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s899938\Box\Schwartz Research Group\California Arc\SCB flare up manuscript\Supplementary folder\"/>
    </mc:Choice>
  </mc:AlternateContent>
  <bookViews>
    <workbookView xWindow="17175" yWindow="1215" windowWidth="32295" windowHeight="24720"/>
  </bookViews>
  <sheets>
    <sheet name="Table 1 New U-Pb data summary" sheetId="1" r:id="rId1"/>
    <sheet name="Table 2 U-Pb LA-ICP-MS zircon" sheetId="11" r:id="rId2"/>
    <sheet name="Table 3 U-Pb SHRIMP-RG data" sheetId="10" r:id="rId3"/>
    <sheet name="Table 4 Zircon TEs (SHRIMP-RG)" sheetId="13" r:id="rId4"/>
    <sheet name="Table 5 Zircon TEs (LA-ICPMS)" sheetId="15" r:id="rId5"/>
    <sheet name="Table 6 U-Pb +TEs titanite " sheetId="14" r:id="rId6"/>
    <sheet name="Table 7 Oxygen Thermometry" sheetId="9" r:id="rId7"/>
    <sheet name="Table 8 SCB U-Pb Compilation" sheetId="2" r:id="rId8"/>
  </sheets>
  <definedNames>
    <definedName name="_edn1" localSheetId="2">'Table 3 U-Pb SHRIMP-RG data'!#REF!</definedName>
    <definedName name="_edn2" localSheetId="2">'Table 3 U-Pb SHRIMP-RG data'!#REF!</definedName>
    <definedName name="_edn3" localSheetId="2">'Table 3 U-Pb SHRIMP-RG data'!#REF!</definedName>
    <definedName name="_edn4" localSheetId="2">'Table 3 U-Pb SHRIMP-RG data'!#REF!</definedName>
    <definedName name="_edn5" localSheetId="2">'Table 3 U-Pb SHRIMP-RG data'!#REF!</definedName>
    <definedName name="_edn6" localSheetId="2">'Table 3 U-Pb SHRIMP-RG data'!#REF!</definedName>
    <definedName name="_edn7" localSheetId="2">'Table 3 U-Pb SHRIMP-RG data'!#REF!</definedName>
    <definedName name="_ednref1" localSheetId="2">'Table 3 U-Pb SHRIMP-RG data'!#REF!</definedName>
    <definedName name="_ednref2" localSheetId="2">'Table 3 U-Pb SHRIMP-RG data'!#REF!</definedName>
    <definedName name="_ednref3" localSheetId="2">'Table 3 U-Pb SHRIMP-RG data'!#REF!</definedName>
    <definedName name="_ednref4" localSheetId="2">'Table 3 U-Pb SHRIMP-RG data'!#REF!</definedName>
    <definedName name="_ednref5" localSheetId="2">'Table 3 U-Pb SHRIMP-RG data'!#REF!</definedName>
    <definedName name="_ednref6" localSheetId="2">'Table 3 U-Pb SHRIMP-RG data'!#REF!</definedName>
    <definedName name="_ednref7" localSheetId="2">'Table 3 U-Pb SHRIMP-RG data'!#REF!</definedName>
    <definedName name="_xlnm.Print_Titles" localSheetId="2">'Table 3 U-Pb SHRIMP-RG data'!$1:$5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0" i="1" l="1"/>
  <c r="B302" i="2"/>
  <c r="K92" i="1"/>
  <c r="K91" i="1"/>
  <c r="K90" i="1"/>
  <c r="K89" i="1"/>
  <c r="K88" i="1"/>
  <c r="K87" i="1"/>
  <c r="K86" i="1"/>
  <c r="K85" i="1"/>
  <c r="K84" i="1"/>
  <c r="K83" i="1"/>
  <c r="K82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65" i="1"/>
  <c r="K64" i="1"/>
  <c r="K61" i="1"/>
  <c r="K60" i="1"/>
  <c r="K59" i="1"/>
  <c r="K58" i="1"/>
  <c r="K57" i="1"/>
  <c r="K56" i="1"/>
  <c r="K55" i="1"/>
  <c r="K54" i="1"/>
  <c r="K53" i="1"/>
  <c r="K52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6" i="1"/>
  <c r="V55" i="15"/>
  <c r="AR425" i="14"/>
  <c r="AR426" i="14"/>
  <c r="AR427" i="14"/>
  <c r="AR428" i="14"/>
  <c r="AR429" i="14"/>
  <c r="AR430" i="14"/>
  <c r="AR431" i="14"/>
  <c r="AR432" i="14"/>
  <c r="AR433" i="14"/>
  <c r="AR434" i="14"/>
  <c r="AR435" i="14"/>
  <c r="AR436" i="14"/>
  <c r="AR437" i="14"/>
  <c r="AR438" i="14"/>
  <c r="AR439" i="14"/>
  <c r="AR440" i="14"/>
  <c r="AR441" i="14"/>
  <c r="AR442" i="14"/>
  <c r="AR443" i="14"/>
  <c r="AR444" i="14"/>
  <c r="AR445" i="14"/>
  <c r="AR446" i="14"/>
  <c r="AR447" i="14"/>
  <c r="AR448" i="14"/>
  <c r="AR449" i="14"/>
  <c r="AR450" i="14"/>
  <c r="AR451" i="14"/>
  <c r="AR452" i="14"/>
  <c r="AR453" i="14"/>
  <c r="AR454" i="14"/>
  <c r="AR455" i="14"/>
  <c r="AR456" i="14"/>
  <c r="AR457" i="14"/>
  <c r="AR458" i="14"/>
  <c r="AR459" i="14"/>
  <c r="AR460" i="14"/>
  <c r="AR461" i="14"/>
  <c r="AR462" i="14"/>
  <c r="AR463" i="14"/>
  <c r="AR464" i="14"/>
  <c r="AR465" i="14"/>
  <c r="AR466" i="14"/>
  <c r="AR467" i="14"/>
  <c r="AR468" i="14"/>
  <c r="AR469" i="14"/>
  <c r="AR470" i="14"/>
  <c r="AR471" i="14"/>
  <c r="AR472" i="14"/>
  <c r="AR473" i="14"/>
  <c r="AR496" i="14"/>
  <c r="AR497" i="14"/>
  <c r="AR498" i="14"/>
  <c r="AR499" i="14"/>
  <c r="AR500" i="14"/>
  <c r="AR501" i="14"/>
  <c r="AR502" i="14"/>
  <c r="AR503" i="14"/>
  <c r="AR504" i="14"/>
  <c r="AR505" i="14"/>
  <c r="AR506" i="14"/>
  <c r="AR507" i="14"/>
  <c r="AR508" i="14"/>
  <c r="AR509" i="14"/>
  <c r="AR510" i="14"/>
  <c r="AR511" i="14"/>
  <c r="AR512" i="14"/>
  <c r="AR513" i="14"/>
  <c r="AR514" i="14"/>
  <c r="AR515" i="14"/>
  <c r="AR516" i="14"/>
  <c r="AR517" i="14"/>
  <c r="AR518" i="14"/>
  <c r="AR519" i="14"/>
  <c r="AR520" i="14"/>
  <c r="AR521" i="14"/>
  <c r="AR522" i="14"/>
  <c r="AR523" i="14"/>
  <c r="AR545" i="14"/>
  <c r="AR546" i="14"/>
  <c r="AR547" i="14"/>
  <c r="AR548" i="14"/>
  <c r="AR549" i="14"/>
  <c r="AR550" i="14"/>
  <c r="AR551" i="14"/>
  <c r="AR552" i="14"/>
  <c r="AR553" i="14"/>
  <c r="AR554" i="14"/>
  <c r="AR555" i="14"/>
  <c r="AR556" i="14"/>
  <c r="AR557" i="14"/>
  <c r="AR558" i="14"/>
  <c r="AR559" i="14"/>
  <c r="AR560" i="14"/>
  <c r="AR561" i="14"/>
  <c r="AR562" i="14"/>
  <c r="AR563" i="14"/>
  <c r="AR564" i="14"/>
  <c r="AR565" i="14"/>
  <c r="AR587" i="14"/>
  <c r="AR588" i="14"/>
  <c r="AR589" i="14"/>
  <c r="AR590" i="14"/>
  <c r="AR591" i="14"/>
  <c r="AR592" i="14"/>
  <c r="AR593" i="14"/>
  <c r="AR594" i="14"/>
  <c r="AR595" i="14"/>
  <c r="AR596" i="14"/>
  <c r="AR597" i="14"/>
  <c r="AR598" i="14"/>
  <c r="AR599" i="14"/>
  <c r="AR600" i="14"/>
  <c r="AR601" i="14"/>
  <c r="AR602" i="14"/>
  <c r="AR603" i="14"/>
  <c r="AR604" i="14"/>
  <c r="AR605" i="14"/>
  <c r="AR606" i="14"/>
  <c r="AR607" i="14"/>
  <c r="AR608" i="14"/>
  <c r="AR609" i="14"/>
  <c r="AR610" i="14"/>
  <c r="AR611" i="14"/>
  <c r="AR612" i="14"/>
  <c r="AR613" i="14"/>
  <c r="AR614" i="14"/>
  <c r="AR615" i="14"/>
  <c r="AR616" i="14"/>
  <c r="AR617" i="14"/>
  <c r="AR618" i="14"/>
  <c r="AR619" i="14"/>
  <c r="AR620" i="14"/>
  <c r="AR621" i="14"/>
  <c r="AR622" i="14"/>
  <c r="AR623" i="14"/>
  <c r="AR624" i="14"/>
  <c r="AR625" i="14"/>
  <c r="AR626" i="14"/>
  <c r="AR627" i="14"/>
  <c r="AR628" i="14"/>
  <c r="AR629" i="14"/>
  <c r="AR630" i="14"/>
  <c r="AR631" i="14"/>
  <c r="AR632" i="14"/>
  <c r="AR633" i="14"/>
  <c r="AR634" i="14"/>
  <c r="AR635" i="14"/>
  <c r="AR424" i="14"/>
  <c r="AR214" i="14"/>
  <c r="AR215" i="14"/>
  <c r="AR216" i="14"/>
  <c r="AR217" i="14"/>
  <c r="AR218" i="14"/>
  <c r="AR219" i="14"/>
  <c r="AR220" i="14"/>
  <c r="AR221" i="14"/>
  <c r="AR222" i="14"/>
  <c r="AR223" i="14"/>
  <c r="AR224" i="14"/>
  <c r="AR225" i="14"/>
  <c r="AR226" i="14"/>
  <c r="AR227" i="14"/>
  <c r="AR228" i="14"/>
  <c r="AR229" i="14"/>
  <c r="AR230" i="14"/>
  <c r="AR231" i="14"/>
  <c r="AR232" i="14"/>
  <c r="AR233" i="14"/>
  <c r="AR234" i="14"/>
  <c r="AR235" i="14"/>
  <c r="AR236" i="14"/>
  <c r="AR237" i="14"/>
  <c r="AR238" i="14"/>
  <c r="AR239" i="14"/>
  <c r="AR240" i="14"/>
  <c r="AR241" i="14"/>
  <c r="AR242" i="14"/>
  <c r="AR243" i="14"/>
  <c r="AR244" i="14"/>
  <c r="AR245" i="14"/>
  <c r="AR246" i="14"/>
  <c r="AR247" i="14"/>
  <c r="AR248" i="14"/>
  <c r="AR249" i="14"/>
  <c r="AR250" i="14"/>
  <c r="AR251" i="14"/>
  <c r="AR252" i="14"/>
  <c r="AR253" i="14"/>
  <c r="AR254" i="14"/>
  <c r="AR255" i="14"/>
  <c r="AR256" i="14"/>
  <c r="AR257" i="14"/>
  <c r="AR258" i="14"/>
  <c r="AR259" i="14"/>
  <c r="AR260" i="14"/>
  <c r="AR261" i="14"/>
  <c r="AR262" i="14"/>
  <c r="AR263" i="14"/>
  <c r="AR264" i="14"/>
  <c r="AR265" i="14"/>
  <c r="AR266" i="14"/>
  <c r="AR267" i="14"/>
  <c r="AR268" i="14"/>
  <c r="AR269" i="14"/>
  <c r="AR270" i="14"/>
  <c r="AR271" i="14"/>
  <c r="AR272" i="14"/>
  <c r="AT213" i="14"/>
  <c r="AS213" i="14"/>
  <c r="AR213" i="14"/>
  <c r="AR178" i="14"/>
  <c r="AR179" i="14"/>
  <c r="AR180" i="14"/>
  <c r="AR181" i="14"/>
  <c r="AR183" i="14"/>
  <c r="AR184" i="14"/>
  <c r="AR185" i="14"/>
  <c r="AR186" i="14"/>
  <c r="AR187" i="14"/>
  <c r="AR188" i="14"/>
  <c r="AR189" i="14"/>
  <c r="AR190" i="14"/>
  <c r="AR191" i="14"/>
  <c r="AT178" i="14"/>
  <c r="AS178" i="14"/>
  <c r="AR6" i="14"/>
  <c r="AT6" i="14"/>
  <c r="AS6" i="14"/>
  <c r="T7" i="14"/>
  <c r="U7" i="14"/>
  <c r="T8" i="14"/>
  <c r="U8" i="14"/>
  <c r="T9" i="14"/>
  <c r="U9" i="14"/>
  <c r="T10" i="14"/>
  <c r="U10" i="14"/>
  <c r="T11" i="14"/>
  <c r="U11" i="14"/>
  <c r="T12" i="14"/>
  <c r="U12" i="14"/>
  <c r="T13" i="14"/>
  <c r="U13" i="14"/>
  <c r="T14" i="14"/>
  <c r="U14" i="14"/>
  <c r="T15" i="14"/>
  <c r="U15" i="14"/>
  <c r="T16" i="14"/>
  <c r="U16" i="14"/>
  <c r="T17" i="14"/>
  <c r="U17" i="14"/>
  <c r="T18" i="14"/>
  <c r="U18" i="14"/>
  <c r="T19" i="14"/>
  <c r="U19" i="14"/>
  <c r="T20" i="14"/>
  <c r="U20" i="14"/>
  <c r="T21" i="14"/>
  <c r="U21" i="14"/>
  <c r="T22" i="14"/>
  <c r="U22" i="14"/>
  <c r="T23" i="14"/>
  <c r="U23" i="14"/>
  <c r="T24" i="14"/>
  <c r="U24" i="14"/>
  <c r="T25" i="14"/>
  <c r="U25" i="14"/>
  <c r="T26" i="14"/>
  <c r="U26" i="14"/>
  <c r="T27" i="14"/>
  <c r="U27" i="14"/>
  <c r="T28" i="14"/>
  <c r="U28" i="14"/>
  <c r="T29" i="14"/>
  <c r="U29" i="14"/>
  <c r="T30" i="14"/>
  <c r="U30" i="14"/>
  <c r="T31" i="14"/>
  <c r="U31" i="14"/>
  <c r="T32" i="14"/>
  <c r="U32" i="14"/>
  <c r="T33" i="14"/>
  <c r="U33" i="14"/>
  <c r="T34" i="14"/>
  <c r="U34" i="14"/>
  <c r="T35" i="14"/>
  <c r="U35" i="14"/>
  <c r="T36" i="14"/>
  <c r="U36" i="14"/>
  <c r="T37" i="14"/>
  <c r="U37" i="14"/>
  <c r="T38" i="14"/>
  <c r="U38" i="14"/>
  <c r="T39" i="14"/>
  <c r="U39" i="14"/>
  <c r="T40" i="14"/>
  <c r="U40" i="14"/>
  <c r="T41" i="14"/>
  <c r="U41" i="14"/>
  <c r="T42" i="14"/>
  <c r="U42" i="14"/>
  <c r="T43" i="14"/>
  <c r="U43" i="14"/>
  <c r="T44" i="14"/>
  <c r="U44" i="14"/>
  <c r="T45" i="14"/>
  <c r="U45" i="14"/>
  <c r="T46" i="14"/>
  <c r="U46" i="14"/>
  <c r="T47" i="14"/>
  <c r="U47" i="14"/>
  <c r="T48" i="14"/>
  <c r="U48" i="14"/>
  <c r="T49" i="14"/>
  <c r="U49" i="14"/>
  <c r="T50" i="14"/>
  <c r="U50" i="14"/>
  <c r="T51" i="14"/>
  <c r="U51" i="14"/>
  <c r="T52" i="14"/>
  <c r="U52" i="14"/>
  <c r="T53" i="14"/>
  <c r="U53" i="14"/>
  <c r="T54" i="14"/>
  <c r="U54" i="14"/>
  <c r="T55" i="14"/>
  <c r="U55" i="14"/>
  <c r="T56" i="14"/>
  <c r="U56" i="14"/>
  <c r="T57" i="14"/>
  <c r="U57" i="14"/>
  <c r="T58" i="14"/>
  <c r="U58" i="14"/>
  <c r="T59" i="14"/>
  <c r="U59" i="14"/>
  <c r="T60" i="14"/>
  <c r="U60" i="14"/>
  <c r="T61" i="14"/>
  <c r="U61" i="14"/>
  <c r="T62" i="14"/>
  <c r="U62" i="14"/>
  <c r="T63" i="14"/>
  <c r="U63" i="14"/>
  <c r="T64" i="14"/>
  <c r="U64" i="14"/>
  <c r="T65" i="14"/>
  <c r="U65" i="14"/>
  <c r="T66" i="14"/>
  <c r="U66" i="14"/>
  <c r="T67" i="14"/>
  <c r="U67" i="14"/>
  <c r="T68" i="14"/>
  <c r="U68" i="14"/>
  <c r="T69" i="14"/>
  <c r="U69" i="14"/>
  <c r="T70" i="14"/>
  <c r="U70" i="14"/>
  <c r="T71" i="14"/>
  <c r="U71" i="14"/>
  <c r="T72" i="14"/>
  <c r="U72" i="14"/>
  <c r="T73" i="14"/>
  <c r="U73" i="14"/>
  <c r="T74" i="14"/>
  <c r="U74" i="14"/>
  <c r="T75" i="14"/>
  <c r="U75" i="14"/>
  <c r="T76" i="14"/>
  <c r="U76" i="14"/>
  <c r="T77" i="14"/>
  <c r="U77" i="14"/>
  <c r="T78" i="14"/>
  <c r="U78" i="14"/>
  <c r="T79" i="14"/>
  <c r="U79" i="14"/>
  <c r="T80" i="14"/>
  <c r="U80" i="14"/>
  <c r="T81" i="14"/>
  <c r="U81" i="14"/>
  <c r="T82" i="14"/>
  <c r="U82" i="14"/>
  <c r="T83" i="14"/>
  <c r="U83" i="14"/>
  <c r="T84" i="14"/>
  <c r="U84" i="14"/>
  <c r="T85" i="14"/>
  <c r="U85" i="14"/>
  <c r="T86" i="14"/>
  <c r="U86" i="14"/>
  <c r="T87" i="14"/>
  <c r="U87" i="14"/>
  <c r="T88" i="14"/>
  <c r="U88" i="14"/>
  <c r="T89" i="14"/>
  <c r="U89" i="14"/>
  <c r="T90" i="14"/>
  <c r="U90" i="14"/>
  <c r="T91" i="14"/>
  <c r="U91" i="14"/>
  <c r="T142" i="14"/>
  <c r="U142" i="14"/>
  <c r="T117" i="14"/>
  <c r="U117" i="14"/>
  <c r="T103" i="14"/>
  <c r="U103" i="14"/>
  <c r="T124" i="14"/>
  <c r="U124" i="14"/>
  <c r="T125" i="14"/>
  <c r="U125" i="14"/>
  <c r="T113" i="14"/>
  <c r="U113" i="14"/>
  <c r="T121" i="14"/>
  <c r="U121" i="14"/>
  <c r="T157" i="14"/>
  <c r="U157" i="14"/>
  <c r="T150" i="14"/>
  <c r="U150" i="14"/>
  <c r="T122" i="14"/>
  <c r="U122" i="14"/>
  <c r="T141" i="14"/>
  <c r="U141" i="14"/>
  <c r="T110" i="14"/>
  <c r="U110" i="14"/>
  <c r="T115" i="14"/>
  <c r="U115" i="14"/>
  <c r="T135" i="14"/>
  <c r="U135" i="14"/>
  <c r="T98" i="14"/>
  <c r="U98" i="14"/>
  <c r="T112" i="14"/>
  <c r="U112" i="14"/>
  <c r="T144" i="14"/>
  <c r="U144" i="14"/>
  <c r="T149" i="14"/>
  <c r="U149" i="14"/>
  <c r="T159" i="14"/>
  <c r="U159" i="14"/>
  <c r="T99" i="14"/>
  <c r="U99" i="14"/>
  <c r="T158" i="14"/>
  <c r="U158" i="14"/>
  <c r="T97" i="14"/>
  <c r="U97" i="14"/>
  <c r="T148" i="14"/>
  <c r="U148" i="14"/>
  <c r="T160" i="14"/>
  <c r="U160" i="14"/>
  <c r="T155" i="14"/>
  <c r="U155" i="14"/>
  <c r="T105" i="14"/>
  <c r="U105" i="14"/>
  <c r="T154" i="14"/>
  <c r="U154" i="14"/>
  <c r="T108" i="14"/>
  <c r="U108" i="14"/>
  <c r="T95" i="14"/>
  <c r="U95" i="14"/>
  <c r="T93" i="14"/>
  <c r="U93" i="14"/>
  <c r="T156" i="14"/>
  <c r="U156" i="14"/>
  <c r="T140" i="14"/>
  <c r="U140" i="14"/>
  <c r="T134" i="14"/>
  <c r="U134" i="14"/>
  <c r="T126" i="14"/>
  <c r="U126" i="14"/>
  <c r="T131" i="14"/>
  <c r="U131" i="14"/>
  <c r="T143" i="14"/>
  <c r="U143" i="14"/>
  <c r="T147" i="14"/>
  <c r="U147" i="14"/>
  <c r="T123" i="14"/>
  <c r="U123" i="14"/>
  <c r="T107" i="14"/>
  <c r="U107" i="14"/>
  <c r="T102" i="14"/>
  <c r="U102" i="14"/>
  <c r="T137" i="14"/>
  <c r="U137" i="14"/>
  <c r="T145" i="14"/>
  <c r="U145" i="14"/>
  <c r="T151" i="14"/>
  <c r="U151" i="14"/>
  <c r="T94" i="14"/>
  <c r="U94" i="14"/>
  <c r="T130" i="14"/>
  <c r="U130" i="14"/>
  <c r="T138" i="14"/>
  <c r="U138" i="14"/>
  <c r="T96" i="14"/>
  <c r="U96" i="14"/>
  <c r="T132" i="14"/>
  <c r="U132" i="14"/>
  <c r="T100" i="14"/>
  <c r="U100" i="14"/>
  <c r="T139" i="14"/>
  <c r="U139" i="14"/>
  <c r="T127" i="14"/>
  <c r="U127" i="14"/>
  <c r="T152" i="14"/>
  <c r="U152" i="14"/>
  <c r="T118" i="14"/>
  <c r="U118" i="14"/>
  <c r="T119" i="14"/>
  <c r="U119" i="14"/>
  <c r="T136" i="14"/>
  <c r="U136" i="14"/>
  <c r="T111" i="14"/>
  <c r="U111" i="14"/>
  <c r="T104" i="14"/>
  <c r="U104" i="14"/>
  <c r="T101" i="14"/>
  <c r="U101" i="14"/>
  <c r="T146" i="14"/>
  <c r="U146" i="14"/>
  <c r="T133" i="14"/>
  <c r="U133" i="14"/>
  <c r="T153" i="14"/>
  <c r="U153" i="14"/>
  <c r="T109" i="14"/>
  <c r="U109" i="14"/>
  <c r="T114" i="14"/>
  <c r="U114" i="14"/>
  <c r="T116" i="14"/>
  <c r="U116" i="14"/>
  <c r="T129" i="14"/>
  <c r="U129" i="14"/>
  <c r="T106" i="14"/>
  <c r="U106" i="14"/>
  <c r="T128" i="14"/>
  <c r="U128" i="14"/>
  <c r="T120" i="14"/>
  <c r="U120" i="14"/>
  <c r="T162" i="14"/>
  <c r="U162" i="14"/>
  <c r="T163" i="14"/>
  <c r="U163" i="14"/>
  <c r="T164" i="14"/>
  <c r="U164" i="14"/>
  <c r="T165" i="14"/>
  <c r="U165" i="14"/>
  <c r="T166" i="14"/>
  <c r="U166" i="14"/>
  <c r="T167" i="14"/>
  <c r="U167" i="14"/>
  <c r="T168" i="14"/>
  <c r="U168" i="14"/>
  <c r="T169" i="14"/>
  <c r="U169" i="14"/>
  <c r="T170" i="14"/>
  <c r="U170" i="14"/>
  <c r="T171" i="14"/>
  <c r="U171" i="14"/>
  <c r="T172" i="14"/>
  <c r="U172" i="14"/>
  <c r="T173" i="14"/>
  <c r="U173" i="14"/>
  <c r="T174" i="14"/>
  <c r="U174" i="14"/>
  <c r="T175" i="14"/>
  <c r="U175" i="14"/>
  <c r="T176" i="14"/>
  <c r="U176" i="14"/>
  <c r="T178" i="14"/>
  <c r="U178" i="14"/>
  <c r="T179" i="14"/>
  <c r="U179" i="14"/>
  <c r="T180" i="14"/>
  <c r="U180" i="14"/>
  <c r="T181" i="14"/>
  <c r="U181" i="14"/>
  <c r="T182" i="14"/>
  <c r="U182" i="14"/>
  <c r="T183" i="14"/>
  <c r="U183" i="14"/>
  <c r="T184" i="14"/>
  <c r="U184" i="14"/>
  <c r="T185" i="14"/>
  <c r="U185" i="14"/>
  <c r="T186" i="14"/>
  <c r="U186" i="14"/>
  <c r="T187" i="14"/>
  <c r="U187" i="14"/>
  <c r="T188" i="14"/>
  <c r="U188" i="14"/>
  <c r="T189" i="14"/>
  <c r="U189" i="14"/>
  <c r="T190" i="14"/>
  <c r="U190" i="14"/>
  <c r="T191" i="14"/>
  <c r="U191" i="14"/>
  <c r="T192" i="14"/>
  <c r="U192" i="14"/>
  <c r="T193" i="14"/>
  <c r="U193" i="14"/>
  <c r="T194" i="14"/>
  <c r="U194" i="14"/>
  <c r="T195" i="14"/>
  <c r="U195" i="14"/>
  <c r="T196" i="14"/>
  <c r="U196" i="14"/>
  <c r="T197" i="14"/>
  <c r="U197" i="14"/>
  <c r="T198" i="14"/>
  <c r="U198" i="14"/>
  <c r="T199" i="14"/>
  <c r="U199" i="14"/>
  <c r="T200" i="14"/>
  <c r="U200" i="14"/>
  <c r="T201" i="14"/>
  <c r="U201" i="14"/>
  <c r="T202" i="14"/>
  <c r="U202" i="14"/>
  <c r="T203" i="14"/>
  <c r="U203" i="14"/>
  <c r="T204" i="14"/>
  <c r="U204" i="14"/>
  <c r="T205" i="14"/>
  <c r="U205" i="14"/>
  <c r="T206" i="14"/>
  <c r="U206" i="14"/>
  <c r="T207" i="14"/>
  <c r="U207" i="14"/>
  <c r="T208" i="14"/>
  <c r="U208" i="14"/>
  <c r="T209" i="14"/>
  <c r="U209" i="14"/>
  <c r="T210" i="14"/>
  <c r="U210" i="14"/>
  <c r="T211" i="14"/>
  <c r="U211" i="14"/>
  <c r="T213" i="14"/>
  <c r="U213" i="14"/>
  <c r="T214" i="14"/>
  <c r="U214" i="14"/>
  <c r="T215" i="14"/>
  <c r="U215" i="14"/>
  <c r="T216" i="14"/>
  <c r="U216" i="14"/>
  <c r="T217" i="14"/>
  <c r="U217" i="14"/>
  <c r="T218" i="14"/>
  <c r="U218" i="14"/>
  <c r="T219" i="14"/>
  <c r="U219" i="14"/>
  <c r="T220" i="14"/>
  <c r="U220" i="14"/>
  <c r="T221" i="14"/>
  <c r="U221" i="14"/>
  <c r="T222" i="14"/>
  <c r="U222" i="14"/>
  <c r="T223" i="14"/>
  <c r="U223" i="14"/>
  <c r="T224" i="14"/>
  <c r="U224" i="14"/>
  <c r="T225" i="14"/>
  <c r="U225" i="14"/>
  <c r="T226" i="14"/>
  <c r="U226" i="14"/>
  <c r="T227" i="14"/>
  <c r="U227" i="14"/>
  <c r="T228" i="14"/>
  <c r="U228" i="14"/>
  <c r="T229" i="14"/>
  <c r="U229" i="14"/>
  <c r="T230" i="14"/>
  <c r="U230" i="14"/>
  <c r="T231" i="14"/>
  <c r="U231" i="14"/>
  <c r="T232" i="14"/>
  <c r="U232" i="14"/>
  <c r="T233" i="14"/>
  <c r="U233" i="14"/>
  <c r="T234" i="14"/>
  <c r="U234" i="14"/>
  <c r="T235" i="14"/>
  <c r="U235" i="14"/>
  <c r="T236" i="14"/>
  <c r="U236" i="14"/>
  <c r="T237" i="14"/>
  <c r="U237" i="14"/>
  <c r="T238" i="14"/>
  <c r="U238" i="14"/>
  <c r="T239" i="14"/>
  <c r="U239" i="14"/>
  <c r="T240" i="14"/>
  <c r="U240" i="14"/>
  <c r="T241" i="14"/>
  <c r="U241" i="14"/>
  <c r="T242" i="14"/>
  <c r="U242" i="14"/>
  <c r="T243" i="14"/>
  <c r="U243" i="14"/>
  <c r="T244" i="14"/>
  <c r="U244" i="14"/>
  <c r="T245" i="14"/>
  <c r="U245" i="14"/>
  <c r="T246" i="14"/>
  <c r="U246" i="14"/>
  <c r="T247" i="14"/>
  <c r="U247" i="14"/>
  <c r="T248" i="14"/>
  <c r="U248" i="14"/>
  <c r="T249" i="14"/>
  <c r="U249" i="14"/>
  <c r="T250" i="14"/>
  <c r="U250" i="14"/>
  <c r="T251" i="14"/>
  <c r="U251" i="14"/>
  <c r="T252" i="14"/>
  <c r="U252" i="14"/>
  <c r="T253" i="14"/>
  <c r="U253" i="14"/>
  <c r="T254" i="14"/>
  <c r="U254" i="14"/>
  <c r="T255" i="14"/>
  <c r="U255" i="14"/>
  <c r="T256" i="14"/>
  <c r="U256" i="14"/>
  <c r="T257" i="14"/>
  <c r="U257" i="14"/>
  <c r="T258" i="14"/>
  <c r="U258" i="14"/>
  <c r="T259" i="14"/>
  <c r="U259" i="14"/>
  <c r="T260" i="14"/>
  <c r="U260" i="14"/>
  <c r="T261" i="14"/>
  <c r="U261" i="14"/>
  <c r="T262" i="14"/>
  <c r="U262" i="14"/>
  <c r="T263" i="14"/>
  <c r="U263" i="14"/>
  <c r="T264" i="14"/>
  <c r="U264" i="14"/>
  <c r="T265" i="14"/>
  <c r="U265" i="14"/>
  <c r="T266" i="14"/>
  <c r="U266" i="14"/>
  <c r="T267" i="14"/>
  <c r="U267" i="14"/>
  <c r="T268" i="14"/>
  <c r="U268" i="14"/>
  <c r="T269" i="14"/>
  <c r="U269" i="14"/>
  <c r="T270" i="14"/>
  <c r="U270" i="14"/>
  <c r="T271" i="14"/>
  <c r="U271" i="14"/>
  <c r="T272" i="14"/>
  <c r="U272" i="14"/>
  <c r="T274" i="14"/>
  <c r="U274" i="14"/>
  <c r="T275" i="14"/>
  <c r="U275" i="14"/>
  <c r="T276" i="14"/>
  <c r="U276" i="14"/>
  <c r="T277" i="14"/>
  <c r="U277" i="14"/>
  <c r="T278" i="14"/>
  <c r="U278" i="14"/>
  <c r="T279" i="14"/>
  <c r="U279" i="14"/>
  <c r="T280" i="14"/>
  <c r="U280" i="14"/>
  <c r="T281" i="14"/>
  <c r="U281" i="14"/>
  <c r="T282" i="14"/>
  <c r="U282" i="14"/>
  <c r="T283" i="14"/>
  <c r="U283" i="14"/>
  <c r="T284" i="14"/>
  <c r="U284" i="14"/>
  <c r="T285" i="14"/>
  <c r="U285" i="14"/>
  <c r="T286" i="14"/>
  <c r="U286" i="14"/>
  <c r="T287" i="14"/>
  <c r="U287" i="14"/>
  <c r="T288" i="14"/>
  <c r="U288" i="14"/>
  <c r="T289" i="14"/>
  <c r="U289" i="14"/>
  <c r="T290" i="14"/>
  <c r="U290" i="14"/>
  <c r="T291" i="14"/>
  <c r="U291" i="14"/>
  <c r="T292" i="14"/>
  <c r="U292" i="14"/>
  <c r="T293" i="14"/>
  <c r="U293" i="14"/>
  <c r="T294" i="14"/>
  <c r="U294" i="14"/>
  <c r="T295" i="14"/>
  <c r="U295" i="14"/>
  <c r="T296" i="14"/>
  <c r="U296" i="14"/>
  <c r="T297" i="14"/>
  <c r="U297" i="14"/>
  <c r="T298" i="14"/>
  <c r="U298" i="14"/>
  <c r="T299" i="14"/>
  <c r="U299" i="14"/>
  <c r="T300" i="14"/>
  <c r="U300" i="14"/>
  <c r="T301" i="14"/>
  <c r="U301" i="14"/>
  <c r="T302" i="14"/>
  <c r="U302" i="14"/>
  <c r="T303" i="14"/>
  <c r="U303" i="14"/>
  <c r="T304" i="14"/>
  <c r="U304" i="14"/>
  <c r="T305" i="14"/>
  <c r="U305" i="14"/>
  <c r="T306" i="14"/>
  <c r="U306" i="14"/>
  <c r="T307" i="14"/>
  <c r="U307" i="14"/>
  <c r="T308" i="14"/>
  <c r="U308" i="14"/>
  <c r="T309" i="14"/>
  <c r="U309" i="14"/>
  <c r="T310" i="14"/>
  <c r="U310" i="14"/>
  <c r="T311" i="14"/>
  <c r="U311" i="14"/>
  <c r="T312" i="14"/>
  <c r="U312" i="14"/>
  <c r="T313" i="14"/>
  <c r="U313" i="14"/>
  <c r="T314" i="14"/>
  <c r="U314" i="14"/>
  <c r="T315" i="14"/>
  <c r="U315" i="14"/>
  <c r="T316" i="14"/>
  <c r="U316" i="14"/>
  <c r="T317" i="14"/>
  <c r="U317" i="14"/>
  <c r="T318" i="14"/>
  <c r="U318" i="14"/>
  <c r="T319" i="14"/>
  <c r="U319" i="14"/>
  <c r="T320" i="14"/>
  <c r="U320" i="14"/>
  <c r="T321" i="14"/>
  <c r="U321" i="14"/>
  <c r="T322" i="14"/>
  <c r="U322" i="14"/>
  <c r="T323" i="14"/>
  <c r="U323" i="14"/>
  <c r="T324" i="14"/>
  <c r="U324" i="14"/>
  <c r="T325" i="14"/>
  <c r="U325" i="14"/>
  <c r="T326" i="14"/>
  <c r="U326" i="14"/>
  <c r="T327" i="14"/>
  <c r="U327" i="14"/>
  <c r="T328" i="14"/>
  <c r="U328" i="14"/>
  <c r="T329" i="14"/>
  <c r="U329" i="14"/>
  <c r="T330" i="14"/>
  <c r="U330" i="14"/>
  <c r="T331" i="14"/>
  <c r="U331" i="14"/>
  <c r="T332" i="14"/>
  <c r="U332" i="14"/>
  <c r="T364" i="14"/>
  <c r="U364" i="14"/>
  <c r="T367" i="14"/>
  <c r="U367" i="14"/>
  <c r="T356" i="14"/>
  <c r="U356" i="14"/>
  <c r="T352" i="14"/>
  <c r="U352" i="14"/>
  <c r="T346" i="14"/>
  <c r="U346" i="14"/>
  <c r="T365" i="14"/>
  <c r="U365" i="14"/>
  <c r="T368" i="14"/>
  <c r="U368" i="14"/>
  <c r="T339" i="14"/>
  <c r="U339" i="14"/>
  <c r="T344" i="14"/>
  <c r="U344" i="14"/>
  <c r="T343" i="14"/>
  <c r="U343" i="14"/>
  <c r="T357" i="14"/>
  <c r="U357" i="14"/>
  <c r="T335" i="14"/>
  <c r="U335" i="14"/>
  <c r="T359" i="14"/>
  <c r="U359" i="14"/>
  <c r="T353" i="14"/>
  <c r="U353" i="14"/>
  <c r="T358" i="14"/>
  <c r="U358" i="14"/>
  <c r="T348" i="14"/>
  <c r="U348" i="14"/>
  <c r="T361" i="14"/>
  <c r="U361" i="14"/>
  <c r="T360" i="14"/>
  <c r="U360" i="14"/>
  <c r="T350" i="14"/>
  <c r="U350" i="14"/>
  <c r="T369" i="14"/>
  <c r="U369" i="14"/>
  <c r="T340" i="14"/>
  <c r="U340" i="14"/>
  <c r="T351" i="14"/>
  <c r="U351" i="14"/>
  <c r="T347" i="14"/>
  <c r="U347" i="14"/>
  <c r="T338" i="14"/>
  <c r="U338" i="14"/>
  <c r="T336" i="14"/>
  <c r="U336" i="14"/>
  <c r="T334" i="14"/>
  <c r="U334" i="14"/>
  <c r="T354" i="14"/>
  <c r="U354" i="14"/>
  <c r="T337" i="14"/>
  <c r="U337" i="14"/>
  <c r="T349" i="14"/>
  <c r="U349" i="14"/>
  <c r="T345" i="14"/>
  <c r="U345" i="14"/>
  <c r="T341" i="14"/>
  <c r="U341" i="14"/>
  <c r="T342" i="14"/>
  <c r="U342" i="14"/>
  <c r="T355" i="14"/>
  <c r="U355" i="14"/>
  <c r="T362" i="14"/>
  <c r="U362" i="14"/>
  <c r="T366" i="14"/>
  <c r="U366" i="14"/>
  <c r="T363" i="14"/>
  <c r="U363" i="14"/>
  <c r="T370" i="14"/>
  <c r="U370" i="14"/>
  <c r="T371" i="14"/>
  <c r="U371" i="14"/>
  <c r="T475" i="14"/>
  <c r="U475" i="14"/>
  <c r="T476" i="14"/>
  <c r="U476" i="14"/>
  <c r="T477" i="14"/>
  <c r="U477" i="14"/>
  <c r="T478" i="14"/>
  <c r="U478" i="14"/>
  <c r="T479" i="14"/>
  <c r="U479" i="14"/>
  <c r="T480" i="14"/>
  <c r="U480" i="14"/>
  <c r="T481" i="14"/>
  <c r="U481" i="14"/>
  <c r="T482" i="14"/>
  <c r="U482" i="14"/>
  <c r="T483" i="14"/>
  <c r="U483" i="14"/>
  <c r="T484" i="14"/>
  <c r="U484" i="14"/>
  <c r="T485" i="14"/>
  <c r="U485" i="14"/>
  <c r="T486" i="14"/>
  <c r="U486" i="14"/>
  <c r="T487" i="14"/>
  <c r="U487" i="14"/>
  <c r="T488" i="14"/>
  <c r="U488" i="14"/>
  <c r="T489" i="14"/>
  <c r="U489" i="14"/>
  <c r="T490" i="14"/>
  <c r="U490" i="14"/>
  <c r="T491" i="14"/>
  <c r="U491" i="14"/>
  <c r="T492" i="14"/>
  <c r="U492" i="14"/>
  <c r="T493" i="14"/>
  <c r="U493" i="14"/>
  <c r="T494" i="14"/>
  <c r="U494" i="14"/>
  <c r="T495" i="14"/>
  <c r="U495" i="14"/>
  <c r="T496" i="14"/>
  <c r="U496" i="14"/>
  <c r="T497" i="14"/>
  <c r="U497" i="14"/>
  <c r="T498" i="14"/>
  <c r="U498" i="14"/>
  <c r="T499" i="14"/>
  <c r="U499" i="14"/>
  <c r="T500" i="14"/>
  <c r="U500" i="14"/>
  <c r="T501" i="14"/>
  <c r="U501" i="14"/>
  <c r="T502" i="14"/>
  <c r="U502" i="14"/>
  <c r="T503" i="14"/>
  <c r="U503" i="14"/>
  <c r="T504" i="14"/>
  <c r="U504" i="14"/>
  <c r="T505" i="14"/>
  <c r="U505" i="14"/>
  <c r="T506" i="14"/>
  <c r="U506" i="14"/>
  <c r="T507" i="14"/>
  <c r="U507" i="14"/>
  <c r="T508" i="14"/>
  <c r="U508" i="14"/>
  <c r="T509" i="14"/>
  <c r="U509" i="14"/>
  <c r="T510" i="14"/>
  <c r="U510" i="14"/>
  <c r="T511" i="14"/>
  <c r="U511" i="14"/>
  <c r="T512" i="14"/>
  <c r="U512" i="14"/>
  <c r="T513" i="14"/>
  <c r="U513" i="14"/>
  <c r="T514" i="14"/>
  <c r="U514" i="14"/>
  <c r="T515" i="14"/>
  <c r="U515" i="14"/>
  <c r="T516" i="14"/>
  <c r="U516" i="14"/>
  <c r="T517" i="14"/>
  <c r="U517" i="14"/>
  <c r="T518" i="14"/>
  <c r="U518" i="14"/>
  <c r="T519" i="14"/>
  <c r="U519" i="14"/>
  <c r="T520" i="14"/>
  <c r="U520" i="14"/>
  <c r="T521" i="14"/>
  <c r="U521" i="14"/>
  <c r="T522" i="14"/>
  <c r="U522" i="14"/>
  <c r="T523" i="14"/>
  <c r="U523" i="14"/>
  <c r="T524" i="14"/>
  <c r="U524" i="14"/>
  <c r="T525" i="14"/>
  <c r="U525" i="14"/>
  <c r="T526" i="14"/>
  <c r="U526" i="14"/>
  <c r="T527" i="14"/>
  <c r="U527" i="14"/>
  <c r="T528" i="14"/>
  <c r="U528" i="14"/>
  <c r="T529" i="14"/>
  <c r="U529" i="14"/>
  <c r="T530" i="14"/>
  <c r="U530" i="14"/>
  <c r="T531" i="14"/>
  <c r="U531" i="14"/>
  <c r="T532" i="14"/>
  <c r="U532" i="14"/>
  <c r="T533" i="14"/>
  <c r="U533" i="14"/>
  <c r="T534" i="14"/>
  <c r="U534" i="14"/>
  <c r="T535" i="14"/>
  <c r="U535" i="14"/>
  <c r="T536" i="14"/>
  <c r="U536" i="14"/>
  <c r="T537" i="14"/>
  <c r="U537" i="14"/>
  <c r="T538" i="14"/>
  <c r="U538" i="14"/>
  <c r="T539" i="14"/>
  <c r="U539" i="14"/>
  <c r="T540" i="14"/>
  <c r="U540" i="14"/>
  <c r="T541" i="14"/>
  <c r="U541" i="14"/>
  <c r="T542" i="14"/>
  <c r="U542" i="14"/>
  <c r="T543" i="14"/>
  <c r="U543" i="14"/>
  <c r="T544" i="14"/>
  <c r="U544" i="14"/>
  <c r="T545" i="14"/>
  <c r="U545" i="14"/>
  <c r="T546" i="14"/>
  <c r="U546" i="14"/>
  <c r="T547" i="14"/>
  <c r="U547" i="14"/>
  <c r="T548" i="14"/>
  <c r="U548" i="14"/>
  <c r="T549" i="14"/>
  <c r="U549" i="14"/>
  <c r="T550" i="14"/>
  <c r="U550" i="14"/>
  <c r="T551" i="14"/>
  <c r="U551" i="14"/>
  <c r="T552" i="14"/>
  <c r="U552" i="14"/>
  <c r="T553" i="14"/>
  <c r="U553" i="14"/>
  <c r="T554" i="14"/>
  <c r="U554" i="14"/>
  <c r="T555" i="14"/>
  <c r="U555" i="14"/>
  <c r="T556" i="14"/>
  <c r="U556" i="14"/>
  <c r="T557" i="14"/>
  <c r="U557" i="14"/>
  <c r="T558" i="14"/>
  <c r="U558" i="14"/>
  <c r="T559" i="14"/>
  <c r="U559" i="14"/>
  <c r="T560" i="14"/>
  <c r="U560" i="14"/>
  <c r="T561" i="14"/>
  <c r="U561" i="14"/>
  <c r="T562" i="14"/>
  <c r="U562" i="14"/>
  <c r="T563" i="14"/>
  <c r="U563" i="14"/>
  <c r="T564" i="14"/>
  <c r="U564" i="14"/>
  <c r="T565" i="14"/>
  <c r="U565" i="14"/>
  <c r="T566" i="14"/>
  <c r="U566" i="14"/>
  <c r="T567" i="14"/>
  <c r="U567" i="14"/>
  <c r="T568" i="14"/>
  <c r="U568" i="14"/>
  <c r="T569" i="14"/>
  <c r="U569" i="14"/>
  <c r="T570" i="14"/>
  <c r="U570" i="14"/>
  <c r="T571" i="14"/>
  <c r="U571" i="14"/>
  <c r="T572" i="14"/>
  <c r="U572" i="14"/>
  <c r="T573" i="14"/>
  <c r="U573" i="14"/>
  <c r="T574" i="14"/>
  <c r="U574" i="14"/>
  <c r="T575" i="14"/>
  <c r="U575" i="14"/>
  <c r="T576" i="14"/>
  <c r="U576" i="14"/>
  <c r="T577" i="14"/>
  <c r="U577" i="14"/>
  <c r="T578" i="14"/>
  <c r="U578" i="14"/>
  <c r="T579" i="14"/>
  <c r="U579" i="14"/>
  <c r="T580" i="14"/>
  <c r="U580" i="14"/>
  <c r="T581" i="14"/>
  <c r="U581" i="14"/>
  <c r="T582" i="14"/>
  <c r="U582" i="14"/>
  <c r="T583" i="14"/>
  <c r="U583" i="14"/>
  <c r="T584" i="14"/>
  <c r="U584" i="14"/>
  <c r="T585" i="14"/>
  <c r="U585" i="14"/>
  <c r="T586" i="14"/>
  <c r="U586" i="14"/>
  <c r="T587" i="14"/>
  <c r="U587" i="14"/>
  <c r="T588" i="14"/>
  <c r="U588" i="14"/>
  <c r="T589" i="14"/>
  <c r="U589" i="14"/>
  <c r="T590" i="14"/>
  <c r="U590" i="14"/>
  <c r="T591" i="14"/>
  <c r="U591" i="14"/>
  <c r="T592" i="14"/>
  <c r="U592" i="14"/>
  <c r="T593" i="14"/>
  <c r="U593" i="14"/>
  <c r="T594" i="14"/>
  <c r="U594" i="14"/>
  <c r="T595" i="14"/>
  <c r="U595" i="14"/>
  <c r="T596" i="14"/>
  <c r="U596" i="14"/>
  <c r="T597" i="14"/>
  <c r="U597" i="14"/>
  <c r="T598" i="14"/>
  <c r="U598" i="14"/>
  <c r="T599" i="14"/>
  <c r="U599" i="14"/>
  <c r="T600" i="14"/>
  <c r="U600" i="14"/>
  <c r="T601" i="14"/>
  <c r="U601" i="14"/>
  <c r="T602" i="14"/>
  <c r="U602" i="14"/>
  <c r="T603" i="14"/>
  <c r="U603" i="14"/>
  <c r="T604" i="14"/>
  <c r="U604" i="14"/>
  <c r="T605" i="14"/>
  <c r="U605" i="14"/>
  <c r="T606" i="14"/>
  <c r="U606" i="14"/>
  <c r="T607" i="14"/>
  <c r="U607" i="14"/>
  <c r="T608" i="14"/>
  <c r="U608" i="14"/>
  <c r="T609" i="14"/>
  <c r="U609" i="14"/>
  <c r="T610" i="14"/>
  <c r="U610" i="14"/>
  <c r="T611" i="14"/>
  <c r="U611" i="14"/>
  <c r="T612" i="14"/>
  <c r="U612" i="14"/>
  <c r="T613" i="14"/>
  <c r="U613" i="14"/>
  <c r="T614" i="14"/>
  <c r="U614" i="14"/>
  <c r="T615" i="14"/>
  <c r="U615" i="14"/>
  <c r="T616" i="14"/>
  <c r="U616" i="14"/>
  <c r="T617" i="14"/>
  <c r="U617" i="14"/>
  <c r="T618" i="14"/>
  <c r="U618" i="14"/>
  <c r="T619" i="14"/>
  <c r="U619" i="14"/>
  <c r="T620" i="14"/>
  <c r="U620" i="14"/>
  <c r="T621" i="14"/>
  <c r="U621" i="14"/>
  <c r="T622" i="14"/>
  <c r="U622" i="14"/>
  <c r="T623" i="14"/>
  <c r="U623" i="14"/>
  <c r="T624" i="14"/>
  <c r="U624" i="14"/>
  <c r="T625" i="14"/>
  <c r="U625" i="14"/>
  <c r="T626" i="14"/>
  <c r="U626" i="14"/>
  <c r="T627" i="14"/>
  <c r="U627" i="14"/>
  <c r="T628" i="14"/>
  <c r="U628" i="14"/>
  <c r="T629" i="14"/>
  <c r="U629" i="14"/>
  <c r="T630" i="14"/>
  <c r="U630" i="14"/>
  <c r="T631" i="14"/>
  <c r="U631" i="14"/>
  <c r="T632" i="14"/>
  <c r="U632" i="14"/>
  <c r="T633" i="14"/>
  <c r="U633" i="14"/>
  <c r="T634" i="14"/>
  <c r="U634" i="14"/>
  <c r="T635" i="14"/>
  <c r="U635" i="14"/>
  <c r="T372" i="14"/>
  <c r="U372" i="14"/>
  <c r="T373" i="14"/>
  <c r="U373" i="14"/>
  <c r="T374" i="14"/>
  <c r="U374" i="14"/>
  <c r="T375" i="14"/>
  <c r="U375" i="14"/>
  <c r="T376" i="14"/>
  <c r="U376" i="14"/>
  <c r="T377" i="14"/>
  <c r="U377" i="14"/>
  <c r="T378" i="14"/>
  <c r="U378" i="14"/>
  <c r="T379" i="14"/>
  <c r="U379" i="14"/>
  <c r="T380" i="14"/>
  <c r="U380" i="14"/>
  <c r="T381" i="14"/>
  <c r="U381" i="14"/>
  <c r="T382" i="14"/>
  <c r="U382" i="14"/>
  <c r="T383" i="14"/>
  <c r="U383" i="14"/>
  <c r="T384" i="14"/>
  <c r="U384" i="14"/>
  <c r="T385" i="14"/>
  <c r="U385" i="14"/>
  <c r="T386" i="14"/>
  <c r="U386" i="14"/>
  <c r="T387" i="14"/>
  <c r="U387" i="14"/>
  <c r="T388" i="14"/>
  <c r="U388" i="14"/>
  <c r="T389" i="14"/>
  <c r="U389" i="14"/>
  <c r="T390" i="14"/>
  <c r="U390" i="14"/>
  <c r="T391" i="14"/>
  <c r="U391" i="14"/>
  <c r="T392" i="14"/>
  <c r="U392" i="14"/>
  <c r="T393" i="14"/>
  <c r="U393" i="14"/>
  <c r="T394" i="14"/>
  <c r="U394" i="14"/>
  <c r="T395" i="14"/>
  <c r="U395" i="14"/>
  <c r="T396" i="14"/>
  <c r="U396" i="14"/>
  <c r="T397" i="14"/>
  <c r="U397" i="14"/>
  <c r="T398" i="14"/>
  <c r="U398" i="14"/>
  <c r="T399" i="14"/>
  <c r="U399" i="14"/>
  <c r="T400" i="14"/>
  <c r="U400" i="14"/>
  <c r="T401" i="14"/>
  <c r="U401" i="14"/>
  <c r="T402" i="14"/>
  <c r="U402" i="14"/>
  <c r="T403" i="14"/>
  <c r="U403" i="14"/>
  <c r="T404" i="14"/>
  <c r="U404" i="14"/>
  <c r="T405" i="14"/>
  <c r="U405" i="14"/>
  <c r="T406" i="14"/>
  <c r="U406" i="14"/>
  <c r="T407" i="14"/>
  <c r="U407" i="14"/>
  <c r="T408" i="14"/>
  <c r="U408" i="14"/>
  <c r="T409" i="14"/>
  <c r="U409" i="14"/>
  <c r="T410" i="14"/>
  <c r="U410" i="14"/>
  <c r="T411" i="14"/>
  <c r="U411" i="14"/>
  <c r="T412" i="14"/>
  <c r="U412" i="14"/>
  <c r="T413" i="14"/>
  <c r="U413" i="14"/>
  <c r="T414" i="14"/>
  <c r="U414" i="14"/>
  <c r="T415" i="14"/>
  <c r="U415" i="14"/>
  <c r="T416" i="14"/>
  <c r="U416" i="14"/>
  <c r="T417" i="14"/>
  <c r="U417" i="14"/>
  <c r="T418" i="14"/>
  <c r="U418" i="14"/>
  <c r="T419" i="14"/>
  <c r="U419" i="14"/>
  <c r="T420" i="14"/>
  <c r="U420" i="14"/>
  <c r="T421" i="14"/>
  <c r="U421" i="14"/>
  <c r="T422" i="14"/>
  <c r="U422" i="14"/>
  <c r="T423" i="14"/>
  <c r="U423" i="14"/>
  <c r="T424" i="14"/>
  <c r="U424" i="14"/>
  <c r="T425" i="14"/>
  <c r="U425" i="14"/>
  <c r="T426" i="14"/>
  <c r="U426" i="14"/>
  <c r="T427" i="14"/>
  <c r="U427" i="14"/>
  <c r="T428" i="14"/>
  <c r="U428" i="14"/>
  <c r="T429" i="14"/>
  <c r="U429" i="14"/>
  <c r="T430" i="14"/>
  <c r="U430" i="14"/>
  <c r="T431" i="14"/>
  <c r="U431" i="14"/>
  <c r="T432" i="14"/>
  <c r="U432" i="14"/>
  <c r="T433" i="14"/>
  <c r="U433" i="14"/>
  <c r="T434" i="14"/>
  <c r="U434" i="14"/>
  <c r="T435" i="14"/>
  <c r="U435" i="14"/>
  <c r="T436" i="14"/>
  <c r="U436" i="14"/>
  <c r="T437" i="14"/>
  <c r="U437" i="14"/>
  <c r="T438" i="14"/>
  <c r="U438" i="14"/>
  <c r="T439" i="14"/>
  <c r="U439" i="14"/>
  <c r="T440" i="14"/>
  <c r="U440" i="14"/>
  <c r="T441" i="14"/>
  <c r="U441" i="14"/>
  <c r="T442" i="14"/>
  <c r="U442" i="14"/>
  <c r="T443" i="14"/>
  <c r="U443" i="14"/>
  <c r="T444" i="14"/>
  <c r="U444" i="14"/>
  <c r="T445" i="14"/>
  <c r="U445" i="14"/>
  <c r="T446" i="14"/>
  <c r="U446" i="14"/>
  <c r="T447" i="14"/>
  <c r="U447" i="14"/>
  <c r="T448" i="14"/>
  <c r="U448" i="14"/>
  <c r="T449" i="14"/>
  <c r="U449" i="14"/>
  <c r="T450" i="14"/>
  <c r="U450" i="14"/>
  <c r="T451" i="14"/>
  <c r="U451" i="14"/>
  <c r="T452" i="14"/>
  <c r="U452" i="14"/>
  <c r="T453" i="14"/>
  <c r="U453" i="14"/>
  <c r="T454" i="14"/>
  <c r="U454" i="14"/>
  <c r="T455" i="14"/>
  <c r="U455" i="14"/>
  <c r="T456" i="14"/>
  <c r="U456" i="14"/>
  <c r="T457" i="14"/>
  <c r="U457" i="14"/>
  <c r="T458" i="14"/>
  <c r="U458" i="14"/>
  <c r="T459" i="14"/>
  <c r="U459" i="14"/>
  <c r="T460" i="14"/>
  <c r="U460" i="14"/>
  <c r="T461" i="14"/>
  <c r="U461" i="14"/>
  <c r="T462" i="14"/>
  <c r="U462" i="14"/>
  <c r="T463" i="14"/>
  <c r="U463" i="14"/>
  <c r="T464" i="14"/>
  <c r="U464" i="14"/>
  <c r="T465" i="14"/>
  <c r="U465" i="14"/>
  <c r="T466" i="14"/>
  <c r="U466" i="14"/>
  <c r="T467" i="14"/>
  <c r="U467" i="14"/>
  <c r="T468" i="14"/>
  <c r="U468" i="14"/>
  <c r="T469" i="14"/>
  <c r="U469" i="14"/>
  <c r="T470" i="14"/>
  <c r="U470" i="14"/>
  <c r="T471" i="14"/>
  <c r="U471" i="14"/>
  <c r="T472" i="14"/>
  <c r="U472" i="14"/>
  <c r="T473" i="14"/>
  <c r="U473" i="14"/>
  <c r="U6" i="14"/>
  <c r="T6" i="14"/>
  <c r="R473" i="14"/>
  <c r="Q473" i="14"/>
  <c r="R472" i="14"/>
  <c r="Q472" i="14"/>
  <c r="R471" i="14"/>
  <c r="Q471" i="14"/>
  <c r="R470" i="14"/>
  <c r="Q470" i="14"/>
  <c r="R469" i="14"/>
  <c r="Q469" i="14"/>
  <c r="R468" i="14"/>
  <c r="Q468" i="14"/>
  <c r="R467" i="14"/>
  <c r="Q467" i="14"/>
  <c r="R466" i="14"/>
  <c r="Q466" i="14"/>
  <c r="R465" i="14"/>
  <c r="Q465" i="14"/>
  <c r="R464" i="14"/>
  <c r="Q464" i="14"/>
  <c r="R463" i="14"/>
  <c r="Q463" i="14"/>
  <c r="R462" i="14"/>
  <c r="Q462" i="14"/>
  <c r="R461" i="14"/>
  <c r="Q461" i="14"/>
  <c r="R460" i="14"/>
  <c r="Q460" i="14"/>
  <c r="R459" i="14"/>
  <c r="Q459" i="14"/>
  <c r="R458" i="14"/>
  <c r="Q458" i="14"/>
  <c r="R457" i="14"/>
  <c r="Q457" i="14"/>
  <c r="R456" i="14"/>
  <c r="Q456" i="14"/>
  <c r="R455" i="14"/>
  <c r="Q455" i="14"/>
  <c r="R454" i="14"/>
  <c r="Q454" i="14"/>
  <c r="R453" i="14"/>
  <c r="Q453" i="14"/>
  <c r="R452" i="14"/>
  <c r="Q452" i="14"/>
  <c r="R451" i="14"/>
  <c r="Q451" i="14"/>
  <c r="R450" i="14"/>
  <c r="Q450" i="14"/>
  <c r="R449" i="14"/>
  <c r="Q449" i="14"/>
  <c r="R448" i="14"/>
  <c r="Q448" i="14"/>
  <c r="R447" i="14"/>
  <c r="Q447" i="14"/>
  <c r="R446" i="14"/>
  <c r="Q446" i="14"/>
  <c r="R445" i="14"/>
  <c r="Q445" i="14"/>
  <c r="V56" i="15"/>
  <c r="U48" i="15"/>
  <c r="V47" i="15"/>
  <c r="U45" i="15"/>
  <c r="V45" i="15"/>
  <c r="U68" i="15"/>
  <c r="U69" i="15"/>
  <c r="U70" i="15"/>
  <c r="U71" i="15"/>
  <c r="U72" i="15"/>
  <c r="V69" i="15"/>
  <c r="V68" i="15"/>
  <c r="U62" i="15"/>
  <c r="V62" i="15"/>
  <c r="U50" i="15"/>
  <c r="U51" i="15"/>
  <c r="U52" i="15"/>
  <c r="U53" i="15"/>
  <c r="V51" i="15"/>
  <c r="V50" i="15"/>
  <c r="U4" i="15"/>
  <c r="U5" i="15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V5" i="15"/>
  <c r="V4" i="15"/>
  <c r="U47" i="15"/>
  <c r="U64" i="15"/>
  <c r="U63" i="15"/>
  <c r="U65" i="15"/>
  <c r="U66" i="15"/>
  <c r="U3267" i="11"/>
  <c r="T3267" i="11"/>
  <c r="U3067" i="11"/>
  <c r="T3067" i="11"/>
  <c r="U3018" i="11"/>
  <c r="T3018" i="11"/>
  <c r="U3132" i="11"/>
  <c r="T3132" i="11"/>
  <c r="U3020" i="11"/>
  <c r="T3020" i="11"/>
  <c r="U3121" i="11"/>
  <c r="T3121" i="11"/>
  <c r="U3135" i="11"/>
  <c r="T3135" i="11"/>
  <c r="U3273" i="11"/>
  <c r="T3273" i="11"/>
  <c r="U3084" i="11"/>
  <c r="T3084" i="11"/>
  <c r="U3239" i="11"/>
  <c r="T3239" i="11"/>
  <c r="U3140" i="11"/>
  <c r="T3140" i="11"/>
  <c r="U3021" i="11"/>
  <c r="T3021" i="11"/>
  <c r="U3010" i="11"/>
  <c r="T3010" i="11"/>
  <c r="U3164" i="11"/>
  <c r="T3164" i="11"/>
  <c r="U3077" i="11"/>
  <c r="T3077" i="11"/>
  <c r="U3159" i="11"/>
  <c r="T3159" i="11"/>
  <c r="U3079" i="11"/>
  <c r="T3079" i="11"/>
  <c r="U3263" i="11"/>
  <c r="T3263" i="11"/>
  <c r="U3085" i="11"/>
  <c r="T3085" i="11"/>
  <c r="U3039" i="11"/>
  <c r="T3039" i="11"/>
  <c r="U3037" i="11"/>
  <c r="T3037" i="11"/>
  <c r="U3230" i="11"/>
  <c r="T3230" i="11"/>
  <c r="U3235" i="11"/>
  <c r="T3235" i="11"/>
  <c r="U3107" i="11"/>
  <c r="T3107" i="11"/>
  <c r="U3222" i="11"/>
  <c r="T3222" i="11"/>
  <c r="U3118" i="11"/>
  <c r="T3118" i="11"/>
  <c r="U3055" i="11"/>
  <c r="T3055" i="11"/>
  <c r="U3114" i="11"/>
  <c r="T3114" i="11"/>
  <c r="U3265" i="11"/>
  <c r="T3265" i="11"/>
  <c r="U3195" i="11"/>
  <c r="T3195" i="11"/>
  <c r="U3151" i="11"/>
  <c r="T3151" i="11"/>
  <c r="U3076" i="11"/>
  <c r="T3076" i="11"/>
  <c r="U3272" i="11"/>
  <c r="T3272" i="11"/>
  <c r="U3264" i="11"/>
  <c r="T3264" i="11"/>
  <c r="U3268" i="11"/>
  <c r="T3268" i="11"/>
  <c r="U3223" i="11"/>
  <c r="T3223" i="11"/>
  <c r="U3025" i="11"/>
  <c r="T3025" i="11"/>
  <c r="U3183" i="11"/>
  <c r="T3183" i="11"/>
  <c r="U3123" i="11"/>
  <c r="T3123" i="11"/>
  <c r="U3192" i="11"/>
  <c r="T3192" i="11"/>
  <c r="U3038" i="11"/>
  <c r="T3038" i="11"/>
  <c r="U3073" i="11"/>
  <c r="T3073" i="11"/>
  <c r="U3117" i="11"/>
  <c r="T3117" i="11"/>
  <c r="U3266" i="11"/>
  <c r="T3266" i="11"/>
  <c r="U3193" i="11"/>
  <c r="T3193" i="11"/>
  <c r="U3243" i="11"/>
  <c r="T3243" i="11"/>
  <c r="U3082" i="11"/>
  <c r="T3082" i="11"/>
  <c r="U3198" i="11"/>
  <c r="T3198" i="11"/>
  <c r="U3093" i="11"/>
  <c r="T3093" i="11"/>
  <c r="U3221" i="11"/>
  <c r="T3221" i="11"/>
  <c r="U3080" i="11"/>
  <c r="T3080" i="11"/>
  <c r="U3270" i="11"/>
  <c r="T3270" i="11"/>
  <c r="U3088" i="11"/>
  <c r="T3088" i="11"/>
  <c r="U3179" i="11"/>
  <c r="T3179" i="11"/>
  <c r="U3017" i="11"/>
  <c r="T3017" i="11"/>
  <c r="U3047" i="11"/>
  <c r="T3047" i="11"/>
  <c r="U3029" i="11"/>
  <c r="T3029" i="11"/>
  <c r="U3213" i="11"/>
  <c r="T3213" i="11"/>
  <c r="U3207" i="11"/>
  <c r="T3207" i="11"/>
  <c r="U3277" i="11"/>
  <c r="T3277" i="11"/>
  <c r="U3238" i="11"/>
  <c r="T3238" i="11"/>
  <c r="U3241" i="11"/>
  <c r="T3241" i="11"/>
  <c r="U3204" i="11"/>
  <c r="T3204" i="11"/>
  <c r="U3283" i="11"/>
  <c r="T3283" i="11"/>
  <c r="U3156" i="11"/>
  <c r="T3156" i="11"/>
  <c r="U3206" i="11"/>
  <c r="T3206" i="11"/>
  <c r="U3058" i="11"/>
  <c r="T3058" i="11"/>
  <c r="U3186" i="11"/>
  <c r="T3186" i="11"/>
  <c r="U3015" i="11"/>
  <c r="T3015" i="11"/>
  <c r="U3188" i="11"/>
  <c r="T3188" i="11"/>
  <c r="U3006" i="11"/>
  <c r="T3006" i="11"/>
  <c r="U3087" i="11"/>
  <c r="T3087" i="11"/>
  <c r="U3125" i="11"/>
  <c r="T3125" i="11"/>
  <c r="U3007" i="11"/>
  <c r="T3007" i="11"/>
  <c r="U3225" i="11"/>
  <c r="T3225" i="11"/>
  <c r="U3046" i="11"/>
  <c r="T3046" i="11"/>
  <c r="U3098" i="11"/>
  <c r="T3098" i="11"/>
  <c r="U3215" i="11"/>
  <c r="T3215" i="11"/>
  <c r="U3075" i="11"/>
  <c r="T3075" i="11"/>
  <c r="U3014" i="11"/>
  <c r="T3014" i="11"/>
  <c r="U3260" i="11"/>
  <c r="T3260" i="11"/>
  <c r="U3281" i="11"/>
  <c r="T3281" i="11"/>
  <c r="U3016" i="11"/>
  <c r="T3016" i="11"/>
  <c r="U3203" i="11"/>
  <c r="T3203" i="11"/>
  <c r="U3148" i="11"/>
  <c r="T3148" i="11"/>
  <c r="U3271" i="11"/>
  <c r="T3271" i="11"/>
  <c r="U3269" i="11"/>
  <c r="T3269" i="11"/>
  <c r="U3211" i="11"/>
  <c r="T3211" i="11"/>
  <c r="U3285" i="11"/>
  <c r="T3285" i="11"/>
  <c r="U3141" i="11"/>
  <c r="T3141" i="11"/>
  <c r="U3040" i="11"/>
  <c r="T3040" i="11"/>
  <c r="U3072" i="11"/>
  <c r="T3072" i="11"/>
  <c r="U3022" i="11"/>
  <c r="T3022" i="11"/>
  <c r="U3253" i="11"/>
  <c r="T3253" i="11"/>
  <c r="U3196" i="11"/>
  <c r="T3196" i="11"/>
  <c r="U3137" i="11"/>
  <c r="T3137" i="11"/>
  <c r="U3128" i="11"/>
  <c r="T3128" i="11"/>
  <c r="U3205" i="11"/>
  <c r="T3205" i="11"/>
  <c r="U3247" i="11"/>
  <c r="T3247" i="11"/>
  <c r="U3094" i="11"/>
  <c r="T3094" i="11"/>
  <c r="U3280" i="11"/>
  <c r="T3280" i="11"/>
  <c r="U3279" i="11"/>
  <c r="T3279" i="11"/>
  <c r="U3173" i="11"/>
  <c r="T3173" i="11"/>
  <c r="U3199" i="11"/>
  <c r="T3199" i="11"/>
  <c r="U3096" i="11"/>
  <c r="T3096" i="11"/>
  <c r="U3161" i="11"/>
  <c r="T3161" i="11"/>
  <c r="U3074" i="11"/>
  <c r="T3074" i="11"/>
  <c r="U3153" i="11"/>
  <c r="T3153" i="11"/>
  <c r="U3232" i="11"/>
  <c r="T3232" i="11"/>
  <c r="U3257" i="11"/>
  <c r="T3257" i="11"/>
  <c r="U3051" i="11"/>
  <c r="T3051" i="11"/>
  <c r="U3027" i="11"/>
  <c r="T3027" i="11"/>
  <c r="U3062" i="11"/>
  <c r="T3062" i="11"/>
  <c r="U3237" i="11"/>
  <c r="T3237" i="11"/>
  <c r="U3165" i="11"/>
  <c r="T3165" i="11"/>
  <c r="U3134" i="11"/>
  <c r="T3134" i="11"/>
  <c r="U3182" i="11"/>
  <c r="T3182" i="11"/>
  <c r="U3167" i="11"/>
  <c r="T3167" i="11"/>
  <c r="U3220" i="11"/>
  <c r="T3220" i="11"/>
  <c r="U3049" i="11"/>
  <c r="T3049" i="11"/>
  <c r="U3236" i="11"/>
  <c r="T3236" i="11"/>
  <c r="U3060" i="11"/>
  <c r="T3060" i="11"/>
  <c r="U3262" i="11"/>
  <c r="T3262" i="11"/>
  <c r="U3245" i="11"/>
  <c r="T3245" i="11"/>
  <c r="U3092" i="11"/>
  <c r="T3092" i="11"/>
  <c r="U3228" i="11"/>
  <c r="T3228" i="11"/>
  <c r="U3145" i="11"/>
  <c r="T3145" i="11"/>
  <c r="U3175" i="11"/>
  <c r="T3175" i="11"/>
  <c r="U3024" i="11"/>
  <c r="T3024" i="11"/>
  <c r="U3106" i="11"/>
  <c r="T3106" i="11"/>
  <c r="U3226" i="11"/>
  <c r="T3226" i="11"/>
  <c r="U3101" i="11"/>
  <c r="T3101" i="11"/>
  <c r="U3259" i="11"/>
  <c r="T3259" i="11"/>
  <c r="U3261" i="11"/>
  <c r="T3261" i="11"/>
  <c r="U3131" i="11"/>
  <c r="T3131" i="11"/>
  <c r="U3138" i="11"/>
  <c r="T3138" i="11"/>
  <c r="U3216" i="11"/>
  <c r="T3216" i="11"/>
  <c r="U3160" i="11"/>
  <c r="T3160" i="11"/>
  <c r="U3155" i="11"/>
  <c r="T3155" i="11"/>
  <c r="U3233" i="11"/>
  <c r="T3233" i="11"/>
  <c r="U3231" i="11"/>
  <c r="T3231" i="11"/>
  <c r="U3083" i="11"/>
  <c r="T3083" i="11"/>
  <c r="U3254" i="11"/>
  <c r="T3254" i="11"/>
  <c r="U3120" i="11"/>
  <c r="T3120" i="11"/>
  <c r="U3122" i="11"/>
  <c r="T3122" i="11"/>
  <c r="U3251" i="11"/>
  <c r="T3251" i="11"/>
  <c r="U3044" i="11"/>
  <c r="T3044" i="11"/>
  <c r="U3177" i="11"/>
  <c r="T3177" i="11"/>
  <c r="U3191" i="11"/>
  <c r="T3191" i="11"/>
  <c r="U3086" i="11"/>
  <c r="T3086" i="11"/>
  <c r="U3097" i="11"/>
  <c r="T3097" i="11"/>
  <c r="U3064" i="11"/>
  <c r="T3064" i="11"/>
  <c r="U3059" i="11"/>
  <c r="T3059" i="11"/>
  <c r="U3150" i="11"/>
  <c r="T3150" i="11"/>
  <c r="U3032" i="11"/>
  <c r="T3032" i="11"/>
  <c r="U3275" i="11"/>
  <c r="T3275" i="11"/>
  <c r="U3174" i="11"/>
  <c r="T3174" i="11"/>
  <c r="U3201" i="11"/>
  <c r="T3201" i="11"/>
  <c r="U3176" i="11"/>
  <c r="T3176" i="11"/>
  <c r="U3217" i="11"/>
  <c r="T3217" i="11"/>
  <c r="U3111" i="11"/>
  <c r="T3111" i="11"/>
  <c r="U3147" i="11"/>
  <c r="T3147" i="11"/>
  <c r="U3212" i="11"/>
  <c r="T3212" i="11"/>
  <c r="U3146" i="11"/>
  <c r="T3146" i="11"/>
  <c r="U3276" i="11"/>
  <c r="T3276" i="11"/>
  <c r="U3184" i="11"/>
  <c r="T3184" i="11"/>
  <c r="U3248" i="11"/>
  <c r="T3248" i="11"/>
  <c r="U3070" i="11"/>
  <c r="T3070" i="11"/>
  <c r="U3115" i="11"/>
  <c r="T3115" i="11"/>
  <c r="U3108" i="11"/>
  <c r="T3108" i="11"/>
  <c r="U3057" i="11"/>
  <c r="T3057" i="11"/>
  <c r="U3048" i="11"/>
  <c r="T3048" i="11"/>
  <c r="U3218" i="11"/>
  <c r="T3218" i="11"/>
  <c r="U3133" i="11"/>
  <c r="T3133" i="11"/>
  <c r="U3284" i="11"/>
  <c r="T3284" i="11"/>
  <c r="U3052" i="11"/>
  <c r="T3052" i="11"/>
  <c r="U3053" i="11"/>
  <c r="T3053" i="11"/>
  <c r="U3105" i="11"/>
  <c r="T3105" i="11"/>
  <c r="U3209" i="11"/>
  <c r="T3209" i="11"/>
  <c r="U3168" i="11"/>
  <c r="T3168" i="11"/>
  <c r="U3139" i="11"/>
  <c r="T3139" i="11"/>
  <c r="U3068" i="11"/>
  <c r="T3068" i="11"/>
  <c r="U3090" i="11"/>
  <c r="T3090" i="11"/>
  <c r="U3033" i="11"/>
  <c r="T3033" i="11"/>
  <c r="U3113" i="11"/>
  <c r="T3113" i="11"/>
  <c r="U3250" i="11"/>
  <c r="T3250" i="11"/>
  <c r="U3181" i="11"/>
  <c r="T3181" i="11"/>
  <c r="U3244" i="11"/>
  <c r="T3244" i="11"/>
  <c r="U3154" i="11"/>
  <c r="T3154" i="11"/>
  <c r="U3041" i="11"/>
  <c r="T3041" i="11"/>
  <c r="U3256" i="11"/>
  <c r="T3256" i="11"/>
  <c r="U3045" i="11"/>
  <c r="T3045" i="11"/>
  <c r="U3069" i="11"/>
  <c r="T3069" i="11"/>
  <c r="U3026" i="11"/>
  <c r="T3026" i="11"/>
  <c r="U3127" i="11"/>
  <c r="T3127" i="11"/>
  <c r="U3252" i="11"/>
  <c r="T3252" i="11"/>
  <c r="U3240" i="11"/>
  <c r="T3240" i="11"/>
  <c r="U3095" i="11"/>
  <c r="T3095" i="11"/>
  <c r="U3229" i="11"/>
  <c r="T3229" i="11"/>
  <c r="U3202" i="11"/>
  <c r="T3202" i="11"/>
  <c r="U3197" i="11"/>
  <c r="T3197" i="11"/>
  <c r="U3189" i="11"/>
  <c r="T3189" i="11"/>
  <c r="U3109" i="11"/>
  <c r="T3109" i="11"/>
  <c r="U3178" i="11"/>
  <c r="T3178" i="11"/>
  <c r="U3054" i="11"/>
  <c r="T3054" i="11"/>
  <c r="U3089" i="11"/>
  <c r="T3089" i="11"/>
  <c r="U3249" i="11"/>
  <c r="T3249" i="11"/>
  <c r="U3219" i="11"/>
  <c r="T3219" i="11"/>
  <c r="U3234" i="11"/>
  <c r="T3234" i="11"/>
  <c r="U3274" i="11"/>
  <c r="T3274" i="11"/>
  <c r="U3157" i="11"/>
  <c r="T3157" i="11"/>
  <c r="U3103" i="11"/>
  <c r="T3103" i="11"/>
  <c r="U3246" i="11"/>
  <c r="T3246" i="11"/>
  <c r="U3169" i="11"/>
  <c r="T3169" i="11"/>
  <c r="U3130" i="11"/>
  <c r="T3130" i="11"/>
  <c r="U3023" i="11"/>
  <c r="T3023" i="11"/>
  <c r="U3031" i="11"/>
  <c r="T3031" i="11"/>
  <c r="U3166" i="11"/>
  <c r="T3166" i="11"/>
  <c r="U3042" i="11"/>
  <c r="T3042" i="11"/>
  <c r="U3043" i="11"/>
  <c r="T3043" i="11"/>
  <c r="U3013" i="11"/>
  <c r="T3013" i="11"/>
  <c r="U3224" i="11"/>
  <c r="T3224" i="11"/>
  <c r="U3061" i="11"/>
  <c r="T3061" i="11"/>
  <c r="U3162" i="11"/>
  <c r="T3162" i="11"/>
  <c r="U3180" i="11"/>
  <c r="T3180" i="11"/>
  <c r="U3116" i="11"/>
  <c r="T3116" i="11"/>
  <c r="U3063" i="11"/>
  <c r="T3063" i="11"/>
  <c r="U3144" i="11"/>
  <c r="T3144" i="11"/>
  <c r="U3009" i="11"/>
  <c r="T3009" i="11"/>
  <c r="U3187" i="11"/>
  <c r="T3187" i="11"/>
  <c r="U3112" i="11"/>
  <c r="T3112" i="11"/>
  <c r="U3227" i="11"/>
  <c r="T3227" i="11"/>
  <c r="U3091" i="11"/>
  <c r="T3091" i="11"/>
  <c r="U3050" i="11"/>
  <c r="T3050" i="11"/>
  <c r="U3129" i="11"/>
  <c r="T3129" i="11"/>
  <c r="U3019" i="11"/>
  <c r="T3019" i="11"/>
  <c r="U3158" i="11"/>
  <c r="T3158" i="11"/>
  <c r="U3208" i="11"/>
  <c r="T3208" i="11"/>
  <c r="U3119" i="11"/>
  <c r="T3119" i="11"/>
  <c r="U3278" i="11"/>
  <c r="T3278" i="11"/>
  <c r="U3210" i="11"/>
  <c r="T3210" i="11"/>
  <c r="U3078" i="11"/>
  <c r="T3078" i="11"/>
  <c r="U3071" i="11"/>
  <c r="T3071" i="11"/>
  <c r="U3163" i="11"/>
  <c r="T3163" i="11"/>
  <c r="U3008" i="11"/>
  <c r="T3008" i="11"/>
  <c r="U3126" i="11"/>
  <c r="T3126" i="11"/>
  <c r="U3012" i="11"/>
  <c r="T3012" i="11"/>
  <c r="U3011" i="11"/>
  <c r="T3011" i="11"/>
  <c r="U3200" i="11"/>
  <c r="T3200" i="11"/>
  <c r="U3286" i="11"/>
  <c r="T3286" i="11"/>
  <c r="U3066" i="11"/>
  <c r="T3066" i="11"/>
  <c r="U3152" i="11"/>
  <c r="T3152" i="11"/>
  <c r="U3124" i="11"/>
  <c r="T3124" i="11"/>
  <c r="U3099" i="11"/>
  <c r="T3099" i="11"/>
  <c r="U3214" i="11"/>
  <c r="T3214" i="11"/>
  <c r="U3100" i="11"/>
  <c r="T3100" i="11"/>
  <c r="U3190" i="11"/>
  <c r="T3190" i="11"/>
  <c r="U3194" i="11"/>
  <c r="T3194" i="11"/>
  <c r="U3056" i="11"/>
  <c r="T3056" i="11"/>
  <c r="U3028" i="11"/>
  <c r="T3028" i="11"/>
  <c r="U3030" i="11"/>
  <c r="T3030" i="11"/>
  <c r="U3171" i="11"/>
  <c r="T3171" i="11"/>
  <c r="U3036" i="11"/>
  <c r="T3036" i="11"/>
  <c r="U3034" i="11"/>
  <c r="T3034" i="11"/>
  <c r="U3242" i="11"/>
  <c r="T3242" i="11"/>
  <c r="U3035" i="11"/>
  <c r="T3035" i="11"/>
  <c r="U3170" i="11"/>
  <c r="T3170" i="11"/>
  <c r="U3282" i="11"/>
  <c r="T3282" i="11"/>
  <c r="U3142" i="11"/>
  <c r="T3142" i="11"/>
  <c r="U3149" i="11"/>
  <c r="T3149" i="11"/>
  <c r="U3102" i="11"/>
  <c r="T3102" i="11"/>
  <c r="U3081" i="11"/>
  <c r="T3081" i="11"/>
  <c r="U3065" i="11"/>
  <c r="T3065" i="11"/>
  <c r="U3143" i="11"/>
  <c r="T3143" i="11"/>
  <c r="U3258" i="11"/>
  <c r="T3258" i="11"/>
  <c r="U3110" i="11"/>
  <c r="T3110" i="11"/>
  <c r="U3104" i="11"/>
  <c r="T3104" i="11"/>
  <c r="U3136" i="11"/>
  <c r="T3136" i="11"/>
  <c r="U3255" i="11"/>
  <c r="T3255" i="11"/>
  <c r="U3185" i="11"/>
  <c r="T3185" i="11"/>
  <c r="U3172" i="11"/>
  <c r="T3172" i="11"/>
  <c r="U3004" i="11"/>
  <c r="T3004" i="11"/>
  <c r="U3003" i="11"/>
  <c r="T3003" i="11"/>
  <c r="U3002" i="11"/>
  <c r="T3002" i="11"/>
  <c r="U3001" i="11"/>
  <c r="T3001" i="11"/>
  <c r="U3000" i="11"/>
  <c r="T3000" i="11"/>
  <c r="U2999" i="11"/>
  <c r="T2999" i="11"/>
  <c r="U2998" i="11"/>
  <c r="T2998" i="11"/>
  <c r="U2997" i="11"/>
  <c r="T2997" i="11"/>
  <c r="U2996" i="11"/>
  <c r="T2996" i="11"/>
  <c r="U2995" i="11"/>
  <c r="T2995" i="11"/>
  <c r="U2994" i="11"/>
  <c r="T2994" i="11"/>
  <c r="U2993" i="11"/>
  <c r="T2993" i="11"/>
  <c r="U2992" i="11"/>
  <c r="T2992" i="11"/>
  <c r="U2991" i="11"/>
  <c r="T2991" i="11"/>
  <c r="U2990" i="11"/>
  <c r="T2990" i="11"/>
  <c r="U2989" i="11"/>
  <c r="T2989" i="11"/>
  <c r="U2988" i="11"/>
  <c r="T2988" i="11"/>
  <c r="U2987" i="11"/>
  <c r="T2987" i="11"/>
  <c r="U2986" i="11"/>
  <c r="T2986" i="11"/>
  <c r="U2985" i="11"/>
  <c r="T2985" i="11"/>
  <c r="U2984" i="11"/>
  <c r="T2984" i="11"/>
  <c r="U2983" i="11"/>
  <c r="T2983" i="11"/>
  <c r="U2982" i="11"/>
  <c r="T2982" i="11"/>
  <c r="U2981" i="11"/>
  <c r="T2981" i="11"/>
  <c r="U2980" i="11"/>
  <c r="T2980" i="11"/>
  <c r="U2979" i="11"/>
  <c r="T2979" i="11"/>
  <c r="U2978" i="11"/>
  <c r="T2978" i="11"/>
  <c r="U2977" i="11"/>
  <c r="T2977" i="11"/>
  <c r="U2976" i="11"/>
  <c r="T2976" i="11"/>
  <c r="U2975" i="11"/>
  <c r="T2975" i="11"/>
  <c r="U2974" i="11"/>
  <c r="T2974" i="11"/>
  <c r="U2973" i="11"/>
  <c r="T2973" i="11"/>
  <c r="U2972" i="11"/>
  <c r="T2972" i="11"/>
  <c r="U2971" i="11"/>
  <c r="T2971" i="11"/>
  <c r="U2970" i="11"/>
  <c r="T2970" i="11"/>
  <c r="U2969" i="11"/>
  <c r="T2969" i="11"/>
  <c r="U2968" i="11"/>
  <c r="T2968" i="11"/>
  <c r="U2967" i="11"/>
  <c r="T2967" i="11"/>
  <c r="U2966" i="11"/>
  <c r="T2966" i="11"/>
  <c r="U2965" i="11"/>
  <c r="T2965" i="11"/>
  <c r="U2964" i="11"/>
  <c r="T2964" i="11"/>
  <c r="U2963" i="11"/>
  <c r="T2963" i="11"/>
  <c r="U2962" i="11"/>
  <c r="T2962" i="11"/>
  <c r="U2961" i="11"/>
  <c r="T2961" i="11"/>
  <c r="U2960" i="11"/>
  <c r="T2960" i="11"/>
  <c r="U2959" i="11"/>
  <c r="T2959" i="11"/>
  <c r="U2958" i="11"/>
  <c r="T2958" i="11"/>
  <c r="U2957" i="11"/>
  <c r="T2957" i="11"/>
  <c r="U2956" i="11"/>
  <c r="T2956" i="11"/>
  <c r="U2955" i="11"/>
  <c r="T2955" i="11"/>
  <c r="U2954" i="11"/>
  <c r="T2954" i="11"/>
  <c r="U2953" i="11"/>
  <c r="T2953" i="11"/>
  <c r="U2952" i="11"/>
  <c r="T2952" i="11"/>
  <c r="U2951" i="11"/>
  <c r="T2951" i="11"/>
  <c r="U2950" i="11"/>
  <c r="T2950" i="11"/>
  <c r="U2949" i="11"/>
  <c r="T2949" i="11"/>
  <c r="U2948" i="11"/>
  <c r="T2948" i="11"/>
  <c r="U2947" i="11"/>
  <c r="T2947" i="11"/>
  <c r="U2946" i="11"/>
  <c r="T2946" i="11"/>
  <c r="U2945" i="11"/>
  <c r="T2945" i="11"/>
  <c r="U2944" i="11"/>
  <c r="T2944" i="11"/>
  <c r="U2943" i="11"/>
  <c r="T2943" i="11"/>
  <c r="U2942" i="11"/>
  <c r="T2942" i="11"/>
  <c r="U2941" i="11"/>
  <c r="T2941" i="11"/>
  <c r="U2940" i="11"/>
  <c r="T2940" i="11"/>
  <c r="U2939" i="11"/>
  <c r="T2939" i="11"/>
  <c r="U2938" i="11"/>
  <c r="T2938" i="11"/>
  <c r="U2937" i="11"/>
  <c r="T2937" i="11"/>
  <c r="U2936" i="11"/>
  <c r="T2936" i="11"/>
  <c r="U2935" i="11"/>
  <c r="T2935" i="11"/>
  <c r="U2934" i="11"/>
  <c r="T2934" i="11"/>
  <c r="U2933" i="11"/>
  <c r="T2933" i="11"/>
  <c r="U2932" i="11"/>
  <c r="T2932" i="11"/>
  <c r="U2931" i="11"/>
  <c r="T2931" i="11"/>
  <c r="U2930" i="11"/>
  <c r="T2930" i="11"/>
  <c r="U2929" i="11"/>
  <c r="T2929" i="11"/>
  <c r="U2928" i="11"/>
  <c r="T2928" i="11"/>
  <c r="U2927" i="11"/>
  <c r="T2927" i="11"/>
  <c r="U2926" i="11"/>
  <c r="T2926" i="11"/>
  <c r="U2925" i="11"/>
  <c r="T2925" i="11"/>
  <c r="U2924" i="11"/>
  <c r="T2924" i="11"/>
  <c r="U2923" i="11"/>
  <c r="T2923" i="11"/>
  <c r="U2922" i="11"/>
  <c r="T2922" i="11"/>
  <c r="U2921" i="11"/>
  <c r="T2921" i="11"/>
  <c r="U2920" i="11"/>
  <c r="T2920" i="11"/>
  <c r="U2919" i="11"/>
  <c r="T2919" i="11"/>
  <c r="U2918" i="11"/>
  <c r="T2918" i="11"/>
  <c r="U2917" i="11"/>
  <c r="T2917" i="11"/>
  <c r="U2916" i="11"/>
  <c r="T2916" i="11"/>
  <c r="U2915" i="11"/>
  <c r="T2915" i="11"/>
  <c r="U2914" i="11"/>
  <c r="T2914" i="11"/>
  <c r="U2913" i="11"/>
  <c r="T2913" i="11"/>
  <c r="U2912" i="11"/>
  <c r="T2912" i="11"/>
  <c r="U2911" i="11"/>
  <c r="T2911" i="11"/>
  <c r="U2910" i="11"/>
  <c r="T2910" i="11"/>
  <c r="U2909" i="11"/>
  <c r="T2909" i="11"/>
  <c r="U2908" i="11"/>
  <c r="T2908" i="11"/>
  <c r="U2907" i="11"/>
  <c r="T2907" i="11"/>
  <c r="U2906" i="11"/>
  <c r="T2906" i="11"/>
  <c r="U2905" i="11"/>
  <c r="T2905" i="11"/>
  <c r="U2904" i="11"/>
  <c r="T2904" i="11"/>
  <c r="U2903" i="11"/>
  <c r="T2903" i="11"/>
  <c r="U2902" i="11"/>
  <c r="T2902" i="11"/>
  <c r="U2901" i="11"/>
  <c r="T2901" i="11"/>
  <c r="U2900" i="11"/>
  <c r="T2900" i="11"/>
  <c r="U2899" i="11"/>
  <c r="T2899" i="11"/>
  <c r="U2898" i="11"/>
  <c r="T2898" i="11"/>
  <c r="U2897" i="11"/>
  <c r="T2897" i="11"/>
  <c r="U2896" i="11"/>
  <c r="T2896" i="11"/>
  <c r="U2895" i="11"/>
  <c r="T2895" i="11"/>
  <c r="U2894" i="11"/>
  <c r="T2894" i="11"/>
  <c r="U2893" i="11"/>
  <c r="T2893" i="11"/>
  <c r="U2892" i="11"/>
  <c r="T2892" i="11"/>
  <c r="U2891" i="11"/>
  <c r="T2891" i="11"/>
  <c r="U2890" i="11"/>
  <c r="T2890" i="11"/>
  <c r="U2889" i="11"/>
  <c r="T2889" i="11"/>
  <c r="U2888" i="11"/>
  <c r="T2888" i="11"/>
  <c r="U2887" i="11"/>
  <c r="T2887" i="11"/>
  <c r="U2886" i="11"/>
  <c r="T2886" i="11"/>
  <c r="U2885" i="11"/>
  <c r="T2885" i="11"/>
  <c r="U2884" i="11"/>
  <c r="T2884" i="11"/>
  <c r="U2883" i="11"/>
  <c r="T2883" i="11"/>
  <c r="U2882" i="11"/>
  <c r="T2882" i="11"/>
  <c r="U2881" i="11"/>
  <c r="T2881" i="11"/>
  <c r="U2880" i="11"/>
  <c r="T2880" i="11"/>
  <c r="U2879" i="11"/>
  <c r="T2879" i="11"/>
  <c r="U2878" i="11"/>
  <c r="T2878" i="11"/>
  <c r="U2877" i="11"/>
  <c r="T2877" i="11"/>
  <c r="U2876" i="11"/>
  <c r="T2876" i="11"/>
  <c r="U2875" i="11"/>
  <c r="T2875" i="11"/>
  <c r="U2874" i="11"/>
  <c r="T2874" i="11"/>
  <c r="U2873" i="11"/>
  <c r="T2873" i="11"/>
  <c r="U2872" i="11"/>
  <c r="T2872" i="11"/>
  <c r="U2871" i="11"/>
  <c r="T2871" i="11"/>
  <c r="U2870" i="11"/>
  <c r="T2870" i="11"/>
  <c r="U2869" i="11"/>
  <c r="T2869" i="11"/>
  <c r="U2868" i="11"/>
  <c r="T2868" i="11"/>
  <c r="U2867" i="11"/>
  <c r="T2867" i="11"/>
  <c r="U2866" i="11"/>
  <c r="T2866" i="11"/>
  <c r="U2865" i="11"/>
  <c r="T2865" i="11"/>
  <c r="U2864" i="11"/>
  <c r="T2864" i="11"/>
  <c r="U2863" i="11"/>
  <c r="T2863" i="11"/>
  <c r="U2862" i="11"/>
  <c r="T2862" i="11"/>
  <c r="U2861" i="11"/>
  <c r="T2861" i="11"/>
  <c r="U2860" i="11"/>
  <c r="T2860" i="11"/>
  <c r="U2859" i="11"/>
  <c r="T2859" i="11"/>
  <c r="U2858" i="11"/>
  <c r="T2858" i="11"/>
  <c r="U2857" i="11"/>
  <c r="T2857" i="11"/>
  <c r="U2856" i="11"/>
  <c r="T2856" i="11"/>
  <c r="U2855" i="11"/>
  <c r="T2855" i="11"/>
  <c r="U2854" i="11"/>
  <c r="T2854" i="11"/>
  <c r="U2853" i="11"/>
  <c r="T2853" i="11"/>
  <c r="U2852" i="11"/>
  <c r="T2852" i="11"/>
  <c r="U2851" i="11"/>
  <c r="T2851" i="11"/>
  <c r="U2850" i="11"/>
  <c r="T2850" i="11"/>
  <c r="U2849" i="11"/>
  <c r="T2849" i="11"/>
  <c r="U2848" i="11"/>
  <c r="T2848" i="11"/>
  <c r="U2847" i="11"/>
  <c r="T2847" i="11"/>
  <c r="U2846" i="11"/>
  <c r="T2846" i="11"/>
  <c r="U2845" i="11"/>
  <c r="T2845" i="11"/>
  <c r="U2844" i="11"/>
  <c r="T2844" i="11"/>
  <c r="U2843" i="11"/>
  <c r="T2843" i="11"/>
  <c r="U2842" i="11"/>
  <c r="T2842" i="11"/>
  <c r="U2841" i="11"/>
  <c r="T2841" i="11"/>
  <c r="U2840" i="11"/>
  <c r="T2840" i="11"/>
  <c r="U2839" i="11"/>
  <c r="T2839" i="11"/>
  <c r="U2838" i="11"/>
  <c r="T2838" i="11"/>
  <c r="U2837" i="11"/>
  <c r="T2837" i="11"/>
  <c r="U2836" i="11"/>
  <c r="T2836" i="11"/>
  <c r="U2835" i="11"/>
  <c r="T2835" i="11"/>
  <c r="U2834" i="11"/>
  <c r="T2834" i="11"/>
  <c r="U2833" i="11"/>
  <c r="T2833" i="11"/>
  <c r="U2832" i="11"/>
  <c r="T2832" i="11"/>
  <c r="U2831" i="11"/>
  <c r="T2831" i="11"/>
  <c r="U2830" i="11"/>
  <c r="T2830" i="11"/>
  <c r="U2829" i="11"/>
  <c r="T2829" i="11"/>
  <c r="U2828" i="11"/>
  <c r="T2828" i="11"/>
  <c r="U2827" i="11"/>
  <c r="T2827" i="11"/>
  <c r="U2826" i="11"/>
  <c r="T2826" i="11"/>
  <c r="U2825" i="11"/>
  <c r="T2825" i="11"/>
  <c r="U2824" i="11"/>
  <c r="T2824" i="11"/>
  <c r="U2823" i="11"/>
  <c r="T2823" i="11"/>
  <c r="U2822" i="11"/>
  <c r="T2822" i="11"/>
  <c r="U2821" i="11"/>
  <c r="T2821" i="11"/>
  <c r="U2820" i="11"/>
  <c r="T2820" i="11"/>
  <c r="U2819" i="11"/>
  <c r="T2819" i="11"/>
  <c r="U2818" i="11"/>
  <c r="T2818" i="11"/>
  <c r="U2817" i="11"/>
  <c r="T2817" i="11"/>
  <c r="U2816" i="11"/>
  <c r="T2816" i="11"/>
  <c r="U2815" i="11"/>
  <c r="T2815" i="11"/>
  <c r="U2814" i="11"/>
  <c r="T2814" i="11"/>
  <c r="U2813" i="11"/>
  <c r="T2813" i="11"/>
  <c r="U2812" i="11"/>
  <c r="T2812" i="11"/>
  <c r="U2811" i="11"/>
  <c r="T2811" i="11"/>
  <c r="U2810" i="11"/>
  <c r="T2810" i="11"/>
  <c r="U2809" i="11"/>
  <c r="T2809" i="11"/>
  <c r="U2808" i="11"/>
  <c r="T2808" i="11"/>
  <c r="U2807" i="11"/>
  <c r="T2807" i="11"/>
  <c r="U2806" i="11"/>
  <c r="T2806" i="11"/>
  <c r="U2805" i="11"/>
  <c r="T2805" i="11"/>
  <c r="U2804" i="11"/>
  <c r="T2804" i="11"/>
  <c r="U2803" i="11"/>
  <c r="T2803" i="11"/>
  <c r="U2802" i="11"/>
  <c r="T2802" i="11"/>
  <c r="U2801" i="11"/>
  <c r="T2801" i="11"/>
  <c r="U2800" i="11"/>
  <c r="T2800" i="11"/>
  <c r="U2799" i="11"/>
  <c r="T2799" i="11"/>
  <c r="U2798" i="11"/>
  <c r="T2798" i="11"/>
  <c r="U2797" i="11"/>
  <c r="T2797" i="11"/>
  <c r="U2796" i="11"/>
  <c r="T2796" i="11"/>
  <c r="U2795" i="11"/>
  <c r="T2795" i="11"/>
  <c r="U2794" i="11"/>
  <c r="T2794" i="11"/>
  <c r="U2793" i="11"/>
  <c r="T2793" i="11"/>
  <c r="U2792" i="11"/>
  <c r="T2792" i="11"/>
  <c r="U2791" i="11"/>
  <c r="T2791" i="11"/>
  <c r="U2790" i="11"/>
  <c r="T2790" i="11"/>
  <c r="U2789" i="11"/>
  <c r="T2789" i="11"/>
  <c r="U2788" i="11"/>
  <c r="T2788" i="11"/>
  <c r="U2787" i="11"/>
  <c r="T2787" i="11"/>
  <c r="U2786" i="11"/>
  <c r="T2786" i="11"/>
  <c r="U2785" i="11"/>
  <c r="T2785" i="11"/>
  <c r="U2784" i="11"/>
  <c r="T2784" i="11"/>
  <c r="U2783" i="11"/>
  <c r="T2783" i="11"/>
  <c r="U2782" i="11"/>
  <c r="T2782" i="11"/>
  <c r="U2781" i="11"/>
  <c r="T2781" i="11"/>
  <c r="U2780" i="11"/>
  <c r="T2780" i="11"/>
  <c r="U2779" i="11"/>
  <c r="T2779" i="11"/>
  <c r="U2778" i="11"/>
  <c r="T2778" i="11"/>
  <c r="U2777" i="11"/>
  <c r="T2777" i="11"/>
  <c r="U2776" i="11"/>
  <c r="T2776" i="11"/>
  <c r="U2775" i="11"/>
  <c r="T2775" i="11"/>
  <c r="U2774" i="11"/>
  <c r="T2774" i="11"/>
  <c r="U2773" i="11"/>
  <c r="T2773" i="11"/>
  <c r="U2772" i="11"/>
  <c r="T2772" i="11"/>
  <c r="U2771" i="11"/>
  <c r="T2771" i="11"/>
  <c r="U2770" i="11"/>
  <c r="T2770" i="11"/>
  <c r="U2769" i="11"/>
  <c r="T2769" i="11"/>
  <c r="U2768" i="11"/>
  <c r="T2768" i="11"/>
  <c r="U2767" i="11"/>
  <c r="T2767" i="11"/>
  <c r="U2766" i="11"/>
  <c r="T2766" i="11"/>
  <c r="U2765" i="11"/>
  <c r="T2765" i="11"/>
  <c r="U2764" i="11"/>
  <c r="T2764" i="11"/>
  <c r="U2763" i="11"/>
  <c r="T2763" i="11"/>
  <c r="U2762" i="11"/>
  <c r="T2762" i="11"/>
  <c r="U2761" i="11"/>
  <c r="T2761" i="11"/>
  <c r="U2760" i="11"/>
  <c r="T2760" i="11"/>
  <c r="U2759" i="11"/>
  <c r="T2759" i="11"/>
  <c r="U2758" i="11"/>
  <c r="T2758" i="11"/>
  <c r="U2757" i="11"/>
  <c r="T2757" i="11"/>
  <c r="U2756" i="11"/>
  <c r="T2756" i="11"/>
  <c r="U2755" i="11"/>
  <c r="T2755" i="11"/>
  <c r="U2754" i="11"/>
  <c r="T2754" i="11"/>
  <c r="U2753" i="11"/>
  <c r="T2753" i="11"/>
  <c r="U2752" i="11"/>
  <c r="T2752" i="11"/>
  <c r="U2751" i="11"/>
  <c r="T2751" i="11"/>
  <c r="U2750" i="11"/>
  <c r="T2750" i="11"/>
  <c r="U2749" i="11"/>
  <c r="T2749" i="11"/>
  <c r="U2748" i="11"/>
  <c r="T2748" i="11"/>
  <c r="U2747" i="11"/>
  <c r="T2747" i="11"/>
  <c r="U2746" i="11"/>
  <c r="T2746" i="11"/>
  <c r="U2745" i="11"/>
  <c r="T2745" i="11"/>
  <c r="U2744" i="11"/>
  <c r="T2744" i="11"/>
  <c r="U2743" i="11"/>
  <c r="T2743" i="11"/>
  <c r="U2742" i="11"/>
  <c r="T2742" i="11"/>
  <c r="U2741" i="11"/>
  <c r="T2741" i="11"/>
  <c r="U2740" i="11"/>
  <c r="T2740" i="11"/>
  <c r="U2739" i="11"/>
  <c r="T2739" i="11"/>
  <c r="U2738" i="11"/>
  <c r="T2738" i="11"/>
  <c r="U2737" i="11"/>
  <c r="T2737" i="11"/>
  <c r="U2736" i="11"/>
  <c r="T2736" i="11"/>
  <c r="U2735" i="11"/>
  <c r="T2735" i="11"/>
  <c r="U2734" i="11"/>
  <c r="T2734" i="11"/>
  <c r="U2733" i="11"/>
  <c r="T2733" i="11"/>
  <c r="U2732" i="11"/>
  <c r="T2732" i="11"/>
  <c r="U2731" i="11"/>
  <c r="T2731" i="11"/>
  <c r="U2730" i="11"/>
  <c r="T2730" i="11"/>
  <c r="U2729" i="11"/>
  <c r="T2729" i="11"/>
  <c r="U2728" i="11"/>
  <c r="T2728" i="11"/>
  <c r="U2727" i="11"/>
  <c r="T2727" i="11"/>
  <c r="U2726" i="11"/>
  <c r="T2726" i="11"/>
  <c r="U2725" i="11"/>
  <c r="T2725" i="11"/>
  <c r="U2724" i="11"/>
  <c r="T2724" i="11"/>
  <c r="U2723" i="11"/>
  <c r="T2723" i="11"/>
  <c r="U2722" i="11"/>
  <c r="T2722" i="11"/>
  <c r="U2721" i="11"/>
  <c r="T2721" i="11"/>
  <c r="U2720" i="11"/>
  <c r="T2720" i="11"/>
  <c r="U2719" i="11"/>
  <c r="T2719" i="11"/>
  <c r="U2718" i="11"/>
  <c r="T2718" i="11"/>
  <c r="U2717" i="11"/>
  <c r="T2717" i="11"/>
  <c r="U2716" i="11"/>
  <c r="T2716" i="11"/>
  <c r="U2715" i="11"/>
  <c r="T2715" i="11"/>
  <c r="U2714" i="11"/>
  <c r="T2714" i="11"/>
  <c r="U2713" i="11"/>
  <c r="T2713" i="11"/>
  <c r="U2712" i="11"/>
  <c r="T2712" i="11"/>
  <c r="U2711" i="11"/>
  <c r="T2711" i="11"/>
  <c r="U2710" i="11"/>
  <c r="T2710" i="11"/>
  <c r="U2709" i="11"/>
  <c r="T2709" i="11"/>
  <c r="U2708" i="11"/>
  <c r="T2708" i="11"/>
  <c r="U2707" i="11"/>
  <c r="T2707" i="11"/>
  <c r="U2706" i="11"/>
  <c r="T2706" i="11"/>
  <c r="U2705" i="11"/>
  <c r="T2705" i="11"/>
  <c r="U2704" i="11"/>
  <c r="T2704" i="11"/>
  <c r="U2703" i="11"/>
  <c r="T2703" i="11"/>
  <c r="U2702" i="11"/>
  <c r="T2702" i="11"/>
  <c r="U2701" i="11"/>
  <c r="T2701" i="11"/>
  <c r="U2700" i="11"/>
  <c r="T2700" i="11"/>
  <c r="U2699" i="11"/>
  <c r="T2699" i="11"/>
  <c r="U2698" i="11"/>
  <c r="T2698" i="11"/>
  <c r="U2697" i="11"/>
  <c r="T2697" i="11"/>
  <c r="U2696" i="11"/>
  <c r="T2696" i="11"/>
  <c r="U2695" i="11"/>
  <c r="T2695" i="11"/>
  <c r="U2694" i="11"/>
  <c r="T2694" i="11"/>
  <c r="U2693" i="11"/>
  <c r="T2693" i="11"/>
  <c r="U2692" i="11"/>
  <c r="T2692" i="11"/>
  <c r="U2691" i="11"/>
  <c r="T2691" i="11"/>
  <c r="U2690" i="11"/>
  <c r="T2690" i="11"/>
  <c r="U2689" i="11"/>
  <c r="T2689" i="11"/>
  <c r="U2688" i="11"/>
  <c r="T2688" i="11"/>
  <c r="U2687" i="11"/>
  <c r="T2687" i="11"/>
  <c r="U2686" i="11"/>
  <c r="T2686" i="11"/>
  <c r="U2685" i="11"/>
  <c r="T2685" i="11"/>
  <c r="U2684" i="11"/>
  <c r="T2684" i="11"/>
  <c r="U2683" i="11"/>
  <c r="T2683" i="11"/>
  <c r="U2682" i="11"/>
  <c r="T2682" i="11"/>
  <c r="U2681" i="11"/>
  <c r="T2681" i="11"/>
  <c r="U2680" i="11"/>
  <c r="T2680" i="11"/>
  <c r="U2679" i="11"/>
  <c r="T2679" i="11"/>
  <c r="U2678" i="11"/>
  <c r="T2678" i="11"/>
  <c r="U2677" i="11"/>
  <c r="T2677" i="11"/>
  <c r="U2676" i="11"/>
  <c r="T2676" i="11"/>
  <c r="U2675" i="11"/>
  <c r="T2675" i="11"/>
  <c r="U2674" i="11"/>
  <c r="T2674" i="11"/>
  <c r="U2673" i="11"/>
  <c r="T2673" i="11"/>
  <c r="U2672" i="11"/>
  <c r="T2672" i="11"/>
  <c r="U2671" i="11"/>
  <c r="T2671" i="11"/>
  <c r="U2670" i="11"/>
  <c r="T2670" i="11"/>
  <c r="U2669" i="11"/>
  <c r="T2669" i="11"/>
  <c r="U2668" i="11"/>
  <c r="T2668" i="11"/>
  <c r="U2667" i="11"/>
  <c r="T2667" i="11"/>
  <c r="U2666" i="11"/>
  <c r="T2666" i="11"/>
  <c r="U2665" i="11"/>
  <c r="T2665" i="11"/>
  <c r="U2664" i="11"/>
  <c r="T2664" i="11"/>
  <c r="U2663" i="11"/>
  <c r="T2663" i="11"/>
  <c r="U2662" i="11"/>
  <c r="T2662" i="11"/>
  <c r="U2661" i="11"/>
  <c r="T2661" i="11"/>
  <c r="U2660" i="11"/>
  <c r="T2660" i="11"/>
  <c r="U2659" i="11"/>
  <c r="T2659" i="11"/>
  <c r="U2658" i="11"/>
  <c r="T2658" i="11"/>
  <c r="U2657" i="11"/>
  <c r="T2657" i="11"/>
  <c r="U2656" i="11"/>
  <c r="T2656" i="11"/>
  <c r="U2655" i="11"/>
  <c r="T2655" i="11"/>
  <c r="U2654" i="11"/>
  <c r="T2654" i="11"/>
  <c r="U2653" i="11"/>
  <c r="T2653" i="11"/>
  <c r="U2652" i="11"/>
  <c r="T2652" i="11"/>
  <c r="U2651" i="11"/>
  <c r="T2651" i="11"/>
  <c r="U2650" i="11"/>
  <c r="T2650" i="11"/>
  <c r="U2649" i="11"/>
  <c r="T2649" i="11"/>
  <c r="U2648" i="11"/>
  <c r="T2648" i="11"/>
  <c r="U2647" i="11"/>
  <c r="T2647" i="11"/>
  <c r="U2646" i="11"/>
  <c r="T2646" i="11"/>
  <c r="U2645" i="11"/>
  <c r="T2645" i="11"/>
  <c r="U2644" i="11"/>
  <c r="T2644" i="11"/>
  <c r="U2643" i="11"/>
  <c r="T2643" i="11"/>
  <c r="U2642" i="11"/>
  <c r="T2642" i="11"/>
  <c r="U2641" i="11"/>
  <c r="T2641" i="11"/>
  <c r="U2640" i="11"/>
  <c r="T2640" i="11"/>
  <c r="U2639" i="11"/>
  <c r="T2639" i="11"/>
  <c r="U2638" i="11"/>
  <c r="T2638" i="11"/>
  <c r="U2637" i="11"/>
  <c r="T2637" i="11"/>
  <c r="U2636" i="11"/>
  <c r="T2636" i="11"/>
  <c r="U2635" i="11"/>
  <c r="T2635" i="11"/>
  <c r="U2634" i="11"/>
  <c r="T2634" i="11"/>
  <c r="U2633" i="11"/>
  <c r="T2633" i="11"/>
  <c r="U2632" i="11"/>
  <c r="T2632" i="11"/>
  <c r="U2631" i="11"/>
  <c r="T2631" i="11"/>
  <c r="U2630" i="11"/>
  <c r="T2630" i="11"/>
  <c r="U2629" i="11"/>
  <c r="T2629" i="11"/>
  <c r="U2628" i="11"/>
  <c r="T2628" i="11"/>
  <c r="U2627" i="11"/>
  <c r="T2627" i="11"/>
  <c r="U2626" i="11"/>
  <c r="T2626" i="11"/>
  <c r="U2625" i="11"/>
  <c r="T2625" i="11"/>
  <c r="U2624" i="11"/>
  <c r="T2624" i="11"/>
  <c r="U2623" i="11"/>
  <c r="T2623" i="11"/>
  <c r="U2622" i="11"/>
  <c r="T2622" i="11"/>
  <c r="U2621" i="11"/>
  <c r="T2621" i="11"/>
  <c r="U2620" i="11"/>
  <c r="T2620" i="11"/>
  <c r="U2619" i="11"/>
  <c r="T2619" i="11"/>
  <c r="U2618" i="11"/>
  <c r="T2618" i="11"/>
  <c r="U2617" i="11"/>
  <c r="T2617" i="11"/>
  <c r="U2616" i="11"/>
  <c r="T2616" i="11"/>
  <c r="U2615" i="11"/>
  <c r="T2615" i="11"/>
  <c r="U2614" i="11"/>
  <c r="T2614" i="11"/>
  <c r="U2613" i="11"/>
  <c r="T2613" i="11"/>
  <c r="U2612" i="11"/>
  <c r="T2612" i="11"/>
  <c r="U2611" i="11"/>
  <c r="T2611" i="11"/>
  <c r="U2610" i="11"/>
  <c r="T2610" i="11"/>
  <c r="U2609" i="11"/>
  <c r="T2609" i="11"/>
  <c r="U2608" i="11"/>
  <c r="T2608" i="11"/>
  <c r="U2607" i="11"/>
  <c r="T2607" i="11"/>
  <c r="U2606" i="11"/>
  <c r="T2606" i="11"/>
  <c r="U2605" i="11"/>
  <c r="T2605" i="11"/>
  <c r="U2604" i="11"/>
  <c r="T2604" i="11"/>
  <c r="U2603" i="11"/>
  <c r="T2603" i="11"/>
  <c r="U2602" i="11"/>
  <c r="T2602" i="11"/>
  <c r="U2601" i="11"/>
  <c r="T2601" i="11"/>
  <c r="U2600" i="11"/>
  <c r="T2600" i="11"/>
  <c r="U2599" i="11"/>
  <c r="T2599" i="11"/>
  <c r="U2598" i="11"/>
  <c r="T2598" i="11"/>
  <c r="U2597" i="11"/>
  <c r="T2597" i="11"/>
  <c r="U2596" i="11"/>
  <c r="T2596" i="11"/>
  <c r="U2595" i="11"/>
  <c r="T2595" i="11"/>
  <c r="U2594" i="11"/>
  <c r="T2594" i="11"/>
  <c r="U2593" i="11"/>
  <c r="T2593" i="11"/>
  <c r="U2592" i="11"/>
  <c r="T2592" i="11"/>
  <c r="U2591" i="11"/>
  <c r="T2591" i="11"/>
  <c r="U2590" i="11"/>
  <c r="T2590" i="11"/>
  <c r="U2589" i="11"/>
  <c r="T2589" i="11"/>
  <c r="U2588" i="11"/>
  <c r="T2588" i="11"/>
  <c r="U2587" i="11"/>
  <c r="T2587" i="11"/>
  <c r="U2586" i="11"/>
  <c r="T2586" i="11"/>
  <c r="U2585" i="11"/>
  <c r="T2585" i="11"/>
  <c r="U2584" i="11"/>
  <c r="T2584" i="11"/>
  <c r="U2583" i="11"/>
  <c r="T2583" i="11"/>
  <c r="U2582" i="11"/>
  <c r="T2582" i="11"/>
  <c r="T409" i="11"/>
  <c r="U409" i="11"/>
  <c r="T410" i="11"/>
  <c r="U410" i="11"/>
  <c r="T411" i="11"/>
  <c r="U411" i="11"/>
  <c r="T412" i="11"/>
  <c r="U412" i="11"/>
  <c r="T413" i="11"/>
  <c r="U413" i="11"/>
  <c r="T414" i="11"/>
  <c r="U414" i="11"/>
  <c r="T415" i="11"/>
  <c r="U415" i="11"/>
  <c r="T416" i="11"/>
  <c r="U416" i="11"/>
  <c r="T417" i="11"/>
  <c r="U417" i="11"/>
  <c r="T418" i="11"/>
  <c r="U418" i="11"/>
  <c r="T419" i="11"/>
  <c r="U419" i="11"/>
  <c r="T420" i="11"/>
  <c r="U420" i="11"/>
  <c r="T421" i="11"/>
  <c r="U421" i="11"/>
  <c r="T422" i="11"/>
  <c r="U422" i="11"/>
  <c r="T423" i="11"/>
  <c r="U423" i="11"/>
  <c r="T424" i="11"/>
  <c r="U424" i="11"/>
  <c r="T425" i="11"/>
  <c r="U425" i="11"/>
  <c r="T426" i="11"/>
  <c r="U426" i="11"/>
  <c r="T427" i="11"/>
  <c r="U427" i="11"/>
  <c r="T428" i="11"/>
  <c r="U428" i="11"/>
  <c r="T429" i="11"/>
  <c r="U429" i="11"/>
  <c r="T430" i="11"/>
  <c r="U430" i="11"/>
  <c r="T431" i="11"/>
  <c r="U431" i="11"/>
  <c r="T432" i="11"/>
  <c r="U432" i="11"/>
  <c r="T433" i="11"/>
  <c r="U433" i="11"/>
  <c r="T434" i="11"/>
  <c r="U434" i="11"/>
  <c r="T436" i="11"/>
  <c r="U436" i="11"/>
  <c r="T437" i="11"/>
  <c r="U437" i="11"/>
  <c r="T438" i="11"/>
  <c r="U438" i="11"/>
  <c r="T439" i="11"/>
  <c r="U439" i="11"/>
  <c r="T440" i="11"/>
  <c r="U440" i="11"/>
  <c r="T441" i="11"/>
  <c r="U441" i="11"/>
  <c r="T442" i="11"/>
  <c r="U442" i="11"/>
  <c r="T443" i="11"/>
  <c r="U443" i="11"/>
  <c r="T444" i="11"/>
  <c r="U444" i="11"/>
  <c r="T445" i="11"/>
  <c r="U445" i="11"/>
  <c r="T446" i="11"/>
  <c r="U446" i="11"/>
  <c r="T447" i="11"/>
  <c r="U447" i="11"/>
  <c r="T448" i="11"/>
  <c r="U448" i="11"/>
  <c r="T449" i="11"/>
  <c r="U449" i="11"/>
  <c r="T450" i="11"/>
  <c r="U450" i="11"/>
  <c r="T451" i="11"/>
  <c r="U451" i="11"/>
  <c r="T452" i="11"/>
  <c r="U452" i="11"/>
  <c r="T453" i="11"/>
  <c r="U453" i="11"/>
  <c r="T454" i="11"/>
  <c r="U454" i="11"/>
  <c r="T455" i="11"/>
  <c r="U455" i="11"/>
  <c r="T456" i="11"/>
  <c r="U456" i="11"/>
  <c r="T457" i="11"/>
  <c r="U457" i="11"/>
  <c r="T458" i="11"/>
  <c r="U458" i="11"/>
  <c r="T459" i="11"/>
  <c r="U459" i="11"/>
  <c r="T460" i="11"/>
  <c r="U460" i="11"/>
  <c r="T461" i="11"/>
  <c r="U461" i="11"/>
  <c r="T462" i="11"/>
  <c r="U462" i="11"/>
  <c r="T463" i="11"/>
  <c r="U463" i="11"/>
  <c r="T464" i="11"/>
  <c r="U464" i="11"/>
  <c r="T465" i="11"/>
  <c r="U465" i="11"/>
  <c r="T466" i="11"/>
  <c r="U466" i="11"/>
  <c r="T467" i="11"/>
  <c r="U467" i="11"/>
  <c r="T468" i="11"/>
  <c r="U468" i="11"/>
  <c r="T469" i="11"/>
  <c r="U469" i="11"/>
  <c r="T470" i="11"/>
  <c r="U470" i="11"/>
  <c r="T471" i="11"/>
  <c r="U471" i="11"/>
  <c r="T472" i="11"/>
  <c r="U472" i="11"/>
  <c r="T473" i="11"/>
  <c r="U473" i="11"/>
  <c r="T474" i="11"/>
  <c r="U474" i="11"/>
  <c r="T475" i="11"/>
  <c r="U475" i="11"/>
  <c r="T476" i="11"/>
  <c r="U476" i="11"/>
  <c r="T477" i="11"/>
  <c r="U477" i="11"/>
  <c r="T478" i="11"/>
  <c r="U478" i="11"/>
  <c r="T479" i="11"/>
  <c r="U479" i="11"/>
  <c r="T480" i="11"/>
  <c r="U480" i="11"/>
  <c r="T481" i="11"/>
  <c r="U481" i="11"/>
  <c r="T482" i="11"/>
  <c r="U482" i="11"/>
  <c r="T483" i="11"/>
  <c r="U483" i="11"/>
  <c r="T485" i="11"/>
  <c r="U485" i="11"/>
  <c r="T486" i="11"/>
  <c r="U486" i="11"/>
  <c r="T487" i="11"/>
  <c r="U487" i="11"/>
  <c r="T488" i="11"/>
  <c r="U488" i="11"/>
  <c r="T489" i="11"/>
  <c r="U489" i="11"/>
  <c r="T490" i="11"/>
  <c r="U490" i="11"/>
  <c r="T491" i="11"/>
  <c r="U491" i="11"/>
  <c r="T492" i="11"/>
  <c r="U492" i="11"/>
  <c r="T493" i="11"/>
  <c r="U493" i="11"/>
  <c r="T494" i="11"/>
  <c r="U494" i="11"/>
  <c r="T495" i="11"/>
  <c r="U495" i="11"/>
  <c r="T496" i="11"/>
  <c r="U496" i="11"/>
  <c r="T497" i="11"/>
  <c r="U497" i="11"/>
  <c r="T498" i="11"/>
  <c r="U498" i="11"/>
  <c r="T499" i="11"/>
  <c r="U499" i="11"/>
  <c r="T500" i="11"/>
  <c r="U500" i="11"/>
  <c r="T501" i="11"/>
  <c r="U501" i="11"/>
  <c r="T502" i="11"/>
  <c r="U502" i="11"/>
  <c r="T503" i="11"/>
  <c r="U503" i="11"/>
  <c r="T504" i="11"/>
  <c r="U504" i="11"/>
  <c r="T505" i="11"/>
  <c r="U505" i="11"/>
  <c r="T506" i="11"/>
  <c r="U506" i="11"/>
  <c r="T507" i="11"/>
  <c r="U507" i="11"/>
  <c r="T508" i="11"/>
  <c r="U508" i="11"/>
  <c r="T509" i="11"/>
  <c r="U509" i="11"/>
  <c r="T510" i="11"/>
  <c r="U510" i="11"/>
  <c r="T511" i="11"/>
  <c r="U511" i="11"/>
  <c r="T512" i="11"/>
  <c r="U512" i="11"/>
  <c r="T513" i="11"/>
  <c r="U513" i="11"/>
  <c r="T514" i="11"/>
  <c r="U514" i="11"/>
  <c r="T515" i="11"/>
  <c r="U515" i="11"/>
  <c r="T516" i="11"/>
  <c r="U516" i="11"/>
  <c r="T518" i="11"/>
  <c r="U518" i="11"/>
  <c r="T519" i="11"/>
  <c r="U519" i="11"/>
  <c r="T520" i="11"/>
  <c r="U520" i="11"/>
  <c r="T521" i="11"/>
  <c r="U521" i="11"/>
  <c r="T522" i="11"/>
  <c r="U522" i="11"/>
  <c r="T523" i="11"/>
  <c r="U523" i="11"/>
  <c r="T524" i="11"/>
  <c r="U524" i="11"/>
  <c r="T525" i="11"/>
  <c r="U525" i="11"/>
  <c r="T526" i="11"/>
  <c r="U526" i="11"/>
  <c r="T527" i="11"/>
  <c r="U527" i="11"/>
  <c r="T528" i="11"/>
  <c r="U528" i="11"/>
  <c r="T529" i="11"/>
  <c r="U529" i="11"/>
  <c r="T530" i="11"/>
  <c r="U530" i="11"/>
  <c r="T531" i="11"/>
  <c r="U531" i="11"/>
  <c r="T532" i="11"/>
  <c r="U532" i="11"/>
  <c r="T533" i="11"/>
  <c r="U533" i="11"/>
  <c r="T534" i="11"/>
  <c r="U534" i="11"/>
  <c r="T535" i="11"/>
  <c r="U535" i="11"/>
  <c r="T536" i="11"/>
  <c r="U536" i="11"/>
  <c r="T537" i="11"/>
  <c r="U537" i="11"/>
  <c r="T538" i="11"/>
  <c r="U538" i="11"/>
  <c r="T539" i="11"/>
  <c r="U539" i="11"/>
  <c r="T540" i="11"/>
  <c r="U540" i="11"/>
  <c r="T541" i="11"/>
  <c r="U541" i="11"/>
  <c r="T542" i="11"/>
  <c r="U542" i="11"/>
  <c r="T543" i="11"/>
  <c r="U543" i="11"/>
  <c r="T544" i="11"/>
  <c r="U544" i="11"/>
  <c r="T545" i="11"/>
  <c r="U545" i="11"/>
  <c r="T546" i="11"/>
  <c r="U546" i="11"/>
  <c r="T547" i="11"/>
  <c r="U547" i="11"/>
  <c r="T548" i="11"/>
  <c r="U548" i="11"/>
  <c r="T549" i="11"/>
  <c r="U549" i="11"/>
  <c r="T550" i="11"/>
  <c r="U550" i="11"/>
  <c r="T551" i="11"/>
  <c r="U551" i="11"/>
  <c r="T552" i="11"/>
  <c r="U552" i="11"/>
  <c r="T553" i="11"/>
  <c r="U553" i="11"/>
  <c r="T554" i="11"/>
  <c r="U554" i="11"/>
  <c r="T555" i="11"/>
  <c r="U555" i="11"/>
  <c r="T556" i="11"/>
  <c r="U556" i="11"/>
  <c r="T557" i="11"/>
  <c r="U557" i="11"/>
  <c r="T558" i="11"/>
  <c r="U558" i="11"/>
  <c r="T559" i="11"/>
  <c r="U559" i="11"/>
  <c r="T560" i="11"/>
  <c r="U560" i="11"/>
  <c r="T561" i="11"/>
  <c r="U561" i="11"/>
  <c r="T562" i="11"/>
  <c r="U562" i="11"/>
  <c r="T563" i="11"/>
  <c r="U563" i="11"/>
  <c r="T564" i="11"/>
  <c r="U564" i="11"/>
  <c r="T565" i="11"/>
  <c r="U565" i="11"/>
  <c r="T566" i="11"/>
  <c r="U566" i="11"/>
  <c r="T567" i="11"/>
  <c r="U567" i="11"/>
  <c r="T568" i="11"/>
  <c r="U568" i="11"/>
  <c r="T569" i="11"/>
  <c r="U569" i="11"/>
  <c r="T570" i="11"/>
  <c r="U570" i="11"/>
  <c r="T571" i="11"/>
  <c r="U571" i="11"/>
  <c r="T572" i="11"/>
  <c r="U572" i="11"/>
  <c r="T573" i="11"/>
  <c r="U573" i="11"/>
  <c r="T574" i="11"/>
  <c r="U574" i="11"/>
  <c r="T575" i="11"/>
  <c r="U575" i="11"/>
  <c r="T576" i="11"/>
  <c r="U576" i="11"/>
  <c r="T577" i="11"/>
  <c r="U577" i="11"/>
  <c r="T578" i="11"/>
  <c r="U578" i="11"/>
  <c r="T579" i="11"/>
  <c r="U579" i="11"/>
  <c r="T580" i="11"/>
  <c r="U580" i="11"/>
  <c r="T581" i="11"/>
  <c r="U581" i="11"/>
  <c r="T582" i="11"/>
  <c r="U582" i="11"/>
  <c r="T583" i="11"/>
  <c r="U583" i="11"/>
  <c r="T585" i="11"/>
  <c r="U585" i="11"/>
  <c r="T586" i="11"/>
  <c r="U586" i="11"/>
  <c r="T587" i="11"/>
  <c r="U587" i="11"/>
  <c r="T588" i="11"/>
  <c r="U588" i="11"/>
  <c r="T589" i="11"/>
  <c r="U589" i="11"/>
  <c r="T590" i="11"/>
  <c r="U590" i="11"/>
  <c r="T591" i="11"/>
  <c r="U591" i="11"/>
  <c r="T592" i="11"/>
  <c r="U592" i="11"/>
  <c r="T593" i="11"/>
  <c r="U593" i="11"/>
  <c r="T594" i="11"/>
  <c r="U594" i="11"/>
  <c r="T595" i="11"/>
  <c r="U595" i="11"/>
  <c r="T596" i="11"/>
  <c r="U596" i="11"/>
  <c r="T597" i="11"/>
  <c r="U597" i="11"/>
  <c r="T598" i="11"/>
  <c r="U598" i="11"/>
  <c r="T599" i="11"/>
  <c r="U599" i="11"/>
  <c r="T600" i="11"/>
  <c r="U600" i="11"/>
  <c r="T601" i="11"/>
  <c r="U601" i="11"/>
  <c r="T602" i="11"/>
  <c r="U602" i="11"/>
  <c r="T603" i="11"/>
  <c r="U603" i="11"/>
  <c r="T604" i="11"/>
  <c r="U604" i="11"/>
  <c r="T605" i="11"/>
  <c r="U605" i="11"/>
  <c r="T606" i="11"/>
  <c r="U606" i="11"/>
  <c r="T607" i="11"/>
  <c r="U607" i="11"/>
  <c r="T608" i="11"/>
  <c r="U608" i="11"/>
  <c r="T609" i="11"/>
  <c r="U609" i="11"/>
  <c r="T610" i="11"/>
  <c r="U610" i="11"/>
  <c r="T611" i="11"/>
  <c r="U611" i="11"/>
  <c r="T612" i="11"/>
  <c r="U612" i="11"/>
  <c r="T613" i="11"/>
  <c r="U613" i="11"/>
  <c r="T614" i="11"/>
  <c r="U614" i="11"/>
  <c r="T615" i="11"/>
  <c r="U615" i="11"/>
  <c r="T616" i="11"/>
  <c r="U616" i="11"/>
  <c r="T617" i="11"/>
  <c r="U617" i="11"/>
  <c r="T618" i="11"/>
  <c r="U618" i="11"/>
  <c r="T619" i="11"/>
  <c r="U619" i="11"/>
  <c r="T620" i="11"/>
  <c r="U620" i="11"/>
  <c r="T621" i="11"/>
  <c r="U621" i="11"/>
  <c r="T622" i="11"/>
  <c r="U622" i="11"/>
  <c r="T623" i="11"/>
  <c r="U623" i="11"/>
  <c r="T624" i="11"/>
  <c r="U624" i="11"/>
  <c r="T625" i="11"/>
  <c r="U625" i="11"/>
  <c r="Q627" i="11"/>
  <c r="R627" i="11"/>
  <c r="T627" i="11"/>
  <c r="U627" i="11"/>
  <c r="Q628" i="11"/>
  <c r="R628" i="11"/>
  <c r="T628" i="11"/>
  <c r="U628" i="11"/>
  <c r="Q629" i="11"/>
  <c r="R629" i="11"/>
  <c r="T629" i="11"/>
  <c r="U629" i="11"/>
  <c r="Q630" i="11"/>
  <c r="R630" i="11"/>
  <c r="T630" i="11"/>
  <c r="U630" i="11"/>
  <c r="Q631" i="11"/>
  <c r="R631" i="11"/>
  <c r="T631" i="11"/>
  <c r="U631" i="11"/>
  <c r="Q632" i="11"/>
  <c r="R632" i="11"/>
  <c r="T632" i="11"/>
  <c r="U632" i="11"/>
  <c r="Q633" i="11"/>
  <c r="R633" i="11"/>
  <c r="T633" i="11"/>
  <c r="U633" i="11"/>
  <c r="Q634" i="11"/>
  <c r="R634" i="11"/>
  <c r="T634" i="11"/>
  <c r="U634" i="11"/>
  <c r="Q635" i="11"/>
  <c r="R635" i="11"/>
  <c r="T635" i="11"/>
  <c r="U635" i="11"/>
  <c r="Q636" i="11"/>
  <c r="R636" i="11"/>
  <c r="T636" i="11"/>
  <c r="U636" i="11"/>
  <c r="Q637" i="11"/>
  <c r="R637" i="11"/>
  <c r="T637" i="11"/>
  <c r="U637" i="11"/>
  <c r="Q638" i="11"/>
  <c r="R638" i="11"/>
  <c r="T638" i="11"/>
  <c r="U638" i="11"/>
  <c r="Q639" i="11"/>
  <c r="R639" i="11"/>
  <c r="T639" i="11"/>
  <c r="U639" i="11"/>
  <c r="Q640" i="11"/>
  <c r="R640" i="11"/>
  <c r="T640" i="11"/>
  <c r="U640" i="11"/>
  <c r="Q641" i="11"/>
  <c r="R641" i="11"/>
  <c r="T641" i="11"/>
  <c r="U641" i="11"/>
  <c r="Q642" i="11"/>
  <c r="R642" i="11"/>
  <c r="T642" i="11"/>
  <c r="U642" i="11"/>
  <c r="Q643" i="11"/>
  <c r="R643" i="11"/>
  <c r="T643" i="11"/>
  <c r="U643" i="11"/>
  <c r="Q644" i="11"/>
  <c r="R644" i="11"/>
  <c r="T644" i="11"/>
  <c r="U644" i="11"/>
  <c r="Q645" i="11"/>
  <c r="R645" i="11"/>
  <c r="T645" i="11"/>
  <c r="U645" i="11"/>
  <c r="Q646" i="11"/>
  <c r="R646" i="11"/>
  <c r="T646" i="11"/>
  <c r="U646" i="11"/>
  <c r="Q647" i="11"/>
  <c r="R647" i="11"/>
  <c r="T647" i="11"/>
  <c r="U647" i="11"/>
  <c r="Q648" i="11"/>
  <c r="R648" i="11"/>
  <c r="T648" i="11"/>
  <c r="U648" i="11"/>
  <c r="Q649" i="11"/>
  <c r="R649" i="11"/>
  <c r="T649" i="11"/>
  <c r="U649" i="11"/>
  <c r="Q650" i="11"/>
  <c r="R650" i="11"/>
  <c r="T650" i="11"/>
  <c r="U650" i="11"/>
  <c r="Q651" i="11"/>
  <c r="R651" i="11"/>
  <c r="T651" i="11"/>
  <c r="U651" i="11"/>
  <c r="Q652" i="11"/>
  <c r="R652" i="11"/>
  <c r="T652" i="11"/>
  <c r="U652" i="11"/>
  <c r="Q653" i="11"/>
  <c r="R653" i="11"/>
  <c r="T653" i="11"/>
  <c r="U653" i="11"/>
  <c r="Q654" i="11"/>
  <c r="R654" i="11"/>
  <c r="T654" i="11"/>
  <c r="U654" i="11"/>
  <c r="Q655" i="11"/>
  <c r="R655" i="11"/>
  <c r="T655" i="11"/>
  <c r="U655" i="11"/>
  <c r="Q656" i="11"/>
  <c r="R656" i="11"/>
  <c r="T656" i="11"/>
  <c r="U656" i="11"/>
  <c r="Q657" i="11"/>
  <c r="R657" i="11"/>
  <c r="T657" i="11"/>
  <c r="U657" i="11"/>
  <c r="Q658" i="11"/>
  <c r="R658" i="11"/>
  <c r="T658" i="11"/>
  <c r="U658" i="11"/>
  <c r="Q659" i="11"/>
  <c r="R659" i="11"/>
  <c r="T659" i="11"/>
  <c r="U659" i="11"/>
  <c r="Q660" i="11"/>
  <c r="R660" i="11"/>
  <c r="T660" i="11"/>
  <c r="U660" i="11"/>
  <c r="Q661" i="11"/>
  <c r="R661" i="11"/>
  <c r="T661" i="11"/>
  <c r="U661" i="11"/>
  <c r="Q662" i="11"/>
  <c r="R662" i="11"/>
  <c r="T662" i="11"/>
  <c r="U662" i="11"/>
  <c r="Q663" i="11"/>
  <c r="R663" i="11"/>
  <c r="T663" i="11"/>
  <c r="U663" i="11"/>
  <c r="Q664" i="11"/>
  <c r="R664" i="11"/>
  <c r="T664" i="11"/>
  <c r="U664" i="11"/>
  <c r="Q665" i="11"/>
  <c r="R665" i="11"/>
  <c r="T665" i="11"/>
  <c r="U665" i="11"/>
  <c r="Q666" i="11"/>
  <c r="R666" i="11"/>
  <c r="T666" i="11"/>
  <c r="U666" i="11"/>
  <c r="Q667" i="11"/>
  <c r="R667" i="11"/>
  <c r="T667" i="11"/>
  <c r="U667" i="11"/>
  <c r="Q668" i="11"/>
  <c r="R668" i="11"/>
  <c r="T668" i="11"/>
  <c r="U668" i="11"/>
  <c r="T670" i="11"/>
  <c r="U670" i="11"/>
  <c r="T671" i="11"/>
  <c r="U671" i="11"/>
  <c r="T672" i="11"/>
  <c r="U672" i="11"/>
  <c r="T673" i="11"/>
  <c r="U673" i="11"/>
  <c r="T674" i="11"/>
  <c r="U674" i="11"/>
  <c r="T675" i="11"/>
  <c r="U675" i="11"/>
  <c r="T676" i="11"/>
  <c r="U676" i="11"/>
  <c r="T677" i="11"/>
  <c r="U677" i="11"/>
  <c r="T678" i="11"/>
  <c r="U678" i="11"/>
  <c r="T679" i="11"/>
  <c r="U679" i="11"/>
  <c r="T680" i="11"/>
  <c r="U680" i="11"/>
  <c r="T681" i="11"/>
  <c r="U681" i="11"/>
  <c r="T682" i="11"/>
  <c r="U682" i="11"/>
  <c r="T683" i="11"/>
  <c r="U683" i="11"/>
  <c r="T684" i="11"/>
  <c r="U684" i="11"/>
  <c r="T685" i="11"/>
  <c r="U685" i="11"/>
  <c r="T686" i="11"/>
  <c r="U686" i="11"/>
  <c r="T687" i="11"/>
  <c r="U687" i="11"/>
  <c r="T688" i="11"/>
  <c r="U688" i="11"/>
  <c r="T689" i="11"/>
  <c r="U689" i="11"/>
  <c r="T690" i="11"/>
  <c r="U690" i="11"/>
  <c r="T691" i="11"/>
  <c r="U691" i="11"/>
  <c r="T692" i="11"/>
  <c r="U692" i="11"/>
  <c r="T693" i="11"/>
  <c r="U693" i="11"/>
  <c r="T694" i="11"/>
  <c r="U694" i="11"/>
  <c r="T695" i="11"/>
  <c r="U695" i="11"/>
  <c r="T696" i="11"/>
  <c r="U696" i="11"/>
  <c r="T697" i="11"/>
  <c r="U697" i="11"/>
  <c r="T698" i="11"/>
  <c r="U698" i="11"/>
  <c r="T699" i="11"/>
  <c r="U699" i="11"/>
  <c r="T700" i="11"/>
  <c r="U700" i="11"/>
  <c r="T701" i="11"/>
  <c r="U701" i="11"/>
  <c r="T702" i="11"/>
  <c r="U702" i="11"/>
  <c r="T703" i="11"/>
  <c r="U703" i="11"/>
  <c r="T704" i="11"/>
  <c r="U704" i="11"/>
  <c r="T705" i="11"/>
  <c r="U705" i="11"/>
  <c r="T706" i="11"/>
  <c r="U706" i="11"/>
  <c r="T707" i="11"/>
  <c r="U707" i="11"/>
  <c r="T708" i="11"/>
  <c r="U708" i="11"/>
  <c r="T709" i="11"/>
  <c r="U709" i="11"/>
  <c r="T710" i="11"/>
  <c r="U710" i="11"/>
  <c r="T711" i="11"/>
  <c r="U711" i="11"/>
  <c r="T712" i="11"/>
  <c r="U712" i="11"/>
  <c r="T713" i="11"/>
  <c r="U713" i="11"/>
  <c r="T714" i="11"/>
  <c r="U714" i="11"/>
  <c r="T715" i="11"/>
  <c r="U715" i="11"/>
  <c r="T716" i="11"/>
  <c r="U716" i="11"/>
  <c r="T717" i="11"/>
  <c r="U717" i="11"/>
  <c r="T718" i="11"/>
  <c r="U718" i="11"/>
  <c r="T719" i="11"/>
  <c r="U719" i="11"/>
  <c r="T720" i="11"/>
  <c r="U720" i="11"/>
  <c r="T721" i="11"/>
  <c r="U721" i="11"/>
  <c r="T722" i="11"/>
  <c r="U722" i="11"/>
  <c r="T723" i="11"/>
  <c r="U723" i="11"/>
  <c r="T724" i="11"/>
  <c r="U724" i="11"/>
  <c r="T725" i="11"/>
  <c r="U725" i="11"/>
  <c r="T726" i="11"/>
  <c r="U726" i="11"/>
  <c r="T727" i="11"/>
  <c r="U727" i="11"/>
  <c r="T728" i="11"/>
  <c r="U728" i="11"/>
  <c r="T729" i="11"/>
  <c r="U729" i="11"/>
  <c r="T730" i="11"/>
  <c r="U730" i="11"/>
  <c r="T731" i="11"/>
  <c r="U731" i="11"/>
  <c r="T732" i="11"/>
  <c r="U732" i="11"/>
  <c r="T733" i="11"/>
  <c r="U733" i="11"/>
  <c r="T734" i="11"/>
  <c r="U734" i="11"/>
  <c r="T736" i="11"/>
  <c r="U736" i="11"/>
  <c r="T737" i="11"/>
  <c r="U737" i="11"/>
  <c r="T738" i="11"/>
  <c r="U738" i="11"/>
  <c r="T739" i="11"/>
  <c r="U739" i="11"/>
  <c r="T740" i="11"/>
  <c r="U740" i="11"/>
  <c r="T741" i="11"/>
  <c r="U741" i="11"/>
  <c r="T742" i="11"/>
  <c r="U742" i="11"/>
  <c r="T743" i="11"/>
  <c r="U743" i="11"/>
  <c r="T744" i="11"/>
  <c r="U744" i="11"/>
  <c r="T745" i="11"/>
  <c r="U745" i="11"/>
  <c r="T746" i="11"/>
  <c r="U746" i="11"/>
  <c r="T747" i="11"/>
  <c r="U747" i="11"/>
  <c r="T748" i="11"/>
  <c r="U748" i="11"/>
  <c r="T749" i="11"/>
  <c r="U749" i="11"/>
  <c r="T750" i="11"/>
  <c r="U750" i="11"/>
  <c r="T751" i="11"/>
  <c r="U751" i="11"/>
  <c r="T752" i="11"/>
  <c r="U752" i="11"/>
  <c r="T753" i="11"/>
  <c r="U753" i="11"/>
  <c r="T754" i="11"/>
  <c r="U754" i="11"/>
  <c r="T755" i="11"/>
  <c r="U755" i="11"/>
  <c r="T756" i="11"/>
  <c r="U756" i="11"/>
  <c r="T757" i="11"/>
  <c r="U757" i="11"/>
  <c r="T758" i="11"/>
  <c r="U758" i="11"/>
  <c r="T759" i="11"/>
  <c r="U759" i="11"/>
  <c r="T760" i="11"/>
  <c r="U760" i="11"/>
  <c r="T761" i="11"/>
  <c r="U761" i="11"/>
  <c r="T762" i="11"/>
  <c r="U762" i="11"/>
  <c r="T763" i="11"/>
  <c r="U763" i="11"/>
  <c r="T764" i="11"/>
  <c r="U764" i="11"/>
  <c r="T765" i="11"/>
  <c r="U765" i="11"/>
  <c r="T766" i="11"/>
  <c r="U766" i="11"/>
  <c r="T767" i="11"/>
  <c r="U767" i="11"/>
  <c r="T768" i="11"/>
  <c r="U768" i="11"/>
  <c r="T769" i="11"/>
  <c r="U769" i="11"/>
  <c r="T770" i="11"/>
  <c r="U770" i="11"/>
  <c r="T771" i="11"/>
  <c r="U771" i="11"/>
  <c r="T772" i="11"/>
  <c r="U772" i="11"/>
  <c r="T773" i="11"/>
  <c r="U773" i="11"/>
  <c r="T774" i="11"/>
  <c r="U774" i="11"/>
  <c r="T775" i="11"/>
  <c r="U775" i="11"/>
  <c r="T776" i="11"/>
  <c r="U776" i="11"/>
  <c r="T777" i="11"/>
  <c r="U777" i="11"/>
  <c r="T778" i="11"/>
  <c r="U778" i="11"/>
  <c r="T779" i="11"/>
  <c r="U779" i="11"/>
  <c r="T780" i="11"/>
  <c r="U780" i="11"/>
  <c r="T781" i="11"/>
  <c r="U781" i="11"/>
  <c r="T782" i="11"/>
  <c r="U782" i="11"/>
  <c r="T783" i="11"/>
  <c r="U783" i="11"/>
  <c r="T784" i="11"/>
  <c r="U784" i="11"/>
  <c r="T785" i="11"/>
  <c r="U785" i="11"/>
  <c r="T786" i="11"/>
  <c r="U786" i="11"/>
  <c r="T787" i="11"/>
  <c r="U787" i="11"/>
  <c r="T789" i="11"/>
  <c r="U789" i="11"/>
  <c r="T790" i="11"/>
  <c r="U790" i="11"/>
  <c r="T791" i="11"/>
  <c r="U791" i="11"/>
  <c r="T792" i="11"/>
  <c r="U792" i="11"/>
  <c r="T793" i="11"/>
  <c r="U793" i="11"/>
  <c r="T794" i="11"/>
  <c r="U794" i="11"/>
  <c r="T795" i="11"/>
  <c r="U795" i="11"/>
  <c r="T796" i="11"/>
  <c r="U796" i="11"/>
  <c r="T797" i="11"/>
  <c r="U797" i="11"/>
  <c r="T798" i="11"/>
  <c r="U798" i="11"/>
  <c r="T799" i="11"/>
  <c r="U799" i="11"/>
  <c r="T800" i="11"/>
  <c r="U800" i="11"/>
  <c r="T801" i="11"/>
  <c r="U801" i="11"/>
  <c r="T802" i="11"/>
  <c r="U802" i="11"/>
  <c r="T803" i="11"/>
  <c r="U803" i="11"/>
  <c r="T804" i="11"/>
  <c r="U804" i="11"/>
  <c r="T805" i="11"/>
  <c r="U805" i="11"/>
  <c r="T806" i="11"/>
  <c r="U806" i="11"/>
  <c r="T807" i="11"/>
  <c r="U807" i="11"/>
  <c r="T808" i="11"/>
  <c r="U808" i="11"/>
  <c r="T809" i="11"/>
  <c r="U809" i="11"/>
  <c r="T810" i="11"/>
  <c r="U810" i="11"/>
  <c r="T811" i="11"/>
  <c r="U811" i="11"/>
  <c r="T812" i="11"/>
  <c r="U812" i="11"/>
  <c r="T813" i="11"/>
  <c r="U813" i="11"/>
  <c r="T814" i="11"/>
  <c r="U814" i="11"/>
  <c r="T815" i="11"/>
  <c r="U815" i="11"/>
  <c r="T816" i="11"/>
  <c r="U816" i="11"/>
  <c r="T817" i="11"/>
  <c r="U817" i="11"/>
  <c r="T818" i="11"/>
  <c r="U818" i="11"/>
  <c r="T819" i="11"/>
  <c r="U819" i="11"/>
  <c r="T820" i="11"/>
  <c r="U820" i="11"/>
  <c r="T821" i="11"/>
  <c r="U821" i="11"/>
  <c r="T822" i="11"/>
  <c r="U822" i="11"/>
  <c r="T823" i="11"/>
  <c r="U823" i="11"/>
  <c r="T824" i="11"/>
  <c r="U824" i="11"/>
  <c r="T825" i="11"/>
  <c r="U825" i="11"/>
  <c r="T826" i="11"/>
  <c r="U826" i="11"/>
  <c r="T827" i="11"/>
  <c r="U827" i="11"/>
  <c r="T828" i="11"/>
  <c r="U828" i="11"/>
  <c r="T829" i="11"/>
  <c r="U829" i="11"/>
  <c r="T830" i="11"/>
  <c r="U830" i="11"/>
  <c r="T831" i="11"/>
  <c r="U831" i="11"/>
  <c r="T832" i="11"/>
  <c r="U832" i="11"/>
  <c r="T833" i="11"/>
  <c r="U833" i="11"/>
  <c r="T834" i="11"/>
  <c r="U834" i="11"/>
  <c r="T835" i="11"/>
  <c r="U835" i="11"/>
  <c r="T836" i="11"/>
  <c r="U836" i="11"/>
  <c r="T837" i="11"/>
  <c r="U837" i="11"/>
  <c r="T838" i="11"/>
  <c r="U838" i="11"/>
  <c r="T839" i="11"/>
  <c r="U839" i="11"/>
  <c r="T840" i="11"/>
  <c r="U840" i="11"/>
  <c r="T841" i="11"/>
  <c r="U841" i="11"/>
  <c r="T842" i="11"/>
  <c r="U842" i="11"/>
  <c r="T843" i="11"/>
  <c r="U843" i="11"/>
  <c r="T844" i="11"/>
  <c r="U844" i="11"/>
  <c r="T845" i="11"/>
  <c r="U845" i="11"/>
  <c r="T846" i="11"/>
  <c r="U846" i="11"/>
  <c r="T847" i="11"/>
  <c r="U847" i="11"/>
  <c r="T848" i="11"/>
  <c r="U848" i="11"/>
  <c r="T850" i="11"/>
  <c r="U850" i="11"/>
  <c r="T851" i="11"/>
  <c r="U851" i="11"/>
  <c r="T852" i="11"/>
  <c r="U852" i="11"/>
  <c r="T853" i="11"/>
  <c r="U853" i="11"/>
  <c r="T854" i="11"/>
  <c r="U854" i="11"/>
  <c r="T855" i="11"/>
  <c r="U855" i="11"/>
  <c r="T856" i="11"/>
  <c r="U856" i="11"/>
  <c r="T857" i="11"/>
  <c r="U857" i="11"/>
  <c r="T858" i="11"/>
  <c r="U858" i="11"/>
  <c r="T859" i="11"/>
  <c r="U859" i="11"/>
  <c r="T860" i="11"/>
  <c r="U860" i="11"/>
  <c r="T861" i="11"/>
  <c r="U861" i="11"/>
  <c r="T862" i="11"/>
  <c r="U862" i="11"/>
  <c r="T863" i="11"/>
  <c r="U863" i="11"/>
  <c r="T864" i="11"/>
  <c r="U864" i="11"/>
  <c r="T865" i="11"/>
  <c r="U865" i="11"/>
  <c r="T866" i="11"/>
  <c r="U866" i="11"/>
  <c r="T867" i="11"/>
  <c r="U867" i="11"/>
  <c r="T868" i="11"/>
  <c r="U868" i="11"/>
  <c r="T869" i="11"/>
  <c r="U869" i="11"/>
  <c r="T870" i="11"/>
  <c r="U870" i="11"/>
  <c r="T871" i="11"/>
  <c r="U871" i="11"/>
  <c r="T872" i="11"/>
  <c r="U872" i="11"/>
  <c r="T873" i="11"/>
  <c r="U873" i="11"/>
  <c r="T874" i="11"/>
  <c r="U874" i="11"/>
  <c r="T875" i="11"/>
  <c r="U875" i="11"/>
  <c r="T876" i="11"/>
  <c r="U876" i="11"/>
  <c r="T877" i="11"/>
  <c r="U877" i="11"/>
  <c r="T878" i="11"/>
  <c r="U878" i="11"/>
  <c r="T879" i="11"/>
  <c r="U879" i="11"/>
  <c r="T880" i="11"/>
  <c r="U880" i="11"/>
  <c r="T881" i="11"/>
  <c r="U881" i="11"/>
  <c r="T882" i="11"/>
  <c r="U882" i="11"/>
  <c r="T883" i="11"/>
  <c r="U883" i="11"/>
  <c r="T884" i="11"/>
  <c r="U884" i="11"/>
  <c r="T885" i="11"/>
  <c r="U885" i="11"/>
  <c r="T886" i="11"/>
  <c r="U886" i="11"/>
  <c r="T887" i="11"/>
  <c r="U887" i="11"/>
  <c r="T888" i="11"/>
  <c r="U888" i="11"/>
  <c r="T889" i="11"/>
  <c r="U889" i="11"/>
  <c r="T890" i="11"/>
  <c r="U890" i="11"/>
  <c r="T891" i="11"/>
  <c r="U891" i="11"/>
  <c r="T892" i="11"/>
  <c r="U892" i="11"/>
  <c r="T893" i="11"/>
  <c r="U893" i="11"/>
  <c r="T894" i="11"/>
  <c r="U894" i="11"/>
  <c r="T895" i="11"/>
  <c r="U895" i="11"/>
  <c r="T896" i="11"/>
  <c r="U896" i="11"/>
  <c r="T897" i="11"/>
  <c r="U897" i="11"/>
  <c r="T898" i="11"/>
  <c r="U898" i="11"/>
  <c r="T899" i="11"/>
  <c r="U899" i="11"/>
  <c r="T900" i="11"/>
  <c r="U900" i="11"/>
  <c r="T901" i="11"/>
  <c r="U901" i="11"/>
  <c r="Q902" i="11"/>
  <c r="R902" i="11"/>
  <c r="T902" i="11"/>
  <c r="U902" i="11"/>
  <c r="T904" i="11"/>
  <c r="U904" i="11"/>
  <c r="T905" i="11"/>
  <c r="U905" i="11"/>
  <c r="T906" i="11"/>
  <c r="U906" i="11"/>
  <c r="T907" i="11"/>
  <c r="U907" i="11"/>
  <c r="T908" i="11"/>
  <c r="U908" i="11"/>
  <c r="T909" i="11"/>
  <c r="U909" i="11"/>
  <c r="T910" i="11"/>
  <c r="U910" i="11"/>
  <c r="T911" i="11"/>
  <c r="U911" i="11"/>
  <c r="T912" i="11"/>
  <c r="U912" i="11"/>
  <c r="T914" i="11"/>
  <c r="U914" i="11"/>
  <c r="T915" i="11"/>
  <c r="U915" i="11"/>
  <c r="T916" i="11"/>
  <c r="U916" i="11"/>
  <c r="T917" i="11"/>
  <c r="U917" i="11"/>
  <c r="T918" i="11"/>
  <c r="U918" i="11"/>
  <c r="T919" i="11"/>
  <c r="U919" i="11"/>
  <c r="T920" i="11"/>
  <c r="U920" i="11"/>
  <c r="T921" i="11"/>
  <c r="U921" i="11"/>
  <c r="T922" i="11"/>
  <c r="U922" i="11"/>
  <c r="T923" i="11"/>
  <c r="U923" i="11"/>
  <c r="T924" i="11"/>
  <c r="U924" i="11"/>
  <c r="T925" i="11"/>
  <c r="U925" i="11"/>
  <c r="T926" i="11"/>
  <c r="U926" i="11"/>
  <c r="T927" i="11"/>
  <c r="U927" i="11"/>
  <c r="T928" i="11"/>
  <c r="U928" i="11"/>
  <c r="T929" i="11"/>
  <c r="U929" i="11"/>
  <c r="T930" i="11"/>
  <c r="U930" i="11"/>
  <c r="T931" i="11"/>
  <c r="U931" i="11"/>
  <c r="T932" i="11"/>
  <c r="U932" i="11"/>
  <c r="T933" i="11"/>
  <c r="U933" i="11"/>
  <c r="T934" i="11"/>
  <c r="U934" i="11"/>
  <c r="T935" i="11"/>
  <c r="U935" i="11"/>
  <c r="T936" i="11"/>
  <c r="U936" i="11"/>
  <c r="T937" i="11"/>
  <c r="U937" i="11"/>
  <c r="T938" i="11"/>
  <c r="U938" i="11"/>
  <c r="T939" i="11"/>
  <c r="U939" i="11"/>
  <c r="T940" i="11"/>
  <c r="U940" i="11"/>
  <c r="T941" i="11"/>
  <c r="U941" i="11"/>
  <c r="T942" i="11"/>
  <c r="U942" i="11"/>
  <c r="T943" i="11"/>
  <c r="U943" i="11"/>
  <c r="T944" i="11"/>
  <c r="U944" i="11"/>
  <c r="T945" i="11"/>
  <c r="U945" i="11"/>
  <c r="T946" i="11"/>
  <c r="U946" i="11"/>
  <c r="T947" i="11"/>
  <c r="U947" i="11"/>
  <c r="T948" i="11"/>
  <c r="U948" i="11"/>
  <c r="T949" i="11"/>
  <c r="U949" i="11"/>
  <c r="T950" i="11"/>
  <c r="U950" i="11"/>
  <c r="T951" i="11"/>
  <c r="U951" i="11"/>
  <c r="T952" i="11"/>
  <c r="U952" i="11"/>
  <c r="T953" i="11"/>
  <c r="U953" i="11"/>
  <c r="T954" i="11"/>
  <c r="U954" i="11"/>
  <c r="T955" i="11"/>
  <c r="U955" i="11"/>
  <c r="T957" i="11"/>
  <c r="U957" i="11"/>
  <c r="T959" i="11"/>
  <c r="U959" i="11"/>
  <c r="T960" i="11"/>
  <c r="U960" i="11"/>
  <c r="T961" i="11"/>
  <c r="U961" i="11"/>
  <c r="T962" i="11"/>
  <c r="U962" i="11"/>
  <c r="T963" i="11"/>
  <c r="U963" i="11"/>
  <c r="T964" i="11"/>
  <c r="U964" i="11"/>
  <c r="T965" i="11"/>
  <c r="U965" i="11"/>
  <c r="T966" i="11"/>
  <c r="U966" i="11"/>
  <c r="T967" i="11"/>
  <c r="U967" i="11"/>
  <c r="T968" i="11"/>
  <c r="U968" i="11"/>
  <c r="T969" i="11"/>
  <c r="U969" i="11"/>
  <c r="T970" i="11"/>
  <c r="U970" i="11"/>
  <c r="T971" i="11"/>
  <c r="U971" i="11"/>
  <c r="T972" i="11"/>
  <c r="U972" i="11"/>
  <c r="T973" i="11"/>
  <c r="U973" i="11"/>
  <c r="T974" i="11"/>
  <c r="U974" i="11"/>
  <c r="T975" i="11"/>
  <c r="U975" i="11"/>
  <c r="T976" i="11"/>
  <c r="U976" i="11"/>
  <c r="T977" i="11"/>
  <c r="U977" i="11"/>
  <c r="T978" i="11"/>
  <c r="U978" i="11"/>
  <c r="T979" i="11"/>
  <c r="U979" i="11"/>
  <c r="T980" i="11"/>
  <c r="U980" i="11"/>
  <c r="T981" i="11"/>
  <c r="U981" i="11"/>
  <c r="T982" i="11"/>
  <c r="U982" i="11"/>
  <c r="T984" i="11"/>
  <c r="U984" i="11"/>
  <c r="T985" i="11"/>
  <c r="U985" i="11"/>
  <c r="T986" i="11"/>
  <c r="U986" i="11"/>
  <c r="T987" i="11"/>
  <c r="U987" i="11"/>
  <c r="T988" i="11"/>
  <c r="U988" i="11"/>
  <c r="T989" i="11"/>
  <c r="U989" i="11"/>
  <c r="T990" i="11"/>
  <c r="U990" i="11"/>
  <c r="T991" i="11"/>
  <c r="U991" i="11"/>
  <c r="T992" i="11"/>
  <c r="U992" i="11"/>
  <c r="T993" i="11"/>
  <c r="U993" i="11"/>
  <c r="T994" i="11"/>
  <c r="U994" i="11"/>
  <c r="T995" i="11"/>
  <c r="U995" i="11"/>
  <c r="T996" i="11"/>
  <c r="U996" i="11"/>
  <c r="T997" i="11"/>
  <c r="U997" i="11"/>
  <c r="T998" i="11"/>
  <c r="U998" i="11"/>
  <c r="T999" i="11"/>
  <c r="U999" i="11"/>
  <c r="T1000" i="11"/>
  <c r="U1000" i="11"/>
  <c r="T1001" i="11"/>
  <c r="U1001" i="11"/>
  <c r="T1002" i="11"/>
  <c r="U1002" i="11"/>
  <c r="T1003" i="11"/>
  <c r="U1003" i="11"/>
  <c r="T1004" i="11"/>
  <c r="U1004" i="11"/>
  <c r="T1005" i="11"/>
  <c r="U1005" i="11"/>
  <c r="T1006" i="11"/>
  <c r="U1006" i="11"/>
  <c r="T1007" i="11"/>
  <c r="U1007" i="11"/>
  <c r="T1008" i="11"/>
  <c r="U1008" i="11"/>
  <c r="T1009" i="11"/>
  <c r="U1009" i="11"/>
  <c r="T1010" i="11"/>
  <c r="U1010" i="11"/>
  <c r="T1011" i="11"/>
  <c r="U1011" i="11"/>
  <c r="T1012" i="11"/>
  <c r="U1012" i="11"/>
  <c r="T1013" i="11"/>
  <c r="U1013" i="11"/>
  <c r="T1014" i="11"/>
  <c r="U1014" i="11"/>
  <c r="T1015" i="11"/>
  <c r="U1015" i="11"/>
  <c r="T1016" i="11"/>
  <c r="U1016" i="11"/>
  <c r="T1017" i="11"/>
  <c r="U1017" i="11"/>
  <c r="T1018" i="11"/>
  <c r="U1018" i="11"/>
  <c r="T1019" i="11"/>
  <c r="U1019" i="11"/>
  <c r="T1020" i="11"/>
  <c r="U1020" i="11"/>
  <c r="T1021" i="11"/>
  <c r="U1021" i="11"/>
  <c r="T1022" i="11"/>
  <c r="U1022" i="11"/>
  <c r="T1023" i="11"/>
  <c r="U1023" i="11"/>
  <c r="T1024" i="11"/>
  <c r="U1024" i="11"/>
  <c r="T1025" i="11"/>
  <c r="U1025" i="11"/>
  <c r="T1026" i="11"/>
  <c r="U1026" i="11"/>
  <c r="T1027" i="11"/>
  <c r="U1027" i="11"/>
  <c r="T1028" i="11"/>
  <c r="U1028" i="11"/>
  <c r="T1029" i="11"/>
  <c r="U1029" i="11"/>
  <c r="T1030" i="11"/>
  <c r="U1030" i="11"/>
  <c r="T1031" i="11"/>
  <c r="U1031" i="11"/>
  <c r="T1032" i="11"/>
  <c r="U1032" i="11"/>
  <c r="T1033" i="11"/>
  <c r="U1033" i="11"/>
  <c r="T1034" i="11"/>
  <c r="U1034" i="11"/>
  <c r="T1035" i="11"/>
  <c r="U1035" i="11"/>
  <c r="T1037" i="11"/>
  <c r="U1037" i="11"/>
  <c r="T1038" i="11"/>
  <c r="U1038" i="11"/>
  <c r="T1039" i="11"/>
  <c r="U1039" i="11"/>
  <c r="T1040" i="11"/>
  <c r="U1040" i="11"/>
  <c r="T1041" i="11"/>
  <c r="U1041" i="11"/>
  <c r="T1042" i="11"/>
  <c r="U1042" i="11"/>
  <c r="T1043" i="11"/>
  <c r="U1043" i="11"/>
  <c r="T1044" i="11"/>
  <c r="U1044" i="11"/>
  <c r="T1045" i="11"/>
  <c r="U1045" i="11"/>
  <c r="T1046" i="11"/>
  <c r="U1046" i="11"/>
  <c r="T1047" i="11"/>
  <c r="U1047" i="11"/>
  <c r="T1048" i="11"/>
  <c r="U1048" i="11"/>
  <c r="T1049" i="11"/>
  <c r="U1049" i="11"/>
  <c r="T1050" i="11"/>
  <c r="U1050" i="11"/>
  <c r="T1051" i="11"/>
  <c r="U1051" i="11"/>
  <c r="T1052" i="11"/>
  <c r="U1052" i="11"/>
  <c r="T1053" i="11"/>
  <c r="U1053" i="11"/>
  <c r="T1054" i="11"/>
  <c r="U1054" i="11"/>
  <c r="T1055" i="11"/>
  <c r="U1055" i="11"/>
  <c r="T1056" i="11"/>
  <c r="U1056" i="11"/>
  <c r="T1057" i="11"/>
  <c r="U1057" i="11"/>
  <c r="T1058" i="11"/>
  <c r="U1058" i="11"/>
  <c r="T1059" i="11"/>
  <c r="U1059" i="11"/>
  <c r="T1060" i="11"/>
  <c r="U1060" i="11"/>
  <c r="T1062" i="11"/>
  <c r="U1062" i="11"/>
  <c r="T1063" i="11"/>
  <c r="U1063" i="11"/>
  <c r="T1064" i="11"/>
  <c r="U1064" i="11"/>
  <c r="T1065" i="11"/>
  <c r="U1065" i="11"/>
  <c r="T1066" i="11"/>
  <c r="U1066" i="11"/>
  <c r="T1067" i="11"/>
  <c r="U1067" i="11"/>
  <c r="T1068" i="11"/>
  <c r="U1068" i="11"/>
  <c r="T1069" i="11"/>
  <c r="U1069" i="11"/>
  <c r="T1070" i="11"/>
  <c r="U1070" i="11"/>
  <c r="T1071" i="11"/>
  <c r="U1071" i="11"/>
  <c r="T1072" i="11"/>
  <c r="U1072" i="11"/>
  <c r="T1073" i="11"/>
  <c r="U1073" i="11"/>
  <c r="T1074" i="11"/>
  <c r="U1074" i="11"/>
  <c r="T1075" i="11"/>
  <c r="U1075" i="11"/>
  <c r="T1076" i="11"/>
  <c r="U1076" i="11"/>
  <c r="T1077" i="11"/>
  <c r="U1077" i="11"/>
  <c r="T1078" i="11"/>
  <c r="U1078" i="11"/>
  <c r="T1079" i="11"/>
  <c r="U1079" i="11"/>
  <c r="T1080" i="11"/>
  <c r="U1080" i="11"/>
  <c r="T1081" i="11"/>
  <c r="U1081" i="11"/>
  <c r="T1082" i="11"/>
  <c r="U1082" i="11"/>
  <c r="T1083" i="11"/>
  <c r="U1083" i="11"/>
  <c r="T1084" i="11"/>
  <c r="U1084" i="11"/>
  <c r="T1085" i="11"/>
  <c r="U1085" i="11"/>
  <c r="T1086" i="11"/>
  <c r="U1086" i="11"/>
  <c r="T1087" i="11"/>
  <c r="U1087" i="11"/>
  <c r="T1088" i="11"/>
  <c r="U1088" i="11"/>
  <c r="T1089" i="11"/>
  <c r="U1089" i="11"/>
  <c r="T1090" i="11"/>
  <c r="U1090" i="11"/>
  <c r="T1091" i="11"/>
  <c r="U1091" i="11"/>
  <c r="T1092" i="11"/>
  <c r="U1092" i="11"/>
  <c r="T1093" i="11"/>
  <c r="U1093" i="11"/>
  <c r="T1094" i="11"/>
  <c r="U1094" i="11"/>
  <c r="T1095" i="11"/>
  <c r="U1095" i="11"/>
  <c r="T1096" i="11"/>
  <c r="U1096" i="11"/>
  <c r="T1097" i="11"/>
  <c r="U1097" i="11"/>
  <c r="T1098" i="11"/>
  <c r="U1098" i="11"/>
  <c r="T1099" i="11"/>
  <c r="U1099" i="11"/>
  <c r="T1100" i="11"/>
  <c r="U1100" i="11"/>
  <c r="T1101" i="11"/>
  <c r="U1101" i="11"/>
  <c r="T1102" i="11"/>
  <c r="U1102" i="11"/>
  <c r="T1103" i="11"/>
  <c r="U1103" i="11"/>
  <c r="T1104" i="11"/>
  <c r="U1104" i="11"/>
  <c r="T1105" i="11"/>
  <c r="U1105" i="11"/>
  <c r="T1106" i="11"/>
  <c r="U1106" i="11"/>
  <c r="T1107" i="11"/>
  <c r="U1107" i="11"/>
  <c r="T1108" i="11"/>
  <c r="U1108" i="11"/>
  <c r="T1109" i="11"/>
  <c r="U1109" i="11"/>
  <c r="T1110" i="11"/>
  <c r="U1110" i="11"/>
  <c r="T1111" i="11"/>
  <c r="U1111" i="11"/>
  <c r="T1112" i="11"/>
  <c r="U1112" i="11"/>
  <c r="T1113" i="11"/>
  <c r="U1113" i="11"/>
  <c r="T1114" i="11"/>
  <c r="U1114" i="11"/>
  <c r="T1115" i="11"/>
  <c r="U1115" i="11"/>
  <c r="T1116" i="11"/>
  <c r="U1116" i="11"/>
  <c r="T1117" i="11"/>
  <c r="U1117" i="11"/>
  <c r="T1119" i="11"/>
  <c r="U1119" i="11"/>
  <c r="T1120" i="11"/>
  <c r="U1120" i="11"/>
  <c r="T1121" i="11"/>
  <c r="U1121" i="11"/>
  <c r="T1122" i="11"/>
  <c r="U1122" i="11"/>
  <c r="T1123" i="11"/>
  <c r="U1123" i="11"/>
  <c r="T1124" i="11"/>
  <c r="U1124" i="11"/>
  <c r="T1125" i="11"/>
  <c r="U1125" i="11"/>
  <c r="T1126" i="11"/>
  <c r="U1126" i="11"/>
  <c r="T1127" i="11"/>
  <c r="U1127" i="11"/>
  <c r="T1128" i="11"/>
  <c r="U1128" i="11"/>
  <c r="T1129" i="11"/>
  <c r="U1129" i="11"/>
  <c r="T1130" i="11"/>
  <c r="U1130" i="11"/>
  <c r="T1131" i="11"/>
  <c r="U1131" i="11"/>
  <c r="T1132" i="11"/>
  <c r="U1132" i="11"/>
  <c r="T1133" i="11"/>
  <c r="U1133" i="11"/>
  <c r="T1134" i="11"/>
  <c r="U1134" i="11"/>
  <c r="T1135" i="11"/>
  <c r="U1135" i="11"/>
  <c r="T1136" i="11"/>
  <c r="U1136" i="11"/>
  <c r="T1137" i="11"/>
  <c r="U1137" i="11"/>
  <c r="T1138" i="11"/>
  <c r="U1138" i="11"/>
  <c r="T1139" i="11"/>
  <c r="U1139" i="11"/>
  <c r="T1140" i="11"/>
  <c r="U1140" i="11"/>
  <c r="T1141" i="11"/>
  <c r="U1141" i="11"/>
  <c r="T1142" i="11"/>
  <c r="U1142" i="11"/>
  <c r="T1143" i="11"/>
  <c r="U1143" i="11"/>
  <c r="T1144" i="11"/>
  <c r="U1144" i="11"/>
  <c r="T1145" i="11"/>
  <c r="U1145" i="11"/>
  <c r="T1146" i="11"/>
  <c r="U1146" i="11"/>
  <c r="T1147" i="11"/>
  <c r="U1147" i="11"/>
  <c r="T1148" i="11"/>
  <c r="U1148" i="11"/>
  <c r="T1150" i="11"/>
  <c r="U1150" i="11"/>
  <c r="T1151" i="11"/>
  <c r="U1151" i="11"/>
  <c r="T1152" i="11"/>
  <c r="U1152" i="11"/>
  <c r="T1153" i="11"/>
  <c r="U1153" i="11"/>
  <c r="T1154" i="11"/>
  <c r="U1154" i="11"/>
  <c r="T1155" i="11"/>
  <c r="U1155" i="11"/>
  <c r="T1156" i="11"/>
  <c r="U1156" i="11"/>
  <c r="T1157" i="11"/>
  <c r="U1157" i="11"/>
  <c r="T1158" i="11"/>
  <c r="U1158" i="11"/>
  <c r="T1159" i="11"/>
  <c r="U1159" i="11"/>
  <c r="T1160" i="11"/>
  <c r="U1160" i="11"/>
  <c r="T1161" i="11"/>
  <c r="U1161" i="11"/>
  <c r="T1162" i="11"/>
  <c r="U1162" i="11"/>
  <c r="T1163" i="11"/>
  <c r="U1163" i="11"/>
  <c r="T1164" i="11"/>
  <c r="U1164" i="11"/>
  <c r="T1165" i="11"/>
  <c r="U1165" i="11"/>
  <c r="T1166" i="11"/>
  <c r="U1166" i="11"/>
  <c r="T1167" i="11"/>
  <c r="U1167" i="11"/>
  <c r="T1168" i="11"/>
  <c r="U1168" i="11"/>
  <c r="T1169" i="11"/>
  <c r="U1169" i="11"/>
  <c r="T1170" i="11"/>
  <c r="U1170" i="11"/>
  <c r="T1171" i="11"/>
  <c r="U1171" i="11"/>
  <c r="T1172" i="11"/>
  <c r="U1172" i="11"/>
  <c r="T1173" i="11"/>
  <c r="U1173" i="11"/>
  <c r="T1174" i="11"/>
  <c r="U1174" i="11"/>
  <c r="T1175" i="11"/>
  <c r="U1175" i="11"/>
  <c r="T1176" i="11"/>
  <c r="U1176" i="11"/>
  <c r="T1177" i="11"/>
  <c r="U1177" i="11"/>
  <c r="T1178" i="11"/>
  <c r="U1178" i="11"/>
  <c r="T1179" i="11"/>
  <c r="U1179" i="11"/>
  <c r="T1180" i="11"/>
  <c r="U1180" i="11"/>
  <c r="T1182" i="11"/>
  <c r="U1182" i="11"/>
  <c r="T1183" i="11"/>
  <c r="U1183" i="11"/>
  <c r="T1184" i="11"/>
  <c r="U1184" i="11"/>
  <c r="T1185" i="11"/>
  <c r="U1185" i="11"/>
  <c r="T1186" i="11"/>
  <c r="U1186" i="11"/>
  <c r="T1187" i="11"/>
  <c r="U1187" i="11"/>
  <c r="T1188" i="11"/>
  <c r="U1188" i="11"/>
  <c r="T1189" i="11"/>
  <c r="U1189" i="11"/>
  <c r="T1190" i="11"/>
  <c r="U1190" i="11"/>
  <c r="T1191" i="11"/>
  <c r="U1191" i="11"/>
  <c r="T1192" i="11"/>
  <c r="U1192" i="11"/>
  <c r="T1193" i="11"/>
  <c r="U1193" i="11"/>
  <c r="T1194" i="11"/>
  <c r="U1194" i="11"/>
  <c r="T1195" i="11"/>
  <c r="U1195" i="11"/>
  <c r="T1196" i="11"/>
  <c r="U1196" i="11"/>
  <c r="T1197" i="11"/>
  <c r="U1197" i="11"/>
  <c r="T1198" i="11"/>
  <c r="U1198" i="11"/>
  <c r="T1199" i="11"/>
  <c r="U1199" i="11"/>
  <c r="T1200" i="11"/>
  <c r="U1200" i="11"/>
  <c r="T1201" i="11"/>
  <c r="U1201" i="11"/>
  <c r="T1202" i="11"/>
  <c r="U1202" i="11"/>
  <c r="T1203" i="11"/>
  <c r="U1203" i="11"/>
  <c r="T1204" i="11"/>
  <c r="U1204" i="11"/>
  <c r="T1205" i="11"/>
  <c r="U1205" i="11"/>
  <c r="T1206" i="11"/>
  <c r="U1206" i="11"/>
  <c r="T1207" i="11"/>
  <c r="U1207" i="11"/>
  <c r="T1208" i="11"/>
  <c r="U1208" i="11"/>
  <c r="T1209" i="11"/>
  <c r="U1209" i="11"/>
  <c r="T1210" i="11"/>
  <c r="U1210" i="11"/>
  <c r="T1211" i="11"/>
  <c r="U1211" i="11"/>
  <c r="T1213" i="11"/>
  <c r="U1213" i="11"/>
  <c r="T1214" i="11"/>
  <c r="U1214" i="11"/>
  <c r="T1215" i="11"/>
  <c r="U1215" i="11"/>
  <c r="T1216" i="11"/>
  <c r="U1216" i="11"/>
  <c r="T1217" i="11"/>
  <c r="U1217" i="11"/>
  <c r="T1218" i="11"/>
  <c r="U1218" i="11"/>
  <c r="T1219" i="11"/>
  <c r="U1219" i="11"/>
  <c r="T1220" i="11"/>
  <c r="U1220" i="11"/>
  <c r="T1221" i="11"/>
  <c r="U1221" i="11"/>
  <c r="T1222" i="11"/>
  <c r="U1222" i="11"/>
  <c r="T1223" i="11"/>
  <c r="U1223" i="11"/>
  <c r="T1224" i="11"/>
  <c r="U1224" i="11"/>
  <c r="T1225" i="11"/>
  <c r="U1225" i="11"/>
  <c r="T1226" i="11"/>
  <c r="U1226" i="11"/>
  <c r="T1227" i="11"/>
  <c r="U1227" i="11"/>
  <c r="T1228" i="11"/>
  <c r="U1228" i="11"/>
  <c r="T1229" i="11"/>
  <c r="U1229" i="11"/>
  <c r="T1230" i="11"/>
  <c r="U1230" i="11"/>
  <c r="T1231" i="11"/>
  <c r="U1231" i="11"/>
  <c r="T1232" i="11"/>
  <c r="U1232" i="11"/>
  <c r="T1233" i="11"/>
  <c r="U1233" i="11"/>
  <c r="T1234" i="11"/>
  <c r="U1234" i="11"/>
  <c r="T1235" i="11"/>
  <c r="U1235" i="11"/>
  <c r="T1236" i="11"/>
  <c r="U1236" i="11"/>
  <c r="T1237" i="11"/>
  <c r="U1237" i="11"/>
  <c r="T1238" i="11"/>
  <c r="U1238" i="11"/>
  <c r="T1239" i="11"/>
  <c r="U1239" i="11"/>
  <c r="T1240" i="11"/>
  <c r="U1240" i="11"/>
  <c r="T1241" i="11"/>
  <c r="U1241" i="11"/>
  <c r="T1242" i="11"/>
  <c r="U1242" i="11"/>
  <c r="T1244" i="11"/>
  <c r="U1244" i="11"/>
  <c r="T1245" i="11"/>
  <c r="U1245" i="11"/>
  <c r="T1246" i="11"/>
  <c r="U1246" i="11"/>
  <c r="T1247" i="11"/>
  <c r="U1247" i="11"/>
  <c r="T1248" i="11"/>
  <c r="U1248" i="11"/>
  <c r="T1249" i="11"/>
  <c r="U1249" i="11"/>
  <c r="T1250" i="11"/>
  <c r="U1250" i="11"/>
  <c r="T1251" i="11"/>
  <c r="U1251" i="11"/>
  <c r="T1252" i="11"/>
  <c r="U1252" i="11"/>
  <c r="T1254" i="11"/>
  <c r="U1254" i="11"/>
  <c r="T1255" i="11"/>
  <c r="U1255" i="11"/>
  <c r="T1256" i="11"/>
  <c r="U1256" i="11"/>
  <c r="T1257" i="11"/>
  <c r="U1257" i="11"/>
  <c r="T1258" i="11"/>
  <c r="U1258" i="11"/>
  <c r="T1259" i="11"/>
  <c r="U1259" i="11"/>
  <c r="T1260" i="11"/>
  <c r="U1260" i="11"/>
  <c r="T1261" i="11"/>
  <c r="U1261" i="11"/>
  <c r="T1262" i="11"/>
  <c r="U1262" i="11"/>
  <c r="T1263" i="11"/>
  <c r="U1263" i="11"/>
  <c r="T1264" i="11"/>
  <c r="U1264" i="11"/>
  <c r="T1265" i="11"/>
  <c r="U1265" i="11"/>
  <c r="T1266" i="11"/>
  <c r="U1266" i="11"/>
  <c r="T1267" i="11"/>
  <c r="U1267" i="11"/>
  <c r="T1268" i="11"/>
  <c r="U1268" i="11"/>
  <c r="T1269" i="11"/>
  <c r="U1269" i="11"/>
  <c r="T1270" i="11"/>
  <c r="U1270" i="11"/>
  <c r="T1271" i="11"/>
  <c r="U1271" i="11"/>
  <c r="T1273" i="11"/>
  <c r="U1273" i="11"/>
  <c r="T1274" i="11"/>
  <c r="U1274" i="11"/>
  <c r="T1275" i="11"/>
  <c r="U1275" i="11"/>
  <c r="T1276" i="11"/>
  <c r="U1276" i="11"/>
  <c r="T1277" i="11"/>
  <c r="U1277" i="11"/>
  <c r="T1278" i="11"/>
  <c r="U1278" i="11"/>
  <c r="T1279" i="11"/>
  <c r="U1279" i="11"/>
  <c r="T1280" i="11"/>
  <c r="U1280" i="11"/>
  <c r="T1281" i="11"/>
  <c r="U1281" i="11"/>
  <c r="T1282" i="11"/>
  <c r="U1282" i="11"/>
  <c r="T1283" i="11"/>
  <c r="U1283" i="11"/>
  <c r="T1284" i="11"/>
  <c r="U1284" i="11"/>
  <c r="T1285" i="11"/>
  <c r="U1285" i="11"/>
  <c r="T1286" i="11"/>
  <c r="U1286" i="11"/>
  <c r="T1287" i="11"/>
  <c r="U1287" i="11"/>
  <c r="T1288" i="11"/>
  <c r="U1288" i="11"/>
  <c r="T1289" i="11"/>
  <c r="U1289" i="11"/>
  <c r="T1290" i="11"/>
  <c r="U1290" i="11"/>
  <c r="T1291" i="11"/>
  <c r="U1291" i="11"/>
  <c r="T1292" i="11"/>
  <c r="U1292" i="11"/>
  <c r="T1293" i="11"/>
  <c r="U1293" i="11"/>
  <c r="T1294" i="11"/>
  <c r="U1294" i="11"/>
  <c r="T1295" i="11"/>
  <c r="U1295" i="11"/>
  <c r="T1296" i="11"/>
  <c r="U1296" i="11"/>
  <c r="T1297" i="11"/>
  <c r="U1297" i="11"/>
  <c r="T1298" i="11"/>
  <c r="U1298" i="11"/>
  <c r="T1301" i="11"/>
  <c r="U1301" i="11"/>
  <c r="T1302" i="11"/>
  <c r="U1302" i="11"/>
  <c r="T1303" i="11"/>
  <c r="U1303" i="11"/>
  <c r="T1304" i="11"/>
  <c r="U1304" i="11"/>
  <c r="T1305" i="11"/>
  <c r="U1305" i="11"/>
  <c r="T1306" i="11"/>
  <c r="U1306" i="11"/>
  <c r="T1307" i="11"/>
  <c r="U1307" i="11"/>
  <c r="T1308" i="11"/>
  <c r="U1308" i="11"/>
  <c r="T1309" i="11"/>
  <c r="U1309" i="11"/>
  <c r="T1310" i="11"/>
  <c r="U1310" i="11"/>
  <c r="T1311" i="11"/>
  <c r="U1311" i="11"/>
  <c r="T1312" i="11"/>
  <c r="U1312" i="11"/>
  <c r="T1313" i="11"/>
  <c r="U1313" i="11"/>
  <c r="T1314" i="11"/>
  <c r="U1314" i="11"/>
  <c r="T1315" i="11"/>
  <c r="U1315" i="11"/>
  <c r="T1316" i="11"/>
  <c r="U1316" i="11"/>
  <c r="T1317" i="11"/>
  <c r="U1317" i="11"/>
  <c r="T1318" i="11"/>
  <c r="U1318" i="11"/>
  <c r="T1319" i="11"/>
  <c r="U1319" i="11"/>
  <c r="T1320" i="11"/>
  <c r="U1320" i="11"/>
  <c r="T1321" i="11"/>
  <c r="U1321" i="11"/>
  <c r="T1322" i="11"/>
  <c r="U1322" i="11"/>
  <c r="T1323" i="11"/>
  <c r="U1323" i="11"/>
  <c r="T1324" i="11"/>
  <c r="U1324" i="11"/>
  <c r="T1325" i="11"/>
  <c r="U1325" i="11"/>
  <c r="T1326" i="11"/>
  <c r="U1326" i="11"/>
  <c r="T1327" i="11"/>
  <c r="U1327" i="11"/>
  <c r="T1328" i="11"/>
  <c r="U1328" i="11"/>
  <c r="T1329" i="11"/>
  <c r="U1329" i="11"/>
  <c r="T1330" i="11"/>
  <c r="U1330" i="11"/>
  <c r="T1332" i="11"/>
  <c r="U1332" i="11"/>
  <c r="T1333" i="11"/>
  <c r="U1333" i="11"/>
  <c r="T1334" i="11"/>
  <c r="U1334" i="11"/>
  <c r="T1335" i="11"/>
  <c r="U1335" i="11"/>
  <c r="T1336" i="11"/>
  <c r="U1336" i="11"/>
  <c r="T1337" i="11"/>
  <c r="U1337" i="11"/>
  <c r="T1338" i="11"/>
  <c r="U1338" i="11"/>
  <c r="T1339" i="11"/>
  <c r="U1339" i="11"/>
  <c r="T1340" i="11"/>
  <c r="U1340" i="11"/>
  <c r="T1341" i="11"/>
  <c r="U1341" i="11"/>
  <c r="T1342" i="11"/>
  <c r="U1342" i="11"/>
  <c r="T1343" i="11"/>
  <c r="U1343" i="11"/>
  <c r="T1344" i="11"/>
  <c r="U1344" i="11"/>
  <c r="T1345" i="11"/>
  <c r="U1345" i="11"/>
  <c r="T1346" i="11"/>
  <c r="U1346" i="11"/>
  <c r="T1347" i="11"/>
  <c r="U1347" i="11"/>
  <c r="T1348" i="11"/>
  <c r="U1348" i="11"/>
  <c r="T1349" i="11"/>
  <c r="U1349" i="11"/>
  <c r="T1350" i="11"/>
  <c r="U1350" i="11"/>
  <c r="T1351" i="11"/>
  <c r="U1351" i="11"/>
  <c r="T1352" i="11"/>
  <c r="U1352" i="11"/>
  <c r="T1354" i="11"/>
  <c r="U1354" i="11"/>
  <c r="T1355" i="11"/>
  <c r="U1355" i="11"/>
  <c r="T1356" i="11"/>
  <c r="U1356" i="11"/>
  <c r="T1357" i="11"/>
  <c r="U1357" i="11"/>
  <c r="T1358" i="11"/>
  <c r="U1358" i="11"/>
  <c r="T1359" i="11"/>
  <c r="U1359" i="11"/>
  <c r="T1360" i="11"/>
  <c r="U1360" i="11"/>
  <c r="T1361" i="11"/>
  <c r="U1361" i="11"/>
  <c r="T1362" i="11"/>
  <c r="U1362" i="11"/>
  <c r="T1363" i="11"/>
  <c r="U1363" i="11"/>
  <c r="T1364" i="11"/>
  <c r="U1364" i="11"/>
  <c r="T1365" i="11"/>
  <c r="U1365" i="11"/>
  <c r="T1366" i="11"/>
  <c r="U1366" i="11"/>
  <c r="T1367" i="11"/>
  <c r="U1367" i="11"/>
  <c r="T1368" i="11"/>
  <c r="U1368" i="11"/>
  <c r="T1369" i="11"/>
  <c r="U1369" i="11"/>
  <c r="T1370" i="11"/>
  <c r="U1370" i="11"/>
  <c r="T1371" i="11"/>
  <c r="U1371" i="11"/>
  <c r="T1372" i="11"/>
  <c r="U1372" i="11"/>
  <c r="T1373" i="11"/>
  <c r="U1373" i="11"/>
  <c r="T1374" i="11"/>
  <c r="U1374" i="11"/>
  <c r="T1375" i="11"/>
  <c r="U1375" i="11"/>
  <c r="T1376" i="11"/>
  <c r="U1376" i="11"/>
  <c r="T1377" i="11"/>
  <c r="U1377" i="11"/>
  <c r="T1378" i="11"/>
  <c r="U1378" i="11"/>
  <c r="T1379" i="11"/>
  <c r="U1379" i="11"/>
  <c r="T1380" i="11"/>
  <c r="U1380" i="11"/>
  <c r="T1381" i="11"/>
  <c r="U1381" i="11"/>
  <c r="T1382" i="11"/>
  <c r="U1382" i="11"/>
  <c r="T1383" i="11"/>
  <c r="U1383" i="11"/>
  <c r="T1385" i="11"/>
  <c r="U1385" i="11"/>
  <c r="T1386" i="11"/>
  <c r="U1386" i="11"/>
  <c r="T1387" i="11"/>
  <c r="U1387" i="11"/>
  <c r="T1388" i="11"/>
  <c r="U1388" i="11"/>
  <c r="T1389" i="11"/>
  <c r="U1389" i="11"/>
  <c r="T1390" i="11"/>
  <c r="U1390" i="11"/>
  <c r="T1391" i="11"/>
  <c r="U1391" i="11"/>
  <c r="T1392" i="11"/>
  <c r="U1392" i="11"/>
  <c r="T1393" i="11"/>
  <c r="U1393" i="11"/>
  <c r="T1394" i="11"/>
  <c r="U1394" i="11"/>
  <c r="T1395" i="11"/>
  <c r="U1395" i="11"/>
  <c r="T1396" i="11"/>
  <c r="U1396" i="11"/>
  <c r="T1397" i="11"/>
  <c r="U1397" i="11"/>
  <c r="T1398" i="11"/>
  <c r="U1398" i="11"/>
  <c r="T1399" i="11"/>
  <c r="U1399" i="11"/>
  <c r="T1400" i="11"/>
  <c r="U1400" i="11"/>
  <c r="T1401" i="11"/>
  <c r="U1401" i="11"/>
  <c r="T1402" i="11"/>
  <c r="U1402" i="11"/>
  <c r="T1403" i="11"/>
  <c r="U1403" i="11"/>
  <c r="T1404" i="11"/>
  <c r="U1404" i="11"/>
  <c r="T1405" i="11"/>
  <c r="U1405" i="11"/>
  <c r="T1408" i="11"/>
  <c r="U1408" i="11"/>
  <c r="T1409" i="11"/>
  <c r="U1409" i="11"/>
  <c r="T1410" i="11"/>
  <c r="U1410" i="11"/>
  <c r="T1411" i="11"/>
  <c r="U1411" i="11"/>
  <c r="T1412" i="11"/>
  <c r="U1412" i="11"/>
  <c r="T1413" i="11"/>
  <c r="U1413" i="11"/>
  <c r="T1414" i="11"/>
  <c r="U1414" i="11"/>
  <c r="T1415" i="11"/>
  <c r="U1415" i="11"/>
  <c r="T1416" i="11"/>
  <c r="U1416" i="11"/>
  <c r="T1417" i="11"/>
  <c r="U1417" i="11"/>
  <c r="T1418" i="11"/>
  <c r="U1418" i="11"/>
  <c r="T1419" i="11"/>
  <c r="U1419" i="11"/>
  <c r="T1420" i="11"/>
  <c r="U1420" i="11"/>
  <c r="T1421" i="11"/>
  <c r="U1421" i="11"/>
  <c r="T1422" i="11"/>
  <c r="U1422" i="11"/>
  <c r="T1423" i="11"/>
  <c r="U1423" i="11"/>
  <c r="T1424" i="11"/>
  <c r="U1424" i="11"/>
  <c r="T1425" i="11"/>
  <c r="U1425" i="11"/>
  <c r="T1426" i="11"/>
  <c r="U1426" i="11"/>
  <c r="T1427" i="11"/>
  <c r="U1427" i="11"/>
  <c r="T1428" i="11"/>
  <c r="U1428" i="11"/>
  <c r="T1429" i="11"/>
  <c r="U1429" i="11"/>
  <c r="T1430" i="11"/>
  <c r="U1430" i="11"/>
  <c r="T1431" i="11"/>
  <c r="U1431" i="11"/>
  <c r="T1432" i="11"/>
  <c r="U1432" i="11"/>
  <c r="T1433" i="11"/>
  <c r="U1433" i="11"/>
  <c r="T1434" i="11"/>
  <c r="U1434" i="11"/>
  <c r="T1435" i="11"/>
  <c r="U1435" i="11"/>
  <c r="T1436" i="11"/>
  <c r="U1436" i="11"/>
  <c r="T1437" i="11"/>
  <c r="U1437" i="11"/>
  <c r="T1438" i="11"/>
  <c r="U1438" i="11"/>
  <c r="T1439" i="11"/>
  <c r="U1439" i="11"/>
  <c r="T1440" i="11"/>
  <c r="U1440" i="11"/>
  <c r="T1441" i="11"/>
  <c r="U1441" i="11"/>
  <c r="T1442" i="11"/>
  <c r="U1442" i="11"/>
  <c r="T1443" i="11"/>
  <c r="U1443" i="11"/>
  <c r="T1444" i="11"/>
  <c r="U1444" i="11"/>
  <c r="T1445" i="11"/>
  <c r="U1445" i="11"/>
  <c r="T1446" i="11"/>
  <c r="U1446" i="11"/>
  <c r="T1447" i="11"/>
  <c r="U1447" i="11"/>
  <c r="T1448" i="11"/>
  <c r="U1448" i="11"/>
  <c r="T1449" i="11"/>
  <c r="U1449" i="11"/>
  <c r="T1450" i="11"/>
  <c r="U1450" i="11"/>
  <c r="T1451" i="11"/>
  <c r="U1451" i="11"/>
  <c r="T1452" i="11"/>
  <c r="U1452" i="11"/>
  <c r="T1453" i="11"/>
  <c r="U1453" i="11"/>
  <c r="T1454" i="11"/>
  <c r="U1454" i="11"/>
  <c r="T1455" i="11"/>
  <c r="U1455" i="11"/>
  <c r="T1456" i="11"/>
  <c r="U1456" i="11"/>
  <c r="T1457" i="11"/>
  <c r="U1457" i="11"/>
  <c r="T1458" i="11"/>
  <c r="U1458" i="11"/>
  <c r="T1459" i="11"/>
  <c r="U1459" i="11"/>
  <c r="T1460" i="11"/>
  <c r="U1460" i="11"/>
  <c r="T1461" i="11"/>
  <c r="U1461" i="11"/>
  <c r="T1462" i="11"/>
  <c r="U1462" i="11"/>
  <c r="T1463" i="11"/>
  <c r="U1463" i="11"/>
  <c r="T1464" i="11"/>
  <c r="U1464" i="11"/>
  <c r="T1465" i="11"/>
  <c r="U1465" i="11"/>
  <c r="T1466" i="11"/>
  <c r="U1466" i="11"/>
  <c r="T1467" i="11"/>
  <c r="U1467" i="11"/>
  <c r="T1468" i="11"/>
  <c r="U1468" i="11"/>
  <c r="T1470" i="11"/>
  <c r="U1470" i="11"/>
  <c r="T1471" i="11"/>
  <c r="U1471" i="11"/>
  <c r="T1472" i="11"/>
  <c r="U1472" i="11"/>
  <c r="T1473" i="11"/>
  <c r="U1473" i="11"/>
  <c r="T1474" i="11"/>
  <c r="U1474" i="11"/>
  <c r="T1475" i="11"/>
  <c r="U1475" i="11"/>
  <c r="T1476" i="11"/>
  <c r="U1476" i="11"/>
  <c r="T1477" i="11"/>
  <c r="U1477" i="11"/>
  <c r="T1478" i="11"/>
  <c r="U1478" i="11"/>
  <c r="T1479" i="11"/>
  <c r="U1479" i="11"/>
  <c r="T1480" i="11"/>
  <c r="U1480" i="11"/>
  <c r="T1481" i="11"/>
  <c r="U1481" i="11"/>
  <c r="T1482" i="11"/>
  <c r="U1482" i="11"/>
  <c r="T1483" i="11"/>
  <c r="U1483" i="11"/>
  <c r="T1484" i="11"/>
  <c r="U1484" i="11"/>
  <c r="T1485" i="11"/>
  <c r="U1485" i="11"/>
  <c r="T1486" i="11"/>
  <c r="U1486" i="11"/>
  <c r="T1487" i="11"/>
  <c r="U1487" i="11"/>
  <c r="T1488" i="11"/>
  <c r="U1488" i="11"/>
  <c r="T1489" i="11"/>
  <c r="U1489" i="11"/>
  <c r="T1490" i="11"/>
  <c r="U1490" i="11"/>
  <c r="T1491" i="11"/>
  <c r="U1491" i="11"/>
  <c r="T1492" i="11"/>
  <c r="U1492" i="11"/>
  <c r="T1493" i="11"/>
  <c r="U1493" i="11"/>
  <c r="T1494" i="11"/>
  <c r="U1494" i="11"/>
  <c r="T1495" i="11"/>
  <c r="U1495" i="11"/>
  <c r="T1496" i="11"/>
  <c r="U1496" i="11"/>
  <c r="T1497" i="11"/>
  <c r="U1497" i="11"/>
  <c r="T1498" i="11"/>
  <c r="U1498" i="11"/>
  <c r="T1499" i="11"/>
  <c r="U1499" i="11"/>
  <c r="T1500" i="11"/>
  <c r="U1500" i="11"/>
  <c r="T1501" i="11"/>
  <c r="U1501" i="11"/>
  <c r="T1502" i="11"/>
  <c r="U1502" i="11"/>
  <c r="T1503" i="11"/>
  <c r="U1503" i="11"/>
  <c r="T1504" i="11"/>
  <c r="U1504" i="11"/>
  <c r="T1505" i="11"/>
  <c r="U1505" i="11"/>
  <c r="T1506" i="11"/>
  <c r="U1506" i="11"/>
  <c r="T1507" i="11"/>
  <c r="U1507" i="11"/>
  <c r="T1508" i="11"/>
  <c r="U1508" i="11"/>
  <c r="T1509" i="11"/>
  <c r="U1509" i="11"/>
  <c r="T1510" i="11"/>
  <c r="U1510" i="11"/>
  <c r="T1511" i="11"/>
  <c r="U1511" i="11"/>
  <c r="T1512" i="11"/>
  <c r="U1512" i="11"/>
  <c r="Q1514" i="11"/>
  <c r="R1514" i="11"/>
  <c r="T1514" i="11"/>
  <c r="U1514" i="11"/>
  <c r="Q1515" i="11"/>
  <c r="R1515" i="11"/>
  <c r="T1515" i="11"/>
  <c r="U1515" i="11"/>
  <c r="Q1516" i="11"/>
  <c r="R1516" i="11"/>
  <c r="T1516" i="11"/>
  <c r="U1516" i="11"/>
  <c r="Q1517" i="11"/>
  <c r="R1517" i="11"/>
  <c r="T1517" i="11"/>
  <c r="U1517" i="11"/>
  <c r="Q1518" i="11"/>
  <c r="R1518" i="11"/>
  <c r="T1518" i="11"/>
  <c r="U1518" i="11"/>
  <c r="Q1519" i="11"/>
  <c r="R1519" i="11"/>
  <c r="T1519" i="11"/>
  <c r="U1519" i="11"/>
  <c r="Q1520" i="11"/>
  <c r="R1520" i="11"/>
  <c r="T1520" i="11"/>
  <c r="U1520" i="11"/>
  <c r="Q1521" i="11"/>
  <c r="R1521" i="11"/>
  <c r="T1521" i="11"/>
  <c r="U1521" i="11"/>
  <c r="Q1522" i="11"/>
  <c r="R1522" i="11"/>
  <c r="T1522" i="11"/>
  <c r="U1522" i="11"/>
  <c r="Q1523" i="11"/>
  <c r="R1523" i="11"/>
  <c r="T1523" i="11"/>
  <c r="U1523" i="11"/>
  <c r="Q1524" i="11"/>
  <c r="R1524" i="11"/>
  <c r="T1524" i="11"/>
  <c r="U1524" i="11"/>
  <c r="Q1525" i="11"/>
  <c r="R1525" i="11"/>
  <c r="T1525" i="11"/>
  <c r="U1525" i="11"/>
  <c r="Q1526" i="11"/>
  <c r="R1526" i="11"/>
  <c r="T1526" i="11"/>
  <c r="U1526" i="11"/>
  <c r="Q1527" i="11"/>
  <c r="R1527" i="11"/>
  <c r="T1527" i="11"/>
  <c r="U1527" i="11"/>
  <c r="Q1528" i="11"/>
  <c r="R1528" i="11"/>
  <c r="T1528" i="11"/>
  <c r="U1528" i="11"/>
  <c r="Q1529" i="11"/>
  <c r="R1529" i="11"/>
  <c r="T1529" i="11"/>
  <c r="U1529" i="11"/>
  <c r="Q1530" i="11"/>
  <c r="R1530" i="11"/>
  <c r="T1530" i="11"/>
  <c r="U1530" i="11"/>
  <c r="Q1531" i="11"/>
  <c r="R1531" i="11"/>
  <c r="T1531" i="11"/>
  <c r="U1531" i="11"/>
  <c r="Q1532" i="11"/>
  <c r="R1532" i="11"/>
  <c r="T1532" i="11"/>
  <c r="U1532" i="11"/>
  <c r="Q1533" i="11"/>
  <c r="R1533" i="11"/>
  <c r="T1533" i="11"/>
  <c r="U1533" i="11"/>
  <c r="Q1534" i="11"/>
  <c r="R1534" i="11"/>
  <c r="T1534" i="11"/>
  <c r="U1534" i="11"/>
  <c r="Q1535" i="11"/>
  <c r="R1535" i="11"/>
  <c r="T1535" i="11"/>
  <c r="U1535" i="11"/>
  <c r="Q1536" i="11"/>
  <c r="R1536" i="11"/>
  <c r="T1536" i="11"/>
  <c r="U1536" i="11"/>
  <c r="Q1537" i="11"/>
  <c r="R1537" i="11"/>
  <c r="T1537" i="11"/>
  <c r="U1537" i="11"/>
  <c r="Q1538" i="11"/>
  <c r="R1538" i="11"/>
  <c r="T1538" i="11"/>
  <c r="U1538" i="11"/>
  <c r="Q1539" i="11"/>
  <c r="R1539" i="11"/>
  <c r="T1539" i="11"/>
  <c r="U1539" i="11"/>
  <c r="Q1540" i="11"/>
  <c r="R1540" i="11"/>
  <c r="T1540" i="11"/>
  <c r="U1540" i="11"/>
  <c r="Q1541" i="11"/>
  <c r="R1541" i="11"/>
  <c r="T1541" i="11"/>
  <c r="U1541" i="11"/>
  <c r="Q1542" i="11"/>
  <c r="R1542" i="11"/>
  <c r="T1542" i="11"/>
  <c r="U1542" i="11"/>
  <c r="Q1543" i="11"/>
  <c r="R1543" i="11"/>
  <c r="T1543" i="11"/>
  <c r="U1543" i="11"/>
  <c r="Q1544" i="11"/>
  <c r="R1544" i="11"/>
  <c r="T1544" i="11"/>
  <c r="U1544" i="11"/>
  <c r="Q1545" i="11"/>
  <c r="R1545" i="11"/>
  <c r="T1545" i="11"/>
  <c r="U1545" i="11"/>
  <c r="Q1546" i="11"/>
  <c r="R1546" i="11"/>
  <c r="T1546" i="11"/>
  <c r="U1546" i="11"/>
  <c r="Q1547" i="11"/>
  <c r="R1547" i="11"/>
  <c r="T1547" i="11"/>
  <c r="U1547" i="11"/>
  <c r="Q1548" i="11"/>
  <c r="R1548" i="11"/>
  <c r="T1548" i="11"/>
  <c r="U1548" i="11"/>
  <c r="Q1549" i="11"/>
  <c r="R1549" i="11"/>
  <c r="T1549" i="11"/>
  <c r="U1549" i="11"/>
  <c r="Q1550" i="11"/>
  <c r="R1550" i="11"/>
  <c r="T1550" i="11"/>
  <c r="U1550" i="11"/>
  <c r="Q1551" i="11"/>
  <c r="R1551" i="11"/>
  <c r="T1551" i="11"/>
  <c r="U1551" i="11"/>
  <c r="Q1552" i="11"/>
  <c r="R1552" i="11"/>
  <c r="T1552" i="11"/>
  <c r="U1552" i="11"/>
  <c r="Q1553" i="11"/>
  <c r="R1553" i="11"/>
  <c r="T1553" i="11"/>
  <c r="U1553" i="11"/>
  <c r="Q1554" i="11"/>
  <c r="R1554" i="11"/>
  <c r="T1554" i="11"/>
  <c r="U1554" i="11"/>
  <c r="Q1555" i="11"/>
  <c r="R1555" i="11"/>
  <c r="T1555" i="11"/>
  <c r="U1555" i="11"/>
  <c r="Q1556" i="11"/>
  <c r="R1556" i="11"/>
  <c r="T1556" i="11"/>
  <c r="U1556" i="11"/>
  <c r="Q1557" i="11"/>
  <c r="R1557" i="11"/>
  <c r="T1557" i="11"/>
  <c r="U1557" i="11"/>
  <c r="Q1558" i="11"/>
  <c r="R1558" i="11"/>
  <c r="T1558" i="11"/>
  <c r="U1558" i="11"/>
  <c r="Q1559" i="11"/>
  <c r="R1559" i="11"/>
  <c r="T1559" i="11"/>
  <c r="U1559" i="11"/>
  <c r="Q1560" i="11"/>
  <c r="R1560" i="11"/>
  <c r="T1560" i="11"/>
  <c r="U1560" i="11"/>
  <c r="Q1561" i="11"/>
  <c r="R1561" i="11"/>
  <c r="T1561" i="11"/>
  <c r="U1561" i="11"/>
  <c r="Q1562" i="11"/>
  <c r="R1562" i="11"/>
  <c r="T1562" i="11"/>
  <c r="U1562" i="11"/>
  <c r="Q1563" i="11"/>
  <c r="R1563" i="11"/>
  <c r="T1563" i="11"/>
  <c r="U1563" i="11"/>
  <c r="Q1564" i="11"/>
  <c r="R1564" i="11"/>
  <c r="T1564" i="11"/>
  <c r="U1564" i="11"/>
  <c r="Q1565" i="11"/>
  <c r="R1565" i="11"/>
  <c r="T1565" i="11"/>
  <c r="U1565" i="11"/>
  <c r="Q1566" i="11"/>
  <c r="R1566" i="11"/>
  <c r="T1566" i="11"/>
  <c r="U1566" i="11"/>
  <c r="Q1567" i="11"/>
  <c r="R1567" i="11"/>
  <c r="T1567" i="11"/>
  <c r="U1567" i="11"/>
  <c r="Q1568" i="11"/>
  <c r="R1568" i="11"/>
  <c r="T1568" i="11"/>
  <c r="U1568" i="11"/>
  <c r="Q1570" i="11"/>
  <c r="R1570" i="11"/>
  <c r="T1570" i="11"/>
  <c r="U1570" i="11"/>
  <c r="Q1571" i="11"/>
  <c r="R1571" i="11"/>
  <c r="T1571" i="11"/>
  <c r="U1571" i="11"/>
  <c r="Q1572" i="11"/>
  <c r="R1572" i="11"/>
  <c r="T1572" i="11"/>
  <c r="U1572" i="11"/>
  <c r="Q1573" i="11"/>
  <c r="R1573" i="11"/>
  <c r="T1573" i="11"/>
  <c r="U1573" i="11"/>
  <c r="Q1574" i="11"/>
  <c r="R1574" i="11"/>
  <c r="T1574" i="11"/>
  <c r="U1574" i="11"/>
  <c r="Q1575" i="11"/>
  <c r="R1575" i="11"/>
  <c r="T1575" i="11"/>
  <c r="U1575" i="11"/>
  <c r="Q1576" i="11"/>
  <c r="R1576" i="11"/>
  <c r="T1576" i="11"/>
  <c r="U1576" i="11"/>
  <c r="Q1577" i="11"/>
  <c r="R1577" i="11"/>
  <c r="T1577" i="11"/>
  <c r="U1577" i="11"/>
  <c r="Q1578" i="11"/>
  <c r="R1578" i="11"/>
  <c r="T1578" i="11"/>
  <c r="U1578" i="11"/>
  <c r="Q1579" i="11"/>
  <c r="R1579" i="11"/>
  <c r="T1579" i="11"/>
  <c r="U1579" i="11"/>
  <c r="Q1580" i="11"/>
  <c r="R1580" i="11"/>
  <c r="T1580" i="11"/>
  <c r="U1580" i="11"/>
  <c r="Q1581" i="11"/>
  <c r="R1581" i="11"/>
  <c r="T1581" i="11"/>
  <c r="U1581" i="11"/>
  <c r="Q1582" i="11"/>
  <c r="R1582" i="11"/>
  <c r="T1582" i="11"/>
  <c r="U1582" i="11"/>
  <c r="Q1583" i="11"/>
  <c r="R1583" i="11"/>
  <c r="T1583" i="11"/>
  <c r="U1583" i="11"/>
  <c r="Q1584" i="11"/>
  <c r="R1584" i="11"/>
  <c r="T1584" i="11"/>
  <c r="U1584" i="11"/>
  <c r="Q1585" i="11"/>
  <c r="R1585" i="11"/>
  <c r="T1585" i="11"/>
  <c r="U1585" i="11"/>
  <c r="Q1586" i="11"/>
  <c r="R1586" i="11"/>
  <c r="T1586" i="11"/>
  <c r="U1586" i="11"/>
  <c r="Q1587" i="11"/>
  <c r="R1587" i="11"/>
  <c r="T1587" i="11"/>
  <c r="U1587" i="11"/>
  <c r="Q1588" i="11"/>
  <c r="R1588" i="11"/>
  <c r="T1588" i="11"/>
  <c r="U1588" i="11"/>
  <c r="Q1589" i="11"/>
  <c r="R1589" i="11"/>
  <c r="T1589" i="11"/>
  <c r="U1589" i="11"/>
  <c r="Q1590" i="11"/>
  <c r="R1590" i="11"/>
  <c r="T1590" i="11"/>
  <c r="U1590" i="11"/>
  <c r="Q1591" i="11"/>
  <c r="R1591" i="11"/>
  <c r="T1591" i="11"/>
  <c r="U1591" i="11"/>
  <c r="Q1592" i="11"/>
  <c r="R1592" i="11"/>
  <c r="T1592" i="11"/>
  <c r="U1592" i="11"/>
  <c r="Q1593" i="11"/>
  <c r="R1593" i="11"/>
  <c r="T1593" i="11"/>
  <c r="U1593" i="11"/>
  <c r="Q1594" i="11"/>
  <c r="R1594" i="11"/>
  <c r="T1594" i="11"/>
  <c r="U1594" i="11"/>
  <c r="Q1595" i="11"/>
  <c r="R1595" i="11"/>
  <c r="T1595" i="11"/>
  <c r="U1595" i="11"/>
  <c r="Q1596" i="11"/>
  <c r="R1596" i="11"/>
  <c r="T1596" i="11"/>
  <c r="U1596" i="11"/>
  <c r="Q1597" i="11"/>
  <c r="R1597" i="11"/>
  <c r="T1597" i="11"/>
  <c r="U1597" i="11"/>
  <c r="Q1598" i="11"/>
  <c r="R1598" i="11"/>
  <c r="T1598" i="11"/>
  <c r="U1598" i="11"/>
  <c r="Q1599" i="11"/>
  <c r="R1599" i="11"/>
  <c r="T1599" i="11"/>
  <c r="U1599" i="11"/>
  <c r="Q1600" i="11"/>
  <c r="R1600" i="11"/>
  <c r="T1600" i="11"/>
  <c r="U1600" i="11"/>
  <c r="Q1601" i="11"/>
  <c r="R1601" i="11"/>
  <c r="T1601" i="11"/>
  <c r="U1601" i="11"/>
  <c r="Q1602" i="11"/>
  <c r="R1602" i="11"/>
  <c r="T1602" i="11"/>
  <c r="U1602" i="11"/>
  <c r="Q1603" i="11"/>
  <c r="R1603" i="11"/>
  <c r="T1603" i="11"/>
  <c r="U1603" i="11"/>
  <c r="Q1604" i="11"/>
  <c r="R1604" i="11"/>
  <c r="T1604" i="11"/>
  <c r="U1604" i="11"/>
  <c r="Q1605" i="11"/>
  <c r="R1605" i="11"/>
  <c r="T1605" i="11"/>
  <c r="U1605" i="11"/>
  <c r="Q1606" i="11"/>
  <c r="R1606" i="11"/>
  <c r="T1606" i="11"/>
  <c r="U1606" i="11"/>
  <c r="Q1607" i="11"/>
  <c r="R1607" i="11"/>
  <c r="T1607" i="11"/>
  <c r="U1607" i="11"/>
  <c r="Q1608" i="11"/>
  <c r="R1608" i="11"/>
  <c r="T1608" i="11"/>
  <c r="U1608" i="11"/>
  <c r="Q1609" i="11"/>
  <c r="R1609" i="11"/>
  <c r="T1609" i="11"/>
  <c r="U1609" i="11"/>
  <c r="Q1610" i="11"/>
  <c r="R1610" i="11"/>
  <c r="T1610" i="11"/>
  <c r="U1610" i="11"/>
  <c r="Q1611" i="11"/>
  <c r="R1611" i="11"/>
  <c r="T1611" i="11"/>
  <c r="U1611" i="11"/>
  <c r="Q1612" i="11"/>
  <c r="R1612" i="11"/>
  <c r="T1612" i="11"/>
  <c r="U1612" i="11"/>
  <c r="Q1613" i="11"/>
  <c r="R1613" i="11"/>
  <c r="T1613" i="11"/>
  <c r="U1613" i="11"/>
  <c r="Q1614" i="11"/>
  <c r="R1614" i="11"/>
  <c r="T1614" i="11"/>
  <c r="U1614" i="11"/>
  <c r="Q1615" i="11"/>
  <c r="R1615" i="11"/>
  <c r="T1615" i="11"/>
  <c r="U1615" i="11"/>
  <c r="Q1616" i="11"/>
  <c r="R1616" i="11"/>
  <c r="T1616" i="11"/>
  <c r="U1616" i="11"/>
  <c r="Q1617" i="11"/>
  <c r="R1617" i="11"/>
  <c r="T1617" i="11"/>
  <c r="U1617" i="11"/>
  <c r="Q1618" i="11"/>
  <c r="R1618" i="11"/>
  <c r="T1618" i="11"/>
  <c r="U1618" i="11"/>
  <c r="Q1619" i="11"/>
  <c r="R1619" i="11"/>
  <c r="T1619" i="11"/>
  <c r="U1619" i="11"/>
  <c r="Q1620" i="11"/>
  <c r="R1620" i="11"/>
  <c r="T1620" i="11"/>
  <c r="U1620" i="11"/>
  <c r="Q1621" i="11"/>
  <c r="R1621" i="11"/>
  <c r="T1621" i="11"/>
  <c r="U1621" i="11"/>
  <c r="Q1622" i="11"/>
  <c r="R1622" i="11"/>
  <c r="T1622" i="11"/>
  <c r="U1622" i="11"/>
  <c r="Q1623" i="11"/>
  <c r="R1623" i="11"/>
  <c r="T1623" i="11"/>
  <c r="U1623" i="11"/>
  <c r="Q1624" i="11"/>
  <c r="R1624" i="11"/>
  <c r="T1624" i="11"/>
  <c r="U1624" i="11"/>
  <c r="Q1625" i="11"/>
  <c r="R1625" i="11"/>
  <c r="T1625" i="11"/>
  <c r="U1625" i="11"/>
  <c r="Q1626" i="11"/>
  <c r="R1626" i="11"/>
  <c r="T1626" i="11"/>
  <c r="U1626" i="11"/>
  <c r="Q1627" i="11"/>
  <c r="R1627" i="11"/>
  <c r="T1627" i="11"/>
  <c r="U1627" i="11"/>
  <c r="Q1628" i="11"/>
  <c r="R1628" i="11"/>
  <c r="T1628" i="11"/>
  <c r="U1628" i="11"/>
  <c r="Q1629" i="11"/>
  <c r="R1629" i="11"/>
  <c r="T1629" i="11"/>
  <c r="U1629" i="11"/>
  <c r="Q1630" i="11"/>
  <c r="R1630" i="11"/>
  <c r="T1630" i="11"/>
  <c r="U1630" i="11"/>
  <c r="T1632" i="11"/>
  <c r="U1632" i="11"/>
  <c r="T1633" i="11"/>
  <c r="U1633" i="11"/>
  <c r="T1634" i="11"/>
  <c r="U1634" i="11"/>
  <c r="T1635" i="11"/>
  <c r="U1635" i="11"/>
  <c r="T1636" i="11"/>
  <c r="U1636" i="11"/>
  <c r="T1637" i="11"/>
  <c r="U1637" i="11"/>
  <c r="T1638" i="11"/>
  <c r="U1638" i="11"/>
  <c r="T1639" i="11"/>
  <c r="U1639" i="11"/>
  <c r="T1640" i="11"/>
  <c r="U1640" i="11"/>
  <c r="T1641" i="11"/>
  <c r="U1641" i="11"/>
  <c r="T1642" i="11"/>
  <c r="U1642" i="11"/>
  <c r="T1643" i="11"/>
  <c r="U1643" i="11"/>
  <c r="T1644" i="11"/>
  <c r="U1644" i="11"/>
  <c r="T1645" i="11"/>
  <c r="U1645" i="11"/>
  <c r="T1646" i="11"/>
  <c r="U1646" i="11"/>
  <c r="T1647" i="11"/>
  <c r="U1647" i="11"/>
  <c r="T1648" i="11"/>
  <c r="U1648" i="11"/>
  <c r="T1649" i="11"/>
  <c r="U1649" i="11"/>
  <c r="T1650" i="11"/>
  <c r="U1650" i="11"/>
  <c r="T1651" i="11"/>
  <c r="U1651" i="11"/>
  <c r="T1652" i="11"/>
  <c r="U1652" i="11"/>
  <c r="T1653" i="11"/>
  <c r="U1653" i="11"/>
  <c r="T1654" i="11"/>
  <c r="U1654" i="11"/>
  <c r="T1655" i="11"/>
  <c r="U1655" i="11"/>
  <c r="T1656" i="11"/>
  <c r="U1656" i="11"/>
  <c r="T1657" i="11"/>
  <c r="U1657" i="11"/>
  <c r="T1658" i="11"/>
  <c r="U1658" i="11"/>
  <c r="T1659" i="11"/>
  <c r="U1659" i="11"/>
  <c r="T1660" i="11"/>
  <c r="U1660" i="11"/>
  <c r="T1661" i="11"/>
  <c r="U1661" i="11"/>
  <c r="T1662" i="11"/>
  <c r="U1662" i="11"/>
  <c r="T1663" i="11"/>
  <c r="U1663" i="11"/>
  <c r="T1664" i="11"/>
  <c r="U1664" i="11"/>
  <c r="T1665" i="11"/>
  <c r="U1665" i="11"/>
  <c r="T1666" i="11"/>
  <c r="U1666" i="11"/>
  <c r="T1667" i="11"/>
  <c r="U1667" i="11"/>
  <c r="T1668" i="11"/>
  <c r="U1668" i="11"/>
  <c r="T1669" i="11"/>
  <c r="U1669" i="11"/>
  <c r="T1670" i="11"/>
  <c r="U1670" i="11"/>
  <c r="T1671" i="11"/>
  <c r="U1671" i="11"/>
  <c r="T1672" i="11"/>
  <c r="U1672" i="11"/>
  <c r="T1673" i="11"/>
  <c r="U1673" i="11"/>
  <c r="T1674" i="11"/>
  <c r="U1674" i="11"/>
  <c r="T1675" i="11"/>
  <c r="U1675" i="11"/>
  <c r="T1676" i="11"/>
  <c r="U1676" i="11"/>
  <c r="T1677" i="11"/>
  <c r="U1677" i="11"/>
  <c r="T1678" i="11"/>
  <c r="U1678" i="11"/>
  <c r="T1679" i="11"/>
  <c r="U1679" i="11"/>
  <c r="T1680" i="11"/>
  <c r="U1680" i="11"/>
  <c r="T1681" i="11"/>
  <c r="U1681" i="11"/>
  <c r="T1682" i="11"/>
  <c r="U1682" i="11"/>
  <c r="T1683" i="11"/>
  <c r="U1683" i="11"/>
  <c r="T1684" i="11"/>
  <c r="U1684" i="11"/>
  <c r="T1685" i="11"/>
  <c r="U1685" i="11"/>
  <c r="T1686" i="11"/>
  <c r="U1686" i="11"/>
  <c r="T1687" i="11"/>
  <c r="U1687" i="11"/>
  <c r="T1688" i="11"/>
  <c r="U1688" i="11"/>
  <c r="T1689" i="11"/>
  <c r="U1689" i="11"/>
  <c r="T1690" i="11"/>
  <c r="U1690" i="11"/>
  <c r="T1691" i="11"/>
  <c r="U1691" i="11"/>
  <c r="T1692" i="11"/>
  <c r="U1692" i="11"/>
  <c r="T1693" i="11"/>
  <c r="U1693" i="11"/>
  <c r="T1694" i="11"/>
  <c r="U1694" i="11"/>
  <c r="T1695" i="11"/>
  <c r="U1695" i="11"/>
  <c r="T1696" i="11"/>
  <c r="U1696" i="11"/>
  <c r="T1697" i="11"/>
  <c r="U1697" i="11"/>
  <c r="T1698" i="11"/>
  <c r="U1698" i="11"/>
  <c r="T1699" i="11"/>
  <c r="U1699" i="11"/>
  <c r="T1700" i="11"/>
  <c r="U1700" i="11"/>
  <c r="T1701" i="11"/>
  <c r="U1701" i="11"/>
  <c r="T1702" i="11"/>
  <c r="U1702" i="11"/>
  <c r="T1703" i="11"/>
  <c r="U1703" i="11"/>
  <c r="T1704" i="11"/>
  <c r="U1704" i="11"/>
  <c r="T1705" i="11"/>
  <c r="U1705" i="11"/>
  <c r="T1706" i="11"/>
  <c r="U1706" i="11"/>
  <c r="T1707" i="11"/>
  <c r="U1707" i="11"/>
  <c r="T1708" i="11"/>
  <c r="U1708" i="11"/>
  <c r="T1709" i="11"/>
  <c r="U1709" i="11"/>
  <c r="T1710" i="11"/>
  <c r="U1710" i="11"/>
  <c r="T1711" i="11"/>
  <c r="U1711" i="11"/>
  <c r="T1712" i="11"/>
  <c r="U1712" i="11"/>
  <c r="T1713" i="11"/>
  <c r="U1713" i="11"/>
  <c r="T1714" i="11"/>
  <c r="U1714" i="11"/>
  <c r="T1715" i="11"/>
  <c r="U1715" i="11"/>
  <c r="T1716" i="11"/>
  <c r="U1716" i="11"/>
  <c r="T1717" i="11"/>
  <c r="U1717" i="11"/>
  <c r="T1718" i="11"/>
  <c r="U1718" i="11"/>
  <c r="T1719" i="11"/>
  <c r="U1719" i="11"/>
  <c r="T1720" i="11"/>
  <c r="U1720" i="11"/>
  <c r="T1721" i="11"/>
  <c r="U1721" i="11"/>
  <c r="T1722" i="11"/>
  <c r="U1722" i="11"/>
  <c r="T1723" i="11"/>
  <c r="U1723" i="11"/>
  <c r="T1724" i="11"/>
  <c r="U1724" i="11"/>
  <c r="T1725" i="11"/>
  <c r="U1725" i="11"/>
  <c r="T1726" i="11"/>
  <c r="U1726" i="11"/>
  <c r="T1727" i="11"/>
  <c r="U1727" i="11"/>
  <c r="T1728" i="11"/>
  <c r="U1728" i="11"/>
  <c r="T1729" i="11"/>
  <c r="U1729" i="11"/>
  <c r="T1730" i="11"/>
  <c r="U1730" i="11"/>
  <c r="T1731" i="11"/>
  <c r="U1731" i="11"/>
  <c r="T1732" i="11"/>
  <c r="U1732" i="11"/>
  <c r="T1733" i="11"/>
  <c r="U1733" i="11"/>
  <c r="T1734" i="11"/>
  <c r="U1734" i="11"/>
  <c r="T1735" i="11"/>
  <c r="U1735" i="11"/>
  <c r="T1736" i="11"/>
  <c r="U1736" i="11"/>
  <c r="T1737" i="11"/>
  <c r="U1737" i="11"/>
  <c r="T1738" i="11"/>
  <c r="U1738" i="11"/>
  <c r="T1739" i="11"/>
  <c r="U1739" i="11"/>
  <c r="T1740" i="11"/>
  <c r="U1740" i="11"/>
  <c r="T1741" i="11"/>
  <c r="U1741" i="11"/>
  <c r="T1742" i="11"/>
  <c r="U1742" i="11"/>
  <c r="T1743" i="11"/>
  <c r="U1743" i="11"/>
  <c r="T1744" i="11"/>
  <c r="U1744" i="11"/>
  <c r="T1745" i="11"/>
  <c r="U1745" i="11"/>
  <c r="T1746" i="11"/>
  <c r="U1746" i="11"/>
  <c r="T1747" i="11"/>
  <c r="U1747" i="11"/>
  <c r="T1748" i="11"/>
  <c r="U1748" i="11"/>
  <c r="T1749" i="11"/>
  <c r="U1749" i="11"/>
  <c r="T1750" i="11"/>
  <c r="U1750" i="11"/>
  <c r="T1751" i="11"/>
  <c r="U1751" i="11"/>
  <c r="T1752" i="11"/>
  <c r="U1752" i="11"/>
  <c r="T1753" i="11"/>
  <c r="U1753" i="11"/>
  <c r="T1754" i="11"/>
  <c r="U1754" i="11"/>
  <c r="T1755" i="11"/>
  <c r="U1755" i="11"/>
  <c r="T1756" i="11"/>
  <c r="U1756" i="11"/>
  <c r="T1757" i="11"/>
  <c r="U1757" i="11"/>
  <c r="T1758" i="11"/>
  <c r="U1758" i="11"/>
  <c r="T1759" i="11"/>
  <c r="U1759" i="11"/>
  <c r="T1760" i="11"/>
  <c r="U1760" i="11"/>
  <c r="T1761" i="11"/>
  <c r="U1761" i="11"/>
  <c r="T1762" i="11"/>
  <c r="U1762" i="11"/>
  <c r="T1763" i="11"/>
  <c r="U1763" i="11"/>
  <c r="T1764" i="11"/>
  <c r="U1764" i="11"/>
  <c r="T1765" i="11"/>
  <c r="U1765" i="11"/>
  <c r="T1766" i="11"/>
  <c r="U1766" i="11"/>
  <c r="T1767" i="11"/>
  <c r="U1767" i="11"/>
  <c r="T1768" i="11"/>
  <c r="U1768" i="11"/>
  <c r="T1769" i="11"/>
  <c r="U1769" i="11"/>
  <c r="T1770" i="11"/>
  <c r="U1770" i="11"/>
  <c r="T1771" i="11"/>
  <c r="U1771" i="11"/>
  <c r="T1772" i="11"/>
  <c r="U1772" i="11"/>
  <c r="T1773" i="11"/>
  <c r="U1773" i="11"/>
  <c r="T1774" i="11"/>
  <c r="U1774" i="11"/>
  <c r="T1776" i="11"/>
  <c r="U1776" i="11"/>
  <c r="T1777" i="11"/>
  <c r="U1777" i="11"/>
  <c r="T1778" i="11"/>
  <c r="U1778" i="11"/>
  <c r="T1779" i="11"/>
  <c r="U1779" i="11"/>
  <c r="T1780" i="11"/>
  <c r="U1780" i="11"/>
  <c r="T1781" i="11"/>
  <c r="U1781" i="11"/>
  <c r="T1782" i="11"/>
  <c r="U1782" i="11"/>
  <c r="T1783" i="11"/>
  <c r="U1783" i="11"/>
  <c r="T1784" i="11"/>
  <c r="U1784" i="11"/>
  <c r="T1785" i="11"/>
  <c r="U1785" i="11"/>
  <c r="T1786" i="11"/>
  <c r="U1786" i="11"/>
  <c r="T1787" i="11"/>
  <c r="U1787" i="11"/>
  <c r="T1788" i="11"/>
  <c r="U1788" i="11"/>
  <c r="T1789" i="11"/>
  <c r="U1789" i="11"/>
  <c r="T1790" i="11"/>
  <c r="U1790" i="11"/>
  <c r="T1791" i="11"/>
  <c r="U1791" i="11"/>
  <c r="T1792" i="11"/>
  <c r="U1792" i="11"/>
  <c r="T1793" i="11"/>
  <c r="U1793" i="11"/>
  <c r="T1794" i="11"/>
  <c r="U1794" i="11"/>
  <c r="T1795" i="11"/>
  <c r="U1795" i="11"/>
  <c r="T1796" i="11"/>
  <c r="U1796" i="11"/>
  <c r="T1797" i="11"/>
  <c r="U1797" i="11"/>
  <c r="T1798" i="11"/>
  <c r="U1798" i="11"/>
  <c r="T1799" i="11"/>
  <c r="U1799" i="11"/>
  <c r="T1800" i="11"/>
  <c r="U1800" i="11"/>
  <c r="T1801" i="11"/>
  <c r="U1801" i="11"/>
  <c r="T1802" i="11"/>
  <c r="U1802" i="11"/>
  <c r="T1803" i="11"/>
  <c r="U1803" i="11"/>
  <c r="T1804" i="11"/>
  <c r="U1804" i="11"/>
  <c r="T1805" i="11"/>
  <c r="U1805" i="11"/>
  <c r="T1806" i="11"/>
  <c r="U1806" i="11"/>
  <c r="T1807" i="11"/>
  <c r="U1807" i="11"/>
  <c r="T1809" i="11"/>
  <c r="U1809" i="11"/>
  <c r="T1810" i="11"/>
  <c r="U1810" i="11"/>
  <c r="T1811" i="11"/>
  <c r="U1811" i="11"/>
  <c r="T1812" i="11"/>
  <c r="U1812" i="11"/>
  <c r="T1813" i="11"/>
  <c r="U1813" i="11"/>
  <c r="T1814" i="11"/>
  <c r="U1814" i="11"/>
  <c r="T1815" i="11"/>
  <c r="U1815" i="11"/>
  <c r="T1816" i="11"/>
  <c r="U1816" i="11"/>
  <c r="T1817" i="11"/>
  <c r="U1817" i="11"/>
  <c r="T1818" i="11"/>
  <c r="U1818" i="11"/>
  <c r="T1819" i="11"/>
  <c r="U1819" i="11"/>
  <c r="T1820" i="11"/>
  <c r="U1820" i="11"/>
  <c r="T1821" i="11"/>
  <c r="U1821" i="11"/>
  <c r="T1822" i="11"/>
  <c r="U1822" i="11"/>
  <c r="T1823" i="11"/>
  <c r="U1823" i="11"/>
  <c r="T1824" i="11"/>
  <c r="U1824" i="11"/>
  <c r="T1825" i="11"/>
  <c r="U1825" i="11"/>
  <c r="T1826" i="11"/>
  <c r="U1826" i="11"/>
  <c r="T1827" i="11"/>
  <c r="U1827" i="11"/>
  <c r="T1828" i="11"/>
  <c r="U1828" i="11"/>
  <c r="T1829" i="11"/>
  <c r="U1829" i="11"/>
  <c r="T1830" i="11"/>
  <c r="U1830" i="11"/>
  <c r="T1831" i="11"/>
  <c r="U1831" i="11"/>
  <c r="T1832" i="11"/>
  <c r="U1832" i="11"/>
  <c r="T1833" i="11"/>
  <c r="U1833" i="11"/>
  <c r="T1834" i="11"/>
  <c r="U1834" i="11"/>
  <c r="T1835" i="11"/>
  <c r="U1835" i="11"/>
  <c r="T1836" i="11"/>
  <c r="U1836" i="11"/>
  <c r="T1837" i="11"/>
  <c r="U1837" i="11"/>
  <c r="T1838" i="11"/>
  <c r="U1838" i="11"/>
  <c r="T1839" i="11"/>
  <c r="U1839" i="11"/>
  <c r="T1840" i="11"/>
  <c r="U1840" i="11"/>
  <c r="T1841" i="11"/>
  <c r="U1841" i="11"/>
  <c r="T1842" i="11"/>
  <c r="U1842" i="11"/>
  <c r="T1843" i="11"/>
  <c r="U1843" i="11"/>
  <c r="T1844" i="11"/>
  <c r="U1844" i="11"/>
  <c r="T1845" i="11"/>
  <c r="U1845" i="11"/>
  <c r="T1846" i="11"/>
  <c r="U1846" i="11"/>
  <c r="T1847" i="11"/>
  <c r="U1847" i="11"/>
  <c r="T1848" i="11"/>
  <c r="U1848" i="11"/>
  <c r="T1849" i="11"/>
  <c r="U1849" i="11"/>
  <c r="T1850" i="11"/>
  <c r="U1850" i="11"/>
  <c r="T1851" i="11"/>
  <c r="U1851" i="11"/>
  <c r="T1852" i="11"/>
  <c r="U1852" i="11"/>
  <c r="T1853" i="11"/>
  <c r="U1853" i="11"/>
  <c r="T1854" i="11"/>
  <c r="U1854" i="11"/>
  <c r="T1855" i="11"/>
  <c r="U1855" i="11"/>
  <c r="T1856" i="11"/>
  <c r="U1856" i="11"/>
  <c r="T1857" i="11"/>
  <c r="U1857" i="11"/>
  <c r="T1858" i="11"/>
  <c r="U1858" i="11"/>
  <c r="T1859" i="11"/>
  <c r="U1859" i="11"/>
  <c r="T1860" i="11"/>
  <c r="U1860" i="11"/>
  <c r="T1862" i="11"/>
  <c r="U1862" i="11"/>
  <c r="T1863" i="11"/>
  <c r="U1863" i="11"/>
  <c r="T1864" i="11"/>
  <c r="U1864" i="11"/>
  <c r="T1865" i="11"/>
  <c r="U1865" i="11"/>
  <c r="T1866" i="11"/>
  <c r="U1866" i="11"/>
  <c r="T1867" i="11"/>
  <c r="U1867" i="11"/>
  <c r="T1868" i="11"/>
  <c r="U1868" i="11"/>
  <c r="T1869" i="11"/>
  <c r="U1869" i="11"/>
  <c r="T1870" i="11"/>
  <c r="U1870" i="11"/>
  <c r="T1871" i="11"/>
  <c r="U1871" i="11"/>
  <c r="T1872" i="11"/>
  <c r="U1872" i="11"/>
  <c r="T1873" i="11"/>
  <c r="U1873" i="11"/>
  <c r="T1874" i="11"/>
  <c r="U1874" i="11"/>
  <c r="T1875" i="11"/>
  <c r="U1875" i="11"/>
  <c r="T1876" i="11"/>
  <c r="U1876" i="11"/>
  <c r="T1877" i="11"/>
  <c r="U1877" i="11"/>
  <c r="T1878" i="11"/>
  <c r="U1878" i="11"/>
  <c r="T1879" i="11"/>
  <c r="U1879" i="11"/>
  <c r="T1880" i="11"/>
  <c r="U1880" i="11"/>
  <c r="T1881" i="11"/>
  <c r="U1881" i="11"/>
  <c r="T1882" i="11"/>
  <c r="U1882" i="11"/>
  <c r="T1883" i="11"/>
  <c r="U1883" i="11"/>
  <c r="T1884" i="11"/>
  <c r="U1884" i="11"/>
  <c r="T1885" i="11"/>
  <c r="U1885" i="11"/>
  <c r="T1886" i="11"/>
  <c r="U1886" i="11"/>
  <c r="T1887" i="11"/>
  <c r="U1887" i="11"/>
  <c r="T1888" i="11"/>
  <c r="U1888" i="11"/>
  <c r="T1889" i="11"/>
  <c r="U1889" i="11"/>
  <c r="T1890" i="11"/>
  <c r="U1890" i="11"/>
  <c r="T1891" i="11"/>
  <c r="U1891" i="11"/>
  <c r="T1892" i="11"/>
  <c r="U1892" i="11"/>
  <c r="T1893" i="11"/>
  <c r="U1893" i="11"/>
  <c r="T1894" i="11"/>
  <c r="U1894" i="11"/>
  <c r="T1895" i="11"/>
  <c r="U1895" i="11"/>
  <c r="T1896" i="11"/>
  <c r="U1896" i="11"/>
  <c r="T1897" i="11"/>
  <c r="U1897" i="11"/>
  <c r="T1898" i="11"/>
  <c r="U1898" i="11"/>
  <c r="T1899" i="11"/>
  <c r="U1899" i="11"/>
  <c r="T1900" i="11"/>
  <c r="U1900" i="11"/>
  <c r="T1901" i="11"/>
  <c r="U1901" i="11"/>
  <c r="T1902" i="11"/>
  <c r="U1902" i="11"/>
  <c r="T1903" i="11"/>
  <c r="U1903" i="11"/>
  <c r="T1904" i="11"/>
  <c r="U1904" i="11"/>
  <c r="T1905" i="11"/>
  <c r="U1905" i="11"/>
  <c r="T1907" i="11"/>
  <c r="U1907" i="11"/>
  <c r="T1908" i="11"/>
  <c r="U1908" i="11"/>
  <c r="T1909" i="11"/>
  <c r="U1909" i="11"/>
  <c r="T1910" i="11"/>
  <c r="U1910" i="11"/>
  <c r="T1911" i="11"/>
  <c r="U1911" i="11"/>
  <c r="T1912" i="11"/>
  <c r="U1912" i="11"/>
  <c r="T1913" i="11"/>
  <c r="U1913" i="11"/>
  <c r="T1914" i="11"/>
  <c r="U1914" i="11"/>
  <c r="T1915" i="11"/>
  <c r="U1915" i="11"/>
  <c r="T1916" i="11"/>
  <c r="U1916" i="11"/>
  <c r="T1917" i="11"/>
  <c r="U1917" i="11"/>
  <c r="T1918" i="11"/>
  <c r="U1918" i="11"/>
  <c r="T1919" i="11"/>
  <c r="U1919" i="11"/>
  <c r="T1920" i="11"/>
  <c r="U1920" i="11"/>
  <c r="T1921" i="11"/>
  <c r="U1921" i="11"/>
  <c r="T1922" i="11"/>
  <c r="U1922" i="11"/>
  <c r="T1923" i="11"/>
  <c r="U1923" i="11"/>
  <c r="T1924" i="11"/>
  <c r="U1924" i="11"/>
  <c r="T1925" i="11"/>
  <c r="U1925" i="11"/>
  <c r="T1926" i="11"/>
  <c r="U1926" i="11"/>
  <c r="T1927" i="11"/>
  <c r="U1927" i="11"/>
  <c r="T1928" i="11"/>
  <c r="U1928" i="11"/>
  <c r="T1929" i="11"/>
  <c r="U1929" i="11"/>
  <c r="T1930" i="11"/>
  <c r="U1930" i="11"/>
  <c r="T1931" i="11"/>
  <c r="U1931" i="11"/>
  <c r="T1932" i="11"/>
  <c r="U1932" i="11"/>
  <c r="T1933" i="11"/>
  <c r="U1933" i="11"/>
  <c r="T1934" i="11"/>
  <c r="U1934" i="11"/>
  <c r="T1935" i="11"/>
  <c r="U1935" i="11"/>
  <c r="T1936" i="11"/>
  <c r="U1936" i="11"/>
  <c r="T1937" i="11"/>
  <c r="U1937" i="11"/>
  <c r="T1938" i="11"/>
  <c r="U1938" i="11"/>
  <c r="T1939" i="11"/>
  <c r="U1939" i="11"/>
  <c r="T1940" i="11"/>
  <c r="U1940" i="11"/>
  <c r="T1941" i="11"/>
  <c r="U1941" i="11"/>
  <c r="T1942" i="11"/>
  <c r="U1942" i="11"/>
  <c r="T1943" i="11"/>
  <c r="U1943" i="11"/>
  <c r="T1944" i="11"/>
  <c r="U1944" i="11"/>
  <c r="T1945" i="11"/>
  <c r="U1945" i="11"/>
  <c r="T1946" i="11"/>
  <c r="U1946" i="11"/>
  <c r="T1947" i="11"/>
  <c r="U1947" i="11"/>
  <c r="T1948" i="11"/>
  <c r="U1948" i="11"/>
  <c r="T1949" i="11"/>
  <c r="U1949" i="11"/>
  <c r="T1950" i="11"/>
  <c r="U1950" i="11"/>
  <c r="T1951" i="11"/>
  <c r="U1951" i="11"/>
  <c r="T1952" i="11"/>
  <c r="U1952" i="11"/>
  <c r="T1953" i="11"/>
  <c r="U1953" i="11"/>
  <c r="T1954" i="11"/>
  <c r="U1954" i="11"/>
  <c r="T1955" i="11"/>
  <c r="U1955" i="11"/>
  <c r="T1956" i="11"/>
  <c r="U1956" i="11"/>
  <c r="T1957" i="11"/>
  <c r="U1957" i="11"/>
  <c r="T1958" i="11"/>
  <c r="U1958" i="11"/>
  <c r="T1959" i="11"/>
  <c r="U1959" i="11"/>
  <c r="T1960" i="11"/>
  <c r="U1960" i="11"/>
  <c r="T1961" i="11"/>
  <c r="U1961" i="11"/>
  <c r="T1962" i="11"/>
  <c r="U1962" i="11"/>
  <c r="T1963" i="11"/>
  <c r="U1963" i="11"/>
  <c r="T1964" i="11"/>
  <c r="U1964" i="11"/>
  <c r="T1965" i="11"/>
  <c r="U1965" i="11"/>
  <c r="T1966" i="11"/>
  <c r="U1966" i="11"/>
  <c r="T1967" i="11"/>
  <c r="U1967" i="11"/>
  <c r="T1968" i="11"/>
  <c r="U1968" i="11"/>
  <c r="T1969" i="11"/>
  <c r="U1969" i="11"/>
  <c r="T1970" i="11"/>
  <c r="U1970" i="11"/>
  <c r="T1971" i="11"/>
  <c r="U1971" i="11"/>
  <c r="T1972" i="11"/>
  <c r="U1972" i="11"/>
  <c r="T1974" i="11"/>
  <c r="U1974" i="11"/>
  <c r="T1975" i="11"/>
  <c r="U1975" i="11"/>
  <c r="T1976" i="11"/>
  <c r="U1976" i="11"/>
  <c r="T1977" i="11"/>
  <c r="U1977" i="11"/>
  <c r="T1978" i="11"/>
  <c r="U1978" i="11"/>
  <c r="T1979" i="11"/>
  <c r="U1979" i="11"/>
  <c r="T1980" i="11"/>
  <c r="U1980" i="11"/>
  <c r="T1981" i="11"/>
  <c r="U1981" i="11"/>
  <c r="T1982" i="11"/>
  <c r="U1982" i="11"/>
  <c r="T1983" i="11"/>
  <c r="U1983" i="11"/>
  <c r="T1984" i="11"/>
  <c r="U1984" i="11"/>
  <c r="T1985" i="11"/>
  <c r="U1985" i="11"/>
  <c r="T1986" i="11"/>
  <c r="U1986" i="11"/>
  <c r="T1987" i="11"/>
  <c r="U1987" i="11"/>
  <c r="T1988" i="11"/>
  <c r="U1988" i="11"/>
  <c r="T1989" i="11"/>
  <c r="U1989" i="11"/>
  <c r="T1990" i="11"/>
  <c r="U1990" i="11"/>
  <c r="T1991" i="11"/>
  <c r="U1991" i="11"/>
  <c r="T1992" i="11"/>
  <c r="U1992" i="11"/>
  <c r="T1993" i="11"/>
  <c r="U1993" i="11"/>
  <c r="T1994" i="11"/>
  <c r="U1994" i="11"/>
  <c r="T1995" i="11"/>
  <c r="U1995" i="11"/>
  <c r="T1996" i="11"/>
  <c r="U1996" i="11"/>
  <c r="T1997" i="11"/>
  <c r="U1997" i="11"/>
  <c r="T1998" i="11"/>
  <c r="U1998" i="11"/>
  <c r="T1999" i="11"/>
  <c r="U1999" i="11"/>
  <c r="T2000" i="11"/>
  <c r="U2000" i="11"/>
  <c r="T2001" i="11"/>
  <c r="U2001" i="11"/>
  <c r="T2002" i="11"/>
  <c r="U2002" i="11"/>
  <c r="T2003" i="11"/>
  <c r="U2003" i="11"/>
  <c r="T2004" i="11"/>
  <c r="U2004" i="11"/>
  <c r="T2005" i="11"/>
  <c r="U2005" i="11"/>
  <c r="T2006" i="11"/>
  <c r="U2006" i="11"/>
  <c r="T2007" i="11"/>
  <c r="U2007" i="11"/>
  <c r="T2008" i="11"/>
  <c r="U2008" i="11"/>
  <c r="T2009" i="11"/>
  <c r="U2009" i="11"/>
  <c r="T2010" i="11"/>
  <c r="U2010" i="11"/>
  <c r="T2011" i="11"/>
  <c r="U2011" i="11"/>
  <c r="T2012" i="11"/>
  <c r="U2012" i="11"/>
  <c r="T2013" i="11"/>
  <c r="U2013" i="11"/>
  <c r="T2014" i="11"/>
  <c r="U2014" i="11"/>
  <c r="T2015" i="11"/>
  <c r="U2015" i="11"/>
  <c r="T2016" i="11"/>
  <c r="U2016" i="11"/>
  <c r="T2017" i="11"/>
  <c r="U2017" i="11"/>
  <c r="T2018" i="11"/>
  <c r="U2018" i="11"/>
  <c r="T2019" i="11"/>
  <c r="U2019" i="11"/>
  <c r="T2020" i="11"/>
  <c r="U2020" i="11"/>
  <c r="T2021" i="11"/>
  <c r="U2021" i="11"/>
  <c r="T2022" i="11"/>
  <c r="U2022" i="11"/>
  <c r="T2023" i="11"/>
  <c r="U2023" i="11"/>
  <c r="T2024" i="11"/>
  <c r="U2024" i="11"/>
  <c r="T2025" i="11"/>
  <c r="U2025" i="11"/>
  <c r="T2026" i="11"/>
  <c r="U2026" i="11"/>
  <c r="T2027" i="11"/>
  <c r="U2027" i="11"/>
  <c r="T2029" i="11"/>
  <c r="U2029" i="11"/>
  <c r="T2030" i="11"/>
  <c r="U2030" i="11"/>
  <c r="T2031" i="11"/>
  <c r="U2031" i="11"/>
  <c r="T2032" i="11"/>
  <c r="U2032" i="11"/>
  <c r="T2033" i="11"/>
  <c r="U2033" i="11"/>
  <c r="T2034" i="11"/>
  <c r="U2034" i="11"/>
  <c r="T2035" i="11"/>
  <c r="U2035" i="11"/>
  <c r="T2036" i="11"/>
  <c r="U2036" i="11"/>
  <c r="T2037" i="11"/>
  <c r="U2037" i="11"/>
  <c r="T2038" i="11"/>
  <c r="U2038" i="11"/>
  <c r="T2039" i="11"/>
  <c r="U2039" i="11"/>
  <c r="T2040" i="11"/>
  <c r="U2040" i="11"/>
  <c r="T2041" i="11"/>
  <c r="U2041" i="11"/>
  <c r="T2042" i="11"/>
  <c r="U2042" i="11"/>
  <c r="T2043" i="11"/>
  <c r="U2043" i="11"/>
  <c r="T2044" i="11"/>
  <c r="U2044" i="11"/>
  <c r="T2045" i="11"/>
  <c r="U2045" i="11"/>
  <c r="T2046" i="11"/>
  <c r="U2046" i="11"/>
  <c r="T2047" i="11"/>
  <c r="U2047" i="11"/>
  <c r="T2048" i="11"/>
  <c r="U2048" i="11"/>
  <c r="T2049" i="11"/>
  <c r="U2049" i="11"/>
  <c r="T2050" i="11"/>
  <c r="U2050" i="11"/>
  <c r="T2051" i="11"/>
  <c r="U2051" i="11"/>
  <c r="T2052" i="11"/>
  <c r="U2052" i="11"/>
  <c r="T2053" i="11"/>
  <c r="U2053" i="11"/>
  <c r="T2054" i="11"/>
  <c r="U2054" i="11"/>
  <c r="T2055" i="11"/>
  <c r="U2055" i="11"/>
  <c r="T2056" i="11"/>
  <c r="U2056" i="11"/>
  <c r="T2057" i="11"/>
  <c r="U2057" i="11"/>
  <c r="T2058" i="11"/>
  <c r="U2058" i="11"/>
  <c r="T2059" i="11"/>
  <c r="U2059" i="11"/>
  <c r="T2060" i="11"/>
  <c r="U2060" i="11"/>
  <c r="T2061" i="11"/>
  <c r="U2061" i="11"/>
  <c r="T2062" i="11"/>
  <c r="U2062" i="11"/>
  <c r="T2063" i="11"/>
  <c r="U2063" i="11"/>
  <c r="T2064" i="11"/>
  <c r="U2064" i="11"/>
  <c r="T2065" i="11"/>
  <c r="U2065" i="11"/>
  <c r="T2066" i="11"/>
  <c r="U2066" i="11"/>
  <c r="T2067" i="11"/>
  <c r="U2067" i="11"/>
  <c r="T2068" i="11"/>
  <c r="U2068" i="11"/>
  <c r="T2069" i="11"/>
  <c r="U2069" i="11"/>
  <c r="T2070" i="11"/>
  <c r="U2070" i="11"/>
  <c r="T2071" i="11"/>
  <c r="U2071" i="11"/>
  <c r="T2072" i="11"/>
  <c r="U2072" i="11"/>
  <c r="T2073" i="11"/>
  <c r="U2073" i="11"/>
  <c r="T2074" i="11"/>
  <c r="U2074" i="11"/>
  <c r="T2075" i="11"/>
  <c r="U2075" i="11"/>
  <c r="T2076" i="11"/>
  <c r="U2076" i="11"/>
  <c r="T2077" i="11"/>
  <c r="U2077" i="11"/>
  <c r="T2078" i="11"/>
  <c r="U2078" i="11"/>
  <c r="T2079" i="11"/>
  <c r="U2079" i="11"/>
  <c r="T2080" i="11"/>
  <c r="U2080" i="11"/>
  <c r="T2081" i="11"/>
  <c r="U2081" i="11"/>
  <c r="T2082" i="11"/>
  <c r="U2082" i="11"/>
  <c r="T2083" i="11"/>
  <c r="U2083" i="11"/>
  <c r="T2084" i="11"/>
  <c r="U2084" i="11"/>
  <c r="T2085" i="11"/>
  <c r="U2085" i="11"/>
  <c r="T2086" i="11"/>
  <c r="U2086" i="11"/>
  <c r="T2087" i="11"/>
  <c r="U2087" i="11"/>
  <c r="T2088" i="11"/>
  <c r="U2088" i="11"/>
  <c r="T2089" i="11"/>
  <c r="U2089" i="11"/>
  <c r="T2090" i="11"/>
  <c r="U2090" i="11"/>
  <c r="T2091" i="11"/>
  <c r="U2091" i="11"/>
  <c r="T2092" i="11"/>
  <c r="U2092" i="11"/>
  <c r="T2093" i="11"/>
  <c r="U2093" i="11"/>
  <c r="T2094" i="11"/>
  <c r="U2094" i="11"/>
  <c r="T2095" i="11"/>
  <c r="U2095" i="11"/>
  <c r="T2096" i="11"/>
  <c r="U2096" i="11"/>
  <c r="Q2097" i="11"/>
  <c r="R2097" i="11"/>
  <c r="T2097" i="11"/>
  <c r="U2097" i="11"/>
  <c r="Q2098" i="11"/>
  <c r="R2098" i="11"/>
  <c r="T2098" i="11"/>
  <c r="U2098" i="11"/>
  <c r="Q2099" i="11"/>
  <c r="R2099" i="11"/>
  <c r="T2099" i="11"/>
  <c r="U2099" i="11"/>
  <c r="Q2100" i="11"/>
  <c r="R2100" i="11"/>
  <c r="T2100" i="11"/>
  <c r="U2100" i="11"/>
  <c r="Q2101" i="11"/>
  <c r="R2101" i="11"/>
  <c r="T2101" i="11"/>
  <c r="U2101" i="11"/>
  <c r="Q2102" i="11"/>
  <c r="R2102" i="11"/>
  <c r="T2102" i="11"/>
  <c r="U2102" i="11"/>
  <c r="T2104" i="11"/>
  <c r="U2104" i="11"/>
  <c r="T2105" i="11"/>
  <c r="U2105" i="11"/>
  <c r="T2106" i="11"/>
  <c r="U2106" i="11"/>
  <c r="T2107" i="11"/>
  <c r="U2107" i="11"/>
  <c r="T2108" i="11"/>
  <c r="U2108" i="11"/>
  <c r="T2109" i="11"/>
  <c r="U2109" i="11"/>
  <c r="T2110" i="11"/>
  <c r="U2110" i="11"/>
  <c r="T2111" i="11"/>
  <c r="U2111" i="11"/>
  <c r="T2112" i="11"/>
  <c r="U2112" i="11"/>
  <c r="T2114" i="11"/>
  <c r="U2114" i="11"/>
  <c r="T2115" i="11"/>
  <c r="U2115" i="11"/>
  <c r="T2116" i="11"/>
  <c r="U2116" i="11"/>
  <c r="T2117" i="11"/>
  <c r="U2117" i="11"/>
  <c r="T2118" i="11"/>
  <c r="U2118" i="11"/>
  <c r="T2119" i="11"/>
  <c r="U2119" i="11"/>
  <c r="T2120" i="11"/>
  <c r="U2120" i="11"/>
  <c r="T2121" i="11"/>
  <c r="U2121" i="11"/>
  <c r="T2122" i="11"/>
  <c r="U2122" i="11"/>
  <c r="T2123" i="11"/>
  <c r="U2123" i="11"/>
  <c r="T2124" i="11"/>
  <c r="U2124" i="11"/>
  <c r="T2125" i="11"/>
  <c r="U2125" i="11"/>
  <c r="T2126" i="11"/>
  <c r="U2126" i="11"/>
  <c r="T2127" i="11"/>
  <c r="U2127" i="11"/>
  <c r="T2128" i="11"/>
  <c r="U2128" i="11"/>
  <c r="T2129" i="11"/>
  <c r="U2129" i="11"/>
  <c r="T2130" i="11"/>
  <c r="U2130" i="11"/>
  <c r="T2131" i="11"/>
  <c r="U2131" i="11"/>
  <c r="T2132" i="11"/>
  <c r="U2132" i="11"/>
  <c r="T2133" i="11"/>
  <c r="U2133" i="11"/>
  <c r="T2134" i="11"/>
  <c r="U2134" i="11"/>
  <c r="T2135" i="11"/>
  <c r="U2135" i="11"/>
  <c r="T2136" i="11"/>
  <c r="U2136" i="11"/>
  <c r="T2137" i="11"/>
  <c r="U2137" i="11"/>
  <c r="T2138" i="11"/>
  <c r="U2138" i="11"/>
  <c r="T2139" i="11"/>
  <c r="U2139" i="11"/>
  <c r="T2140" i="11"/>
  <c r="U2140" i="11"/>
  <c r="T2141" i="11"/>
  <c r="U2141" i="11"/>
  <c r="T2142" i="11"/>
  <c r="U2142" i="11"/>
  <c r="T2143" i="11"/>
  <c r="U2143" i="11"/>
  <c r="T2144" i="11"/>
  <c r="U2144" i="11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9" i="10"/>
  <c r="D60" i="10"/>
  <c r="D61" i="10"/>
  <c r="D62" i="10"/>
  <c r="D63" i="10"/>
  <c r="D66" i="10"/>
  <c r="D67" i="10"/>
  <c r="D68" i="10"/>
  <c r="D69" i="10"/>
  <c r="D70" i="10"/>
  <c r="D71" i="10"/>
  <c r="D72" i="10"/>
  <c r="D73" i="10"/>
  <c r="D74" i="10"/>
  <c r="D75" i="10"/>
  <c r="D76" i="10"/>
  <c r="D79" i="10"/>
  <c r="D80" i="10"/>
  <c r="D81" i="10"/>
  <c r="D82" i="10"/>
  <c r="D83" i="10"/>
  <c r="D84" i="10"/>
  <c r="D85" i="10"/>
  <c r="E61" i="1"/>
  <c r="E60" i="1"/>
  <c r="E56" i="1"/>
  <c r="D56" i="1"/>
  <c r="E10" i="1"/>
  <c r="D10" i="1"/>
</calcChain>
</file>

<file path=xl/sharedStrings.xml><?xml version="1.0" encoding="utf-8"?>
<sst xmlns="http://schemas.openxmlformats.org/spreadsheetml/2006/main" count="14941" uniqueCount="4530">
  <si>
    <t>Sample</t>
  </si>
  <si>
    <t>Pluton</t>
  </si>
  <si>
    <t>Latitude</t>
  </si>
  <si>
    <t>Longitude</t>
  </si>
  <si>
    <t>MSWD</t>
  </si>
  <si>
    <t>LA-SF-ICPMS</t>
  </si>
  <si>
    <t>Charnockite</t>
  </si>
  <si>
    <t>Calc-Silicate</t>
  </si>
  <si>
    <t>GREG-6</t>
  </si>
  <si>
    <t>SHRIMP-RG</t>
  </si>
  <si>
    <t>SGM12-12</t>
  </si>
  <si>
    <t>SGM12-19</t>
  </si>
  <si>
    <t>Granitic aplite dikelette</t>
  </si>
  <si>
    <t>Granite dike</t>
  </si>
  <si>
    <t>13SGM38</t>
  </si>
  <si>
    <t>Charnockite dike</t>
  </si>
  <si>
    <t>13SGM43</t>
  </si>
  <si>
    <t>Granite</t>
  </si>
  <si>
    <t>13SGM44</t>
  </si>
  <si>
    <t>13SGM45</t>
  </si>
  <si>
    <t>13SGM46</t>
  </si>
  <si>
    <t>Diorite</t>
  </si>
  <si>
    <t>12EC2A</t>
  </si>
  <si>
    <t>Cucamonga Granulite (1N34)</t>
  </si>
  <si>
    <t>Charnockite (Etiwanda Cyn.)</t>
  </si>
  <si>
    <t>Cucamonga Granulite (Etiwanda Cyn.)</t>
  </si>
  <si>
    <t>n.d.</t>
  </si>
  <si>
    <t>Smith Ridge (Day Canyon)</t>
  </si>
  <si>
    <t>17SGM47</t>
  </si>
  <si>
    <t>17SGM48</t>
  </si>
  <si>
    <t>Mylonitic tonalite</t>
  </si>
  <si>
    <t>17SGM49</t>
  </si>
  <si>
    <t>17SGM50</t>
  </si>
  <si>
    <t>17SGM51</t>
  </si>
  <si>
    <t>Biotite orthogneiss</t>
  </si>
  <si>
    <t>Garnet orthogneiss</t>
  </si>
  <si>
    <t>17SGM52</t>
  </si>
  <si>
    <t>Lineated orthogneiss</t>
  </si>
  <si>
    <t>Biotite-hornblende diorite</t>
  </si>
  <si>
    <t>17SGM53</t>
  </si>
  <si>
    <t>17SGM54</t>
  </si>
  <si>
    <t>17SGM55</t>
  </si>
  <si>
    <t>Mylonitized tonalite of San Sevaine (1N34)</t>
  </si>
  <si>
    <t>Mafic orthogneiss</t>
  </si>
  <si>
    <t>Josephine Mnt Intrusion at JPL</t>
  </si>
  <si>
    <t xml:space="preserve">Josephine Mnt Intrusion at Hidden Springs </t>
  </si>
  <si>
    <t>Tonalite of San Sevaine (1N34)</t>
  </si>
  <si>
    <t>Felsic dike (1N34)</t>
  </si>
  <si>
    <t>Josephine Mnt Intrusion at Monte Cristo</t>
  </si>
  <si>
    <t>Mt. Wilson pluton at Observatory</t>
  </si>
  <si>
    <t>Mt. Lowe Intrusion at Chileo</t>
  </si>
  <si>
    <t>Waterman Batholith at Camp Valcrest</t>
  </si>
  <si>
    <t>WP-10L</t>
  </si>
  <si>
    <t>Granodiorite</t>
  </si>
  <si>
    <t>WP-433</t>
  </si>
  <si>
    <t>WP-428</t>
  </si>
  <si>
    <t>WP-21L</t>
  </si>
  <si>
    <t>WP-91L</t>
  </si>
  <si>
    <t>WP-61L</t>
  </si>
  <si>
    <t>WP-35L</t>
  </si>
  <si>
    <t>Lebec Granodiorite (Kle); north of SAF</t>
  </si>
  <si>
    <t>Tejon Lookout Granite (Ktl), low biotite facies</t>
  </si>
  <si>
    <t>Tejon Lookout Granite (Ktl), hornblende facies</t>
  </si>
  <si>
    <t>Liebre Quartz Monzodiorite (Kli); south of SAF</t>
  </si>
  <si>
    <t>Liebre Quartz Monzodiorite (Kli)</t>
  </si>
  <si>
    <t>18SGM59</t>
  </si>
  <si>
    <t>18SGM60</t>
  </si>
  <si>
    <t>Unnamed (Bridge to Nowhere)</t>
  </si>
  <si>
    <t>weighted average</t>
  </si>
  <si>
    <t>upper intercept</t>
  </si>
  <si>
    <t>20MP11b</t>
  </si>
  <si>
    <t>20MP9</t>
  </si>
  <si>
    <t>20MP7</t>
  </si>
  <si>
    <t>20MP1</t>
  </si>
  <si>
    <t>20MP3</t>
  </si>
  <si>
    <t>Biotite gneiss</t>
  </si>
  <si>
    <t>tonalite</t>
  </si>
  <si>
    <t>granite</t>
  </si>
  <si>
    <t>KXmg</t>
  </si>
  <si>
    <t>Xbg</t>
  </si>
  <si>
    <t>Granitic gneiss</t>
  </si>
  <si>
    <t>Granite of Cerro  Noroeste</t>
  </si>
  <si>
    <t>Granite of Cerro  Noroeste at McGill CG</t>
  </si>
  <si>
    <t>Granite of Mt Pinos at Mt. Pinos CG</t>
  </si>
  <si>
    <t>May and Walker (1989)</t>
  </si>
  <si>
    <t>TIMS</t>
  </si>
  <si>
    <t>Barth et al. (1997)</t>
  </si>
  <si>
    <t>Josephine Mnt. Intrusion</t>
  </si>
  <si>
    <t>Barth et al. (2008)</t>
  </si>
  <si>
    <t>Echo granite</t>
  </si>
  <si>
    <t>Barth 1989</t>
  </si>
  <si>
    <t>Pleasant View Ridge Granite</t>
  </si>
  <si>
    <t>Reference</t>
  </si>
  <si>
    <t>JW219</t>
  </si>
  <si>
    <t>03-508</t>
  </si>
  <si>
    <t>JW264</t>
  </si>
  <si>
    <t>JW195</t>
  </si>
  <si>
    <t>JW198</t>
  </si>
  <si>
    <t>JW199</t>
  </si>
  <si>
    <t>JW216</t>
  </si>
  <si>
    <t>JW222</t>
  </si>
  <si>
    <t>JW256</t>
  </si>
  <si>
    <t>JW259</t>
  </si>
  <si>
    <t>JW260</t>
  </si>
  <si>
    <t>JW193</t>
  </si>
  <si>
    <t>JW196</t>
  </si>
  <si>
    <t>JW215</t>
  </si>
  <si>
    <t>JW217</t>
  </si>
  <si>
    <t>JW221</t>
  </si>
  <si>
    <t>JW224</t>
  </si>
  <si>
    <t>JW257</t>
  </si>
  <si>
    <t>JW258</t>
  </si>
  <si>
    <t>JW261</t>
  </si>
  <si>
    <t>JW262</t>
  </si>
  <si>
    <t>JW263</t>
  </si>
  <si>
    <t>Rogers (1954)</t>
  </si>
  <si>
    <t>Rogers (1954); Brand (1985)</t>
  </si>
  <si>
    <t>Brand (1985)</t>
  </si>
  <si>
    <t>SGM12-27</t>
  </si>
  <si>
    <t>Cucamonga Granulite (Cucamonga Cyn.)</t>
  </si>
  <si>
    <t>Banded gneiss</t>
  </si>
  <si>
    <t>21CM32</t>
  </si>
  <si>
    <t>21CM37</t>
  </si>
  <si>
    <t>21MP15a</t>
  </si>
  <si>
    <t>21MP15b</t>
  </si>
  <si>
    <t>21MP16</t>
  </si>
  <si>
    <t>Granodiorite gneiss</t>
  </si>
  <si>
    <t>21MP17</t>
  </si>
  <si>
    <t>21MP18</t>
  </si>
  <si>
    <t>21MP20</t>
  </si>
  <si>
    <t>21MP21</t>
  </si>
  <si>
    <t>Diorite gneiss</t>
  </si>
  <si>
    <t>Tonalite gneiss</t>
  </si>
  <si>
    <t>Date (Ma)</t>
  </si>
  <si>
    <t>Chronometer</t>
  </si>
  <si>
    <t>zircon</t>
  </si>
  <si>
    <t>13SGM34</t>
  </si>
  <si>
    <t>Migmatitic garnet granulite</t>
  </si>
  <si>
    <t>13SGM37</t>
  </si>
  <si>
    <t>titanite</t>
  </si>
  <si>
    <t>lower intercept</t>
  </si>
  <si>
    <t>Waterman Batholith at Cloudburst</t>
  </si>
  <si>
    <t>21MP13</t>
  </si>
  <si>
    <t>Biotite granodiorite</t>
  </si>
  <si>
    <t>Muscovite biotite granite</t>
  </si>
  <si>
    <t>Megacrystic granite</t>
  </si>
  <si>
    <t>Mylonitized tonalite of San Sevaine (Cucamonga Cyn)</t>
  </si>
  <si>
    <t>Tonalite of San Sevaine (Cucamonga Cyn.)</t>
  </si>
  <si>
    <t>21CM47b</t>
  </si>
  <si>
    <t>21CM33</t>
  </si>
  <si>
    <t>Skarn</t>
  </si>
  <si>
    <t>Porphyritic diorite gneiss</t>
  </si>
  <si>
    <t>SGM12-25</t>
  </si>
  <si>
    <t>AM-WP-001</t>
  </si>
  <si>
    <t>AM-WP-002</t>
  </si>
  <si>
    <t>AM-WP-003</t>
  </si>
  <si>
    <t>AM-WP-006</t>
  </si>
  <si>
    <t>AM-WP-007+</t>
  </si>
  <si>
    <t>Granodiorite porphyry</t>
  </si>
  <si>
    <t>Mylonitized leucogranite</t>
  </si>
  <si>
    <t>Stewart Mountain granite</t>
  </si>
  <si>
    <t>Lockwood Creek granite?</t>
  </si>
  <si>
    <t>AM-JS-5A</t>
  </si>
  <si>
    <t>AM-JS-5B</t>
  </si>
  <si>
    <t>AM-JS-6</t>
  </si>
  <si>
    <t>AM-JS-7B</t>
  </si>
  <si>
    <t>AM-JS-8</t>
  </si>
  <si>
    <t>Lockwood Creek granite</t>
  </si>
  <si>
    <t>AM-JS-9</t>
  </si>
  <si>
    <t>21CM25</t>
  </si>
  <si>
    <t>Barth et al. (2016)</t>
  </si>
  <si>
    <t>JW276</t>
  </si>
  <si>
    <t>JW278</t>
  </si>
  <si>
    <t>JW279</t>
  </si>
  <si>
    <t>JW280</t>
  </si>
  <si>
    <t>JW281</t>
  </si>
  <si>
    <t>JW272</t>
  </si>
  <si>
    <t>92GR58</t>
  </si>
  <si>
    <t>JW270</t>
  </si>
  <si>
    <t>Black Mountain</t>
  </si>
  <si>
    <t>BM-WP-004a</t>
  </si>
  <si>
    <t>Whitaker Peak</t>
  </si>
  <si>
    <t>WP-WP-001</t>
  </si>
  <si>
    <t>WP-WP-004</t>
  </si>
  <si>
    <t>WP-WP-008</t>
  </si>
  <si>
    <t xml:space="preserve">Un-named granitoid </t>
  </si>
  <si>
    <t>Burnt Peak</t>
  </si>
  <si>
    <t>BP-WP-003c</t>
  </si>
  <si>
    <t>BP-WP-005</t>
  </si>
  <si>
    <t>BP-WP-011</t>
  </si>
  <si>
    <t>BP-WP-014</t>
  </si>
  <si>
    <t>BP-WP-018</t>
  </si>
  <si>
    <t>Granodiorite (grd) of Dibblee; actually biotite gneiss</t>
  </si>
  <si>
    <t>Granite (gr) of Dibblee (south of SAF)</t>
  </si>
  <si>
    <t>B11 (FV)</t>
  </si>
  <si>
    <t xml:space="preserve">Strongly foliated fine-grained hornblende gneiss </t>
  </si>
  <si>
    <t>Liebre Mountain</t>
  </si>
  <si>
    <t>WP-1LM</t>
  </si>
  <si>
    <t>WP-13LM</t>
  </si>
  <si>
    <t>WP-4LM</t>
  </si>
  <si>
    <t>WP-5LM</t>
  </si>
  <si>
    <t>WP-6LM</t>
  </si>
  <si>
    <t>WP-8LM</t>
  </si>
  <si>
    <t>Intrusive adjacent to megaporphyry Old Ridge Route</t>
  </si>
  <si>
    <t>Triassic megaporphyry along Old Ridge Route</t>
  </si>
  <si>
    <t>Diorite south of SAF</t>
  </si>
  <si>
    <t>Felsic intrusive along Old Ridge Route, south of SAF</t>
  </si>
  <si>
    <t>Granitoid along Old Ridge Route, south of SAF</t>
  </si>
  <si>
    <t>Kli? Along Old Ridge Route, south of SAF</t>
  </si>
  <si>
    <t>WP-619</t>
  </si>
  <si>
    <t>Kg1 granitoid (NW flank of Frazier Mtn; S of SAF)</t>
  </si>
  <si>
    <t>WP-714A</t>
  </si>
  <si>
    <t>Kg2 granitoid (SE of Frazier Mountain Fault; S of SAF)</t>
  </si>
  <si>
    <t>2SE</t>
  </si>
  <si>
    <t>SGM12-20 (cores)</t>
  </si>
  <si>
    <t>SGM12-20 (rims)</t>
  </si>
  <si>
    <t>21CM49a (cores)</t>
  </si>
  <si>
    <t>21CM49b (cores)</t>
  </si>
  <si>
    <t>21CM50a (cores)</t>
  </si>
  <si>
    <t>21CM50b (cores)</t>
  </si>
  <si>
    <t>SGM12-13 (cores)</t>
  </si>
  <si>
    <t>21CM50b (rims)</t>
  </si>
  <si>
    <t>21CM50a (rims)</t>
  </si>
  <si>
    <t>21CM49b (rims)</t>
  </si>
  <si>
    <t>21CM49a (rims)</t>
  </si>
  <si>
    <t>age</t>
  </si>
  <si>
    <t>Dry Moronga canyon migmatite</t>
  </si>
  <si>
    <t>135b</t>
  </si>
  <si>
    <t>699b2</t>
  </si>
  <si>
    <t>P95</t>
  </si>
  <si>
    <t>P101</t>
  </si>
  <si>
    <t>P104</t>
  </si>
  <si>
    <t>P107</t>
  </si>
  <si>
    <t>10-C15</t>
  </si>
  <si>
    <t>Ianno (2015)</t>
  </si>
  <si>
    <t>Field#</t>
  </si>
  <si>
    <t>Error (Ma; 2s)</t>
  </si>
  <si>
    <t>Location</t>
  </si>
  <si>
    <t>Igneous or Metamorphic?</t>
  </si>
  <si>
    <t>Indian Cove granite</t>
  </si>
  <si>
    <t>Wall Street biotite granite</t>
  </si>
  <si>
    <t>Fawnskin</t>
  </si>
  <si>
    <t>91-GR-65</t>
  </si>
  <si>
    <t>91-GR-59</t>
  </si>
  <si>
    <t>Syenite of Juniper Flats</t>
  </si>
  <si>
    <t>92-GR-44</t>
  </si>
  <si>
    <t>Twentynine Palms granite</t>
  </si>
  <si>
    <t>JW89-150 &amp; H84PN-256</t>
  </si>
  <si>
    <t>Lowe granodiorite</t>
  </si>
  <si>
    <t>Barth et al. (1995)</t>
  </si>
  <si>
    <t>Barth et al. (2006)</t>
  </si>
  <si>
    <t>Manzanita Springs pluton</t>
  </si>
  <si>
    <t>Frizell et al. (1986)</t>
  </si>
  <si>
    <t>Twentynine Palms quartz monzonite porphyry</t>
  </si>
  <si>
    <t>JW150</t>
  </si>
  <si>
    <t>NG103</t>
  </si>
  <si>
    <t>93NG2</t>
  </si>
  <si>
    <t>Manzanita Springs porphyry</t>
  </si>
  <si>
    <t>JS311</t>
  </si>
  <si>
    <t>Granite of Queen Mountain</t>
  </si>
  <si>
    <t>D5</t>
  </si>
  <si>
    <t>XL5</t>
  </si>
  <si>
    <t>91GR34</t>
  </si>
  <si>
    <t>01-310</t>
  </si>
  <si>
    <t>J-98, J-100, C-7</t>
  </si>
  <si>
    <t>Johnson Canyon granodiorite</t>
  </si>
  <si>
    <t>Barth et al. (2003)</t>
  </si>
  <si>
    <t>Paraiso-Paloma quartz diorite</t>
  </si>
  <si>
    <t>Carmel Valley granodiorite</t>
  </si>
  <si>
    <t>Kidder et al. (2003)</t>
  </si>
  <si>
    <t>LA-ICPMS</t>
  </si>
  <si>
    <t>630-5</t>
  </si>
  <si>
    <t>Felsic Framework, Coast Ridge Belt</t>
  </si>
  <si>
    <t>701-4</t>
  </si>
  <si>
    <t>Diorite, Coast Ridge Belt</t>
  </si>
  <si>
    <t>706-4</t>
  </si>
  <si>
    <t>Cone Peak quartz diorite, Coast Ridge Belt</t>
  </si>
  <si>
    <t>710-5</t>
  </si>
  <si>
    <t>Cone Peak quartz diorite gneiss, Coast Ridge Belt</t>
  </si>
  <si>
    <t>Lithology</t>
  </si>
  <si>
    <t>501a</t>
  </si>
  <si>
    <t>13EC17</t>
  </si>
  <si>
    <t>Quartzo-feldspathic gneiss</t>
  </si>
  <si>
    <t xml:space="preserve">&amp; d18O is in ‰ VSMOW (Vienna Standard Mean Ocean Water). </t>
  </si>
  <si>
    <t>Garnet</t>
  </si>
  <si>
    <t>Quartzite</t>
  </si>
  <si>
    <t>117°38'3.47"W</t>
  </si>
  <si>
    <t>34°10'12.92"N</t>
  </si>
  <si>
    <t>Cucamong Cyn</t>
  </si>
  <si>
    <t>09SG-20</t>
  </si>
  <si>
    <t>Grt-Quartzite</t>
  </si>
  <si>
    <t>117°34'24.85"W</t>
  </si>
  <si>
    <t>34°10'54.24"N</t>
  </si>
  <si>
    <t>Lower Deer Cyn</t>
  </si>
  <si>
    <t>09SG-9</t>
  </si>
  <si>
    <t>*</t>
  </si>
  <si>
    <t>117°34'53.74"W</t>
  </si>
  <si>
    <t>34°11'6.93"N</t>
  </si>
  <si>
    <t>Upper Deer Cyn</t>
  </si>
  <si>
    <t>09SG-8</t>
  </si>
  <si>
    <t>117°34'53.46"W</t>
  </si>
  <si>
    <t>34°11'8.50"N</t>
  </si>
  <si>
    <t>09SG-6A</t>
  </si>
  <si>
    <t>09SG-6</t>
  </si>
  <si>
    <t>117°31'14.87"W</t>
  </si>
  <si>
    <t>34°10'28.45"N</t>
  </si>
  <si>
    <t>Etiwanda Cyn</t>
  </si>
  <si>
    <t>09SG-5</t>
  </si>
  <si>
    <t>Calc. Quartz-Garnet Temp (°C)</t>
  </si>
  <si>
    <t>Qt-Gt Temp</t>
  </si>
  <si>
    <t>d18O(Grt)</t>
  </si>
  <si>
    <t>d18O(Qtz)</t>
  </si>
  <si>
    <t>Notes</t>
  </si>
  <si>
    <t>Long</t>
  </si>
  <si>
    <t>Lat</t>
  </si>
  <si>
    <r>
      <t>vi</t>
    </r>
    <r>
      <rPr>
        <sz val="11"/>
        <color theme="1"/>
        <rFont val="Calibri"/>
        <family val="2"/>
        <scheme val="minor"/>
      </rPr>
      <t>207Pb corrected age; spot analyses with strikethrough were excluded in age calculation due to open system behavior and/or analytical problems.</t>
    </r>
  </si>
  <si>
    <r>
      <t>v</t>
    </r>
    <r>
      <rPr>
        <sz val="11"/>
        <color theme="1"/>
        <rFont val="Calibri"/>
        <family val="2"/>
        <scheme val="minor"/>
      </rPr>
      <t>207Pb corrected ratios using age-appropriate Pb isotopic composition of Stacey and Kramers (1975).</t>
    </r>
  </si>
  <si>
    <r>
      <t>iv</t>
    </r>
    <r>
      <rPr>
        <sz val="11"/>
        <color theme="1"/>
        <rFont val="Calibri"/>
        <family val="2"/>
        <scheme val="minor"/>
      </rPr>
      <t>Uncorrected ratios.</t>
    </r>
  </si>
  <si>
    <r>
      <t>iii</t>
    </r>
    <r>
      <rPr>
        <sz val="11"/>
        <color theme="1"/>
        <rFont val="Calibri"/>
        <family val="2"/>
        <scheme val="minor"/>
      </rPr>
      <t>Fraction of total 206Pb that is common 206Pb.</t>
    </r>
  </si>
  <si>
    <r>
      <t>ii</t>
    </r>
    <r>
      <rPr>
        <sz val="11"/>
        <color theme="1"/>
        <rFont val="Calibri"/>
        <family val="2"/>
        <scheme val="minor"/>
      </rPr>
      <t>Radiogenic 206Pb.</t>
    </r>
  </si>
  <si>
    <r>
      <t>i</t>
    </r>
    <r>
      <rPr>
        <sz val="11"/>
        <color theme="1"/>
        <rFont val="Calibri"/>
        <family val="2"/>
        <scheme val="minor"/>
      </rPr>
      <t>Errors are reported at 1σ level and refer to last digits. Analyses in italics are not included in age calculations because of inheritance or open system behavior.</t>
    </r>
  </si>
  <si>
    <t>12EC-6-7.1</t>
  </si>
  <si>
    <t>12EC-6-6.1</t>
  </si>
  <si>
    <t>12EC-6-5.1</t>
  </si>
  <si>
    <t>12EC-6-4.1</t>
  </si>
  <si>
    <t>12EC-6-3.1</t>
  </si>
  <si>
    <t>MSWD = 1.6</t>
  </si>
  <si>
    <t>12EC-6-2.1</t>
  </si>
  <si>
    <t>86.1 ± 2.5 Ma</t>
  </si>
  <si>
    <t>12EC-6-1.1</t>
  </si>
  <si>
    <t>Calc-silicate</t>
  </si>
  <si>
    <t>GREC-6-11.1</t>
  </si>
  <si>
    <t>GREC-6-10.1</t>
  </si>
  <si>
    <t>GREC-6-9.1</t>
  </si>
  <si>
    <t>MSWD = 2.8</t>
  </si>
  <si>
    <t>GREC-6-8.1</t>
  </si>
  <si>
    <t>87.5 ± 2.7 Ma</t>
  </si>
  <si>
    <t>GREC-6-7.1</t>
  </si>
  <si>
    <t>Population 2 age</t>
  </si>
  <si>
    <t>GREC-6-6.1</t>
  </si>
  <si>
    <t>GREC-6-5.1</t>
  </si>
  <si>
    <t>GREC-6-4.1</t>
  </si>
  <si>
    <t>MSWD = 5.6</t>
  </si>
  <si>
    <t>GREC-6-3.1</t>
  </si>
  <si>
    <t>100.7 ± 6.7 Ma</t>
  </si>
  <si>
    <t>GREC-6-2.1</t>
  </si>
  <si>
    <t>Population 1 age</t>
  </si>
  <si>
    <t>GREC-6-1.1</t>
  </si>
  <si>
    <t>SGM12-19-48.1</t>
  </si>
  <si>
    <t>SGM12-19-39.1</t>
  </si>
  <si>
    <t>SGM12-19-4.1</t>
  </si>
  <si>
    <t>MSWD = 0.83</t>
  </si>
  <si>
    <t>SGM12-19-3.1</t>
  </si>
  <si>
    <t>73.96 ± 0.72 Ma</t>
  </si>
  <si>
    <t>SGM12-19-2.1</t>
  </si>
  <si>
    <t>SGM12-12-59.1</t>
  </si>
  <si>
    <t>SGM12-12-50.1</t>
  </si>
  <si>
    <t>SGM12-12-49.1</t>
  </si>
  <si>
    <t>SGM12-12-46.1</t>
  </si>
  <si>
    <t>SGM12-12-41.1</t>
  </si>
  <si>
    <t>SGM12-12-32.1</t>
  </si>
  <si>
    <t>SGM12-12-29.1</t>
  </si>
  <si>
    <t>SGM12-12-25.1</t>
  </si>
  <si>
    <t>SGM12-12-12.1</t>
  </si>
  <si>
    <t>SGM12-12-11.1</t>
  </si>
  <si>
    <t>SGM12-12-7.1</t>
  </si>
  <si>
    <t>SGM12-12-6.1</t>
  </si>
  <si>
    <t>MSWD = 1.07</t>
  </si>
  <si>
    <t>SGM12-12-2.1</t>
  </si>
  <si>
    <t>76.22 ± 0.52 Ma</t>
  </si>
  <si>
    <t>SGM12-12-1.1</t>
  </si>
  <si>
    <t>SGM12-13-42.1</t>
  </si>
  <si>
    <t>SGM12-13-33.1</t>
  </si>
  <si>
    <t>SGM12-13-32.2</t>
  </si>
  <si>
    <t>SGM12-13-32.1</t>
  </si>
  <si>
    <t>SGM12-13-29.2</t>
  </si>
  <si>
    <t>SGM12-13-29.1</t>
  </si>
  <si>
    <t>SGM12-13-17.1</t>
  </si>
  <si>
    <t>MSWD = 4.3</t>
  </si>
  <si>
    <t>SGM12-13-15.2</t>
  </si>
  <si>
    <t>75.5 ± 5.3 Ma</t>
  </si>
  <si>
    <t>SGM12-13-15.1</t>
  </si>
  <si>
    <t>Rim age</t>
  </si>
  <si>
    <t>SGM12-13-11.1</t>
  </si>
  <si>
    <t>SGM12-13-9.2</t>
  </si>
  <si>
    <t>SGM12-13-9.1</t>
  </si>
  <si>
    <t>MSWD = 1.5</t>
  </si>
  <si>
    <t>SGM12-13-7.1</t>
  </si>
  <si>
    <t>85.77 ± 0.57 Ma</t>
  </si>
  <si>
    <t>SGM12-13-3.1</t>
  </si>
  <si>
    <t>Core age</t>
  </si>
  <si>
    <t>SGM12-13-1.1</t>
  </si>
  <si>
    <t>Biotite tonalite</t>
  </si>
  <si>
    <t>SGM12-20-46.1</t>
  </si>
  <si>
    <t>SGM12-20-41.1</t>
  </si>
  <si>
    <t>SGM12-20-37.1</t>
  </si>
  <si>
    <t>SGM12-20-35.2</t>
  </si>
  <si>
    <t>SGM12-20-35.1</t>
  </si>
  <si>
    <t>SGM12-20-33.1</t>
  </si>
  <si>
    <t>SGM12-20-27.2</t>
  </si>
  <si>
    <t>SGM12-20-27.1</t>
  </si>
  <si>
    <t>SGM12-20-24.1</t>
  </si>
  <si>
    <t>MSWD = 2.2</t>
  </si>
  <si>
    <t>SGM12-20-23.1</t>
  </si>
  <si>
    <t>83.8 ± 1.5 Ma</t>
  </si>
  <si>
    <t>SGM12-20-22.1</t>
  </si>
  <si>
    <t>SGM12-20-17.1</t>
  </si>
  <si>
    <t>SGM12-20-16.2</t>
  </si>
  <si>
    <t>SGM12-20-16.1</t>
  </si>
  <si>
    <t>MSWD = 1.8</t>
  </si>
  <si>
    <t>SGM12-20-15.1</t>
  </si>
  <si>
    <t>86.15 ± 0.71 Ma</t>
  </si>
  <si>
    <t>SGM12-20-10.1</t>
  </si>
  <si>
    <t>SGM12-20-7.1</t>
  </si>
  <si>
    <t>Garnet granulite</t>
  </si>
  <si>
    <r>
      <t> (2</t>
    </r>
    <r>
      <rPr>
        <sz val="10"/>
        <rFont val="Symbol"/>
        <family val="1"/>
      </rPr>
      <t>s</t>
    </r>
    <r>
      <rPr>
        <sz val="11"/>
        <color theme="1"/>
        <rFont val="Calibri"/>
        <family val="2"/>
        <scheme val="minor"/>
      </rPr>
      <t>)</t>
    </r>
  </si>
  <si>
    <r>
      <t> (1</t>
    </r>
    <r>
      <rPr>
        <sz val="10"/>
        <rFont val="Symbol"/>
        <family val="1"/>
      </rPr>
      <t>s</t>
    </r>
    <r>
      <rPr>
        <sz val="11"/>
        <color theme="1"/>
        <rFont val="Calibri"/>
        <family val="2"/>
        <scheme val="minor"/>
      </rPr>
      <t>)</t>
    </r>
  </si>
  <si>
    <t>(%)</t>
  </si>
  <si>
    <t>(ppm)</t>
  </si>
  <si>
    <t>Weighted Average age</t>
  </si>
  <si>
    <t>err abs</t>
  </si>
  <si>
    <r>
      <t>206Pb/238U</t>
    </r>
    <r>
      <rPr>
        <vertAlign val="superscript"/>
        <sz val="10"/>
        <rFont val="Arial"/>
        <family val="2"/>
      </rPr>
      <t>vi</t>
    </r>
  </si>
  <si>
    <r>
      <t>206Pb/238U</t>
    </r>
    <r>
      <rPr>
        <vertAlign val="superscript"/>
        <sz val="10"/>
        <rFont val="Arial"/>
        <family val="2"/>
      </rPr>
      <t>v</t>
    </r>
  </si>
  <si>
    <t>% err</t>
  </si>
  <si>
    <r>
      <t>207Pb/206Pb</t>
    </r>
    <r>
      <rPr>
        <vertAlign val="superscript"/>
        <sz val="10"/>
        <rFont val="Arial"/>
        <family val="2"/>
      </rPr>
      <t>iv</t>
    </r>
  </si>
  <si>
    <r>
      <t>238U/206Pb</t>
    </r>
    <r>
      <rPr>
        <vertAlign val="superscript"/>
        <sz val="10"/>
        <rFont val="Arial"/>
        <family val="2"/>
      </rPr>
      <t>iv</t>
    </r>
  </si>
  <si>
    <r>
      <t>f</t>
    </r>
    <r>
      <rPr>
        <sz val="11"/>
        <color theme="1"/>
        <rFont val="Calibri"/>
        <family val="2"/>
        <scheme val="minor"/>
      </rPr>
      <t>206</t>
    </r>
    <r>
      <rPr>
        <vertAlign val="superscript"/>
        <sz val="10"/>
        <rFont val="Arial"/>
        <family val="2"/>
      </rPr>
      <t>iii</t>
    </r>
  </si>
  <si>
    <r>
      <t>Pb*</t>
    </r>
    <r>
      <rPr>
        <vertAlign val="superscript"/>
        <sz val="10"/>
        <rFont val="Arial"/>
        <family val="2"/>
      </rPr>
      <t>ii</t>
    </r>
  </si>
  <si>
    <t>Th/U</t>
  </si>
  <si>
    <t>Th</t>
  </si>
  <si>
    <t xml:space="preserve">U </t>
  </si>
  <si>
    <t>Grain</t>
  </si>
  <si>
    <t>Age (Ma)</t>
  </si>
  <si>
    <r>
      <t>Atomic Ratios</t>
    </r>
    <r>
      <rPr>
        <b/>
        <vertAlign val="superscript"/>
        <sz val="10"/>
        <rFont val="Arial"/>
        <family val="2"/>
      </rPr>
      <t>i</t>
    </r>
  </si>
  <si>
    <t>Concentrations</t>
  </si>
  <si>
    <r>
      <t xml:space="preserve">§ Calculated based on </t>
    </r>
    <r>
      <rPr>
        <vertAlign val="superscript"/>
        <sz val="12"/>
        <color theme="1"/>
        <rFont val="Calibri"/>
        <family val="2"/>
      </rPr>
      <t>206</t>
    </r>
    <r>
      <rPr>
        <sz val="12"/>
        <color theme="1"/>
        <rFont val="Calibri"/>
        <family val="2"/>
      </rPr>
      <t>Pb/</t>
    </r>
    <r>
      <rPr>
        <vertAlign val="superscript"/>
        <sz val="12"/>
        <color theme="1"/>
        <rFont val="Calibri"/>
        <family val="2"/>
      </rPr>
      <t>238</t>
    </r>
    <r>
      <rPr>
        <sz val="12"/>
        <color theme="1"/>
        <rFont val="Calibri"/>
        <family val="2"/>
      </rPr>
      <t xml:space="preserve">U vs </t>
    </r>
    <r>
      <rPr>
        <vertAlign val="superscript"/>
        <sz val="12"/>
        <color theme="1"/>
        <rFont val="Calibri"/>
        <family val="2"/>
      </rPr>
      <t>207</t>
    </r>
    <r>
      <rPr>
        <sz val="12"/>
        <color theme="1"/>
        <rFont val="Calibri"/>
        <family val="2"/>
      </rPr>
      <t>Pb/</t>
    </r>
    <r>
      <rPr>
        <vertAlign val="superscript"/>
        <sz val="12"/>
        <color theme="1"/>
        <rFont val="Calibri"/>
        <family val="2"/>
      </rPr>
      <t>235U</t>
    </r>
    <r>
      <rPr>
        <sz val="12"/>
        <color theme="1"/>
        <rFont val="Calibri"/>
        <family val="2"/>
      </rPr>
      <t xml:space="preserve"> for ages &lt;1100 Ma, and </t>
    </r>
    <r>
      <rPr>
        <vertAlign val="superscript"/>
        <sz val="12"/>
        <color theme="1"/>
        <rFont val="Calibri"/>
        <family val="2"/>
      </rPr>
      <t>206</t>
    </r>
    <r>
      <rPr>
        <sz val="12"/>
        <color theme="1"/>
        <rFont val="Calibri"/>
        <family val="2"/>
      </rPr>
      <t>Pb/</t>
    </r>
    <r>
      <rPr>
        <vertAlign val="superscript"/>
        <sz val="12"/>
        <color theme="1"/>
        <rFont val="Calibri"/>
        <family val="2"/>
      </rPr>
      <t>238</t>
    </r>
    <r>
      <rPr>
        <sz val="12"/>
        <color theme="1"/>
        <rFont val="Calibri"/>
        <family val="2"/>
      </rPr>
      <t xml:space="preserve">U vs </t>
    </r>
    <r>
      <rPr>
        <vertAlign val="superscript"/>
        <sz val="12"/>
        <color theme="1"/>
        <rFont val="Calibri"/>
        <family val="2"/>
      </rPr>
      <t>207</t>
    </r>
    <r>
      <rPr>
        <sz val="12"/>
        <color theme="1"/>
        <rFont val="Calibri"/>
        <family val="2"/>
      </rPr>
      <t>Pb/</t>
    </r>
    <r>
      <rPr>
        <vertAlign val="superscript"/>
        <sz val="12"/>
        <color theme="1"/>
        <rFont val="Calibri"/>
        <family val="2"/>
      </rPr>
      <t>206</t>
    </r>
    <r>
      <rPr>
        <sz val="12"/>
        <color theme="1"/>
        <rFont val="Calibri"/>
        <family val="2"/>
      </rPr>
      <t>Pb  for ages &gt;1100 Ma.</t>
    </r>
  </si>
  <si>
    <r>
      <t xml:space="preserve">† 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238</t>
    </r>
    <r>
      <rPr>
        <sz val="12"/>
        <color theme="1"/>
        <rFont val="Arial"/>
        <family val="2"/>
      </rPr>
      <t xml:space="preserve">U ages common lead corrected by inferring the initial Pb-composition from the Stacey and Kramers (1975) two stage isotope evolution model (Vermeesch, 2018).  Analyses with greater than 10% uncertainty in </t>
    </r>
    <r>
      <rPr>
        <vertAlign val="superscript"/>
        <sz val="12"/>
        <color theme="1"/>
        <rFont val="Arial"/>
        <family val="2"/>
      </rPr>
      <t>207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 xml:space="preserve">Pb age (1-sigma) or 5% uncertainty in 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238</t>
    </r>
    <r>
      <rPr>
        <sz val="12"/>
        <color theme="1"/>
        <rFont val="Arial"/>
        <family val="2"/>
      </rPr>
      <t xml:space="preserve">U age (1-sigma), 20% discordance, and/or 5% reverse discordance are excluded. Accepted ages calculated using 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238</t>
    </r>
    <r>
      <rPr>
        <sz val="12"/>
        <color theme="1"/>
        <rFont val="Arial"/>
        <family val="2"/>
      </rPr>
      <t xml:space="preserve">U ages for grains younger than 1100 Ma and </t>
    </r>
    <r>
      <rPr>
        <vertAlign val="superscript"/>
        <sz val="12"/>
        <color theme="1"/>
        <rFont val="Arial"/>
        <family val="2"/>
      </rPr>
      <t>207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 ages for grains older than 1100 Ma.</t>
    </r>
  </si>
  <si>
    <r>
      <rPr>
        <vertAlign val="superscript"/>
        <sz val="12"/>
        <rFont val="Calibri"/>
        <family val="2"/>
      </rPr>
      <t>¶</t>
    </r>
    <r>
      <rPr>
        <sz val="12"/>
        <rFont val="Arial"/>
        <family val="2"/>
      </rPr>
      <t xml:space="preserve"> Data not corrected for common-Pb.</t>
    </r>
  </si>
  <si>
    <t>AM-JS-09_10</t>
  </si>
  <si>
    <t>AM-JS-09_1</t>
  </si>
  <si>
    <t>AM-JS-09_15</t>
  </si>
  <si>
    <t>AM-JS-09_5</t>
  </si>
  <si>
    <t>AM-JS-09_39</t>
  </si>
  <si>
    <t>AM-JS-09_29</t>
  </si>
  <si>
    <t>AM-JS-09_16</t>
  </si>
  <si>
    <t>AM-JS-09_34</t>
  </si>
  <si>
    <t>AM-JS-09_14</t>
  </si>
  <si>
    <t>AM-JS-09_21</t>
  </si>
  <si>
    <t>AM-JS-09_35</t>
  </si>
  <si>
    <t>AM-JS-09_6</t>
  </si>
  <si>
    <t>AM-JS-09_2</t>
  </si>
  <si>
    <t>AM-JS-09_19</t>
  </si>
  <si>
    <t>AM-JS-09_31</t>
  </si>
  <si>
    <t>AM-JS-09_3</t>
  </si>
  <si>
    <t>AM-JS-09_8</t>
  </si>
  <si>
    <t>AM-JS-09_23</t>
  </si>
  <si>
    <t>AM-JS-09_17</t>
  </si>
  <si>
    <t>AM-JS-09_24</t>
  </si>
  <si>
    <t>AM-JS-09_36</t>
  </si>
  <si>
    <t>AM-JS-09_33</t>
  </si>
  <si>
    <t>AM-JS-09_9</t>
  </si>
  <si>
    <t>AM-JS-09_38</t>
  </si>
  <si>
    <t>AM-JS-09_4</t>
  </si>
  <si>
    <t>AM-JS-09_12</t>
  </si>
  <si>
    <t>AM-JS-09_20</t>
  </si>
  <si>
    <t>AM-JS-09_32</t>
  </si>
  <si>
    <t>AM-JS-09_26</t>
  </si>
  <si>
    <t>AM-JS-09_28</t>
  </si>
  <si>
    <t>AM-JS-09_27</t>
  </si>
  <si>
    <t>AM-JS-09_13</t>
  </si>
  <si>
    <t>AM-JS-09_37</t>
  </si>
  <si>
    <t>AM-JS-09_7</t>
  </si>
  <si>
    <t>AM-JS-09_22</t>
  </si>
  <si>
    <t>AM-JS-09_18</t>
  </si>
  <si>
    <t>AM-JS-09_30</t>
  </si>
  <si>
    <t>AM-JS-09_25</t>
  </si>
  <si>
    <t>AM-JS-09_41</t>
  </si>
  <si>
    <t>AM-JS-09_11</t>
  </si>
  <si>
    <t>AM-JS-09_40</t>
  </si>
  <si>
    <t>AM-WP-006_11</t>
  </si>
  <si>
    <t>AM-WP-006_22</t>
  </si>
  <si>
    <t>AM-WP-006_29</t>
  </si>
  <si>
    <t>AM-WP-006_21</t>
  </si>
  <si>
    <t>AM-WP-006_32</t>
  </si>
  <si>
    <t>AM-WP-006_34</t>
  </si>
  <si>
    <t>AM-WP-006_6</t>
  </si>
  <si>
    <t>AM-WP-006_7</t>
  </si>
  <si>
    <t>AM-WP-006_14</t>
  </si>
  <si>
    <t>AM-WP-006_24</t>
  </si>
  <si>
    <t>AM-WP-006_12</t>
  </si>
  <si>
    <t>AM-WP-006_16</t>
  </si>
  <si>
    <t>AM-WP-006_18</t>
  </si>
  <si>
    <t>AM-WP-006_31</t>
  </si>
  <si>
    <t>AM-WP-006_9</t>
  </si>
  <si>
    <t>AM-WP-006_17</t>
  </si>
  <si>
    <t>AM-WP-006_10</t>
  </si>
  <si>
    <t>AM-WP-006_13</t>
  </si>
  <si>
    <t>AM-WP-006_23</t>
  </si>
  <si>
    <t>AM-WP-006_33</t>
  </si>
  <si>
    <t>AM-WP-006_4</t>
  </si>
  <si>
    <t>AM-WP-006_15</t>
  </si>
  <si>
    <t>AM-WP-006_2</t>
  </si>
  <si>
    <t>AM-WP-006_19</t>
  </si>
  <si>
    <t>AM-WP-006_1</t>
  </si>
  <si>
    <t>AM-WP-006_20</t>
  </si>
  <si>
    <t>AM-WP-006_8</t>
  </si>
  <si>
    <t>AM-WP-006_5</t>
  </si>
  <si>
    <t>AM-WP-006_28</t>
  </si>
  <si>
    <t>AM-WP-006_25</t>
  </si>
  <si>
    <t>AM-WP-006_26</t>
  </si>
  <si>
    <t>AM-WP-006_27</t>
  </si>
  <si>
    <t>AM-WP-006_3</t>
  </si>
  <si>
    <t>AM-WP-006_30</t>
  </si>
  <si>
    <t>AM-WP-002_2</t>
  </si>
  <si>
    <t>AM-WP-002_1</t>
  </si>
  <si>
    <t>AM-WP-002_23</t>
  </si>
  <si>
    <t>AM-WP-002_9</t>
  </si>
  <si>
    <t>AM-WP-002_10</t>
  </si>
  <si>
    <t>AM-WP-002_20</t>
  </si>
  <si>
    <t>AM-WP-002_14</t>
  </si>
  <si>
    <t>AM-WP-002_22</t>
  </si>
  <si>
    <t>AM-WP-002_19</t>
  </si>
  <si>
    <t>AM-WP-002_7</t>
  </si>
  <si>
    <t>AM-WP-002_11</t>
  </si>
  <si>
    <t>AM-WP-002_27</t>
  </si>
  <si>
    <t>AM-WP-002_13</t>
  </si>
  <si>
    <t>AM-WP-002_16</t>
  </si>
  <si>
    <t>AM-WP-002_6</t>
  </si>
  <si>
    <t>AM-WP-002_25</t>
  </si>
  <si>
    <t>AM-WP-002_26</t>
  </si>
  <si>
    <t>AM-WP-002_17</t>
  </si>
  <si>
    <t>AM-WP-002_8</t>
  </si>
  <si>
    <t>AM-WP-002_24</t>
  </si>
  <si>
    <t>AM-WP-002_18</t>
  </si>
  <si>
    <t>AM-WP-002_4</t>
  </si>
  <si>
    <t>AM-WP-002_5</t>
  </si>
  <si>
    <t>AM-WP-002_21</t>
  </si>
  <si>
    <t>AM-WP-002_15</t>
  </si>
  <si>
    <t>AM-WP-002_12</t>
  </si>
  <si>
    <t>AM-WP-002_28</t>
  </si>
  <si>
    <t>AM-WP-002_3</t>
  </si>
  <si>
    <t>AM-JS-5B_15</t>
  </si>
  <si>
    <t>AM-JS-5B_17</t>
  </si>
  <si>
    <t>AM-JS-5B_9</t>
  </si>
  <si>
    <t>AM-JS-5B_5</t>
  </si>
  <si>
    <t>AM-JS-5B_4</t>
  </si>
  <si>
    <t>AM-JS-5B_12</t>
  </si>
  <si>
    <t>AM-JS-5B_18</t>
  </si>
  <si>
    <t>AM-JS-5B_2</t>
  </si>
  <si>
    <t>AM-JS-5B_14</t>
  </si>
  <si>
    <t>AM-JS-5B_6</t>
  </si>
  <si>
    <t>AM-JS-5B_23</t>
  </si>
  <si>
    <t>AM-JS-5B_19</t>
  </si>
  <si>
    <t>AM-JS-5B_20</t>
  </si>
  <si>
    <t>AM-JS-5B_3</t>
  </si>
  <si>
    <t>AM-JS-5B_7</t>
  </si>
  <si>
    <t>AM-JS-5B_22</t>
  </si>
  <si>
    <t>AM-JS-5B_8</t>
  </si>
  <si>
    <t>AM-JS-5B_1</t>
  </si>
  <si>
    <t>AM-JS-5B_16</t>
  </si>
  <si>
    <t>AM-JS-5B_10</t>
  </si>
  <si>
    <t>AM-JS-5B_11</t>
  </si>
  <si>
    <t>AM-JS-5B_13</t>
  </si>
  <si>
    <t>AM-JS-5B_21</t>
  </si>
  <si>
    <t>AM-JS-05A_7</t>
  </si>
  <si>
    <t>AM-JS-05A_27</t>
  </si>
  <si>
    <t>AM-JS-05A_1</t>
  </si>
  <si>
    <t>AM-JS-05A_20</t>
  </si>
  <si>
    <t>AM-JS-05A_8</t>
  </si>
  <si>
    <t>AM-JS-05A_12</t>
  </si>
  <si>
    <t>AM-JS-05A_29</t>
  </si>
  <si>
    <t>AM-JS-05A_13</t>
  </si>
  <si>
    <t>AM-JS-05A_39</t>
  </si>
  <si>
    <t>AM-JS-05A_32</t>
  </si>
  <si>
    <t>AM-JS-05A_40</t>
  </si>
  <si>
    <t>AM-JS-05A_34</t>
  </si>
  <si>
    <t>AM-JS-05A_42</t>
  </si>
  <si>
    <t>AM-JS-05A_15</t>
  </si>
  <si>
    <t>AM-JS-05A_21</t>
  </si>
  <si>
    <t>AM-JS-05A_25</t>
  </si>
  <si>
    <t>AM-JS-05A_22</t>
  </si>
  <si>
    <t>AM-JS-05A_36</t>
  </si>
  <si>
    <t>AM-JS-05A_17</t>
  </si>
  <si>
    <t>AM-JS-05A_4</t>
  </si>
  <si>
    <t>AM-JS-05A_31</t>
  </si>
  <si>
    <t>AM-JS-05A_30</t>
  </si>
  <si>
    <t>AM-JS-05A_37</t>
  </si>
  <si>
    <t>AM-JS-05A_41</t>
  </si>
  <si>
    <t>AM-JS-05A_16</t>
  </si>
  <si>
    <t>AM-JS-05A_5</t>
  </si>
  <si>
    <t>AM-JS-05A_9</t>
  </si>
  <si>
    <t>AM-JS-05A_11</t>
  </si>
  <si>
    <t>AM-JS-05A_2</t>
  </si>
  <si>
    <t>AM-JS-05A_3</t>
  </si>
  <si>
    <t>AM-JS-05A_19</t>
  </si>
  <si>
    <t>AM-JS-05A_14</t>
  </si>
  <si>
    <t>AM-JS-05A_10</t>
  </si>
  <si>
    <t>AM-JS-05A_28</t>
  </si>
  <si>
    <t>AM-JS-05A_38</t>
  </si>
  <si>
    <t>AM-JS-05A_6</t>
  </si>
  <si>
    <t>AM-JS-05A_35</t>
  </si>
  <si>
    <t>AM-JS-05A_24</t>
  </si>
  <si>
    <t>AM-JS-05A_26</t>
  </si>
  <si>
    <t>AM-JS-05A_23</t>
  </si>
  <si>
    <t>AM-JS-05A_18</t>
  </si>
  <si>
    <t>AM-JS-05A_33</t>
  </si>
  <si>
    <t>AM-WP-007+_33</t>
  </si>
  <si>
    <t>AM-WP-007+_42</t>
  </si>
  <si>
    <t>AM-WP-007+_6</t>
  </si>
  <si>
    <t>AM-WP-007+_31</t>
  </si>
  <si>
    <t>AM-WP-007+_34</t>
  </si>
  <si>
    <t>AM-WP-007+_1</t>
  </si>
  <si>
    <t>AM-WP-007+_4</t>
  </si>
  <si>
    <t>AM-WP-007+_30</t>
  </si>
  <si>
    <t>AM-WP-007+_5</t>
  </si>
  <si>
    <t>AM-WP-007+_11</t>
  </si>
  <si>
    <t>AM-WP-007+_10</t>
  </si>
  <si>
    <t>AM-WP-007+_36</t>
  </si>
  <si>
    <t>AM-WP-007+_12</t>
  </si>
  <si>
    <t>AM-WP-007+_27</t>
  </si>
  <si>
    <t>AM-WP-007+_8</t>
  </si>
  <si>
    <t>AM-WP-007+_44</t>
  </si>
  <si>
    <t>AM-WP-007+_38</t>
  </si>
  <si>
    <t>AM-WP-007+_37</t>
  </si>
  <si>
    <t>AM-WP-007+_24</t>
  </si>
  <si>
    <t>AM-WP-007+_9</t>
  </si>
  <si>
    <t>AM-WP-007+_13</t>
  </si>
  <si>
    <t>AM-WP-007+_25</t>
  </si>
  <si>
    <t>AM-WP-007+_15</t>
  </si>
  <si>
    <t>AM-WP-007+_23</t>
  </si>
  <si>
    <t>AM-WP-007+_16</t>
  </si>
  <si>
    <t>AM-WP-007+_26</t>
  </si>
  <si>
    <t>AM-WP-007+_19</t>
  </si>
  <si>
    <t>AM-WP-007+_45</t>
  </si>
  <si>
    <t>AM-WP-007+_43</t>
  </si>
  <si>
    <t>AM-WP-007+_28</t>
  </si>
  <si>
    <t>AM-WP-007+_3</t>
  </si>
  <si>
    <t>AM-WP-007+_40</t>
  </si>
  <si>
    <t>AM-WP-007+_22</t>
  </si>
  <si>
    <t>AM-WP-007+_18</t>
  </si>
  <si>
    <t>AM-WP-007+_20</t>
  </si>
  <si>
    <t>AM-WP-007+_35</t>
  </si>
  <si>
    <t>AM-WP-007+_21</t>
  </si>
  <si>
    <t>AM-WP-007+_7</t>
  </si>
  <si>
    <t>AM-WP-007+_17</t>
  </si>
  <si>
    <t>AM-WP-007+_29</t>
  </si>
  <si>
    <t>AM-WP-007+_41</t>
  </si>
  <si>
    <t>AM-WP-007+_2</t>
  </si>
  <si>
    <t>AM-WP-007+_39</t>
  </si>
  <si>
    <t>AM-WP-007+_32</t>
  </si>
  <si>
    <t>AM-WP-007+_14</t>
  </si>
  <si>
    <t>AM-JS-08_7</t>
  </si>
  <si>
    <t>AM-JS-08_15</t>
  </si>
  <si>
    <t>AM-JS-08_16</t>
  </si>
  <si>
    <t>AM-JS-08_30</t>
  </si>
  <si>
    <t>AM-JS-08_9</t>
  </si>
  <si>
    <t>AM-JS-08_37</t>
  </si>
  <si>
    <t>AM-JS-08_31</t>
  </si>
  <si>
    <t>AM-JS-08_38</t>
  </si>
  <si>
    <t>AM-JS-08_25</t>
  </si>
  <si>
    <t>AM-JS-08_44</t>
  </si>
  <si>
    <t>AM-JS-08_19</t>
  </si>
  <si>
    <t>AM-JS-08_24</t>
  </si>
  <si>
    <t>AM-JS-08_42</t>
  </si>
  <si>
    <t>AM-JS-08_11</t>
  </si>
  <si>
    <t>AM-JS-08_26</t>
  </si>
  <si>
    <t>AM-JS-08_41</t>
  </si>
  <si>
    <t>AM-JS-08_21</t>
  </si>
  <si>
    <t>AM-JS-08_29</t>
  </si>
  <si>
    <t>AM-JS-08_40</t>
  </si>
  <si>
    <t>AM-JS-08_28</t>
  </si>
  <si>
    <t>AM-JS-08_23</t>
  </si>
  <si>
    <t>AM-JS-08_17</t>
  </si>
  <si>
    <t>AM-JS-08_5</t>
  </si>
  <si>
    <t>AM-JS-08_8</t>
  </si>
  <si>
    <t>AM-JS-08_20</t>
  </si>
  <si>
    <t>AM-JS-08_6</t>
  </si>
  <si>
    <t>AM-JS-08_45</t>
  </si>
  <si>
    <t>AM-JS-08_33</t>
  </si>
  <si>
    <t>AM-JS-08_27</t>
  </si>
  <si>
    <t>AM-JS-08_10</t>
  </si>
  <si>
    <t>AM-JS-08_18</t>
  </si>
  <si>
    <t>AM-JS-08_1</t>
  </si>
  <si>
    <t>AM-JS-08_34</t>
  </si>
  <si>
    <t>AM-JS-08_43</t>
  </si>
  <si>
    <t>AM-JS-08_13</t>
  </si>
  <si>
    <t>AM-JS-08_39</t>
  </si>
  <si>
    <t>AM-JS-08_12</t>
  </si>
  <si>
    <t>AM-JS-08_36</t>
  </si>
  <si>
    <t>AM-JS-08_14</t>
  </si>
  <si>
    <t>AM-JS-08_22</t>
  </si>
  <si>
    <t>AM-JS-08_4</t>
  </si>
  <si>
    <t>AM-JS-08_32</t>
  </si>
  <si>
    <t>AM-JS-08_2</t>
  </si>
  <si>
    <t>AM-JS-08_3</t>
  </si>
  <si>
    <t>AM-JS-08_35</t>
  </si>
  <si>
    <t>AM-JS-06_5</t>
  </si>
  <si>
    <t>AM-JS-06_32</t>
  </si>
  <si>
    <t>AM-JS-06_22</t>
  </si>
  <si>
    <t>AM-JS-06_27</t>
  </si>
  <si>
    <t>AM-JS-06_6</t>
  </si>
  <si>
    <t>AM-JS-06_39</t>
  </si>
  <si>
    <t>AM-JS-06_11</t>
  </si>
  <si>
    <t>AM-JS-06_10</t>
  </si>
  <si>
    <t>AM-JS-06_40</t>
  </si>
  <si>
    <t>AM-JS-06_21</t>
  </si>
  <si>
    <t>AM-JS-06_28</t>
  </si>
  <si>
    <t>AM-JS-06_35</t>
  </si>
  <si>
    <t>AM-JS-06_30</t>
  </si>
  <si>
    <t>AM-JS-06_12</t>
  </si>
  <si>
    <t>AM-JS-06_29</t>
  </si>
  <si>
    <t>AM-JS-06_34</t>
  </si>
  <si>
    <t>AM-JS-06_15</t>
  </si>
  <si>
    <t>AM-JS-06_17</t>
  </si>
  <si>
    <t>AM-JS-06_26</t>
  </si>
  <si>
    <t>AM-JS-06_1</t>
  </si>
  <si>
    <t>AM-JS-06_23</t>
  </si>
  <si>
    <t>AM-JS-06_18</t>
  </si>
  <si>
    <t>AM-JS-06_25</t>
  </si>
  <si>
    <t>AM-JS-06_31</t>
  </si>
  <si>
    <t>AM-JS-06_37</t>
  </si>
  <si>
    <t>AM-JS-06_13</t>
  </si>
  <si>
    <t>AM-JS-06_16</t>
  </si>
  <si>
    <t>AM-JS-06_24</t>
  </si>
  <si>
    <t>AM-JS-06_33</t>
  </si>
  <si>
    <t>AM-JS-06_7</t>
  </si>
  <si>
    <t>AM-JS-06_20</t>
  </si>
  <si>
    <t>AM-JS-06_36</t>
  </si>
  <si>
    <t>AM-JS-06_14</t>
  </si>
  <si>
    <t>AM-JS-06_8</t>
  </si>
  <si>
    <t>AM-JS-06_4</t>
  </si>
  <si>
    <t>AM-JS-06_2</t>
  </si>
  <si>
    <t>AM-JS-06_9</t>
  </si>
  <si>
    <t>AM-JS-06_38</t>
  </si>
  <si>
    <t>AM-JS-06_3</t>
  </si>
  <si>
    <t>AM-JS-06_19</t>
  </si>
  <si>
    <t>AM-WP-003-14</t>
  </si>
  <si>
    <t>AM-WP-003-12</t>
  </si>
  <si>
    <t>AM-WP-003-3</t>
  </si>
  <si>
    <t>AM-WP-003-8</t>
  </si>
  <si>
    <t>AM-WP-003-16</t>
  </si>
  <si>
    <t>AM-WP-003-6</t>
  </si>
  <si>
    <t>AM-WP-003-17</t>
  </si>
  <si>
    <t>AM-WP-003-10</t>
  </si>
  <si>
    <t>AM-WP-003-9</t>
  </si>
  <si>
    <t>AM-WP-003-7</t>
  </si>
  <si>
    <t>AM-WP-003-5</t>
  </si>
  <si>
    <t>AM-WP-003-11</t>
  </si>
  <si>
    <t>AM-WP-003-1</t>
  </si>
  <si>
    <t>AM-WP-003-13</t>
  </si>
  <si>
    <t>AM-WP-003-4.C</t>
  </si>
  <si>
    <t>AM-WP-003-4.R</t>
  </si>
  <si>
    <t>AM-WP-003-15</t>
  </si>
  <si>
    <t>AM-WP-003-2</t>
  </si>
  <si>
    <t>AM-JS-7B-7</t>
  </si>
  <si>
    <t>AM-JS-7B-43</t>
  </si>
  <si>
    <t>AM-JS-7B-6</t>
  </si>
  <si>
    <t>AM-JS-7B-16</t>
  </si>
  <si>
    <t>AM-JS-7B-5</t>
  </si>
  <si>
    <t>AM-JS-7B-18</t>
  </si>
  <si>
    <t>AM-JS-7B-32</t>
  </si>
  <si>
    <t>AM-JS-7B-31</t>
  </si>
  <si>
    <t>AM-JS-7B-15</t>
  </si>
  <si>
    <t>AM-JS-7B-38</t>
  </si>
  <si>
    <t>AM-JS-7B-27</t>
  </si>
  <si>
    <t>AM-JS-7B-33</t>
  </si>
  <si>
    <t>AM-JS-7B-41</t>
  </si>
  <si>
    <t>AM-JS-7B-14</t>
  </si>
  <si>
    <t>AM-JS-7B-3</t>
  </si>
  <si>
    <t>AM-JS-7B-25</t>
  </si>
  <si>
    <t>AM-JS-7B-35</t>
  </si>
  <si>
    <t>AM-JS-7B-26</t>
  </si>
  <si>
    <t>AM-JS-7B-11</t>
  </si>
  <si>
    <t>AM-JS-7B-37</t>
  </si>
  <si>
    <t>AM-JS-7B-24</t>
  </si>
  <si>
    <t>AM-JS-7B-21</t>
  </si>
  <si>
    <t>AM-JS-7B-34</t>
  </si>
  <si>
    <t>AM-JS-7B-23</t>
  </si>
  <si>
    <t>AM-JS-7B-39</t>
  </si>
  <si>
    <t>AM-JS-7B-10</t>
  </si>
  <si>
    <t>AM-JS-7B-20</t>
  </si>
  <si>
    <t>AM-JS-7B-42</t>
  </si>
  <si>
    <t>AM-JS-7B-12</t>
  </si>
  <si>
    <t>AM-JS-7B-8</t>
  </si>
  <si>
    <t>AM-JS-7B-36</t>
  </si>
  <si>
    <t>AM-JS-7B-9.C</t>
  </si>
  <si>
    <t>AM-JS-7B-40</t>
  </si>
  <si>
    <t>AM-JS-7B-13</t>
  </si>
  <si>
    <t>AM-JS-7B-30</t>
  </si>
  <si>
    <t>AM-JS-7B-22</t>
  </si>
  <si>
    <t>AM-JS-7B-2</t>
  </si>
  <si>
    <t>AM-JS-7B-19</t>
  </si>
  <si>
    <t>AM-JS-7B-28</t>
  </si>
  <si>
    <t>AM-JS-7B-9.R</t>
  </si>
  <si>
    <t>AM-JS-7B-4</t>
  </si>
  <si>
    <t>AM-JS-7B-17</t>
  </si>
  <si>
    <t>AM-JS-7B-29</t>
  </si>
  <si>
    <t>AM-JS-7B-1</t>
  </si>
  <si>
    <t>AMWP001-26</t>
  </si>
  <si>
    <t>AMWP001-24</t>
  </si>
  <si>
    <t>AMWP001-36</t>
  </si>
  <si>
    <t>AMWP001-1</t>
  </si>
  <si>
    <t>AMWP001-4</t>
  </si>
  <si>
    <t>AMWP001-10</t>
  </si>
  <si>
    <t>AMWP001-6</t>
  </si>
  <si>
    <t>AMWP001-20</t>
  </si>
  <si>
    <t>AMWP001-54</t>
  </si>
  <si>
    <t>AMWP001-5</t>
  </si>
  <si>
    <t>AMWP001-23</t>
  </si>
  <si>
    <t>AMWP001-37</t>
  </si>
  <si>
    <t>AMWP001-38</t>
  </si>
  <si>
    <t>AMWP001-41</t>
  </si>
  <si>
    <t>AMWP001-7</t>
  </si>
  <si>
    <t>AMWP001-17</t>
  </si>
  <si>
    <t>AMWP001-40</t>
  </si>
  <si>
    <t>AMWP001-21</t>
  </si>
  <si>
    <t>AMWP001-51</t>
  </si>
  <si>
    <t>AMWP001-27</t>
  </si>
  <si>
    <t>AMWP001-19</t>
  </si>
  <si>
    <t>AMWP001-31</t>
  </si>
  <si>
    <t>AMWP001-18</t>
  </si>
  <si>
    <t>AMWP001-2</t>
  </si>
  <si>
    <t>AMWP001-3</t>
  </si>
  <si>
    <t>AMWP001-25</t>
  </si>
  <si>
    <t>AMWP001-47</t>
  </si>
  <si>
    <t>AMWP001-22</t>
  </si>
  <si>
    <t>AMWP001-16</t>
  </si>
  <si>
    <t>AMWP001-33</t>
  </si>
  <si>
    <t>AMWP001-28</t>
  </si>
  <si>
    <t>AMWP001-48</t>
  </si>
  <si>
    <t>AMWP001-52</t>
  </si>
  <si>
    <t>AMWP001-12</t>
  </si>
  <si>
    <t>AMWP001-15</t>
  </si>
  <si>
    <t>AMWP001-14</t>
  </si>
  <si>
    <t>AMWP001-32</t>
  </si>
  <si>
    <t>AMWP001-45</t>
  </si>
  <si>
    <t>AMWP001-53</t>
  </si>
  <si>
    <t>AMWP001-8</t>
  </si>
  <si>
    <t>AMWP001-11</t>
  </si>
  <si>
    <t>AMWP001-43</t>
  </si>
  <si>
    <t>AMWP001-39</t>
  </si>
  <si>
    <t>AMWP001-34</t>
  </si>
  <si>
    <t>AMWP001-44</t>
  </si>
  <si>
    <t>AMWP001-30</t>
  </si>
  <si>
    <t>AMWP001-35</t>
  </si>
  <si>
    <t>AMWP001-13</t>
  </si>
  <si>
    <t>AMWP001-9</t>
  </si>
  <si>
    <t>AMWP001-49</t>
  </si>
  <si>
    <t>AMWP001-42</t>
  </si>
  <si>
    <t>AMWP001-46</t>
  </si>
  <si>
    <t>AMWP001-29</t>
  </si>
  <si>
    <t>AMWP001-50</t>
  </si>
  <si>
    <t>AMPWP010-4</t>
  </si>
  <si>
    <t>AMPWP010-8</t>
  </si>
  <si>
    <t>AMPWP010-3</t>
  </si>
  <si>
    <t>AMPWP010-5</t>
  </si>
  <si>
    <t>AMPWP010-2</t>
  </si>
  <si>
    <t>AMPWP010-6</t>
  </si>
  <si>
    <t>AMPWP010-1</t>
  </si>
  <si>
    <t>AMPWP010-7</t>
  </si>
  <si>
    <t>AMPWP010-9</t>
  </si>
  <si>
    <t>21MP21-22.2</t>
  </si>
  <si>
    <t>21MP21-25</t>
  </si>
  <si>
    <t>21MP21-9</t>
  </si>
  <si>
    <t>21MP21-2</t>
  </si>
  <si>
    <t>21MP21-13.2</t>
  </si>
  <si>
    <t>21MP21-12</t>
  </si>
  <si>
    <t>21MP21-26</t>
  </si>
  <si>
    <t>21MP21-19</t>
  </si>
  <si>
    <t>21MP21-20</t>
  </si>
  <si>
    <t>21MP21-13</t>
  </si>
  <si>
    <t>21MP21-8</t>
  </si>
  <si>
    <t>21MP21-23</t>
  </si>
  <si>
    <t>21MP21-17</t>
  </si>
  <si>
    <t>21MP21-27</t>
  </si>
  <si>
    <t>21MP21-18</t>
  </si>
  <si>
    <t>21MP21-6</t>
  </si>
  <si>
    <t>21MP21-22</t>
  </si>
  <si>
    <t>21MP21-7</t>
  </si>
  <si>
    <t>21MP21-10.2</t>
  </si>
  <si>
    <t>21MP21-24</t>
  </si>
  <si>
    <t>21MP21-28</t>
  </si>
  <si>
    <t>21MP21-21</t>
  </si>
  <si>
    <t>21MP21-16</t>
  </si>
  <si>
    <t>21MP21-14</t>
  </si>
  <si>
    <t>21MP21-3</t>
  </si>
  <si>
    <t>21MP21-1</t>
  </si>
  <si>
    <t>21MP21-4</t>
  </si>
  <si>
    <t>21MP21-10</t>
  </si>
  <si>
    <t>21MP21-5</t>
  </si>
  <si>
    <t>21MP21-11</t>
  </si>
  <si>
    <t>21MP21-15</t>
  </si>
  <si>
    <t>21MP20-5</t>
  </si>
  <si>
    <t>21MP20-2</t>
  </si>
  <si>
    <t>21MP20-7</t>
  </si>
  <si>
    <t>21MP20-6</t>
  </si>
  <si>
    <t>21MP20-4</t>
  </si>
  <si>
    <t>21MP20-9</t>
  </si>
  <si>
    <t>21MP20-1</t>
  </si>
  <si>
    <t>21MP20-8</t>
  </si>
  <si>
    <t>21MP20-3</t>
  </si>
  <si>
    <t>21MP18-47</t>
  </si>
  <si>
    <t>21MP18-54</t>
  </si>
  <si>
    <t>21MP18-52</t>
  </si>
  <si>
    <t>21MP18-33</t>
  </si>
  <si>
    <t>21MP18-27</t>
  </si>
  <si>
    <t>21MP18-38</t>
  </si>
  <si>
    <t>21MP18-37</t>
  </si>
  <si>
    <t>21MP18-57</t>
  </si>
  <si>
    <t>21MP18-66</t>
  </si>
  <si>
    <t>21MP18-48</t>
  </si>
  <si>
    <t>21MP18-51</t>
  </si>
  <si>
    <t>21MP18-13</t>
  </si>
  <si>
    <t>21MP18-43</t>
  </si>
  <si>
    <t>21MP18-19</t>
  </si>
  <si>
    <t>21MP18-61</t>
  </si>
  <si>
    <t>21MP18-18</t>
  </si>
  <si>
    <t>21MP18-26</t>
  </si>
  <si>
    <t>21MP18-14</t>
  </si>
  <si>
    <t>21MP18-73</t>
  </si>
  <si>
    <t>21MP18-3</t>
  </si>
  <si>
    <t>21MP18-21</t>
  </si>
  <si>
    <t>21MP18-64</t>
  </si>
  <si>
    <t>21MP18-46</t>
  </si>
  <si>
    <t>21MP18-63</t>
  </si>
  <si>
    <t>21MP18-71</t>
  </si>
  <si>
    <t>21MP18-65</t>
  </si>
  <si>
    <t>21MP18-60</t>
  </si>
  <si>
    <t>21MP18-50</t>
  </si>
  <si>
    <t>21MP18-2</t>
  </si>
  <si>
    <t>21MP18-69</t>
  </si>
  <si>
    <t>21MP18-7</t>
  </si>
  <si>
    <t>21MP18-67</t>
  </si>
  <si>
    <t>21MP18-68</t>
  </si>
  <si>
    <t>21MP18-9</t>
  </si>
  <si>
    <t>21MP18-4</t>
  </si>
  <si>
    <t>21MP18-45</t>
  </si>
  <si>
    <t>21MP18-55</t>
  </si>
  <si>
    <t>21MP18-24</t>
  </si>
  <si>
    <t>21MP18-11</t>
  </si>
  <si>
    <t>21MP18-62</t>
  </si>
  <si>
    <t>21MP18-53</t>
  </si>
  <si>
    <t>21MP18-25</t>
  </si>
  <si>
    <t>21MP18-16</t>
  </si>
  <si>
    <t>21MP18-56</t>
  </si>
  <si>
    <t>21MP18-10</t>
  </si>
  <si>
    <t>21MP18-72</t>
  </si>
  <si>
    <t>21MP18-59</t>
  </si>
  <si>
    <t>21MP18-1</t>
  </si>
  <si>
    <t>21MP18-5</t>
  </si>
  <si>
    <t>21MP18-20</t>
  </si>
  <si>
    <t>21MP18-17</t>
  </si>
  <si>
    <t>21MP18-49</t>
  </si>
  <si>
    <t>21MP18-74</t>
  </si>
  <si>
    <t>21MP18-58</t>
  </si>
  <si>
    <t>21MP18-42</t>
  </si>
  <si>
    <t>21MP18-15</t>
  </si>
  <si>
    <t>21MP18-8</t>
  </si>
  <si>
    <t>21MP18-41</t>
  </si>
  <si>
    <t>21MP18-44</t>
  </si>
  <si>
    <t>21MP18-40</t>
  </si>
  <si>
    <t>21MP18-23</t>
  </si>
  <si>
    <t>21MP18-30</t>
  </si>
  <si>
    <t>21MP18-39</t>
  </si>
  <si>
    <t>21MP18-35</t>
  </si>
  <si>
    <t>21MP18-34</t>
  </si>
  <si>
    <t>21MP18-32</t>
  </si>
  <si>
    <t>21MP18-36</t>
  </si>
  <si>
    <t>21MP18-6</t>
  </si>
  <si>
    <t>21MP18-31</t>
  </si>
  <si>
    <t>21MP18-28</t>
  </si>
  <si>
    <t>21MP18-29</t>
  </si>
  <si>
    <t>21MP18-12</t>
  </si>
  <si>
    <t>21MP18-70</t>
  </si>
  <si>
    <t>21MP18-22</t>
  </si>
  <si>
    <t>21MP17-34</t>
  </si>
  <si>
    <t>21MP17-9</t>
  </si>
  <si>
    <t>21MP17-33</t>
  </si>
  <si>
    <t>21MP17-31</t>
  </si>
  <si>
    <t>21MP17-29</t>
  </si>
  <si>
    <t>21MP17-37</t>
  </si>
  <si>
    <t>21MP17-35</t>
  </si>
  <si>
    <t>21MP17-25</t>
  </si>
  <si>
    <t>21MP17-32</t>
  </si>
  <si>
    <t>21MP17-42</t>
  </si>
  <si>
    <t>21MP17-44</t>
  </si>
  <si>
    <t>21MP17-27</t>
  </si>
  <si>
    <t>21MP17-28</t>
  </si>
  <si>
    <t>21MP17-41</t>
  </si>
  <si>
    <t>21MP17-40</t>
  </si>
  <si>
    <t>21MP17-26</t>
  </si>
  <si>
    <t>21MP17-30</t>
  </si>
  <si>
    <t>21MP17-2</t>
  </si>
  <si>
    <t>21MP17-36</t>
  </si>
  <si>
    <t>21MP17-5</t>
  </si>
  <si>
    <t>21MP17-4</t>
  </si>
  <si>
    <t>21MP17-51</t>
  </si>
  <si>
    <t>21MP17-50</t>
  </si>
  <si>
    <t>21MP17-24</t>
  </si>
  <si>
    <t>21MP17-46</t>
  </si>
  <si>
    <t>21MP17-52</t>
  </si>
  <si>
    <t>21MP17-3</t>
  </si>
  <si>
    <t>21MP17-8</t>
  </si>
  <si>
    <t>21MP17-47</t>
  </si>
  <si>
    <t>21MP17-22</t>
  </si>
  <si>
    <t>21MP17-20</t>
  </si>
  <si>
    <t>21MP17-6</t>
  </si>
  <si>
    <t>21MP17-38</t>
  </si>
  <si>
    <t>21MP17-1</t>
  </si>
  <si>
    <t>21MP17-54</t>
  </si>
  <si>
    <t>21MP17-45</t>
  </si>
  <si>
    <t>21MP17-48</t>
  </si>
  <si>
    <t>21MP17-39</t>
  </si>
  <si>
    <t>21MP17-7</t>
  </si>
  <si>
    <t>21MP17-16</t>
  </si>
  <si>
    <t>21MP17-43</t>
  </si>
  <si>
    <t>21MP17-19</t>
  </si>
  <si>
    <t>21MP17-18</t>
  </si>
  <si>
    <t>21MP17-23</t>
  </si>
  <si>
    <t>21MP17-12</t>
  </si>
  <si>
    <t>21MP17-49</t>
  </si>
  <si>
    <t>21MP17-21</t>
  </si>
  <si>
    <t>21MP17-53</t>
  </si>
  <si>
    <t>21MP17-10</t>
  </si>
  <si>
    <t>21MP17-15</t>
  </si>
  <si>
    <t>21MP17-11</t>
  </si>
  <si>
    <t>21MP17-17</t>
  </si>
  <si>
    <t>21MP17-13</t>
  </si>
  <si>
    <t>21MP17-14</t>
  </si>
  <si>
    <t>21MP16b-29</t>
  </si>
  <si>
    <t>21MP16b-44</t>
  </si>
  <si>
    <t>21MP16b-58</t>
  </si>
  <si>
    <t>21MP16b-53</t>
  </si>
  <si>
    <t>21MP16b-17</t>
  </si>
  <si>
    <t>21MP16b-50</t>
  </si>
  <si>
    <t>21MP16b-20</t>
  </si>
  <si>
    <t>21MP16b-56</t>
  </si>
  <si>
    <t>21MP16b-22</t>
  </si>
  <si>
    <t>21MP16b-24</t>
  </si>
  <si>
    <t>21MP16b-42</t>
  </si>
  <si>
    <t>21MP16b-3</t>
  </si>
  <si>
    <t>21MP16b-27</t>
  </si>
  <si>
    <t>21MP16b-39</t>
  </si>
  <si>
    <t>21MP16b-45</t>
  </si>
  <si>
    <t>21MP16b-28</t>
  </si>
  <si>
    <t>21MP16b-40</t>
  </si>
  <si>
    <t>21MP16b-13</t>
  </si>
  <si>
    <t>21MP16b-1</t>
  </si>
  <si>
    <t>21MP16b-14</t>
  </si>
  <si>
    <t>21MP16b-55</t>
  </si>
  <si>
    <t>21MP16b-59</t>
  </si>
  <si>
    <t>21MP16b-21</t>
  </si>
  <si>
    <t>21MP16b-9</t>
  </si>
  <si>
    <t>21MP16b-11</t>
  </si>
  <si>
    <t>21MP16b-7</t>
  </si>
  <si>
    <t>21MP16b-64</t>
  </si>
  <si>
    <t>21MP16b-12</t>
  </si>
  <si>
    <t>21MP16b-30</t>
  </si>
  <si>
    <t>21MP16b-18</t>
  </si>
  <si>
    <t>21MP16b-16</t>
  </si>
  <si>
    <t>21MP16b-31</t>
  </si>
  <si>
    <t>21MP16b-23</t>
  </si>
  <si>
    <t>21MP16b-66</t>
  </si>
  <si>
    <t>21MP16b-63</t>
  </si>
  <si>
    <t>21MP16b-61</t>
  </si>
  <si>
    <t>21MP16b-52</t>
  </si>
  <si>
    <t>21MP16b-47</t>
  </si>
  <si>
    <t>21MP16b-33</t>
  </si>
  <si>
    <t>21MP16b-60</t>
  </si>
  <si>
    <t>21MP16b-62</t>
  </si>
  <si>
    <t>21MP16b-36</t>
  </si>
  <si>
    <t>21MP16b-15</t>
  </si>
  <si>
    <t>21MP16b-8</t>
  </si>
  <si>
    <t>21MP16b-65</t>
  </si>
  <si>
    <t>21MP16b-37</t>
  </si>
  <si>
    <t>21MP16b-41</t>
  </si>
  <si>
    <t>21MP16b-54</t>
  </si>
  <si>
    <t>21MP16b-19</t>
  </si>
  <si>
    <t>21MP16b-2</t>
  </si>
  <si>
    <t>21MP16b-25</t>
  </si>
  <si>
    <t>21MP16b-26</t>
  </si>
  <si>
    <t>21MP16b-32</t>
  </si>
  <si>
    <t>21MP16b-38</t>
  </si>
  <si>
    <t>21MP16b-49</t>
  </si>
  <si>
    <t>21MP16b-51</t>
  </si>
  <si>
    <t>21MP16b-10</t>
  </si>
  <si>
    <t>21MP16b-35</t>
  </si>
  <si>
    <t>21MP16b-46</t>
  </si>
  <si>
    <t>21MP16b-57</t>
  </si>
  <si>
    <t>21MP16b-48</t>
  </si>
  <si>
    <t>21MP16b-43</t>
  </si>
  <si>
    <t>21MP16b-34</t>
  </si>
  <si>
    <t>21MP16b-4</t>
  </si>
  <si>
    <t>21MP16b-5</t>
  </si>
  <si>
    <t>21MP16b-6</t>
  </si>
  <si>
    <t>21MP15b-44</t>
  </si>
  <si>
    <t>21MP15b-6</t>
  </si>
  <si>
    <t>21MP15b-14</t>
  </si>
  <si>
    <t>21MP15b-32</t>
  </si>
  <si>
    <t>21MP15b-42</t>
  </si>
  <si>
    <t>21MP15b-38</t>
  </si>
  <si>
    <t>21MP15b-35</t>
  </si>
  <si>
    <t>21MP15b-39</t>
  </si>
  <si>
    <t>21MP15b-40</t>
  </si>
  <si>
    <t>21MP15b-25</t>
  </si>
  <si>
    <t>21MP15b-23</t>
  </si>
  <si>
    <t>21MP15b-3</t>
  </si>
  <si>
    <t>21MP15b-27</t>
  </si>
  <si>
    <t>21MP15b-12</t>
  </si>
  <si>
    <t>21MP15b-33</t>
  </si>
  <si>
    <t>21MP15b-37</t>
  </si>
  <si>
    <t>21MP15b-7</t>
  </si>
  <si>
    <t>21MP15b-20</t>
  </si>
  <si>
    <t>21MP15b-21</t>
  </si>
  <si>
    <t>21MP15b-1</t>
  </si>
  <si>
    <t>21MP15b-43</t>
  </si>
  <si>
    <t>21MP15b-18</t>
  </si>
  <si>
    <t>21MP15b-15</t>
  </si>
  <si>
    <t>21MP15b-19</t>
  </si>
  <si>
    <t>21MP15b-29</t>
  </si>
  <si>
    <t>21MP15b-2</t>
  </si>
  <si>
    <t>21MP15b-10</t>
  </si>
  <si>
    <t>21MP15b-26</t>
  </si>
  <si>
    <t>21MP15b-11</t>
  </si>
  <si>
    <t>21MP15b-16</t>
  </si>
  <si>
    <t>21MP15b-4</t>
  </si>
  <si>
    <t>21MP15b-41</t>
  </si>
  <si>
    <t>21MP15b-5</t>
  </si>
  <si>
    <t>21MP15b-22</t>
  </si>
  <si>
    <t>21MP15b-9</t>
  </si>
  <si>
    <t>21MP15b-34</t>
  </si>
  <si>
    <t>21MP15b-17</t>
  </si>
  <si>
    <t>21MP15b-24</t>
  </si>
  <si>
    <t>21MP15b-8</t>
  </si>
  <si>
    <t>21MP15b-30</t>
  </si>
  <si>
    <t>21MP15b-31</t>
  </si>
  <si>
    <t>21MP15b-28</t>
  </si>
  <si>
    <t>21MP15b-13</t>
  </si>
  <si>
    <t>21MP15b-36</t>
  </si>
  <si>
    <t>21MP15a-2</t>
  </si>
  <si>
    <t>21MP15a-6</t>
  </si>
  <si>
    <t>21MP15a-7</t>
  </si>
  <si>
    <t>21MP15a-24</t>
  </si>
  <si>
    <t>21MP15a-44</t>
  </si>
  <si>
    <t>21MP15a-5</t>
  </si>
  <si>
    <t>21MP15a-35</t>
  </si>
  <si>
    <t>21MP15a-1</t>
  </si>
  <si>
    <t>21MP15a-12</t>
  </si>
  <si>
    <t>21MP15a-30</t>
  </si>
  <si>
    <t>21MP15a-4</t>
  </si>
  <si>
    <t>21MP15a-20</t>
  </si>
  <si>
    <t>21MP15a-46</t>
  </si>
  <si>
    <t>21MP15a-23</t>
  </si>
  <si>
    <t>21MP15a-32</t>
  </si>
  <si>
    <t>21MP15a-29</t>
  </si>
  <si>
    <t>21MP15a-33</t>
  </si>
  <si>
    <t>21MP15a-27</t>
  </si>
  <si>
    <t>21MP15a-13</t>
  </si>
  <si>
    <t>21MP15a-49</t>
  </si>
  <si>
    <t>21MP15a-17</t>
  </si>
  <si>
    <t>21MP15a-36</t>
  </si>
  <si>
    <t>21MP15a-3</t>
  </si>
  <si>
    <t>21MP15a-9</t>
  </si>
  <si>
    <t>21MP15a-34</t>
  </si>
  <si>
    <t>21MP15a-11</t>
  </si>
  <si>
    <t>21MP15a-21</t>
  </si>
  <si>
    <t>21MP15a-42</t>
  </si>
  <si>
    <t>21MP15a-41</t>
  </si>
  <si>
    <t>21MP15a-15</t>
  </si>
  <si>
    <t>21MP15a-8</t>
  </si>
  <si>
    <t>21MP15a-16</t>
  </si>
  <si>
    <t>21MP15a-39</t>
  </si>
  <si>
    <t>21MP15a-47</t>
  </si>
  <si>
    <t>21MP15a-43</t>
  </si>
  <si>
    <t>21MP15a-22</t>
  </si>
  <si>
    <t>21MP15a-48</t>
  </si>
  <si>
    <t>21MP15a-18</t>
  </si>
  <si>
    <t>21MP15a-51</t>
  </si>
  <si>
    <t>21MP15a-28</t>
  </si>
  <si>
    <t>21MP15a-10</t>
  </si>
  <si>
    <t>21MP15a-31</t>
  </si>
  <si>
    <t>21MP15a-25</t>
  </si>
  <si>
    <t>21MP15a-19</t>
  </si>
  <si>
    <t>21MP15a-45</t>
  </si>
  <si>
    <t>21MP15a-38</t>
  </si>
  <si>
    <t>21MP15a-40</t>
  </si>
  <si>
    <t>21MP15a-26</t>
  </si>
  <si>
    <t>21MP15a-14</t>
  </si>
  <si>
    <t>21MP15a-37</t>
  </si>
  <si>
    <t>21MP15a-52</t>
  </si>
  <si>
    <t>21MP15a-50</t>
  </si>
  <si>
    <t>21MP13-5</t>
  </si>
  <si>
    <t>21MP13-1</t>
  </si>
  <si>
    <t>21MP13-3</t>
  </si>
  <si>
    <t>21MP13-16</t>
  </si>
  <si>
    <t>21MP13-8</t>
  </si>
  <si>
    <t>21MP13-23</t>
  </si>
  <si>
    <t>21MP13-25</t>
  </si>
  <si>
    <t>21MP13-13</t>
  </si>
  <si>
    <t>21MP13-29</t>
  </si>
  <si>
    <t>21MP13-4</t>
  </si>
  <si>
    <t>21MP13-18</t>
  </si>
  <si>
    <t>21MP13-19</t>
  </si>
  <si>
    <t>21MP13-17</t>
  </si>
  <si>
    <t>21MP13-22</t>
  </si>
  <si>
    <t>21MP13-15</t>
  </si>
  <si>
    <t>21MP13-7</t>
  </si>
  <si>
    <t>21MP13-15.2</t>
  </si>
  <si>
    <t>21MP13-6</t>
  </si>
  <si>
    <t>21MP13-26</t>
  </si>
  <si>
    <t>21MP13-20</t>
  </si>
  <si>
    <t>21MP13-11</t>
  </si>
  <si>
    <t>21MP13-12</t>
  </si>
  <si>
    <t>21MP13-30</t>
  </si>
  <si>
    <t>21MP13-24</t>
  </si>
  <si>
    <t>21MP13-9</t>
  </si>
  <si>
    <t>21MP13-31</t>
  </si>
  <si>
    <t>21MP13-14</t>
  </si>
  <si>
    <t>21MP13-21</t>
  </si>
  <si>
    <t>21MP13-28</t>
  </si>
  <si>
    <t>21MP13-10</t>
  </si>
  <si>
    <t>21MP13-2</t>
  </si>
  <si>
    <t>21MP13-27</t>
  </si>
  <si>
    <t>20MP11b orange-41</t>
  </si>
  <si>
    <t>20MP11b Clear-73</t>
  </si>
  <si>
    <t>20MP11b Clear-52</t>
  </si>
  <si>
    <t>20MP11b Clear-61</t>
  </si>
  <si>
    <t>20MP11b orange-47</t>
  </si>
  <si>
    <t>20MP11b Clear-62</t>
  </si>
  <si>
    <t>20MP11b orange-36</t>
  </si>
  <si>
    <t>20MP11b Clear-54</t>
  </si>
  <si>
    <t>20MP11b Clear-18</t>
  </si>
  <si>
    <t>20MP11b orange-53</t>
  </si>
  <si>
    <t>20MP11b orange-6</t>
  </si>
  <si>
    <t>20MP11b Clear-72</t>
  </si>
  <si>
    <t>20MP11b Clear-5</t>
  </si>
  <si>
    <t>20MP11b Clear-57</t>
  </si>
  <si>
    <t>20MP11b Clear-3</t>
  </si>
  <si>
    <t>20MP11b Clear-53</t>
  </si>
  <si>
    <t>20MP11b orange-43</t>
  </si>
  <si>
    <t>20MP11b orange-17</t>
  </si>
  <si>
    <t>20MP11b orange-5</t>
  </si>
  <si>
    <t>20MP11b Clear-56</t>
  </si>
  <si>
    <t>20MP11b Clear-23</t>
  </si>
  <si>
    <t>20MP11b orange-1</t>
  </si>
  <si>
    <t>20MP11b orange-42</t>
  </si>
  <si>
    <t>20MP11b orange-58</t>
  </si>
  <si>
    <t>20MP11b Clear-20</t>
  </si>
  <si>
    <t>20MP11b Clear-25</t>
  </si>
  <si>
    <t>20MP11b orange-55</t>
  </si>
  <si>
    <t>20MP11b Clear-26</t>
  </si>
  <si>
    <t>20MP11b Clear-13</t>
  </si>
  <si>
    <t>20MP11b orange-10</t>
  </si>
  <si>
    <t>20MP11b Clear-8</t>
  </si>
  <si>
    <t>20MP11b orange-23</t>
  </si>
  <si>
    <t>20MP11b Clear-55</t>
  </si>
  <si>
    <t>20MP11b orange-13</t>
  </si>
  <si>
    <t>20MP11b Clear-49</t>
  </si>
  <si>
    <t>20MP11b orange-48</t>
  </si>
  <si>
    <t>20MP11b orange-38</t>
  </si>
  <si>
    <t>20MP11b orange-30</t>
  </si>
  <si>
    <t>20MP11b Clear-68</t>
  </si>
  <si>
    <t>20MP11b orange-18</t>
  </si>
  <si>
    <t>20MP11b Clear-69</t>
  </si>
  <si>
    <t>20MP11b Clear-32</t>
  </si>
  <si>
    <t>20MP11b Clear-76</t>
  </si>
  <si>
    <t>20MP11b orange-49</t>
  </si>
  <si>
    <t>20MP11b Clear-63</t>
  </si>
  <si>
    <t>20MP11b Clear-44</t>
  </si>
  <si>
    <t>20MP11b Clear-12</t>
  </si>
  <si>
    <t>20MP11b Clear-80</t>
  </si>
  <si>
    <t>20MP11b Clear-82</t>
  </si>
  <si>
    <t>20MP11b Clear-47</t>
  </si>
  <si>
    <t>20MP11b orange-46</t>
  </si>
  <si>
    <t>20MP11b Clear-31</t>
  </si>
  <si>
    <t>20MP11b orange-15</t>
  </si>
  <si>
    <t>20MP11b Clear-64</t>
  </si>
  <si>
    <t>20MP11b Clear-15</t>
  </si>
  <si>
    <t>20MP11b orange-35</t>
  </si>
  <si>
    <t>20MP11b Clear-67</t>
  </si>
  <si>
    <t>20MP11b Clear-22</t>
  </si>
  <si>
    <t>20MP11b orange-51</t>
  </si>
  <si>
    <t>20MP11b Clear-75</t>
  </si>
  <si>
    <t>20MP11b orange-50</t>
  </si>
  <si>
    <t>20MP11b orange-40</t>
  </si>
  <si>
    <t>20MP11b orange-20</t>
  </si>
  <si>
    <t>20MP11b orange-11</t>
  </si>
  <si>
    <t>20MP11b Clear-9</t>
  </si>
  <si>
    <t>20MP11b orange-7</t>
  </si>
  <si>
    <t>20MP11b Clear-34</t>
  </si>
  <si>
    <t>20MP11b Clear-19</t>
  </si>
  <si>
    <t>20MP11b Clear-17</t>
  </si>
  <si>
    <t>20MP11b Clear-79</t>
  </si>
  <si>
    <t>20MP11b Clear-45</t>
  </si>
  <si>
    <t>20MP11b Clear-28</t>
  </si>
  <si>
    <t>20MP11b Clear-51</t>
  </si>
  <si>
    <t>20MP11b orange-34</t>
  </si>
  <si>
    <t>20MP11b orange-19</t>
  </si>
  <si>
    <t>20MP11b orange-14</t>
  </si>
  <si>
    <t>20MP11b orange-33</t>
  </si>
  <si>
    <t>20MP11b orange-3</t>
  </si>
  <si>
    <t>20MP11b Clear-29</t>
  </si>
  <si>
    <t>20MP11b Clear-58</t>
  </si>
  <si>
    <t>20MP11b Clear-40</t>
  </si>
  <si>
    <t>20MP11b Clear-35</t>
  </si>
  <si>
    <t>20MP11b orange-39</t>
  </si>
  <si>
    <t>20MP11b orange-29</t>
  </si>
  <si>
    <t>20MP11b Clear-14</t>
  </si>
  <si>
    <t>20MP11b Clear-1</t>
  </si>
  <si>
    <t>20MP11b orange-8</t>
  </si>
  <si>
    <t>20MP11b Clear-42</t>
  </si>
  <si>
    <t>20MP11b orange-26</t>
  </si>
  <si>
    <t>20MP11b orange-56</t>
  </si>
  <si>
    <t>20MP11b Clear-33</t>
  </si>
  <si>
    <t>20MP11b orange-59</t>
  </si>
  <si>
    <t>20MP11b Clear-70</t>
  </si>
  <si>
    <t>20MP11b Clear-43</t>
  </si>
  <si>
    <t>20MP11b Clear-27</t>
  </si>
  <si>
    <t>20MP11b orange-27</t>
  </si>
  <si>
    <t>20MP11b orange-25</t>
  </si>
  <si>
    <t>20MP11b Clear-74</t>
  </si>
  <si>
    <t>20MP11b orange-24</t>
  </si>
  <si>
    <t>20MP11b Clear-37</t>
  </si>
  <si>
    <t>20MP11b Clear-84</t>
  </si>
  <si>
    <t>20MP11b Clear-7</t>
  </si>
  <si>
    <t>20MP11b Clear-11</t>
  </si>
  <si>
    <t>20MP11b orange-21</t>
  </si>
  <si>
    <t>20MP11b Clear-66</t>
  </si>
  <si>
    <t>20MP11b Clear-65</t>
  </si>
  <si>
    <t>20MP11b orange-54</t>
  </si>
  <si>
    <t>20MP11b orange-12</t>
  </si>
  <si>
    <t>20MP11b Clear-77</t>
  </si>
  <si>
    <t>20MP11b Clear-46</t>
  </si>
  <si>
    <t>20MP11b Clear-71</t>
  </si>
  <si>
    <t>20MP11b orange-2</t>
  </si>
  <si>
    <t>20MP11b orange-22</t>
  </si>
  <si>
    <t>20MP11b orange-57</t>
  </si>
  <si>
    <t>20MP11b orange-9</t>
  </si>
  <si>
    <t>20MP11b orange-52</t>
  </si>
  <si>
    <t>20MP11b Clear-78</t>
  </si>
  <si>
    <t>20MP11b Clear-4</t>
  </si>
  <si>
    <t>20MP11b orange-4</t>
  </si>
  <si>
    <t>20MP11b Clear-59</t>
  </si>
  <si>
    <t>20MP11b Clear-30</t>
  </si>
  <si>
    <t>20MP11b Clear-10</t>
  </si>
  <si>
    <t>20MP11b Clear-16</t>
  </si>
  <si>
    <t>20MP11b Clear-48</t>
  </si>
  <si>
    <t>20MP11b Clear-21</t>
  </si>
  <si>
    <t>20MP11b Clear-41</t>
  </si>
  <si>
    <t>20MP11b orange-44</t>
  </si>
  <si>
    <t>20MP11b orange-28</t>
  </si>
  <si>
    <t>20MP11b orange-45</t>
  </si>
  <si>
    <t>20MP11b Clear-2</t>
  </si>
  <si>
    <t>20MP11b Clear-81</t>
  </si>
  <si>
    <t>20MP11b orange-31</t>
  </si>
  <si>
    <t>20MP11b Clear-36</t>
  </si>
  <si>
    <t>20MP11b Clear-38</t>
  </si>
  <si>
    <t>20MP11b orange-37</t>
  </si>
  <si>
    <t>20MP11b Clear-6</t>
  </si>
  <si>
    <t>20MP11b Clear-39</t>
  </si>
  <si>
    <t>20MP11b orange-32</t>
  </si>
  <si>
    <t>20MP11b orange-16</t>
  </si>
  <si>
    <t>20MP11b Clear-24</t>
  </si>
  <si>
    <t>20MP11b Clear-60</t>
  </si>
  <si>
    <t>20MP11b Clear-83</t>
  </si>
  <si>
    <t>20MP11b Clear-50</t>
  </si>
  <si>
    <t>20MP9-58</t>
  </si>
  <si>
    <t>20MP9-38</t>
  </si>
  <si>
    <t>20MP9-27</t>
  </si>
  <si>
    <t>20MP9-44</t>
  </si>
  <si>
    <t>20MP9-35</t>
  </si>
  <si>
    <t>20MP9-59</t>
  </si>
  <si>
    <t>20MP9-23</t>
  </si>
  <si>
    <t>20MP9-14</t>
  </si>
  <si>
    <t>20MP9-24</t>
  </si>
  <si>
    <t>20MP9-42</t>
  </si>
  <si>
    <t>20MP9-6</t>
  </si>
  <si>
    <t>20MP9-19</t>
  </si>
  <si>
    <t>20MP9-41</t>
  </si>
  <si>
    <t>20MP9-9</t>
  </si>
  <si>
    <t>20MP9-15</t>
  </si>
  <si>
    <t>20MP9-46</t>
  </si>
  <si>
    <t>20MP9-45</t>
  </si>
  <si>
    <t>20MP9-31</t>
  </si>
  <si>
    <t>20MP9-36</t>
  </si>
  <si>
    <t>20MP9-50</t>
  </si>
  <si>
    <t>20MP9-48</t>
  </si>
  <si>
    <t>20MP9-30</t>
  </si>
  <si>
    <t>20MP9-56</t>
  </si>
  <si>
    <t>20MP9-53</t>
  </si>
  <si>
    <t>20MP9-1</t>
  </si>
  <si>
    <t>20MP9-49</t>
  </si>
  <si>
    <t>20MP9-40</t>
  </si>
  <si>
    <t>20MP9-11</t>
  </si>
  <si>
    <t>20MP9-28</t>
  </si>
  <si>
    <t>20MP9-43</t>
  </si>
  <si>
    <t>20MP9-54</t>
  </si>
  <si>
    <t>20MP9-26</t>
  </si>
  <si>
    <t>20MP9-3</t>
  </si>
  <si>
    <t>20MP9-12</t>
  </si>
  <si>
    <t>20MP9-61</t>
  </si>
  <si>
    <t>20MP9-57</t>
  </si>
  <si>
    <t>20MP9-55</t>
  </si>
  <si>
    <t>20MP9-16</t>
  </si>
  <si>
    <t>20MP9-60</t>
  </si>
  <si>
    <t>20MP9-34</t>
  </si>
  <si>
    <t>20MP9-37</t>
  </si>
  <si>
    <t>20MP9-8</t>
  </si>
  <si>
    <t>20MP9-47</t>
  </si>
  <si>
    <t>20MP9-10</t>
  </si>
  <si>
    <t>20MP9-25</t>
  </si>
  <si>
    <t>20MP9-20</t>
  </si>
  <si>
    <t>20MP9-5</t>
  </si>
  <si>
    <t>20MP9-13</t>
  </si>
  <si>
    <t>20MP9-52</t>
  </si>
  <si>
    <t>20MP9-51</t>
  </si>
  <si>
    <t>20MP9-17</t>
  </si>
  <si>
    <t>20MP9-22</t>
  </si>
  <si>
    <t>20MP9-18</t>
  </si>
  <si>
    <t>20MP9-7</t>
  </si>
  <si>
    <t>20MP9-33</t>
  </si>
  <si>
    <t>20MP9-2</t>
  </si>
  <si>
    <t>20MP9-21</t>
  </si>
  <si>
    <t>20MP9-39</t>
  </si>
  <si>
    <t>20MP9-32</t>
  </si>
  <si>
    <t>20MP9-4</t>
  </si>
  <si>
    <t>20MP9-29</t>
  </si>
  <si>
    <t>20MP7-47</t>
  </si>
  <si>
    <t>20MP7-16</t>
  </si>
  <si>
    <t>20MP7-1</t>
  </si>
  <si>
    <t>20MP7-44</t>
  </si>
  <si>
    <t>20MP7-36</t>
  </si>
  <si>
    <t>20MP7-48</t>
  </si>
  <si>
    <t>20MP7-27</t>
  </si>
  <si>
    <t>20MP7-38</t>
  </si>
  <si>
    <t>20MP7-42</t>
  </si>
  <si>
    <t>20MP7-25</t>
  </si>
  <si>
    <t>20MP7-46</t>
  </si>
  <si>
    <t>20MP7-3</t>
  </si>
  <si>
    <t>20MP7-32</t>
  </si>
  <si>
    <t>20MP7-12</t>
  </si>
  <si>
    <t>20MP7-35</t>
  </si>
  <si>
    <t>20MP7-41</t>
  </si>
  <si>
    <t>20MP7-29</t>
  </si>
  <si>
    <t>20MP7-43</t>
  </si>
  <si>
    <t>20MP7-18</t>
  </si>
  <si>
    <t>20MP7-34</t>
  </si>
  <si>
    <t>20MP7-19</t>
  </si>
  <si>
    <t>20MP7-40</t>
  </si>
  <si>
    <t>20MP7-14</t>
  </si>
  <si>
    <t>20MP7-5</t>
  </si>
  <si>
    <t>20MP7-23</t>
  </si>
  <si>
    <t>20MP7-2</t>
  </si>
  <si>
    <t>20MP7-6</t>
  </si>
  <si>
    <t>20MP7-15</t>
  </si>
  <si>
    <t>20MP7-4</t>
  </si>
  <si>
    <t>20MP7-33</t>
  </si>
  <si>
    <t>20MP7-20</t>
  </si>
  <si>
    <t>20MP7-11</t>
  </si>
  <si>
    <t>20MP7-45</t>
  </si>
  <si>
    <t>20MP7-31</t>
  </si>
  <si>
    <t>20MP7-50</t>
  </si>
  <si>
    <t>20MP7-24</t>
  </si>
  <si>
    <t>20MP7-26</t>
  </si>
  <si>
    <t>20MP7-7</t>
  </si>
  <si>
    <t>20MP7-21</t>
  </si>
  <si>
    <t>20MP7-22</t>
  </si>
  <si>
    <t>20MP7-13</t>
  </si>
  <si>
    <t>20MP7-37</t>
  </si>
  <si>
    <t>20MP7-28</t>
  </si>
  <si>
    <t>20MP7-39</t>
  </si>
  <si>
    <t>20MP7-10</t>
  </si>
  <si>
    <t>20MP7-8</t>
  </si>
  <si>
    <t>20MP7-17</t>
  </si>
  <si>
    <t>20MP7-9</t>
  </si>
  <si>
    <t>20MP7-30</t>
  </si>
  <si>
    <t>20MP3-20</t>
  </si>
  <si>
    <t>20MP3-38</t>
  </si>
  <si>
    <t>20MP3-23</t>
  </si>
  <si>
    <t>20MP3-19</t>
  </si>
  <si>
    <t>20MP3-44</t>
  </si>
  <si>
    <t>20MP3-16</t>
  </si>
  <si>
    <t>20MP3-2</t>
  </si>
  <si>
    <t>20MP3-39</t>
  </si>
  <si>
    <t>20MP3-32</t>
  </si>
  <si>
    <t>20MP3-41</t>
  </si>
  <si>
    <t>20MP3-7</t>
  </si>
  <si>
    <t>20MP3-21</t>
  </si>
  <si>
    <t>20MP3-4</t>
  </si>
  <si>
    <t>20MP3-18</t>
  </si>
  <si>
    <t>20MP3-35</t>
  </si>
  <si>
    <t>20MP3-15</t>
  </si>
  <si>
    <t>20MP3-36</t>
  </si>
  <si>
    <t>20MP3-37</t>
  </si>
  <si>
    <t>20MP3-28</t>
  </si>
  <si>
    <t>20MP3-17</t>
  </si>
  <si>
    <t>20MP3-9</t>
  </si>
  <si>
    <t>20MP3-40</t>
  </si>
  <si>
    <t>20MP3-10</t>
  </si>
  <si>
    <t>20MP3-1</t>
  </si>
  <si>
    <t>20MP3-3</t>
  </si>
  <si>
    <t>20MP3-24</t>
  </si>
  <si>
    <t>20MP3-11</t>
  </si>
  <si>
    <t>20MP3-13</t>
  </si>
  <si>
    <t>20MP3-8</t>
  </si>
  <si>
    <t>20MP3-5</t>
  </si>
  <si>
    <t>20MP3-12</t>
  </si>
  <si>
    <t>20MP3-14</t>
  </si>
  <si>
    <t>20MP3-26</t>
  </si>
  <si>
    <t>20MP3-31</t>
  </si>
  <si>
    <t>20MP3-33</t>
  </si>
  <si>
    <t>20MP3-6</t>
  </si>
  <si>
    <t>20MP3-22</t>
  </si>
  <si>
    <t>20MP3-27</t>
  </si>
  <si>
    <t>20MP3-34</t>
  </si>
  <si>
    <t>20MP3-25</t>
  </si>
  <si>
    <t>20MP3-45</t>
  </si>
  <si>
    <t>20MP3-42</t>
  </si>
  <si>
    <t>20MP3-43</t>
  </si>
  <si>
    <t>20MP1-63</t>
  </si>
  <si>
    <t>20MP1-62</t>
  </si>
  <si>
    <t>20MP1-61</t>
  </si>
  <si>
    <t>20MP1-60</t>
  </si>
  <si>
    <t>20MP1-59</t>
  </si>
  <si>
    <t>20MP1-58</t>
  </si>
  <si>
    <t>20MP1-57</t>
  </si>
  <si>
    <t>20MP1-56</t>
  </si>
  <si>
    <t>20MP1-55</t>
  </si>
  <si>
    <t>20MP1-54</t>
  </si>
  <si>
    <t>20MP1-53</t>
  </si>
  <si>
    <t>20MP1-52</t>
  </si>
  <si>
    <t>20MP1-51</t>
  </si>
  <si>
    <t>20MP1-50</t>
  </si>
  <si>
    <t>20MP1-49</t>
  </si>
  <si>
    <t>20MP1-48</t>
  </si>
  <si>
    <t>20MP1-47</t>
  </si>
  <si>
    <t>20MP1-46</t>
  </si>
  <si>
    <t>20MP1-45</t>
  </si>
  <si>
    <t>20MP1-44</t>
  </si>
  <si>
    <t>20MP1-43</t>
  </si>
  <si>
    <t>20MP1-42</t>
  </si>
  <si>
    <t>20MP1-41</t>
  </si>
  <si>
    <t>20MP1-40</t>
  </si>
  <si>
    <t>20MP1-39</t>
  </si>
  <si>
    <t>20MP1-38</t>
  </si>
  <si>
    <t>20MP1-37</t>
  </si>
  <si>
    <t>20MP1-36</t>
  </si>
  <si>
    <t>20MP1-35</t>
  </si>
  <si>
    <t>20MP1-34</t>
  </si>
  <si>
    <t>20MP1-33</t>
  </si>
  <si>
    <t>20MP1-32</t>
  </si>
  <si>
    <t>20MP1-31</t>
  </si>
  <si>
    <t>20MP1-30</t>
  </si>
  <si>
    <t>20MP1-29</t>
  </si>
  <si>
    <t>20MP1-28</t>
  </si>
  <si>
    <t>20MP1-27</t>
  </si>
  <si>
    <t>20MP1-26</t>
  </si>
  <si>
    <t>20MP1-25</t>
  </si>
  <si>
    <t>20MP1-24</t>
  </si>
  <si>
    <t>20MP1-23</t>
  </si>
  <si>
    <t>20MP1-22</t>
  </si>
  <si>
    <t>20MP1-21</t>
  </si>
  <si>
    <t>20MP1-20</t>
  </si>
  <si>
    <t>20MP1-19</t>
  </si>
  <si>
    <t>20MP1-18</t>
  </si>
  <si>
    <t>20MP1-17</t>
  </si>
  <si>
    <t>20MP1-16</t>
  </si>
  <si>
    <t>20MP1-15</t>
  </si>
  <si>
    <t>20MP1-14</t>
  </si>
  <si>
    <t>20MP1-13</t>
  </si>
  <si>
    <t>20MP1-12</t>
  </si>
  <si>
    <t>20MP1-11</t>
  </si>
  <si>
    <t>20MP1-10</t>
  </si>
  <si>
    <t>20MP1-9</t>
  </si>
  <si>
    <t>20MP1-8</t>
  </si>
  <si>
    <t>20MP1-7</t>
  </si>
  <si>
    <t>20MP1-6</t>
  </si>
  <si>
    <t>20MP1-5</t>
  </si>
  <si>
    <t>20MP1-4</t>
  </si>
  <si>
    <t>20MP1-1</t>
  </si>
  <si>
    <t>Pine Mountain block</t>
  </si>
  <si>
    <t>13SGM46_5</t>
  </si>
  <si>
    <t>13SGM46_9</t>
  </si>
  <si>
    <t>13SGM46_7</t>
  </si>
  <si>
    <t>13SGM46_11</t>
  </si>
  <si>
    <t>13SGM46_10</t>
  </si>
  <si>
    <t>13SGM46_8</t>
  </si>
  <si>
    <t>13SGM46_16</t>
  </si>
  <si>
    <t>13SGM46_12</t>
  </si>
  <si>
    <t>13SGM46_20</t>
  </si>
  <si>
    <t>13SGM46_15</t>
  </si>
  <si>
    <t>13SGM46_6</t>
  </si>
  <si>
    <t>13SGM46_13</t>
  </si>
  <si>
    <t>13SGM46_17</t>
  </si>
  <si>
    <t>13SGM46_19</t>
  </si>
  <si>
    <t>13SGM46_4</t>
  </si>
  <si>
    <t>13SGM46_18</t>
  </si>
  <si>
    <t>13SGM46_1</t>
  </si>
  <si>
    <t>13SGM46_3</t>
  </si>
  <si>
    <t>13SGM46_14</t>
  </si>
  <si>
    <t>13SGM46_21</t>
  </si>
  <si>
    <t>13SGM46_2</t>
  </si>
  <si>
    <t>13sgm45_6</t>
  </si>
  <si>
    <t>13sgm45_26</t>
  </si>
  <si>
    <t>13sgm45_13</t>
  </si>
  <si>
    <t>13sgm45_11</t>
  </si>
  <si>
    <t>13sgm45_15</t>
  </si>
  <si>
    <t>13sgm45_14</t>
  </si>
  <si>
    <t>13sgm45_12</t>
  </si>
  <si>
    <t>13sgm45_27</t>
  </si>
  <si>
    <t>13sgm45_8</t>
  </si>
  <si>
    <t>13sgm45_4</t>
  </si>
  <si>
    <t>13sgm45_30</t>
  </si>
  <si>
    <t>13sgm45_9</t>
  </si>
  <si>
    <t>13sgm45_21</t>
  </si>
  <si>
    <t>13sgm45_3</t>
  </si>
  <si>
    <t>13sgm45_25</t>
  </si>
  <si>
    <t>13sgm45_7</t>
  </si>
  <si>
    <t>13sgm45_23</t>
  </si>
  <si>
    <t>13sgm45_10</t>
  </si>
  <si>
    <t>13sgm45_24</t>
  </si>
  <si>
    <t>13sgm45_19</t>
  </si>
  <si>
    <t>13sgm45_28</t>
  </si>
  <si>
    <t>13sgm45_18</t>
  </si>
  <si>
    <t>13sgm45_22</t>
  </si>
  <si>
    <t>13sgm45_16</t>
  </si>
  <si>
    <t>13sgm45_29</t>
  </si>
  <si>
    <t>13sgm45_20</t>
  </si>
  <si>
    <t>13sgm45_17</t>
  </si>
  <si>
    <t>13sgm45_2</t>
  </si>
  <si>
    <t>13sgm45_5</t>
  </si>
  <si>
    <t>13sgm45_1</t>
  </si>
  <si>
    <t>13SGM44_10</t>
  </si>
  <si>
    <t>13SGM44_11</t>
  </si>
  <si>
    <t>13SGM44_21</t>
  </si>
  <si>
    <t>13SGM44_5</t>
  </si>
  <si>
    <t>13SGM44_9</t>
  </si>
  <si>
    <t>13SGM44_6</t>
  </si>
  <si>
    <t>13SGM44_22</t>
  </si>
  <si>
    <t>13SGM44_23</t>
  </si>
  <si>
    <t>13SGM44_1</t>
  </si>
  <si>
    <t>13SGM44_7</t>
  </si>
  <si>
    <t>13SGM44_25</t>
  </si>
  <si>
    <t>13SGM44_24</t>
  </si>
  <si>
    <t>13SGM44_13</t>
  </si>
  <si>
    <t>13SGM44_2</t>
  </si>
  <si>
    <t>13SGM44_18</t>
  </si>
  <si>
    <t>13SGM44_27</t>
  </si>
  <si>
    <t>13SGM44_26</t>
  </si>
  <si>
    <t>13SGM44_3</t>
  </si>
  <si>
    <t>13SGM44_4</t>
  </si>
  <si>
    <t>13SGM44_29</t>
  </si>
  <si>
    <t>13SGM44_30</t>
  </si>
  <si>
    <t>13SGM43_18</t>
  </si>
  <si>
    <t>13SGM43_26</t>
  </si>
  <si>
    <t>13SGM43_6</t>
  </si>
  <si>
    <t>13SGM43_3</t>
  </si>
  <si>
    <t>13SGM43_16</t>
  </si>
  <si>
    <t>13SGM43_4</t>
  </si>
  <si>
    <t>13SGM43_9</t>
  </si>
  <si>
    <t>13SGM43_15</t>
  </si>
  <si>
    <t>13SGM43_7</t>
  </si>
  <si>
    <t>13SGM43_25</t>
  </si>
  <si>
    <t>13SGM43_17</t>
  </si>
  <si>
    <t>13SGM43_5</t>
  </si>
  <si>
    <t>13SGM43_10</t>
  </si>
  <si>
    <t>13SGM43_14</t>
  </si>
  <si>
    <t>13SGM43_20</t>
  </si>
  <si>
    <t>13SGM43_13</t>
  </si>
  <si>
    <t>13SGM43_11</t>
  </si>
  <si>
    <t>13SGM43_30</t>
  </si>
  <si>
    <t>13SGM43_12</t>
  </si>
  <si>
    <t>13SGM43_19</t>
  </si>
  <si>
    <t>13SGM43_28</t>
  </si>
  <si>
    <t>13SGM43_23</t>
  </si>
  <si>
    <t>13SGM43_8</t>
  </si>
  <si>
    <t>13SGM43_29</t>
  </si>
  <si>
    <t>13SGM43_27</t>
  </si>
  <si>
    <t>13SGM43_22</t>
  </si>
  <si>
    <t>13SGM43_2</t>
  </si>
  <si>
    <t>13SGM43_1</t>
  </si>
  <si>
    <t>13SGM43_21</t>
  </si>
  <si>
    <t>13SGM43_24</t>
  </si>
  <si>
    <t>San Gabriel terrane</t>
  </si>
  <si>
    <t>13SGM38_8</t>
  </si>
  <si>
    <t>13SGM38_5</t>
  </si>
  <si>
    <t>13SGM38_16</t>
  </si>
  <si>
    <t>13SGM38_6</t>
  </si>
  <si>
    <t>13SGM38_3</t>
  </si>
  <si>
    <t>13SGM38_7</t>
  </si>
  <si>
    <t>13SGM38_12</t>
  </si>
  <si>
    <t>13SGM38_24</t>
  </si>
  <si>
    <t>13SGM38_14</t>
  </si>
  <si>
    <t>13SGM38_17</t>
  </si>
  <si>
    <t>13SGM38_20</t>
  </si>
  <si>
    <t>13SGM38_10</t>
  </si>
  <si>
    <t>13SGM38_1</t>
  </si>
  <si>
    <t>13SGM38_19</t>
  </si>
  <si>
    <t>13SGM38_2</t>
  </si>
  <si>
    <t>13SGM38_15</t>
  </si>
  <si>
    <t>13SGM38_4</t>
  </si>
  <si>
    <t>13SGM38_26</t>
  </si>
  <si>
    <t>13SGM38_11</t>
  </si>
  <si>
    <t>13SGM38_13</t>
  </si>
  <si>
    <t>13SGM38_21</t>
  </si>
  <si>
    <t>13SGM38_18</t>
  </si>
  <si>
    <t>13SGM38_9</t>
  </si>
  <si>
    <t>13SGM38_22</t>
  </si>
  <si>
    <t>13SGM38_25</t>
  </si>
  <si>
    <t>13SGM38_23</t>
  </si>
  <si>
    <t>12SGM19_3</t>
  </si>
  <si>
    <t>12SGM19_10</t>
  </si>
  <si>
    <t>12SGM19_14</t>
  </si>
  <si>
    <t>12SGM19_2</t>
  </si>
  <si>
    <t>12SGM19_16</t>
  </si>
  <si>
    <t>12SGM19_18</t>
  </si>
  <si>
    <t>12SGM19_5</t>
  </si>
  <si>
    <t>12SGM19_8</t>
  </si>
  <si>
    <t>12SGM19_6</t>
  </si>
  <si>
    <t>12SGM19_9</t>
  </si>
  <si>
    <t>12SGM19_13</t>
  </si>
  <si>
    <t>12SGM19_17</t>
  </si>
  <si>
    <t>12SGM19_4</t>
  </si>
  <si>
    <t>12SGM19_7</t>
  </si>
  <si>
    <t>12SGM19_1</t>
  </si>
  <si>
    <t>12SGM19_12</t>
  </si>
  <si>
    <t>12SGM19_11</t>
  </si>
  <si>
    <t>12SGM19_15</t>
  </si>
  <si>
    <t>12EC_17_9</t>
  </si>
  <si>
    <t>12EC_17_1</t>
  </si>
  <si>
    <t>12EC_17_5</t>
  </si>
  <si>
    <t>12EC_17_7</t>
  </si>
  <si>
    <t>12EC_17_6</t>
  </si>
  <si>
    <t>12EC_17_4</t>
  </si>
  <si>
    <t>12EC_17_8</t>
  </si>
  <si>
    <t>12EC_17_2</t>
  </si>
  <si>
    <t>12EC_17_3</t>
  </si>
  <si>
    <t>12EC_8_2</t>
  </si>
  <si>
    <t>12EC_8_1</t>
  </si>
  <si>
    <t>12EC_8_4</t>
  </si>
  <si>
    <t>12EC_8_30</t>
  </si>
  <si>
    <t>12EC_8_3</t>
  </si>
  <si>
    <t>12EC_8_8</t>
  </si>
  <si>
    <t>12EC_8_7</t>
  </si>
  <si>
    <t>12EC_8_9</t>
  </si>
  <si>
    <t>12EC_8_23</t>
  </si>
  <si>
    <t>12EC_8_12</t>
  </si>
  <si>
    <t>12EC_8_14</t>
  </si>
  <si>
    <t>12EC_8_6</t>
  </si>
  <si>
    <t>12EC_8_5</t>
  </si>
  <si>
    <t>12EC_8_19</t>
  </si>
  <si>
    <t>12EC_8_29</t>
  </si>
  <si>
    <t>12EC_8_11</t>
  </si>
  <si>
    <t>12EC_8_24</t>
  </si>
  <si>
    <t>12EC_8_21</t>
  </si>
  <si>
    <t>12EC_8_17</t>
  </si>
  <si>
    <t>12EC_8_20</t>
  </si>
  <si>
    <t>12EC_8_27</t>
  </si>
  <si>
    <t>12EC_8_26</t>
  </si>
  <si>
    <t>12EC_8_10</t>
  </si>
  <si>
    <t>12EC_8_22</t>
  </si>
  <si>
    <t>12EC_8_25</t>
  </si>
  <si>
    <t>12EC_8_16</t>
  </si>
  <si>
    <t>12EC_8_13</t>
  </si>
  <si>
    <t>12EC_8_18</t>
  </si>
  <si>
    <t>12EC_8_15</t>
  </si>
  <si>
    <t>12EC_8_28</t>
  </si>
  <si>
    <t>12EC_7_12</t>
  </si>
  <si>
    <t>12EC_7_22</t>
  </si>
  <si>
    <t>12EC_7_10</t>
  </si>
  <si>
    <t>12EC_7_2</t>
  </si>
  <si>
    <t>12EC_7_9</t>
  </si>
  <si>
    <t>12EC_7_11</t>
  </si>
  <si>
    <t>12EC_7_8</t>
  </si>
  <si>
    <t>12EC_7_5</t>
  </si>
  <si>
    <t>12EC_7_6</t>
  </si>
  <si>
    <t>12EC_7_24</t>
  </si>
  <si>
    <t>12EC_7_19</t>
  </si>
  <si>
    <t>12EC_7_20</t>
  </si>
  <si>
    <t>12EC_7_30</t>
  </si>
  <si>
    <t>12EC_7_28</t>
  </si>
  <si>
    <t>12EC_7_17</t>
  </si>
  <si>
    <t>12EC_7_21</t>
  </si>
  <si>
    <t>12EC_7_3</t>
  </si>
  <si>
    <t>12EC_7_18</t>
  </si>
  <si>
    <t>12EC_7_29</t>
  </si>
  <si>
    <t>12EC_7_7</t>
  </si>
  <si>
    <t>12EC_7_4</t>
  </si>
  <si>
    <t>12EC_7_27</t>
  </si>
  <si>
    <t>12EC_7_25</t>
  </si>
  <si>
    <t>12EC_7_26</t>
  </si>
  <si>
    <t>12EC_7_14</t>
  </si>
  <si>
    <t>12EC_7_15</t>
  </si>
  <si>
    <t>12EC_7_23</t>
  </si>
  <si>
    <t>12EC_7_1</t>
  </si>
  <si>
    <t>12EC_7_16</t>
  </si>
  <si>
    <t>12EC_7_13</t>
  </si>
  <si>
    <t>12EC_6_6</t>
  </si>
  <si>
    <t>12EC_6_10</t>
  </si>
  <si>
    <t>12EC_6_22</t>
  </si>
  <si>
    <t>12EC_6_12</t>
  </si>
  <si>
    <t>12EC_6_18</t>
  </si>
  <si>
    <t>12EC_6_21</t>
  </si>
  <si>
    <t>12EC_6_16</t>
  </si>
  <si>
    <t>12EC_6_26</t>
  </si>
  <si>
    <t>12EC_6_1</t>
  </si>
  <si>
    <t>12EC_6_3</t>
  </si>
  <si>
    <t>12EC_6_4</t>
  </si>
  <si>
    <t>12EC_6_20</t>
  </si>
  <si>
    <t>12EC_6_13</t>
  </si>
  <si>
    <t>12EC_6_7</t>
  </si>
  <si>
    <t>12EC_6_9</t>
  </si>
  <si>
    <t>12EC_6_17</t>
  </si>
  <si>
    <t>12EC_6_28</t>
  </si>
  <si>
    <t>12EC_6_25</t>
  </si>
  <si>
    <t>12EC_6_14</t>
  </si>
  <si>
    <t>12EC_6_8</t>
  </si>
  <si>
    <t>12EC_6_15</t>
  </si>
  <si>
    <t>12EC_6_23</t>
  </si>
  <si>
    <t>12EC_6_11</t>
  </si>
  <si>
    <t>12EC_6_2</t>
  </si>
  <si>
    <t>12EC_6_19</t>
  </si>
  <si>
    <t>12EC_6_5</t>
  </si>
  <si>
    <t>12EC_6_29</t>
  </si>
  <si>
    <t>12EC_6_27</t>
  </si>
  <si>
    <t>12EC_6_30</t>
  </si>
  <si>
    <t>12EC_6_31</t>
  </si>
  <si>
    <t>12EC_6_24</t>
  </si>
  <si>
    <t>12EC_2A_22</t>
  </si>
  <si>
    <t>12EC_2A_19</t>
  </si>
  <si>
    <t>12EC_2A_20</t>
  </si>
  <si>
    <t>12EC_2A_4</t>
  </si>
  <si>
    <t>12EC_2A_16</t>
  </si>
  <si>
    <t>12EC_2A_21</t>
  </si>
  <si>
    <t>12EC_2A_3</t>
  </si>
  <si>
    <t>12EC_2A_28</t>
  </si>
  <si>
    <t>12EC_2A_2</t>
  </si>
  <si>
    <t>12EC_2A_15</t>
  </si>
  <si>
    <t>12EC_2A_6</t>
  </si>
  <si>
    <t>12EC_2A_12</t>
  </si>
  <si>
    <t>12EC_2A_23</t>
  </si>
  <si>
    <t>12EC_2A_24</t>
  </si>
  <si>
    <t>12EC_2A_10</t>
  </si>
  <si>
    <t>12EC_2A_5</t>
  </si>
  <si>
    <t>12EC_2A_1</t>
  </si>
  <si>
    <t>12EC_2A_7</t>
  </si>
  <si>
    <t>12EC_2A_11</t>
  </si>
  <si>
    <t>12EC_2A_9</t>
  </si>
  <si>
    <t>12EC_2A_27</t>
  </si>
  <si>
    <t>12EC_2A_14</t>
  </si>
  <si>
    <t>12EC_2A_13</t>
  </si>
  <si>
    <t>12EC_2A_8</t>
  </si>
  <si>
    <t>12EC_2A_29</t>
  </si>
  <si>
    <t>12EC_2A_17</t>
  </si>
  <si>
    <t>12EC_2A_18</t>
  </si>
  <si>
    <t>12EC_2A_26</t>
  </si>
  <si>
    <t>12EC_2A_30</t>
  </si>
  <si>
    <t>12EC_2A_25</t>
  </si>
  <si>
    <t>17SGM55C_6</t>
  </si>
  <si>
    <t>17SGM55C_12</t>
  </si>
  <si>
    <t>17SGM55C_23</t>
  </si>
  <si>
    <t>17SGM55C_11</t>
  </si>
  <si>
    <t>17SGM55C_2</t>
  </si>
  <si>
    <t>17SGM55C_9</t>
  </si>
  <si>
    <t>17SGM55C_8</t>
  </si>
  <si>
    <t>17SGM55C_25</t>
  </si>
  <si>
    <t>17SGM55C_4</t>
  </si>
  <si>
    <t>17SGM55C_17</t>
  </si>
  <si>
    <t>17SGM55C_20</t>
  </si>
  <si>
    <t>17SGM55C_7</t>
  </si>
  <si>
    <t>17SGM55C_30</t>
  </si>
  <si>
    <t>17SGM55C_28</t>
  </si>
  <si>
    <t>17SGM55R_5</t>
  </si>
  <si>
    <t>17SGM55C_18</t>
  </si>
  <si>
    <t>17SGM55C_3</t>
  </si>
  <si>
    <t>17SGM55C_1</t>
  </si>
  <si>
    <t>17SGM55R_26</t>
  </si>
  <si>
    <t>17SGM55C_29</t>
  </si>
  <si>
    <t>17SGM55R_3</t>
  </si>
  <si>
    <t>17SGM55R_1</t>
  </si>
  <si>
    <t>17SGM55R_21</t>
  </si>
  <si>
    <t>17SGM55C_14</t>
  </si>
  <si>
    <t>17SGM55R_7</t>
  </si>
  <si>
    <t>17SGM55C_15</t>
  </si>
  <si>
    <t>17SGM55C_26</t>
  </si>
  <si>
    <t>17SGM55R_18</t>
  </si>
  <si>
    <t>17SGM55R_13</t>
  </si>
  <si>
    <t>17SGM55R_2</t>
  </si>
  <si>
    <t>17SGM55C_22</t>
  </si>
  <si>
    <t>17SGM55C_21</t>
  </si>
  <si>
    <t>17SGM55R_11</t>
  </si>
  <si>
    <t>17SGM55R_22</t>
  </si>
  <si>
    <t>17SGM55R_25</t>
  </si>
  <si>
    <t>17SGM55R_9</t>
  </si>
  <si>
    <t>17SGM55C_19</t>
  </si>
  <si>
    <t>17SGM55R_6</t>
  </si>
  <si>
    <t>17SGM55R_19</t>
  </si>
  <si>
    <t>17SGM55R_16</t>
  </si>
  <si>
    <t>17SGM55C_16</t>
  </si>
  <si>
    <t>17SGM55C_5</t>
  </si>
  <si>
    <t>17SGM55R_15</t>
  </si>
  <si>
    <t>17SGM55R_14</t>
  </si>
  <si>
    <t>17SGM55C_10</t>
  </si>
  <si>
    <t>17SGM55R_12</t>
  </si>
  <si>
    <t>17SGM55C_24</t>
  </si>
  <si>
    <t>17SGM55R_4</t>
  </si>
  <si>
    <t>17SGM55C_13</t>
  </si>
  <si>
    <t>17SGM55R_10</t>
  </si>
  <si>
    <t>17SGM55R_24</t>
  </si>
  <si>
    <t>17SGM55R_23</t>
  </si>
  <si>
    <t>17SGM55R_8</t>
  </si>
  <si>
    <t>17SGM55R_20</t>
  </si>
  <si>
    <t>17SGM55C_27</t>
  </si>
  <si>
    <t>17SGM55R_17</t>
  </si>
  <si>
    <t>17SGM54C_1</t>
  </si>
  <si>
    <t>17SGM54C_19</t>
  </si>
  <si>
    <t>17SGM54C_12</t>
  </si>
  <si>
    <t>17SGM54C_16</t>
  </si>
  <si>
    <t>17SGM54C_4</t>
  </si>
  <si>
    <t>17SGM54C_9</t>
  </si>
  <si>
    <t>17SGM54C_3</t>
  </si>
  <si>
    <t>17SGM54C_17</t>
  </si>
  <si>
    <t>17SGM54C_6</t>
  </si>
  <si>
    <t>17SGM54C_11</t>
  </si>
  <si>
    <t>17SGM54C_5</t>
  </si>
  <si>
    <t>17SGM54C_18</t>
  </si>
  <si>
    <t>17SGM54C_15</t>
  </si>
  <si>
    <t>17SGM54C_24</t>
  </si>
  <si>
    <t>17SGM54C_7</t>
  </si>
  <si>
    <t>17SGM54C_20</t>
  </si>
  <si>
    <t>17SGM54C_22</t>
  </si>
  <si>
    <t>17SGM54C_21</t>
  </si>
  <si>
    <t>17SGM54C_14</t>
  </si>
  <si>
    <t>17SGM54C_2</t>
  </si>
  <si>
    <t>17SGM54C_23</t>
  </si>
  <si>
    <t>17SGM54C_13</t>
  </si>
  <si>
    <t>17SGM54C_10</t>
  </si>
  <si>
    <t>17SGM54C_8</t>
  </si>
  <si>
    <t>17SGM53C_22</t>
  </si>
  <si>
    <t>17SGM53C_19</t>
  </si>
  <si>
    <t>17SGM53C_27</t>
  </si>
  <si>
    <t>17SGM53C_26</t>
  </si>
  <si>
    <t>17SGM53C_24</t>
  </si>
  <si>
    <t>17SGM53C_25</t>
  </si>
  <si>
    <t>17SGM53C_23</t>
  </si>
  <si>
    <t>17SGM53C_21</t>
  </si>
  <si>
    <t>17SGM53C_20</t>
  </si>
  <si>
    <t>17SGM53C_17</t>
  </si>
  <si>
    <t>17SGM53C_18</t>
  </si>
  <si>
    <t>17SGM53C_15</t>
  </si>
  <si>
    <t>17SGM53C_16</t>
  </si>
  <si>
    <t>17SGM53C_14</t>
  </si>
  <si>
    <t>17SGM53C_13</t>
  </si>
  <si>
    <t>17SGM53C_11</t>
  </si>
  <si>
    <t>17SGM53C_12</t>
  </si>
  <si>
    <t>17SGM53C_7</t>
  </si>
  <si>
    <t>17SGM53C_10</t>
  </si>
  <si>
    <t>17SGM53C_8</t>
  </si>
  <si>
    <t>17SGM53C_9</t>
  </si>
  <si>
    <t>17SGM53C_4</t>
  </si>
  <si>
    <t>17SGM53C_5</t>
  </si>
  <si>
    <t>17SGM53C_6</t>
  </si>
  <si>
    <t>17SGM53C_2</t>
  </si>
  <si>
    <t>17SGM53R_10</t>
  </si>
  <si>
    <t>17SGM53C_1</t>
  </si>
  <si>
    <t>17SGM53C_3</t>
  </si>
  <si>
    <t>17SGM53R_21</t>
  </si>
  <si>
    <t>17SGM53R_9</t>
  </si>
  <si>
    <t>17SGM53R_4</t>
  </si>
  <si>
    <t>17SGM53R_14</t>
  </si>
  <si>
    <t>17SGM53R_5</t>
  </si>
  <si>
    <t>17SGM53R_19</t>
  </si>
  <si>
    <t>17SGM53R_6</t>
  </si>
  <si>
    <t>17SGM53R_7</t>
  </si>
  <si>
    <t>17SGM53R_24</t>
  </si>
  <si>
    <t>17SGM53R_2</t>
  </si>
  <si>
    <t>17SGM53R_16</t>
  </si>
  <si>
    <t>17SGM53R_25</t>
  </si>
  <si>
    <t>17SGM53R_18</t>
  </si>
  <si>
    <t>17SGM53R_3</t>
  </si>
  <si>
    <t>17SGM53R_22</t>
  </si>
  <si>
    <t>17SGM53R_20</t>
  </si>
  <si>
    <t>17SGM53R_8</t>
  </si>
  <si>
    <t>17SGM53R_11</t>
  </si>
  <si>
    <t>17SGM53R_17</t>
  </si>
  <si>
    <t>17SGM53R_1</t>
  </si>
  <si>
    <t>17SGM53R_13</t>
  </si>
  <si>
    <t>17SGM53R_23</t>
  </si>
  <si>
    <t>17SGM53R_15</t>
  </si>
  <si>
    <t>17SGM53R_12</t>
  </si>
  <si>
    <t>17SGM52R_22</t>
  </si>
  <si>
    <t>17SGM52R_21</t>
  </si>
  <si>
    <t>17SGM52R_20</t>
  </si>
  <si>
    <t>17SGM52R_24</t>
  </si>
  <si>
    <t>17SGM52R_19</t>
  </si>
  <si>
    <t>17SGM52R_23</t>
  </si>
  <si>
    <t>17SGM52R_18</t>
  </si>
  <si>
    <t>17SGM52R_17</t>
  </si>
  <si>
    <t>17SGM52R_16</t>
  </si>
  <si>
    <t>17SGM52R_14</t>
  </si>
  <si>
    <t>17SGM52R_15</t>
  </si>
  <si>
    <t>17SGM52R_13</t>
  </si>
  <si>
    <t>17SGM52R_7</t>
  </si>
  <si>
    <t>17SGM52R_12</t>
  </si>
  <si>
    <t>17SGM52R_9</t>
  </si>
  <si>
    <t>17SGM52R_10</t>
  </si>
  <si>
    <t>17SGM52R_11</t>
  </si>
  <si>
    <t>17SGM52R_4</t>
  </si>
  <si>
    <t>17SGM52R_6</t>
  </si>
  <si>
    <t>17SGM52R_2</t>
  </si>
  <si>
    <t>17SGM52R_1</t>
  </si>
  <si>
    <t>17SGM52R_3</t>
  </si>
  <si>
    <t>17SGM52R_8</t>
  </si>
  <si>
    <t>17SGM52R_5</t>
  </si>
  <si>
    <t>17SGM51C_5</t>
  </si>
  <si>
    <t>17SGM51C_15</t>
  </si>
  <si>
    <t>17SGM51C_11</t>
  </si>
  <si>
    <t>17SGM51R_18</t>
  </si>
  <si>
    <t>17SGM51C_17</t>
  </si>
  <si>
    <t>17SGM51R_25</t>
  </si>
  <si>
    <t>17SGM51R_20</t>
  </si>
  <si>
    <t>17SGM51R_23</t>
  </si>
  <si>
    <t>17SGM51R_24</t>
  </si>
  <si>
    <t>17SGM51R_19</t>
  </si>
  <si>
    <t>17SGM51R_22</t>
  </si>
  <si>
    <t>17SGM51R_17</t>
  </si>
  <si>
    <t>17SGM51R_21</t>
  </si>
  <si>
    <t>17SGM51R_26</t>
  </si>
  <si>
    <t>17SGM51R_27</t>
  </si>
  <si>
    <t>17SGM51C_1</t>
  </si>
  <si>
    <t>17SGM51R_3</t>
  </si>
  <si>
    <t>17SGM51R_28</t>
  </si>
  <si>
    <t>17SGM51R_16</t>
  </si>
  <si>
    <t>17SGM51C_6</t>
  </si>
  <si>
    <t>17SGM51C_13</t>
  </si>
  <si>
    <t>17SGM51C_4</t>
  </si>
  <si>
    <t>17SGM51C_16</t>
  </si>
  <si>
    <t>17SGM51C_19</t>
  </si>
  <si>
    <t>17SGM51C_26</t>
  </si>
  <si>
    <t>17SGM51R_15</t>
  </si>
  <si>
    <t>17SGM51R_8</t>
  </si>
  <si>
    <t>17SGM51C_2</t>
  </si>
  <si>
    <t>17SGM51C_22</t>
  </si>
  <si>
    <t>17SGM51C_20</t>
  </si>
  <si>
    <t>17SGM51C_8</t>
  </si>
  <si>
    <t>17SGM51C_7</t>
  </si>
  <si>
    <t>17SGM51R_14</t>
  </si>
  <si>
    <t>17SGM51C_10</t>
  </si>
  <si>
    <t>17SGM51C_24</t>
  </si>
  <si>
    <t>17SGM51C_3</t>
  </si>
  <si>
    <t>17SGM51C_21</t>
  </si>
  <si>
    <t>17SGM51R_12</t>
  </si>
  <si>
    <t>17SGM51C_25</t>
  </si>
  <si>
    <t>17SGM51C_23</t>
  </si>
  <si>
    <t>17SGM51C_18</t>
  </si>
  <si>
    <t>17SGM51R_10</t>
  </si>
  <si>
    <t>17SGM51C_12</t>
  </si>
  <si>
    <t>17SGM51C_9</t>
  </si>
  <si>
    <t>17SGM51C_14</t>
  </si>
  <si>
    <t>17SGM51R_11</t>
  </si>
  <si>
    <t>17SGM51R_13</t>
  </si>
  <si>
    <t>17SGM51R_5</t>
  </si>
  <si>
    <t>17SGM51R_1</t>
  </si>
  <si>
    <t>17SGM51R_2</t>
  </si>
  <si>
    <t>17SGM51R_4</t>
  </si>
  <si>
    <t>17SGM51R_7</t>
  </si>
  <si>
    <t>17SGM51R_6</t>
  </si>
  <si>
    <t>17SGM51R_9</t>
  </si>
  <si>
    <t>17SGM50C_1</t>
  </si>
  <si>
    <t>17SGM50C_21</t>
  </si>
  <si>
    <t>17SGM50C_2</t>
  </si>
  <si>
    <t>17SGM50C_5</t>
  </si>
  <si>
    <t>17SGM50C_13</t>
  </si>
  <si>
    <t>17SGM50C_4</t>
  </si>
  <si>
    <t>17SGM50C_25</t>
  </si>
  <si>
    <t>17SGM50C_17</t>
  </si>
  <si>
    <t>17SGM50C_11</t>
  </si>
  <si>
    <t>17SGM50C_23</t>
  </si>
  <si>
    <t>17SGM50C_6</t>
  </si>
  <si>
    <t>17SGM50C_22</t>
  </si>
  <si>
    <t>17SGM50R_19</t>
  </si>
  <si>
    <t>17SGM50R_2</t>
  </si>
  <si>
    <t>17SGM50R_3</t>
  </si>
  <si>
    <t>17SGM50C_14</t>
  </si>
  <si>
    <t>17SGM50C_26</t>
  </si>
  <si>
    <t>17SGM50R_4</t>
  </si>
  <si>
    <t>17SGM50R_6</t>
  </si>
  <si>
    <t>17SGM50C_10</t>
  </si>
  <si>
    <t>17SGM50R_5</t>
  </si>
  <si>
    <t>17SGM50C_9</t>
  </si>
  <si>
    <t>17SGM50R_1</t>
  </si>
  <si>
    <t>17SGM50R_8</t>
  </si>
  <si>
    <t>17SGM50C_3</t>
  </si>
  <si>
    <t>17SGM50C_29</t>
  </si>
  <si>
    <t>17SGM50R_9</t>
  </si>
  <si>
    <t>17SGM50R_7</t>
  </si>
  <si>
    <t>17SGM50C_19</t>
  </si>
  <si>
    <t>17SGM50C_16</t>
  </si>
  <si>
    <t>17SGM50C_20</t>
  </si>
  <si>
    <t>17SGM50R_10</t>
  </si>
  <si>
    <t>17SGM50C_27</t>
  </si>
  <si>
    <t>17SGM50C_8</t>
  </si>
  <si>
    <t>17SGM50C_30</t>
  </si>
  <si>
    <t>17SGM50R_12</t>
  </si>
  <si>
    <t>17SGM50C_28</t>
  </si>
  <si>
    <t>17SGM50C_24</t>
  </si>
  <si>
    <t>17SGM50C_15</t>
  </si>
  <si>
    <t>17SGM50R_11</t>
  </si>
  <si>
    <t>17SGM50C_18</t>
  </si>
  <si>
    <t>17SGM50C_12</t>
  </si>
  <si>
    <t>17SGM50R_14</t>
  </si>
  <si>
    <t>17SGM50R_21</t>
  </si>
  <si>
    <t>17SGM50R_16</t>
  </si>
  <si>
    <t>17SGM50R_15</t>
  </si>
  <si>
    <t>17SGM50R_20</t>
  </si>
  <si>
    <t>17SGM50C_7</t>
  </si>
  <si>
    <t>17SGM50R_22</t>
  </si>
  <si>
    <t>17SGM50R_18</t>
  </si>
  <si>
    <t>17SGM50R_13</t>
  </si>
  <si>
    <t>17SGM50R_23</t>
  </si>
  <si>
    <t>17SGM50R_17</t>
  </si>
  <si>
    <t>17SGM48R_25</t>
  </si>
  <si>
    <t>17SGM48R_11</t>
  </si>
  <si>
    <t>17SGM48R_1</t>
  </si>
  <si>
    <t>17SGM48C_8</t>
  </si>
  <si>
    <t>17SGM48R_2</t>
  </si>
  <si>
    <t>17SGM48C_7</t>
  </si>
  <si>
    <t>17SGM48R_29</t>
  </si>
  <si>
    <t>17SGM48R_5</t>
  </si>
  <si>
    <t>17SGM48R_13</t>
  </si>
  <si>
    <t>17SGM48C_9</t>
  </si>
  <si>
    <t>17SGM48C_16</t>
  </si>
  <si>
    <t>17SGM48R_27</t>
  </si>
  <si>
    <t>17SGM48R_17</t>
  </si>
  <si>
    <t>17SGM48R_8</t>
  </si>
  <si>
    <t>17SGM48C_11</t>
  </si>
  <si>
    <t>17SGM48C_6</t>
  </si>
  <si>
    <t>17SGM48C_2</t>
  </si>
  <si>
    <t>17SGM48R_4</t>
  </si>
  <si>
    <t>17SGM48R_14</t>
  </si>
  <si>
    <t>17SGM48R_10</t>
  </si>
  <si>
    <t>17SGM48R_21</t>
  </si>
  <si>
    <t>17SGM48R_6</t>
  </si>
  <si>
    <t>17SGM48R_26</t>
  </si>
  <si>
    <t>17SGM48C_19</t>
  </si>
  <si>
    <t>17SGM48R_7</t>
  </si>
  <si>
    <t>17SGM48R_16</t>
  </si>
  <si>
    <t>17SGM48C_24</t>
  </si>
  <si>
    <t>17SGM48C_29</t>
  </si>
  <si>
    <t>17SGM48C_20</t>
  </si>
  <si>
    <t>17SGM48R_9</t>
  </si>
  <si>
    <t>17SGM48C_4</t>
  </si>
  <si>
    <t>17SGM48R_28</t>
  </si>
  <si>
    <t>17SGM48C_12</t>
  </si>
  <si>
    <t>17SGM48C_5</t>
  </si>
  <si>
    <t>17SGM48C_10</t>
  </si>
  <si>
    <t>17SGM48C_30</t>
  </si>
  <si>
    <t>17SGM48C_23</t>
  </si>
  <si>
    <t>17SGM48C_3</t>
  </si>
  <si>
    <t>17SGM48C_18</t>
  </si>
  <si>
    <t>17SGM48R_19</t>
  </si>
  <si>
    <t>17SGM48C_15</t>
  </si>
  <si>
    <t>17SGM48R_20</t>
  </si>
  <si>
    <t>17SGM48C_13</t>
  </si>
  <si>
    <t>17SGM48R_12</t>
  </si>
  <si>
    <t>17SGM48C_17</t>
  </si>
  <si>
    <t>17SGM48R_15</t>
  </si>
  <si>
    <t>17SGM48C_14</t>
  </si>
  <si>
    <t>17SGM48C_28</t>
  </si>
  <si>
    <t>17SGM48R_30</t>
  </si>
  <si>
    <t>17SGM48R_18</t>
  </si>
  <si>
    <t>17SGM48C_25</t>
  </si>
  <si>
    <t>17SGM48C_22</t>
  </si>
  <si>
    <t>17SGM48C_21</t>
  </si>
  <si>
    <t>17SGM48R_22</t>
  </si>
  <si>
    <t>17SGM48R_3</t>
  </si>
  <si>
    <t>17SGM48C_26</t>
  </si>
  <si>
    <t>17SGM48C_27</t>
  </si>
  <si>
    <t>17SGM48R_24</t>
  </si>
  <si>
    <t>17SGM48R_23</t>
  </si>
  <si>
    <t>17SGM48C_1</t>
  </si>
  <si>
    <t>17SGM47C_2</t>
  </si>
  <si>
    <t>17SGM47C_11</t>
  </si>
  <si>
    <t>17SGM47C_17</t>
  </si>
  <si>
    <t>17SGM47C_10</t>
  </si>
  <si>
    <t>17SGM47C_19</t>
  </si>
  <si>
    <t>17SGM47C_14</t>
  </si>
  <si>
    <t>17SGM47C_23</t>
  </si>
  <si>
    <t>17SGM47C_5</t>
  </si>
  <si>
    <t>17SGM47C_7</t>
  </si>
  <si>
    <t>17SGM47C_8</t>
  </si>
  <si>
    <t>17SGM47R_17</t>
  </si>
  <si>
    <t>17SGM47R_22</t>
  </si>
  <si>
    <t>17SGM47C_25</t>
  </si>
  <si>
    <t>17SGM47C_22</t>
  </si>
  <si>
    <t>17SGM47C_4</t>
  </si>
  <si>
    <t>17SGM47C_9</t>
  </si>
  <si>
    <t>17SGM47R_3</t>
  </si>
  <si>
    <t>17SGM47R_1</t>
  </si>
  <si>
    <t>17SGM47C_12</t>
  </si>
  <si>
    <t>17SGM47R_27</t>
  </si>
  <si>
    <t>17SGM47R_21</t>
  </si>
  <si>
    <t>17SGM47R_26</t>
  </si>
  <si>
    <t>17SGM47C_24</t>
  </si>
  <si>
    <t>17SGM47R_20</t>
  </si>
  <si>
    <t>17SGM47R_2</t>
  </si>
  <si>
    <t>17SGM47C_3</t>
  </si>
  <si>
    <t>17SGM47R_12</t>
  </si>
  <si>
    <t>17SGM47C_6</t>
  </si>
  <si>
    <t>17SGM47R_19</t>
  </si>
  <si>
    <t>17SGM47C_18</t>
  </si>
  <si>
    <t>17SGM47R_6</t>
  </si>
  <si>
    <t>17SGM47C_21</t>
  </si>
  <si>
    <t>17SGM47C_1</t>
  </si>
  <si>
    <t>17SGM47R_18</t>
  </si>
  <si>
    <t>17SGM47R_14</t>
  </si>
  <si>
    <t>17SGM47C_15</t>
  </si>
  <si>
    <t>17SGM47C_20</t>
  </si>
  <si>
    <t>17SGM47R_16</t>
  </si>
  <si>
    <t>17SGM47R_15</t>
  </si>
  <si>
    <t>17SGM47C_16</t>
  </si>
  <si>
    <t>17SGM47R_13</t>
  </si>
  <si>
    <t>17SGM47R_23</t>
  </si>
  <si>
    <t>17SGM47R_9</t>
  </si>
  <si>
    <t>17SGM47R_7</t>
  </si>
  <si>
    <t>17SGM47R_8</t>
  </si>
  <si>
    <t>17SGM47R_11</t>
  </si>
  <si>
    <t>17SGM47R_10</t>
  </si>
  <si>
    <t>17SGM47R_5</t>
  </si>
  <si>
    <t>17SGM47R_25</t>
  </si>
  <si>
    <t>17SGM47R_24</t>
  </si>
  <si>
    <t>17SGM47R_4</t>
  </si>
  <si>
    <t>17SGM47C_13</t>
  </si>
  <si>
    <t>17SGM49C_3</t>
  </si>
  <si>
    <t>17SGM49C_19</t>
  </si>
  <si>
    <t>17SGM49C_2</t>
  </si>
  <si>
    <t>17SGM49C_10</t>
  </si>
  <si>
    <t>17SGM49R_26</t>
  </si>
  <si>
    <t>17SGM49R_28</t>
  </si>
  <si>
    <t>17SGM49R_2</t>
  </si>
  <si>
    <t>17SGM49R_38</t>
  </si>
  <si>
    <t>17SGM49R_34</t>
  </si>
  <si>
    <t>17SGM49C_16</t>
  </si>
  <si>
    <t>17SGM49C_11</t>
  </si>
  <si>
    <t>17SGM49C_24</t>
  </si>
  <si>
    <t>17SGM49R_27</t>
  </si>
  <si>
    <t>17SGM49R_8</t>
  </si>
  <si>
    <t>17SGM49R_17</t>
  </si>
  <si>
    <t>17SGM49C_7</t>
  </si>
  <si>
    <t>17SGM49C_15</t>
  </si>
  <si>
    <t>17SGM49R_29</t>
  </si>
  <si>
    <t>17SGM49R_32</t>
  </si>
  <si>
    <t>17SGM49R_21</t>
  </si>
  <si>
    <t>17SGM49C_14</t>
  </si>
  <si>
    <t>Pb loss</t>
  </si>
  <si>
    <t>17SGM49R_10</t>
  </si>
  <si>
    <t>17SGM49R_36</t>
  </si>
  <si>
    <t>17SGM49R_14</t>
  </si>
  <si>
    <t>17SGM49R_35</t>
  </si>
  <si>
    <t>17SGM49C_12</t>
  </si>
  <si>
    <t>17SGM49R_12</t>
  </si>
  <si>
    <t>17SGM49R_1</t>
  </si>
  <si>
    <t>17SGM49R_37</t>
  </si>
  <si>
    <t>17SGM49R_23</t>
  </si>
  <si>
    <t>17SGM49R_22</t>
  </si>
  <si>
    <t>17SGM49R_7</t>
  </si>
  <si>
    <t>17SGM49R_5</t>
  </si>
  <si>
    <t>17SGM49C_5</t>
  </si>
  <si>
    <t>17SGM49C_1</t>
  </si>
  <si>
    <t>17SGM49R_4</t>
  </si>
  <si>
    <t>17SGM49R_33</t>
  </si>
  <si>
    <t>17SGM49R_3</t>
  </si>
  <si>
    <t>17SGM49R_9</t>
  </si>
  <si>
    <t>17SGM49R_18</t>
  </si>
  <si>
    <t>17SGM49R_16</t>
  </si>
  <si>
    <t>17SGM49R_20</t>
  </si>
  <si>
    <t>17SGM49R_15</t>
  </si>
  <si>
    <t>17SGM49R_13</t>
  </si>
  <si>
    <t>17SGM49R_24</t>
  </si>
  <si>
    <t>17SGM49C_22</t>
  </si>
  <si>
    <t>17SGM49C_20</t>
  </si>
  <si>
    <t>17SGM49C_17</t>
  </si>
  <si>
    <t>17SGM49R_31</t>
  </si>
  <si>
    <t>17SGM49C_21</t>
  </si>
  <si>
    <t>17SGM49C_9</t>
  </si>
  <si>
    <t>17SGM49C_6</t>
  </si>
  <si>
    <t>17SGM49R_11</t>
  </si>
  <si>
    <t>17SGM49C_18</t>
  </si>
  <si>
    <t>17SGM49C_13</t>
  </si>
  <si>
    <t>17SGM49R_6</t>
  </si>
  <si>
    <t>17SGM49C_8</t>
  </si>
  <si>
    <t>17SGM49C_23</t>
  </si>
  <si>
    <t>17SGM49R_25</t>
  </si>
  <si>
    <t>17SGM49C_26</t>
  </si>
  <si>
    <t>17SGM49R_19</t>
  </si>
  <si>
    <t>17SGM49R_30</t>
  </si>
  <si>
    <t>17SGM49C_25</t>
  </si>
  <si>
    <t>17SGM49C_27</t>
  </si>
  <si>
    <t>17SGM49C_4</t>
  </si>
  <si>
    <t>18SGM60_40</t>
  </si>
  <si>
    <t>18SGM60_4</t>
  </si>
  <si>
    <t>18SGM60_6</t>
  </si>
  <si>
    <t>18SGM60_12</t>
  </si>
  <si>
    <t>18SGM60_24</t>
  </si>
  <si>
    <t>18SGM60_16</t>
  </si>
  <si>
    <t>18SGM60_2</t>
  </si>
  <si>
    <t>18SGM60_27</t>
  </si>
  <si>
    <t>18SGM60_15</t>
  </si>
  <si>
    <t>18SGM60_19</t>
  </si>
  <si>
    <t>18SGM60_5</t>
  </si>
  <si>
    <t>18SGM60_33</t>
  </si>
  <si>
    <t>18SGM60_25</t>
  </si>
  <si>
    <t>18SGM60_14</t>
  </si>
  <si>
    <t>18SGM60_21</t>
  </si>
  <si>
    <t>18SGM60_35</t>
  </si>
  <si>
    <t>18SGM60_38</t>
  </si>
  <si>
    <t>18SGM60_8</t>
  </si>
  <si>
    <t>18SGM60_32</t>
  </si>
  <si>
    <t>18SGM60_28</t>
  </si>
  <si>
    <t>18SGM60_22</t>
  </si>
  <si>
    <t>18SGM60_9</t>
  </si>
  <si>
    <t>18SGM60_41</t>
  </si>
  <si>
    <t>18SGM60_13</t>
  </si>
  <si>
    <t>18SGM60_7</t>
  </si>
  <si>
    <t>18SGM60_18</t>
  </si>
  <si>
    <t>18SGM60_36</t>
  </si>
  <si>
    <t>18SGM60_34</t>
  </si>
  <si>
    <t>18SGM60_17</t>
  </si>
  <si>
    <t>18SGM60_30</t>
  </si>
  <si>
    <t>18SGM60_31</t>
  </si>
  <si>
    <t>18SGM60_20</t>
  </si>
  <si>
    <t>18SGM60_10</t>
  </si>
  <si>
    <t>18SGM60_3</t>
  </si>
  <si>
    <t>18SGM60_39</t>
  </si>
  <si>
    <t>18SGM60_29</t>
  </si>
  <si>
    <t>18SGM60_26</t>
  </si>
  <si>
    <t>18SGM60_42</t>
  </si>
  <si>
    <t>18SGM60_1</t>
  </si>
  <si>
    <t>18SGM60_23</t>
  </si>
  <si>
    <t>18SGM60_37</t>
  </si>
  <si>
    <t>18SGM60_11</t>
  </si>
  <si>
    <t>18SGM59_11</t>
  </si>
  <si>
    <t>18SGM59_6</t>
  </si>
  <si>
    <t>18SGM59_33</t>
  </si>
  <si>
    <t>18SGM59_23</t>
  </si>
  <si>
    <t>18SGM59_26</t>
  </si>
  <si>
    <t>18SGM59_7</t>
  </si>
  <si>
    <t>18SGM59_24</t>
  </si>
  <si>
    <t>18SGM59_9</t>
  </si>
  <si>
    <t>18SGM59_40</t>
  </si>
  <si>
    <t>18SGM59_8</t>
  </si>
  <si>
    <t>18SGM59_34</t>
  </si>
  <si>
    <t>18SGM59_14</t>
  </si>
  <si>
    <t>18SGM59_3</t>
  </si>
  <si>
    <t>18SGM59_10</t>
  </si>
  <si>
    <t>18SGM59_5</t>
  </si>
  <si>
    <t>18SGM59_2</t>
  </si>
  <si>
    <t>18SGM59_38</t>
  </si>
  <si>
    <t>18SGM59_4</t>
  </si>
  <si>
    <t>18SGM59_15</t>
  </si>
  <si>
    <t>18SGM59_36</t>
  </si>
  <si>
    <t>18SGM59_18</t>
  </si>
  <si>
    <t>18SGM59_32</t>
  </si>
  <si>
    <t>18SGM59_31</t>
  </si>
  <si>
    <t>18SGM59_35</t>
  </si>
  <si>
    <t>18SGM59_19</t>
  </si>
  <si>
    <t>18SGM59_20</t>
  </si>
  <si>
    <t>18SGM59_21</t>
  </si>
  <si>
    <t>18SGM59_25</t>
  </si>
  <si>
    <t>18SGM59_29</t>
  </si>
  <si>
    <t>18SGM59_27</t>
  </si>
  <si>
    <t>18SGM59_1</t>
  </si>
  <si>
    <t>18SGM59_39</t>
  </si>
  <si>
    <t>18SGM59_28</t>
  </si>
  <si>
    <t>18SGM59_12</t>
  </si>
  <si>
    <t>18SGM59_41</t>
  </si>
  <si>
    <t>18SGM59_17</t>
  </si>
  <si>
    <t>18SGM59_37</t>
  </si>
  <si>
    <t>18SGM59_22</t>
  </si>
  <si>
    <t>18SGM59_30</t>
  </si>
  <si>
    <t>18SGM59_16</t>
  </si>
  <si>
    <t>18SGM59_13</t>
  </si>
  <si>
    <t>12SGM25-3</t>
  </si>
  <si>
    <t>12SGM25-5</t>
  </si>
  <si>
    <t>12SGM25-20</t>
  </si>
  <si>
    <t>12SGM25-28</t>
  </si>
  <si>
    <t>12SGM25-10</t>
  </si>
  <si>
    <t>12SGM25-37</t>
  </si>
  <si>
    <t>12SGM25-44</t>
  </si>
  <si>
    <t>12SGM25-41</t>
  </si>
  <si>
    <t>12SGM25-38</t>
  </si>
  <si>
    <t>12SGM25-49</t>
  </si>
  <si>
    <t>12SGM25-16</t>
  </si>
  <si>
    <t>12SGM25-7</t>
  </si>
  <si>
    <t>12SGM25-22</t>
  </si>
  <si>
    <t>12SGM25-47</t>
  </si>
  <si>
    <t>12SGM25-24</t>
  </si>
  <si>
    <t>12SGM25-59</t>
  </si>
  <si>
    <t>12SGM25-15</t>
  </si>
  <si>
    <t>12SGM25-51</t>
  </si>
  <si>
    <t>12SGM25-39</t>
  </si>
  <si>
    <t>12SGM25-64</t>
  </si>
  <si>
    <t>12SGM25-55</t>
  </si>
  <si>
    <t>12SGM25-54</t>
  </si>
  <si>
    <t>12SGM25-11</t>
  </si>
  <si>
    <t>12SGM25-8</t>
  </si>
  <si>
    <t>12SGM25-58</t>
  </si>
  <si>
    <t>12SGM25-25</t>
  </si>
  <si>
    <t>12SGM25-13</t>
  </si>
  <si>
    <t>12SGM25-42</t>
  </si>
  <si>
    <t>12SGM25-19</t>
  </si>
  <si>
    <t>12SGM25-9</t>
  </si>
  <si>
    <t>12SGM25-53</t>
  </si>
  <si>
    <t>12SGM25-57</t>
  </si>
  <si>
    <t>12SGM25-6</t>
  </si>
  <si>
    <t>12SGM25-56</t>
  </si>
  <si>
    <t>12SGM25-18</t>
  </si>
  <si>
    <t>12SGM25-43</t>
  </si>
  <si>
    <t>12SGM25-2</t>
  </si>
  <si>
    <t>12SGM25-60</t>
  </si>
  <si>
    <t>12SGM25-40</t>
  </si>
  <si>
    <t>12SGM25-12</t>
  </si>
  <si>
    <t>12SGM25-48</t>
  </si>
  <si>
    <t>12SGM25-46</t>
  </si>
  <si>
    <t>12SGM25-62</t>
  </si>
  <si>
    <t>12SGM25-21</t>
  </si>
  <si>
    <t>12SGM25-63</t>
  </si>
  <si>
    <t>12SGM25-33</t>
  </si>
  <si>
    <t>12SGM25-61</t>
  </si>
  <si>
    <t>12SGM25-29</t>
  </si>
  <si>
    <t>12SGM25-45</t>
  </si>
  <si>
    <t>12SGM25-31</t>
  </si>
  <si>
    <t>12SGM25-30</t>
  </si>
  <si>
    <t>12SGM25-66</t>
  </si>
  <si>
    <t>12SGM25-17</t>
  </si>
  <si>
    <t>12SGM25-34</t>
  </si>
  <si>
    <t>12SGM25-1</t>
  </si>
  <si>
    <t>12SGM25-26</t>
  </si>
  <si>
    <t>12SGM25-4</t>
  </si>
  <si>
    <t>12SGM25-36</t>
  </si>
  <si>
    <t>12SGM25-32</t>
  </si>
  <si>
    <t>12SGM25-52</t>
  </si>
  <si>
    <t>12SGM25-65</t>
  </si>
  <si>
    <t>12SGM25-23</t>
  </si>
  <si>
    <t>12SGM25-14</t>
  </si>
  <si>
    <t>12SGM25-27</t>
  </si>
  <si>
    <t>12SGM25-35</t>
  </si>
  <si>
    <t>12SGM25-50</t>
  </si>
  <si>
    <t>12SGM27-32</t>
  </si>
  <si>
    <t>12SGM27-31</t>
  </si>
  <si>
    <t>12SGM27-30</t>
  </si>
  <si>
    <t>12SGM27-29</t>
  </si>
  <si>
    <t>12SGM27-28</t>
  </si>
  <si>
    <t>12SGM27-27</t>
  </si>
  <si>
    <t>12SGM27-26</t>
  </si>
  <si>
    <t>12SGM27-25</t>
  </si>
  <si>
    <t>12SGM27-24</t>
  </si>
  <si>
    <t>12SGM27-23</t>
  </si>
  <si>
    <t>12SGM27-22</t>
  </si>
  <si>
    <t>12SGM27-21</t>
  </si>
  <si>
    <t>12SGM27-20</t>
  </si>
  <si>
    <t>12SGM27-19</t>
  </si>
  <si>
    <t>12SGM27-18</t>
  </si>
  <si>
    <t>12SGM27-17</t>
  </si>
  <si>
    <t>12SGM27-16</t>
  </si>
  <si>
    <t>12SGM27-15</t>
  </si>
  <si>
    <t>12SGM27-14</t>
  </si>
  <si>
    <t>12SGM27-13</t>
  </si>
  <si>
    <t>12SGM27-12</t>
  </si>
  <si>
    <t>12SGM27-11</t>
  </si>
  <si>
    <t>12SGM27-10</t>
  </si>
  <si>
    <t>12SGM27-9</t>
  </si>
  <si>
    <t>12SGM27-8</t>
  </si>
  <si>
    <t>12SGM27-7</t>
  </si>
  <si>
    <t>12SGM27-6</t>
  </si>
  <si>
    <t>12SGM27-5</t>
  </si>
  <si>
    <t>12SGM27-4</t>
  </si>
  <si>
    <t>12SGM27-3</t>
  </si>
  <si>
    <t>12SGM27-2</t>
  </si>
  <si>
    <t>12SGM27-1</t>
  </si>
  <si>
    <t>13SGM37-11</t>
  </si>
  <si>
    <t>13SGM37-7</t>
  </si>
  <si>
    <t>13SGM37-2</t>
  </si>
  <si>
    <t>13SGM37-3</t>
  </si>
  <si>
    <t>13SGM37-12</t>
  </si>
  <si>
    <t>13SGM37-32</t>
  </si>
  <si>
    <t>13SGM37-14</t>
  </si>
  <si>
    <t>13SGM37-25</t>
  </si>
  <si>
    <t>13SGM37-20</t>
  </si>
  <si>
    <t>13SGM37-29</t>
  </si>
  <si>
    <t>13SGM37-10</t>
  </si>
  <si>
    <t>13SGM37-8</t>
  </si>
  <si>
    <t>13SGM37-44</t>
  </si>
  <si>
    <t>13SGM37-46</t>
  </si>
  <si>
    <t>13SGM37-41</t>
  </si>
  <si>
    <t>13SGM37-45</t>
  </si>
  <si>
    <t>13SGM37-35</t>
  </si>
  <si>
    <t>13SGM37-4</t>
  </si>
  <si>
    <t>13SGM37-34</t>
  </si>
  <si>
    <t>13SGM37-26</t>
  </si>
  <si>
    <t>13SGM37-39</t>
  </si>
  <si>
    <t>13SGM37-23</t>
  </si>
  <si>
    <t>13SGM37-18</t>
  </si>
  <si>
    <t>13SGM37-9</t>
  </si>
  <si>
    <t>13SGM37-24</t>
  </si>
  <si>
    <t>13SGM37-19</t>
  </si>
  <si>
    <t>13SGM37-15</t>
  </si>
  <si>
    <t>13SGM37-28</t>
  </si>
  <si>
    <t>13SGM37-1</t>
  </si>
  <si>
    <t>13SGM37-40</t>
  </si>
  <si>
    <t>13SGM37-47</t>
  </si>
  <si>
    <t>13SGM37-42</t>
  </si>
  <si>
    <t>13SGM37-30</t>
  </si>
  <si>
    <t>13SGM37-33</t>
  </si>
  <si>
    <t>13SGM37-48</t>
  </si>
  <si>
    <t>13SGM37-38</t>
  </si>
  <si>
    <t>13SGM37-6</t>
  </si>
  <si>
    <t>13SGM37-16</t>
  </si>
  <si>
    <t>13SGM37-27</t>
  </si>
  <si>
    <t>13SGM37-13</t>
  </si>
  <si>
    <t>13SGM37-31</t>
  </si>
  <si>
    <t>13SGM37-22</t>
  </si>
  <si>
    <t>13SGM37-21</t>
  </si>
  <si>
    <t>13SGM37-37</t>
  </si>
  <si>
    <t>13SGM37-36</t>
  </si>
  <si>
    <t>13SGM37-17</t>
  </si>
  <si>
    <t>13SGM37-5</t>
  </si>
  <si>
    <t>13SGM37-43</t>
  </si>
  <si>
    <t>13SGM34-25</t>
  </si>
  <si>
    <t>13SGM34-17</t>
  </si>
  <si>
    <t>13SGM34-14</t>
  </si>
  <si>
    <t>13SGM34-18</t>
  </si>
  <si>
    <t>13SGM34-24</t>
  </si>
  <si>
    <t>13SGM34-12</t>
  </si>
  <si>
    <t>13SGM34-21</t>
  </si>
  <si>
    <t>13SGM34-13</t>
  </si>
  <si>
    <t>13SGM34-9</t>
  </si>
  <si>
    <t>13SGM34-8</t>
  </si>
  <si>
    <t>13SGM34-1</t>
  </si>
  <si>
    <t>13SGM34-26</t>
  </si>
  <si>
    <t>13SGM34-15</t>
  </si>
  <si>
    <t>13SGM34-7</t>
  </si>
  <si>
    <t>13SGM34-20</t>
  </si>
  <si>
    <t>13SGM34-22</t>
  </si>
  <si>
    <t>13SGM34-2</t>
  </si>
  <si>
    <t>13SGM34-19</t>
  </si>
  <si>
    <t>13SGM34-23</t>
  </si>
  <si>
    <t>13SGM34-16</t>
  </si>
  <si>
    <t>13SGM34-4</t>
  </si>
  <si>
    <t>13SGM34-10</t>
  </si>
  <si>
    <t>13SGM34-5</t>
  </si>
  <si>
    <t>13SGM34-11</t>
  </si>
  <si>
    <t>13SGM34-6</t>
  </si>
  <si>
    <t>13SGM34-3</t>
  </si>
  <si>
    <t>21CM50b-4.2</t>
  </si>
  <si>
    <t>21CM50b-3</t>
  </si>
  <si>
    <t>21CM50b-8</t>
  </si>
  <si>
    <t>21CM50b-6</t>
  </si>
  <si>
    <t>21CM50b-17</t>
  </si>
  <si>
    <t>21CM50b-5</t>
  </si>
  <si>
    <t>21CM50b-38</t>
  </si>
  <si>
    <t>21CM50b-7</t>
  </si>
  <si>
    <t>21CM50b-2</t>
  </si>
  <si>
    <t>21CM50b-4</t>
  </si>
  <si>
    <t>21CM50b-23</t>
  </si>
  <si>
    <t>21CM50b-21</t>
  </si>
  <si>
    <t>21CM50b-27</t>
  </si>
  <si>
    <t>21CM50b-29</t>
  </si>
  <si>
    <t>21CM50b-22</t>
  </si>
  <si>
    <t>21CM50b-1</t>
  </si>
  <si>
    <t>21CM50b-12</t>
  </si>
  <si>
    <t>21CM50b-35</t>
  </si>
  <si>
    <t>21CM50b-25</t>
  </si>
  <si>
    <t>21CM50b-14</t>
  </si>
  <si>
    <t>21CM50b-31</t>
  </si>
  <si>
    <t>21CM50b-32</t>
  </si>
  <si>
    <t>21CM50b-19</t>
  </si>
  <si>
    <t>21CM50b-28</t>
  </si>
  <si>
    <t>21CM50b-18</t>
  </si>
  <si>
    <t>21CM50b-30</t>
  </si>
  <si>
    <t>21CM50b-36</t>
  </si>
  <si>
    <t>21CM50b-13</t>
  </si>
  <si>
    <t>21CM50b-15</t>
  </si>
  <si>
    <t>21CM50b-37</t>
  </si>
  <si>
    <t>21CM50b-16</t>
  </si>
  <si>
    <t>21CM50b-34</t>
  </si>
  <si>
    <t>21CM50b-11</t>
  </si>
  <si>
    <t>21CM50b-33</t>
  </si>
  <si>
    <t>21CM50b-39</t>
  </si>
  <si>
    <t>21CM50b-9</t>
  </si>
  <si>
    <t>21CM50b-20</t>
  </si>
  <si>
    <t>21CM50b-24</t>
  </si>
  <si>
    <t>21CM50b-10</t>
  </si>
  <si>
    <t>21CM50b-26</t>
  </si>
  <si>
    <t>21CM50a-4.r</t>
  </si>
  <si>
    <t>21CM50a-1</t>
  </si>
  <si>
    <t>21CM50a-15</t>
  </si>
  <si>
    <t>21CM50a-5</t>
  </si>
  <si>
    <t>21CM50a-4.c</t>
  </si>
  <si>
    <t>21CM50a-8</t>
  </si>
  <si>
    <t>21CM50a-3</t>
  </si>
  <si>
    <t>21CM50a-16</t>
  </si>
  <si>
    <t>21CM50a-7</t>
  </si>
  <si>
    <t>21CM50a-4</t>
  </si>
  <si>
    <t>21CM50a-6</t>
  </si>
  <si>
    <t>21CM50a-11</t>
  </si>
  <si>
    <t>21CM50a-2</t>
  </si>
  <si>
    <t>21CM50a-12</t>
  </si>
  <si>
    <t>21CM50a-14</t>
  </si>
  <si>
    <t>21CM50a-13</t>
  </si>
  <si>
    <t>21CM50a-22</t>
  </si>
  <si>
    <t>21CM50a-28</t>
  </si>
  <si>
    <t>21CM50a-19</t>
  </si>
  <si>
    <t>21CM50a-17</t>
  </si>
  <si>
    <t>21CM50a-10</t>
  </si>
  <si>
    <t>21CM50a-9</t>
  </si>
  <si>
    <t>21CM50a-29</t>
  </si>
  <si>
    <t>21CM50a-27</t>
  </si>
  <si>
    <t>21CM50a-3.c</t>
  </si>
  <si>
    <t>21CM50a-20</t>
  </si>
  <si>
    <t>21CM50a-23</t>
  </si>
  <si>
    <t>21CM50a-18</t>
  </si>
  <si>
    <t>21CM50a-21</t>
  </si>
  <si>
    <t>21CM50a-25</t>
  </si>
  <si>
    <t>21CM50a-26</t>
  </si>
  <si>
    <t>21CM50a-24</t>
  </si>
  <si>
    <t>21CM49b-34</t>
  </si>
  <si>
    <t>21CM49b-11</t>
  </si>
  <si>
    <t>21CM49b-32</t>
  </si>
  <si>
    <t>21CM49b-7</t>
  </si>
  <si>
    <t>21CM49b-17</t>
  </si>
  <si>
    <t>21CM49b-22</t>
  </si>
  <si>
    <t>21CM49b-2</t>
  </si>
  <si>
    <t>21CM49b-19</t>
  </si>
  <si>
    <t>21CM49b-4</t>
  </si>
  <si>
    <t>21CM49b-10</t>
  </si>
  <si>
    <t>21CM49b-5</t>
  </si>
  <si>
    <t>21CM49b-3</t>
  </si>
  <si>
    <t>21CM49b-20</t>
  </si>
  <si>
    <t>21CM49b-13</t>
  </si>
  <si>
    <t>21CM49b-16</t>
  </si>
  <si>
    <t>21CM49b-35</t>
  </si>
  <si>
    <t>21CM49b-18</t>
  </si>
  <si>
    <t>21CM49b-1</t>
  </si>
  <si>
    <t>21CM49b-31</t>
  </si>
  <si>
    <t>21CM49b-29</t>
  </si>
  <si>
    <t>21CM49b-9</t>
  </si>
  <si>
    <t>21CM49b-8</t>
  </si>
  <si>
    <t>21CM49b-6</t>
  </si>
  <si>
    <t>21CM49b-33</t>
  </si>
  <si>
    <t>21CM49b-26</t>
  </si>
  <si>
    <t>21CM49b-23</t>
  </si>
  <si>
    <t>21CM49b-12</t>
  </si>
  <si>
    <t>21CM49b-24</t>
  </si>
  <si>
    <t>21CM49b-21</t>
  </si>
  <si>
    <t>21CM49b-27</t>
  </si>
  <si>
    <t>21CM49b-25</t>
  </si>
  <si>
    <t>21CM49b-28</t>
  </si>
  <si>
    <t>21CM49b-14</t>
  </si>
  <si>
    <t>21CM49b-15</t>
  </si>
  <si>
    <t>21CM49b-30</t>
  </si>
  <si>
    <t>21CM49a-48</t>
  </si>
  <si>
    <t>21CM49a-46</t>
  </si>
  <si>
    <t>21CM49a-22</t>
  </si>
  <si>
    <t>21CM49a-2</t>
  </si>
  <si>
    <t>21CM49a-20</t>
  </si>
  <si>
    <t>21CM49a-1</t>
  </si>
  <si>
    <t>21CM49a-15</t>
  </si>
  <si>
    <t>21CM49a-4</t>
  </si>
  <si>
    <t>21CM49a-16</t>
  </si>
  <si>
    <t>21CM49a-9</t>
  </si>
  <si>
    <t>21CM49a-24</t>
  </si>
  <si>
    <t>21CM49a-18</t>
  </si>
  <si>
    <t>21CM49a-3</t>
  </si>
  <si>
    <t>21CM49a-7</t>
  </si>
  <si>
    <t>21CM49a-17</t>
  </si>
  <si>
    <t>21CM49a-14</t>
  </si>
  <si>
    <t>21CM49a-26</t>
  </si>
  <si>
    <t>21CM49a-8</t>
  </si>
  <si>
    <t>21CM49a-11</t>
  </si>
  <si>
    <t>21CM49a-43</t>
  </si>
  <si>
    <t>21CM49a-32</t>
  </si>
  <si>
    <t>21CM49a-41</t>
  </si>
  <si>
    <t>21CM49a-47</t>
  </si>
  <si>
    <t>21CM49a-19</t>
  </si>
  <si>
    <t>21CM49a-14.2</t>
  </si>
  <si>
    <t>21CM49a-37</t>
  </si>
  <si>
    <t>21CM49a-21</t>
  </si>
  <si>
    <t>21CM49a-35</t>
  </si>
  <si>
    <t>21CM49a-29</t>
  </si>
  <si>
    <t>21CM49a-23</t>
  </si>
  <si>
    <t>21CM49a-5</t>
  </si>
  <si>
    <t>21CM49a-13</t>
  </si>
  <si>
    <t>21CM49a-38</t>
  </si>
  <si>
    <t>21CM49a-45</t>
  </si>
  <si>
    <t>21CM49a-34</t>
  </si>
  <si>
    <t>21CM49a-40</t>
  </si>
  <si>
    <t>21CM49a-6</t>
  </si>
  <si>
    <t>21CM49a-44</t>
  </si>
  <si>
    <t>21CM49a-10</t>
  </si>
  <si>
    <t>21CM49a-25</t>
  </si>
  <si>
    <t>21CM49a-12</t>
  </si>
  <si>
    <t>21CM49a-39</t>
  </si>
  <si>
    <t>21CM49a-28</t>
  </si>
  <si>
    <t>21CM49a-31</t>
  </si>
  <si>
    <t>21CM49a-30</t>
  </si>
  <si>
    <t>21CM49a-27</t>
  </si>
  <si>
    <t>21CM49a-33</t>
  </si>
  <si>
    <t>21CM49a-49</t>
  </si>
  <si>
    <t>21CM49a-36</t>
  </si>
  <si>
    <t>21CM49a-50</t>
  </si>
  <si>
    <t>21CM49a-42</t>
  </si>
  <si>
    <t>21CM47a-2</t>
  </si>
  <si>
    <t>21CM47a-5</t>
  </si>
  <si>
    <t>21CM47a-1</t>
  </si>
  <si>
    <t>21CM47a-9</t>
  </si>
  <si>
    <t>21CM47a-7</t>
  </si>
  <si>
    <t>21CM47a-6</t>
  </si>
  <si>
    <t>21CM47a-4</t>
  </si>
  <si>
    <t>21CM47a-3</t>
  </si>
  <si>
    <t>21CM47a-8</t>
  </si>
  <si>
    <t>21CM47a-10</t>
  </si>
  <si>
    <t>21CM47a-11</t>
  </si>
  <si>
    <t>21CM47a-12</t>
  </si>
  <si>
    <t>21CM44a-12</t>
  </si>
  <si>
    <t>21CM44a-18</t>
  </si>
  <si>
    <t>21CM44a-3</t>
  </si>
  <si>
    <t>21CM44a-8</t>
  </si>
  <si>
    <t>21CM44a-7</t>
  </si>
  <si>
    <t>21CM44a-10</t>
  </si>
  <si>
    <t>21CM44a-1</t>
  </si>
  <si>
    <t>21CM44a-11</t>
  </si>
  <si>
    <t>21CM44a-21</t>
  </si>
  <si>
    <t>21CM44a-5</t>
  </si>
  <si>
    <t>21CM44a-22</t>
  </si>
  <si>
    <t>21CM44a-6</t>
  </si>
  <si>
    <t>21CM44a-9</t>
  </si>
  <si>
    <t>21CM44a-25</t>
  </si>
  <si>
    <t>21CM44a-27</t>
  </si>
  <si>
    <t>21CM44a-13</t>
  </si>
  <si>
    <t>21CM44a-15</t>
  </si>
  <si>
    <t>21CM44a-14</t>
  </si>
  <si>
    <t>21CM44a-4</t>
  </si>
  <si>
    <t>21CM44a-2</t>
  </si>
  <si>
    <t>21CM44a-19</t>
  </si>
  <si>
    <t>21CM44a-17</t>
  </si>
  <si>
    <t>21CM44a-20</t>
  </si>
  <si>
    <t>21CM44a-26</t>
  </si>
  <si>
    <t>21CM44a-23</t>
  </si>
  <si>
    <t>21CM44a-16</t>
  </si>
  <si>
    <t>21CM44a-24</t>
  </si>
  <si>
    <t>21CM44a-28</t>
  </si>
  <si>
    <t>21CM37-4.2</t>
  </si>
  <si>
    <t>21CM37-3</t>
  </si>
  <si>
    <t>21CM37-2</t>
  </si>
  <si>
    <t>21CM37-6</t>
  </si>
  <si>
    <t>21CM37-7</t>
  </si>
  <si>
    <t>21CM37-4</t>
  </si>
  <si>
    <t>21CM37-1</t>
  </si>
  <si>
    <t>21CM37-12</t>
  </si>
  <si>
    <t>21CM37-5</t>
  </si>
  <si>
    <t>21CM37-11</t>
  </si>
  <si>
    <t>21CM37-8</t>
  </si>
  <si>
    <t>21CM37-9</t>
  </si>
  <si>
    <t>21CM37-10</t>
  </si>
  <si>
    <t>21CM32-1</t>
  </si>
  <si>
    <t>21CM32-6</t>
  </si>
  <si>
    <t>21CM32-4</t>
  </si>
  <si>
    <t>21CM32-3</t>
  </si>
  <si>
    <t>21CSUN32-12</t>
  </si>
  <si>
    <t>21CM32-2</t>
  </si>
  <si>
    <t>21CSUN32-4</t>
  </si>
  <si>
    <t>21CM32-5</t>
  </si>
  <si>
    <t>21CSUN32-36</t>
  </si>
  <si>
    <t>21CSUN32-25</t>
  </si>
  <si>
    <t>21CSUN32-7</t>
  </si>
  <si>
    <t>21CSUN32-32</t>
  </si>
  <si>
    <t>21CSUN32-33</t>
  </si>
  <si>
    <t>21CSUN32-6</t>
  </si>
  <si>
    <t>21CSUN32-11</t>
  </si>
  <si>
    <t>21CSUN32-18</t>
  </si>
  <si>
    <t>21CSUN32-13</t>
  </si>
  <si>
    <t>21CM32-7</t>
  </si>
  <si>
    <t>21CSUN32-27</t>
  </si>
  <si>
    <t>21CSUN32-24</t>
  </si>
  <si>
    <t>21CSUN32-34</t>
  </si>
  <si>
    <t>21CSUN32-3</t>
  </si>
  <si>
    <t>21CSUN32-8</t>
  </si>
  <si>
    <t>21CSUN32-15</t>
  </si>
  <si>
    <t>21CSUN32-2</t>
  </si>
  <si>
    <t>21CSUN32-29</t>
  </si>
  <si>
    <t>21CSUN32-23</t>
  </si>
  <si>
    <t>21CSUN32-26</t>
  </si>
  <si>
    <t>21CSUN32-10</t>
  </si>
  <si>
    <t>21CSUN32-30</t>
  </si>
  <si>
    <t>21CSUN32-21</t>
  </si>
  <si>
    <t>21CSUN32-19</t>
  </si>
  <si>
    <t>21CSUN32-37</t>
  </si>
  <si>
    <t>21CSUN32-14</t>
  </si>
  <si>
    <t>21CSUN32-22</t>
  </si>
  <si>
    <t>21CSUN32-31</t>
  </si>
  <si>
    <t>21CSUN32-28</t>
  </si>
  <si>
    <t>21CSUN32-20</t>
  </si>
  <si>
    <t>21CSUN32-5</t>
  </si>
  <si>
    <t>21CSUN32-17</t>
  </si>
  <si>
    <t>21CSUN32-9</t>
  </si>
  <si>
    <t>21CSUN32-16</t>
  </si>
  <si>
    <t>21CSUN32-1</t>
  </si>
  <si>
    <t>21CSUN32-35</t>
  </si>
  <si>
    <t>21CM25-13</t>
  </si>
  <si>
    <t>21CM25-29</t>
  </si>
  <si>
    <t>21CM25-39</t>
  </si>
  <si>
    <t>21CM25-50</t>
  </si>
  <si>
    <t>21CM25-48</t>
  </si>
  <si>
    <t>21CM25-56</t>
  </si>
  <si>
    <t>21CM25-15</t>
  </si>
  <si>
    <t>21CM25-17.r</t>
  </si>
  <si>
    <t>21CM25-49</t>
  </si>
  <si>
    <t>21CM25-41</t>
  </si>
  <si>
    <t>21CM25-30</t>
  </si>
  <si>
    <t>21CM25-5</t>
  </si>
  <si>
    <t>21CM25-33</t>
  </si>
  <si>
    <t>21CM25-46</t>
  </si>
  <si>
    <t>21CM25-16</t>
  </si>
  <si>
    <t>21CM25-14.r</t>
  </si>
  <si>
    <t>21CM25-20</t>
  </si>
  <si>
    <t>21CM25-42</t>
  </si>
  <si>
    <t>21CM25-12.c</t>
  </si>
  <si>
    <t>21CM25-31</t>
  </si>
  <si>
    <t>21CM25-8</t>
  </si>
  <si>
    <t>21CM25-29.r</t>
  </si>
  <si>
    <t>21CM25-35</t>
  </si>
  <si>
    <t>21CM25-32</t>
  </si>
  <si>
    <t>21CM25-25</t>
  </si>
  <si>
    <t>21CM25-17.c</t>
  </si>
  <si>
    <t>21CM25-11</t>
  </si>
  <si>
    <t>21CM25-47</t>
  </si>
  <si>
    <t>21CM25-18.c</t>
  </si>
  <si>
    <t>21CM25-44</t>
  </si>
  <si>
    <t>21CM25-21</t>
  </si>
  <si>
    <t>21CM25-40</t>
  </si>
  <si>
    <t>21CM25-54.c</t>
  </si>
  <si>
    <t>21CM25-14.c</t>
  </si>
  <si>
    <t>21CM25-12.r</t>
  </si>
  <si>
    <t>21CM25-22.r</t>
  </si>
  <si>
    <t>21CM25-22.c</t>
  </si>
  <si>
    <t>21CM25-1</t>
  </si>
  <si>
    <t>21CM25-43</t>
  </si>
  <si>
    <t>21CM25-19</t>
  </si>
  <si>
    <t>21CM25-24</t>
  </si>
  <si>
    <t>21CM25-6</t>
  </si>
  <si>
    <t>21CM25-45</t>
  </si>
  <si>
    <t>21CM25-3</t>
  </si>
  <si>
    <t>21CM25-2.r</t>
  </si>
  <si>
    <t>21CM25-54.r</t>
  </si>
  <si>
    <t>21CM25-2.c</t>
  </si>
  <si>
    <t>21CM25-36</t>
  </si>
  <si>
    <t>21CM25-52</t>
  </si>
  <si>
    <t>21CM25-18.r</t>
  </si>
  <si>
    <t>21CM25-9.r</t>
  </si>
  <si>
    <t>21CM25-27</t>
  </si>
  <si>
    <t>21CM25-7</t>
  </si>
  <si>
    <t>21CM25-53</t>
  </si>
  <si>
    <t>21CM25-38</t>
  </si>
  <si>
    <t>21CM25-26.c</t>
  </si>
  <si>
    <t>21CM25-51</t>
  </si>
  <si>
    <t>21CM25-28</t>
  </si>
  <si>
    <t>21CM25-4.c</t>
  </si>
  <si>
    <t>21CM25-37</t>
  </si>
  <si>
    <t>21CM25-34</t>
  </si>
  <si>
    <t>21CM25-57</t>
  </si>
  <si>
    <t>Ma</t>
  </si>
  <si>
    <t>6/8 vs. 7/6</t>
  </si>
  <si>
    <t>6/8 vs. 7/5</t>
  </si>
  <si>
    <t>abs err</t>
  </si>
  <si>
    <t>age†</t>
  </si>
  <si>
    <t>error corr</t>
  </si>
  <si>
    <t>abs</t>
  </si>
  <si>
    <t>206Pb</t>
  </si>
  <si>
    <t>Analysis</t>
  </si>
  <si>
    <t>% discordance</t>
  </si>
  <si>
    <t>1 sigma</t>
  </si>
  <si>
    <t>Best age</t>
  </si>
  <si>
    <t>207/206</t>
  </si>
  <si>
    <t>206/238</t>
  </si>
  <si>
    <t>207/235</t>
  </si>
  <si>
    <t>207Pb/206Pb v 238U/206Pb</t>
  </si>
  <si>
    <t>2 sigma</t>
  </si>
  <si>
    <t>207Pb</t>
  </si>
  <si>
    <t>238U</t>
  </si>
  <si>
    <t>U/Th</t>
  </si>
  <si>
    <t>U</t>
  </si>
  <si>
    <r>
      <t>Apparent Ages</t>
    </r>
    <r>
      <rPr>
        <b/>
        <vertAlign val="superscript"/>
        <sz val="12"/>
        <color theme="1"/>
        <rFont val="Arial"/>
        <family val="2"/>
      </rPr>
      <t xml:space="preserve">¶ </t>
    </r>
  </si>
  <si>
    <r>
      <t>Isotope Ratios</t>
    </r>
    <r>
      <rPr>
        <b/>
        <vertAlign val="superscript"/>
        <sz val="12"/>
        <color theme="1"/>
        <rFont val="Arial"/>
        <family val="2"/>
      </rPr>
      <t xml:space="preserve">¶ </t>
    </r>
  </si>
  <si>
    <t>91500_9</t>
  </si>
  <si>
    <t>91500_8</t>
  </si>
  <si>
    <t>91500_7</t>
  </si>
  <si>
    <t>91500_6</t>
  </si>
  <si>
    <t>91500_5</t>
  </si>
  <si>
    <t>91500_41</t>
  </si>
  <si>
    <t>91500_40</t>
  </si>
  <si>
    <t>91500_4</t>
  </si>
  <si>
    <t>91500_39</t>
  </si>
  <si>
    <t>91500_38</t>
  </si>
  <si>
    <t>91500_37</t>
  </si>
  <si>
    <t>91500_36</t>
  </si>
  <si>
    <t>91500_35</t>
  </si>
  <si>
    <t>91500_34</t>
  </si>
  <si>
    <t>91500_33</t>
  </si>
  <si>
    <t>91500_32</t>
  </si>
  <si>
    <t>91500_31</t>
  </si>
  <si>
    <t>91500_30</t>
  </si>
  <si>
    <t>91500_3</t>
  </si>
  <si>
    <t>91500_29</t>
  </si>
  <si>
    <t>91500_28</t>
  </si>
  <si>
    <t>91500_27</t>
  </si>
  <si>
    <t>91500_26</t>
  </si>
  <si>
    <t>91500_25</t>
  </si>
  <si>
    <t>91500_24</t>
  </si>
  <si>
    <t>91500_23</t>
  </si>
  <si>
    <t>91500_22</t>
  </si>
  <si>
    <t>91500_21</t>
  </si>
  <si>
    <t>91500_20</t>
  </si>
  <si>
    <t>91500_2</t>
  </si>
  <si>
    <t>91500_19</t>
  </si>
  <si>
    <t>91500_18</t>
  </si>
  <si>
    <t>91500_17</t>
  </si>
  <si>
    <t>91500_16</t>
  </si>
  <si>
    <t>91500_15</t>
  </si>
  <si>
    <t>91500_14</t>
  </si>
  <si>
    <t>91500_13</t>
  </si>
  <si>
    <t>91500_12</t>
  </si>
  <si>
    <t>91500_11</t>
  </si>
  <si>
    <t>91500_10</t>
  </si>
  <si>
    <t>91500_1</t>
  </si>
  <si>
    <t>91500_42</t>
  </si>
  <si>
    <t>91500_43</t>
  </si>
  <si>
    <t>91500_44</t>
  </si>
  <si>
    <t>91500_45</t>
  </si>
  <si>
    <t>91500_46</t>
  </si>
  <si>
    <t>91500_47</t>
  </si>
  <si>
    <t>91500_48</t>
  </si>
  <si>
    <t>91500_49</t>
  </si>
  <si>
    <t>91500_50</t>
  </si>
  <si>
    <t>91500_51</t>
  </si>
  <si>
    <t>91500_52</t>
  </si>
  <si>
    <t>91500_53</t>
  </si>
  <si>
    <t>91500_54</t>
  </si>
  <si>
    <t>91500_55</t>
  </si>
  <si>
    <t>91500_56</t>
  </si>
  <si>
    <t>91500_57</t>
  </si>
  <si>
    <t>91500_58</t>
  </si>
  <si>
    <t>91500_59</t>
  </si>
  <si>
    <t>91500_60</t>
  </si>
  <si>
    <t>91500_61</t>
  </si>
  <si>
    <t>91500_62</t>
  </si>
  <si>
    <t>91500_63</t>
  </si>
  <si>
    <t>91500_64</t>
  </si>
  <si>
    <t>91500_65</t>
  </si>
  <si>
    <t>91500_66</t>
  </si>
  <si>
    <t>91500_67</t>
  </si>
  <si>
    <t>91500_68</t>
  </si>
  <si>
    <t>91500_69</t>
  </si>
  <si>
    <t>91500_70</t>
  </si>
  <si>
    <t>91500_71</t>
  </si>
  <si>
    <t>91500_72</t>
  </si>
  <si>
    <t>91500_73</t>
  </si>
  <si>
    <t>91500_74</t>
  </si>
  <si>
    <t>91500_75</t>
  </si>
  <si>
    <t>91500_76</t>
  </si>
  <si>
    <t>91500_77</t>
  </si>
  <si>
    <t>91500_78</t>
  </si>
  <si>
    <t>91500_79</t>
  </si>
  <si>
    <t>91500_80</t>
  </si>
  <si>
    <t>91500_81</t>
  </si>
  <si>
    <t>91500_82</t>
  </si>
  <si>
    <t>91500_83</t>
  </si>
  <si>
    <t>91500_84</t>
  </si>
  <si>
    <t>91500_85</t>
  </si>
  <si>
    <t>91500_86</t>
  </si>
  <si>
    <t>91500_87</t>
  </si>
  <si>
    <t>91500_88</t>
  </si>
  <si>
    <t>91500_89</t>
  </si>
  <si>
    <t>91500_90</t>
  </si>
  <si>
    <t>91500_91</t>
  </si>
  <si>
    <t>91500_92</t>
  </si>
  <si>
    <t>91500_93</t>
  </si>
  <si>
    <t>91500_94</t>
  </si>
  <si>
    <t>91500_95</t>
  </si>
  <si>
    <t>91500_96</t>
  </si>
  <si>
    <t>91500_97</t>
  </si>
  <si>
    <t>91500_98</t>
  </si>
  <si>
    <t>91500_99</t>
  </si>
  <si>
    <t>91500_100</t>
  </si>
  <si>
    <t>91500_101</t>
  </si>
  <si>
    <t>91500_102</t>
  </si>
  <si>
    <t>91500_103</t>
  </si>
  <si>
    <t>91500_104</t>
  </si>
  <si>
    <t>91500_105</t>
  </si>
  <si>
    <t>91500_106</t>
  </si>
  <si>
    <t>91500_107</t>
  </si>
  <si>
    <t>91500_108</t>
  </si>
  <si>
    <t>91500_109</t>
  </si>
  <si>
    <t>91500_110</t>
  </si>
  <si>
    <t>91500_111</t>
  </si>
  <si>
    <t>91500_112</t>
  </si>
  <si>
    <t>91500_113</t>
  </si>
  <si>
    <t>91500_114</t>
  </si>
  <si>
    <t>91500_115</t>
  </si>
  <si>
    <t>91500_116</t>
  </si>
  <si>
    <t>91500_117</t>
  </si>
  <si>
    <t>91500_118</t>
  </si>
  <si>
    <t>91500_119</t>
  </si>
  <si>
    <t>91500_120</t>
  </si>
  <si>
    <t>91500_121</t>
  </si>
  <si>
    <t>91500_122</t>
  </si>
  <si>
    <t>91500_123</t>
  </si>
  <si>
    <t>91500_124</t>
  </si>
  <si>
    <t>91500_125</t>
  </si>
  <si>
    <t>91500_126</t>
  </si>
  <si>
    <t>91500_127</t>
  </si>
  <si>
    <t>91500_128</t>
  </si>
  <si>
    <t>91500_129</t>
  </si>
  <si>
    <t>91500_130</t>
  </si>
  <si>
    <t>91500_131</t>
  </si>
  <si>
    <t>91500_132</t>
  </si>
  <si>
    <t>91500_133</t>
  </si>
  <si>
    <t>91500_134</t>
  </si>
  <si>
    <t>91500_135</t>
  </si>
  <si>
    <t>91500_136</t>
  </si>
  <si>
    <t>91500_137</t>
  </si>
  <si>
    <t>91500_138</t>
  </si>
  <si>
    <t>91500_139</t>
  </si>
  <si>
    <t>91500_140</t>
  </si>
  <si>
    <t>91500_141</t>
  </si>
  <si>
    <t>91500_142</t>
  </si>
  <si>
    <t>91500_143</t>
  </si>
  <si>
    <t>91500_144</t>
  </si>
  <si>
    <t>91500_145</t>
  </si>
  <si>
    <t>91500_146</t>
  </si>
  <si>
    <t>91500_147</t>
  </si>
  <si>
    <t>91500_148</t>
  </si>
  <si>
    <t>91500_149</t>
  </si>
  <si>
    <t>91500_150</t>
  </si>
  <si>
    <t>91500_151</t>
  </si>
  <si>
    <t>91500_152</t>
  </si>
  <si>
    <t>91500_153</t>
  </si>
  <si>
    <t>91500_154</t>
  </si>
  <si>
    <t>91500_155</t>
  </si>
  <si>
    <t>91500_156</t>
  </si>
  <si>
    <t>91500_157</t>
  </si>
  <si>
    <t>91500_158</t>
  </si>
  <si>
    <t>91500_159</t>
  </si>
  <si>
    <t>91500_160</t>
  </si>
  <si>
    <t>91500_161</t>
  </si>
  <si>
    <t>91500_162</t>
  </si>
  <si>
    <t>91500_163</t>
  </si>
  <si>
    <t>91500_164</t>
  </si>
  <si>
    <t>91500_165</t>
  </si>
  <si>
    <t>91500_166</t>
  </si>
  <si>
    <t>91500_167</t>
  </si>
  <si>
    <t>91500_168</t>
  </si>
  <si>
    <t>91500_169</t>
  </si>
  <si>
    <t>91500_170</t>
  </si>
  <si>
    <t>91500_171</t>
  </si>
  <si>
    <t>91500_172</t>
  </si>
  <si>
    <t>91500_173</t>
  </si>
  <si>
    <t>91500_174</t>
  </si>
  <si>
    <t>91500_175</t>
  </si>
  <si>
    <t>91500_176</t>
  </si>
  <si>
    <t>91500_177</t>
  </si>
  <si>
    <t>91500_178</t>
  </si>
  <si>
    <t>91500_179</t>
  </si>
  <si>
    <t>91500_180</t>
  </si>
  <si>
    <t>91500_181</t>
  </si>
  <si>
    <t>91500_182</t>
  </si>
  <si>
    <t>91500_183</t>
  </si>
  <si>
    <t>91500_184</t>
  </si>
  <si>
    <t>91500_185</t>
  </si>
  <si>
    <t>91500_186</t>
  </si>
  <si>
    <t>91500_187</t>
  </si>
  <si>
    <t>91500_188</t>
  </si>
  <si>
    <t>91500_189</t>
  </si>
  <si>
    <t>91500_190</t>
  </si>
  <si>
    <t>91500_191</t>
  </si>
  <si>
    <t>91500_192</t>
  </si>
  <si>
    <t>91500_193</t>
  </si>
  <si>
    <t>91500_194</t>
  </si>
  <si>
    <t>91500_195</t>
  </si>
  <si>
    <t>91500_196</t>
  </si>
  <si>
    <t>91500_197</t>
  </si>
  <si>
    <t>91500_198</t>
  </si>
  <si>
    <t>91500_199</t>
  </si>
  <si>
    <t>91500_200</t>
  </si>
  <si>
    <t>91500_201</t>
  </si>
  <si>
    <t>91500_202</t>
  </si>
  <si>
    <t>91500_203</t>
  </si>
  <si>
    <t>91500_204</t>
  </si>
  <si>
    <t>91500_205</t>
  </si>
  <si>
    <t>91500_206</t>
  </si>
  <si>
    <t>91500_207</t>
  </si>
  <si>
    <t>91500_208</t>
  </si>
  <si>
    <t>91500_209</t>
  </si>
  <si>
    <t>91500_210</t>
  </si>
  <si>
    <t>91500_211</t>
  </si>
  <si>
    <t>91500_212</t>
  </si>
  <si>
    <t>91500_213</t>
  </si>
  <si>
    <t>91500_214</t>
  </si>
  <si>
    <t>91500_215</t>
  </si>
  <si>
    <t>91500_216</t>
  </si>
  <si>
    <t>91500_217</t>
  </si>
  <si>
    <t>91500_218</t>
  </si>
  <si>
    <t>91500_219</t>
  </si>
  <si>
    <t>91500_220</t>
  </si>
  <si>
    <t>91500_221</t>
  </si>
  <si>
    <t>91500_222</t>
  </si>
  <si>
    <t>91500_223</t>
  </si>
  <si>
    <t>91500_224</t>
  </si>
  <si>
    <t>91500_225</t>
  </si>
  <si>
    <t>91500_226</t>
  </si>
  <si>
    <t>91500_227</t>
  </si>
  <si>
    <t>91500_228</t>
  </si>
  <si>
    <t>91500_229</t>
  </si>
  <si>
    <t>91500_230</t>
  </si>
  <si>
    <t>91500_231</t>
  </si>
  <si>
    <t>91500_232</t>
  </si>
  <si>
    <t>91500_233</t>
  </si>
  <si>
    <t>91500_234</t>
  </si>
  <si>
    <t>91500_235</t>
  </si>
  <si>
    <t>91500_236</t>
  </si>
  <si>
    <t>91500_237</t>
  </si>
  <si>
    <t>91500_238</t>
  </si>
  <si>
    <t>91500_239</t>
  </si>
  <si>
    <t>91500_240</t>
  </si>
  <si>
    <t>91500_241</t>
  </si>
  <si>
    <t>91500_242</t>
  </si>
  <si>
    <t>91500_243</t>
  </si>
  <si>
    <t>91500_244</t>
  </si>
  <si>
    <t>91500_245</t>
  </si>
  <si>
    <t>91500_246</t>
  </si>
  <si>
    <t>91500_247</t>
  </si>
  <si>
    <t>91500_248</t>
  </si>
  <si>
    <t>91500_249</t>
  </si>
  <si>
    <t>91500_250</t>
  </si>
  <si>
    <t>91500_251</t>
  </si>
  <si>
    <t>91500_252</t>
  </si>
  <si>
    <t>91500_253</t>
  </si>
  <si>
    <t>91500_254</t>
  </si>
  <si>
    <t>91500_255</t>
  </si>
  <si>
    <t>91500_256</t>
  </si>
  <si>
    <t>91500_257</t>
  </si>
  <si>
    <t>91500_258</t>
  </si>
  <si>
    <t>91500_259</t>
  </si>
  <si>
    <t>91500_260</t>
  </si>
  <si>
    <t>91500_261</t>
  </si>
  <si>
    <t>91500_262</t>
  </si>
  <si>
    <t>91500_263</t>
  </si>
  <si>
    <t>91500_264</t>
  </si>
  <si>
    <t>91500_265</t>
  </si>
  <si>
    <t>91500_266</t>
  </si>
  <si>
    <t>91500_267</t>
  </si>
  <si>
    <t>91500_268</t>
  </si>
  <si>
    <t>91500_269</t>
  </si>
  <si>
    <t>91500_270</t>
  </si>
  <si>
    <t>91500_271</t>
  </si>
  <si>
    <t>91500_272</t>
  </si>
  <si>
    <t>91500_273</t>
  </si>
  <si>
    <t>91500_274</t>
  </si>
  <si>
    <t>91500_275</t>
  </si>
  <si>
    <t>91500_276</t>
  </si>
  <si>
    <t>91500_277</t>
  </si>
  <si>
    <t>91500_278</t>
  </si>
  <si>
    <t>91500_279</t>
  </si>
  <si>
    <t>91500_280</t>
  </si>
  <si>
    <t>91500_281</t>
  </si>
  <si>
    <t>91500_282</t>
  </si>
  <si>
    <t>91500_283</t>
  </si>
  <si>
    <t>91500_284</t>
  </si>
  <si>
    <t>91500_285</t>
  </si>
  <si>
    <t>91500_286</t>
  </si>
  <si>
    <t>91500_287</t>
  </si>
  <si>
    <t>91500_288</t>
  </si>
  <si>
    <t>91500_289</t>
  </si>
  <si>
    <t>91500_290</t>
  </si>
  <si>
    <t>91500_291</t>
  </si>
  <si>
    <t>91500_292</t>
  </si>
  <si>
    <t>91500_293</t>
  </si>
  <si>
    <t>91500_294</t>
  </si>
  <si>
    <t>91500_295</t>
  </si>
  <si>
    <t>91500_296</t>
  </si>
  <si>
    <t>91500_297</t>
  </si>
  <si>
    <t>91500_298</t>
  </si>
  <si>
    <t>91500_299</t>
  </si>
  <si>
    <t>91500_300</t>
  </si>
  <si>
    <t>91500_301</t>
  </si>
  <si>
    <t>91500_302</t>
  </si>
  <si>
    <t>91500_303</t>
  </si>
  <si>
    <t>91500_304</t>
  </si>
  <si>
    <t>91500_305</t>
  </si>
  <si>
    <t>91500_306</t>
  </si>
  <si>
    <t>91500_307</t>
  </si>
  <si>
    <t>91500_308</t>
  </si>
  <si>
    <t>91500_309</t>
  </si>
  <si>
    <t>91500_310</t>
  </si>
  <si>
    <t>91500_311</t>
  </si>
  <si>
    <t>91500_312</t>
  </si>
  <si>
    <t>91500_313</t>
  </si>
  <si>
    <t>91500_314</t>
  </si>
  <si>
    <t>91500_315</t>
  </si>
  <si>
    <t>91500_316</t>
  </si>
  <si>
    <t>91500_317</t>
  </si>
  <si>
    <t>91500_318</t>
  </si>
  <si>
    <t>91500_319</t>
  </si>
  <si>
    <t>91500_320</t>
  </si>
  <si>
    <t>91500_321</t>
  </si>
  <si>
    <t>91500_322</t>
  </si>
  <si>
    <t>91500_323</t>
  </si>
  <si>
    <t>91500_324</t>
  </si>
  <si>
    <t>91500_325</t>
  </si>
  <si>
    <t>91500_326</t>
  </si>
  <si>
    <t>91500_327</t>
  </si>
  <si>
    <t>91500_328</t>
  </si>
  <si>
    <t>91500_329</t>
  </si>
  <si>
    <t>91500_330</t>
  </si>
  <si>
    <t>91500_331</t>
  </si>
  <si>
    <t>91500_332</t>
  </si>
  <si>
    <t>91500_333</t>
  </si>
  <si>
    <t>91500_334</t>
  </si>
  <si>
    <t>91500_335</t>
  </si>
  <si>
    <t>91500_336</t>
  </si>
  <si>
    <t>91500_337</t>
  </si>
  <si>
    <t>91500_338</t>
  </si>
  <si>
    <t>91500_339</t>
  </si>
  <si>
    <t>91500_340</t>
  </si>
  <si>
    <t>91500_341</t>
  </si>
  <si>
    <t>91500_342</t>
  </si>
  <si>
    <t>91500_343</t>
  </si>
  <si>
    <t>91500_344</t>
  </si>
  <si>
    <t>91500_345</t>
  </si>
  <si>
    <t>91500_346</t>
  </si>
  <si>
    <t>91500_347</t>
  </si>
  <si>
    <t>91500_348</t>
  </si>
  <si>
    <t>91500_349</t>
  </si>
  <si>
    <t>91500_350</t>
  </si>
  <si>
    <t>91500_351</t>
  </si>
  <si>
    <t>91500_352</t>
  </si>
  <si>
    <t>91500_353</t>
  </si>
  <si>
    <t>91500_354</t>
  </si>
  <si>
    <t>91500_355</t>
  </si>
  <si>
    <t>91500_356</t>
  </si>
  <si>
    <t>91500_357</t>
  </si>
  <si>
    <t>91500_358</t>
  </si>
  <si>
    <t>91500_359</t>
  </si>
  <si>
    <t>91500_360</t>
  </si>
  <si>
    <t>91500_361</t>
  </si>
  <si>
    <t>91500_362</t>
  </si>
  <si>
    <t>91500_363</t>
  </si>
  <si>
    <t>91500_364</t>
  </si>
  <si>
    <t>91500_365</t>
  </si>
  <si>
    <t>91500_366</t>
  </si>
  <si>
    <t>91500_367</t>
  </si>
  <si>
    <t>91500_368</t>
  </si>
  <si>
    <t>91500_369</t>
  </si>
  <si>
    <t>91500_370</t>
  </si>
  <si>
    <t>91500_371</t>
  </si>
  <si>
    <t>91500_372</t>
  </si>
  <si>
    <t>91500_373</t>
  </si>
  <si>
    <t>91500_374</t>
  </si>
  <si>
    <t>91500_375</t>
  </si>
  <si>
    <t>91500_376</t>
  </si>
  <si>
    <t>91500_377</t>
  </si>
  <si>
    <t>91500_378</t>
  </si>
  <si>
    <t>91500_379</t>
  </si>
  <si>
    <t>91500_380</t>
  </si>
  <si>
    <t>91500_381</t>
  </si>
  <si>
    <t>91500_382</t>
  </si>
  <si>
    <t>91500_383</t>
  </si>
  <si>
    <t>91500_384</t>
  </si>
  <si>
    <t>91500_385</t>
  </si>
  <si>
    <t>91500_386</t>
  </si>
  <si>
    <t>91500_387</t>
  </si>
  <si>
    <t>91500_388</t>
  </si>
  <si>
    <t>91500_389</t>
  </si>
  <si>
    <t>91500_390</t>
  </si>
  <si>
    <t>91500_391</t>
  </si>
  <si>
    <t>91500_392</t>
  </si>
  <si>
    <t>91500_393</t>
  </si>
  <si>
    <t>91500_394</t>
  </si>
  <si>
    <t>91500_395</t>
  </si>
  <si>
    <t>91500_396</t>
  </si>
  <si>
    <t>91500_397</t>
  </si>
  <si>
    <t>91500_398</t>
  </si>
  <si>
    <t>91500_399</t>
  </si>
  <si>
    <t>91500_400</t>
  </si>
  <si>
    <t>91500_401</t>
  </si>
  <si>
    <t>91500_402</t>
  </si>
  <si>
    <t>91500_403</t>
  </si>
  <si>
    <t>91500_404</t>
  </si>
  <si>
    <t>91500_405</t>
  </si>
  <si>
    <t>91500_406</t>
  </si>
  <si>
    <t>91500_407</t>
  </si>
  <si>
    <t>91500_408</t>
  </si>
  <si>
    <t>91500_409</t>
  </si>
  <si>
    <t>91500_410</t>
  </si>
  <si>
    <t>91500_411</t>
  </si>
  <si>
    <t>91500_412</t>
  </si>
  <si>
    <t>91500_413</t>
  </si>
  <si>
    <t>91500_414</t>
  </si>
  <si>
    <t>91500_415</t>
  </si>
  <si>
    <t>91500_416</t>
  </si>
  <si>
    <t>91500_417</t>
  </si>
  <si>
    <t>91500_418</t>
  </si>
  <si>
    <t>91500_419</t>
  </si>
  <si>
    <t>91500_420</t>
  </si>
  <si>
    <t>91500_421</t>
  </si>
  <si>
    <t>91500_422</t>
  </si>
  <si>
    <t>91500_423</t>
  </si>
  <si>
    <t>Temora-2_1</t>
  </si>
  <si>
    <t>Temora-2_2</t>
  </si>
  <si>
    <t>Temora-2_3</t>
  </si>
  <si>
    <t>Temora-2_4</t>
  </si>
  <si>
    <t>Temora-2_5</t>
  </si>
  <si>
    <t>Temora-2_6</t>
  </si>
  <si>
    <t>Temora-2_7</t>
  </si>
  <si>
    <t>Temora-2_8</t>
  </si>
  <si>
    <t>Temora-2_9</t>
  </si>
  <si>
    <t>Temora-2_10</t>
  </si>
  <si>
    <t>Temora-2_11</t>
  </si>
  <si>
    <t>Temora-2_12</t>
  </si>
  <si>
    <t>Temora-2_13</t>
  </si>
  <si>
    <t>Temora-2_14</t>
  </si>
  <si>
    <t>Temora-2_15</t>
  </si>
  <si>
    <t>Temora-2_16</t>
  </si>
  <si>
    <t>Temora-2_17</t>
  </si>
  <si>
    <t>Temora-2_18</t>
  </si>
  <si>
    <t>Temora-2_19</t>
  </si>
  <si>
    <t>Temora-2_20</t>
  </si>
  <si>
    <t>Temora-2_21</t>
  </si>
  <si>
    <t>Temora-2_22</t>
  </si>
  <si>
    <t>Temora-2_23</t>
  </si>
  <si>
    <t>Temora-2_24</t>
  </si>
  <si>
    <t>Temora-2_25</t>
  </si>
  <si>
    <t>Temora-2_26</t>
  </si>
  <si>
    <t>Temora-2_27</t>
  </si>
  <si>
    <t>Temora-2_28</t>
  </si>
  <si>
    <t>Temora-2_29</t>
  </si>
  <si>
    <t>Temora-2_30</t>
  </si>
  <si>
    <t>Temora-2_31</t>
  </si>
  <si>
    <t>Temora-2_32</t>
  </si>
  <si>
    <t>Temora-2_33</t>
  </si>
  <si>
    <t>Temora-2_34</t>
  </si>
  <si>
    <t>Temora-2_35</t>
  </si>
  <si>
    <t>Temora-2_36</t>
  </si>
  <si>
    <t>Temora-2_37</t>
  </si>
  <si>
    <t>Temora-2_38</t>
  </si>
  <si>
    <t>Temora-2_39</t>
  </si>
  <si>
    <t>Temora-2_40</t>
  </si>
  <si>
    <t>Temora-2_41</t>
  </si>
  <si>
    <t>Temora-2_42</t>
  </si>
  <si>
    <t>Temora-2_43</t>
  </si>
  <si>
    <t>Temora-2_44</t>
  </si>
  <si>
    <t>Temora-2_45</t>
  </si>
  <si>
    <t>Temora-2_46</t>
  </si>
  <si>
    <t>Temora-2_47</t>
  </si>
  <si>
    <t>Temora-2_49</t>
  </si>
  <si>
    <t>Temora-2_51</t>
  </si>
  <si>
    <t>Temora-2_52</t>
  </si>
  <si>
    <t>Temora-2_53</t>
  </si>
  <si>
    <t>Temora-2_54</t>
  </si>
  <si>
    <t>Temora-2_55</t>
  </si>
  <si>
    <t>Temora-2_56</t>
  </si>
  <si>
    <t>Temora-2_57</t>
  </si>
  <si>
    <t>Temora-2_58</t>
  </si>
  <si>
    <t>Temora-2_59</t>
  </si>
  <si>
    <t>Temora-2_60</t>
  </si>
  <si>
    <t>Temora-2_61</t>
  </si>
  <si>
    <t>Temora-2_62</t>
  </si>
  <si>
    <t>Temora-2_63</t>
  </si>
  <si>
    <t>Temora-2_64</t>
  </si>
  <si>
    <t>Temora-2_65</t>
  </si>
  <si>
    <t>Temora-2_66</t>
  </si>
  <si>
    <t>Temora-2_67</t>
  </si>
  <si>
    <t>Temora-2_68</t>
  </si>
  <si>
    <t>Temora-2_69</t>
  </si>
  <si>
    <t>Temora-2_70</t>
  </si>
  <si>
    <t>Temora-2_71</t>
  </si>
  <si>
    <t>Temora-2_72</t>
  </si>
  <si>
    <t>Temora-2_73</t>
  </si>
  <si>
    <t>Temora-2_74</t>
  </si>
  <si>
    <t>Temora-2_75</t>
  </si>
  <si>
    <t>Temora-2_76</t>
  </si>
  <si>
    <t>Temora-2_77</t>
  </si>
  <si>
    <t>Temora-2_79</t>
  </si>
  <si>
    <t>Temora-2_80</t>
  </si>
  <si>
    <t>Temora-2_81</t>
  </si>
  <si>
    <t>Temora-2_82</t>
  </si>
  <si>
    <t>Temora-2_83</t>
  </si>
  <si>
    <t>Temora-2_84</t>
  </si>
  <si>
    <t>Temora-2_85</t>
  </si>
  <si>
    <t>Temora-2_86</t>
  </si>
  <si>
    <t>Temora-2_87</t>
  </si>
  <si>
    <t>Temora-2_88</t>
  </si>
  <si>
    <t>Temora-2_89</t>
  </si>
  <si>
    <t>Temora-2_91</t>
  </si>
  <si>
    <t>Temora-2_92</t>
  </si>
  <si>
    <t>Temora-2_94</t>
  </si>
  <si>
    <t>Temora-2_97</t>
  </si>
  <si>
    <t>Temora-2_98</t>
  </si>
  <si>
    <t>Temora-2_99</t>
  </si>
  <si>
    <t>Temora-2_100</t>
  </si>
  <si>
    <t>Temora-2_101</t>
  </si>
  <si>
    <t>Temora-2_103</t>
  </si>
  <si>
    <t>Temora-2_104</t>
  </si>
  <si>
    <t>Temora-2_105</t>
  </si>
  <si>
    <t>Temora-2_106</t>
  </si>
  <si>
    <t>Temora-2_108</t>
  </si>
  <si>
    <t>Temora-2_109</t>
  </si>
  <si>
    <t>Temora-2_110</t>
  </si>
  <si>
    <t>Temora-2_111</t>
  </si>
  <si>
    <t>Temora-2_112</t>
  </si>
  <si>
    <t>Temora-2_113</t>
  </si>
  <si>
    <t>Temora-2_114</t>
  </si>
  <si>
    <t>Temora-2_115</t>
  </si>
  <si>
    <t>Temora-2_117</t>
  </si>
  <si>
    <t>Temora-2_118</t>
  </si>
  <si>
    <t>Temora-2_119</t>
  </si>
  <si>
    <t>Temora-2_120</t>
  </si>
  <si>
    <t>Temora-2_121</t>
  </si>
  <si>
    <t>Temora-2_123</t>
  </si>
  <si>
    <t>Temora-2_124</t>
  </si>
  <si>
    <t>Temora-2_126</t>
  </si>
  <si>
    <t>Temora-2_129</t>
  </si>
  <si>
    <t>Temora-2_135</t>
  </si>
  <si>
    <t>Temora-2_136</t>
  </si>
  <si>
    <t>Temora-2_137</t>
  </si>
  <si>
    <t>Temora-2_138</t>
  </si>
  <si>
    <t>Temora-2_139</t>
  </si>
  <si>
    <t>Temora-2_140</t>
  </si>
  <si>
    <t>Temora-2_142</t>
  </si>
  <si>
    <t>Temora-2_143</t>
  </si>
  <si>
    <t>Temora-2_145</t>
  </si>
  <si>
    <t>Temora-2_146</t>
  </si>
  <si>
    <t>Temora-2_147</t>
  </si>
  <si>
    <t>Temora-2_148</t>
  </si>
  <si>
    <t>Temora-2_149</t>
  </si>
  <si>
    <t>Temora-2_150</t>
  </si>
  <si>
    <t>Temora-2_151</t>
  </si>
  <si>
    <t>Temora-2_152</t>
  </si>
  <si>
    <t>Temora-2_153</t>
  </si>
  <si>
    <t>Temora-2_154</t>
  </si>
  <si>
    <t>Temora-2_156</t>
  </si>
  <si>
    <t>Temora-2_158</t>
  </si>
  <si>
    <t>Temora-2_159</t>
  </si>
  <si>
    <t>Temora-2_162</t>
  </si>
  <si>
    <t>Temora-2_163</t>
  </si>
  <si>
    <t>Temora-2_166</t>
  </si>
  <si>
    <t>Temora-2_167</t>
  </si>
  <si>
    <t>Temora-2_168</t>
  </si>
  <si>
    <t>Temora-2_169</t>
  </si>
  <si>
    <t>Temora-2_170</t>
  </si>
  <si>
    <t>Temora-2_171</t>
  </si>
  <si>
    <t>Temora-2_172</t>
  </si>
  <si>
    <t>Temora-2_173</t>
  </si>
  <si>
    <t>Temora-2_174</t>
  </si>
  <si>
    <t>Temora-2_176</t>
  </si>
  <si>
    <t>Temora-2_177</t>
  </si>
  <si>
    <t>Temora-2_178</t>
  </si>
  <si>
    <t>Temora-2_179</t>
  </si>
  <si>
    <t>Temora-2_181</t>
  </si>
  <si>
    <t>Temora-2_182</t>
  </si>
  <si>
    <t>Temora-2_183</t>
  </si>
  <si>
    <t>Temora-2_184</t>
  </si>
  <si>
    <t>Temora-2_185</t>
  </si>
  <si>
    <t>Temora-2_186</t>
  </si>
  <si>
    <t>Temora-2_187</t>
  </si>
  <si>
    <t>Temora-2_188</t>
  </si>
  <si>
    <t>Temora-2_189</t>
  </si>
  <si>
    <t>Temora-2_190</t>
  </si>
  <si>
    <t>Temora-2_193</t>
  </si>
  <si>
    <t>Temora-2_194</t>
  </si>
  <si>
    <t>Temora-2_195</t>
  </si>
  <si>
    <t>Temora-2_196</t>
  </si>
  <si>
    <t>Temora-2_197</t>
  </si>
  <si>
    <t>Temora-2_198</t>
  </si>
  <si>
    <t>Temora-2_199</t>
  </si>
  <si>
    <t>Temora-2_200</t>
  </si>
  <si>
    <t>Temora-2_201</t>
  </si>
  <si>
    <t>Temora-2_202</t>
  </si>
  <si>
    <t>Temora-2_203</t>
  </si>
  <si>
    <t>Temora-2_204</t>
  </si>
  <si>
    <t>Temora-2_205</t>
  </si>
  <si>
    <t>Temora-2_206</t>
  </si>
  <si>
    <t>Temora-2_207</t>
  </si>
  <si>
    <t>Temora-2_208</t>
  </si>
  <si>
    <t>Temora-2_209</t>
  </si>
  <si>
    <t>Temora-2_210</t>
  </si>
  <si>
    <t>Temora-2_211</t>
  </si>
  <si>
    <t>Temora-2_213</t>
  </si>
  <si>
    <t>Temora-2_214</t>
  </si>
  <si>
    <t>Temora-2_215</t>
  </si>
  <si>
    <t>Temora-2_216</t>
  </si>
  <si>
    <t>Temora-2_221</t>
  </si>
  <si>
    <t>Temora-2_222</t>
  </si>
  <si>
    <t>Temora-2_223</t>
  </si>
  <si>
    <t>Temora-2_224</t>
  </si>
  <si>
    <t>Temora-2_225</t>
  </si>
  <si>
    <t>Temora-2_226</t>
  </si>
  <si>
    <t>Temora-2_227</t>
  </si>
  <si>
    <t>Temora-2_228</t>
  </si>
  <si>
    <t>Temora-2_229</t>
  </si>
  <si>
    <t>Temora-2_230</t>
  </si>
  <si>
    <t>Temora-2_231</t>
  </si>
  <si>
    <t>Temora-2_232</t>
  </si>
  <si>
    <t>Temora-2_233</t>
  </si>
  <si>
    <t>Temora-2_234</t>
  </si>
  <si>
    <t>Temora-2_235</t>
  </si>
  <si>
    <t>Temora-2_236</t>
  </si>
  <si>
    <t>Temora-2_237</t>
  </si>
  <si>
    <t>Temora-2_238</t>
  </si>
  <si>
    <t>Temora-2_239</t>
  </si>
  <si>
    <t>Temora-2_240</t>
  </si>
  <si>
    <t>Temora-2_241</t>
  </si>
  <si>
    <t>Temora-2_242</t>
  </si>
  <si>
    <t>Temora-2_243</t>
  </si>
  <si>
    <t>Temora-2_244</t>
  </si>
  <si>
    <t>Temora-2_245</t>
  </si>
  <si>
    <t>Temora-2_246</t>
  </si>
  <si>
    <t>Temora-2_247</t>
  </si>
  <si>
    <t>Temora-2_248</t>
  </si>
  <si>
    <t>Temora-2_249</t>
  </si>
  <si>
    <t>Temora-2_250</t>
  </si>
  <si>
    <t>Temora-2_251</t>
  </si>
  <si>
    <t>Temora-2_252</t>
  </si>
  <si>
    <t>Temora-2_253</t>
  </si>
  <si>
    <t>Temora-2_254</t>
  </si>
  <si>
    <t>Temora-2_255</t>
  </si>
  <si>
    <t>Temora-2_257</t>
  </si>
  <si>
    <t>Temora-2_258</t>
  </si>
  <si>
    <t>Temora-2_259</t>
  </si>
  <si>
    <t>Temora-2_260</t>
  </si>
  <si>
    <t>Temora-2_261</t>
  </si>
  <si>
    <t>Temora-2_262</t>
  </si>
  <si>
    <t>Temora-2_263</t>
  </si>
  <si>
    <t>Temora-2_264</t>
  </si>
  <si>
    <t>Temora-2_265</t>
  </si>
  <si>
    <t>Temora-2_266</t>
  </si>
  <si>
    <t>Temora-2_267</t>
  </si>
  <si>
    <t>Temora-2_268</t>
  </si>
  <si>
    <t>Temora-2_270</t>
  </si>
  <si>
    <t>Temora-2_271</t>
  </si>
  <si>
    <t>Temora-2_273</t>
  </si>
  <si>
    <t>Temora-2_274</t>
  </si>
  <si>
    <t>Temora-2_275</t>
  </si>
  <si>
    <t>Temora-2_276</t>
  </si>
  <si>
    <t>Temora-2_277</t>
  </si>
  <si>
    <t>Temora-2_278</t>
  </si>
  <si>
    <t>Temora-2_279</t>
  </si>
  <si>
    <t>Temora-2_280</t>
  </si>
  <si>
    <t>Temora-2_281</t>
  </si>
  <si>
    <t>Temora-2_282</t>
  </si>
  <si>
    <t>Temora-2_283</t>
  </si>
  <si>
    <t>Temora-2_284</t>
  </si>
  <si>
    <t>Temora-2_285</t>
  </si>
  <si>
    <t>Temora-2_286</t>
  </si>
  <si>
    <t>Temora-2_287</t>
  </si>
  <si>
    <t>Temora-2_288</t>
  </si>
  <si>
    <t>Temora-2_290</t>
  </si>
  <si>
    <t>Temora-2_291</t>
  </si>
  <si>
    <t>Temora-2_292</t>
  </si>
  <si>
    <t>Temora-2_295</t>
  </si>
  <si>
    <t>Temora-2_296</t>
  </si>
  <si>
    <t>Temora-2_297</t>
  </si>
  <si>
    <t>Temora-2_298</t>
  </si>
  <si>
    <t>Temora-2_299</t>
  </si>
  <si>
    <t>Temora-2_301</t>
  </si>
  <si>
    <t>Temora-2_302</t>
  </si>
  <si>
    <t>Temora-2_303</t>
  </si>
  <si>
    <t>Temora-2_304</t>
  </si>
  <si>
    <t>Temora-2_305</t>
  </si>
  <si>
    <t>Temora-2_306</t>
  </si>
  <si>
    <t>Temora-2_307</t>
  </si>
  <si>
    <t>Temora-2_308</t>
  </si>
  <si>
    <t>Temora-2_309</t>
  </si>
  <si>
    <t>Temora-2_310</t>
  </si>
  <si>
    <t>Temora-2_311</t>
  </si>
  <si>
    <t>Temora-2_312</t>
  </si>
  <si>
    <t>Temora-2_313</t>
  </si>
  <si>
    <t>Temora-2_314</t>
  </si>
  <si>
    <t>Temora-2_315</t>
  </si>
  <si>
    <t>Temora-2_316</t>
  </si>
  <si>
    <t>Temora-2_317</t>
  </si>
  <si>
    <t>Temora-2_320</t>
  </si>
  <si>
    <t>Temora-2_321</t>
  </si>
  <si>
    <t>Temora-2_322</t>
  </si>
  <si>
    <t>Temora-2_324</t>
  </si>
  <si>
    <t>Temora-2_327</t>
  </si>
  <si>
    <t>Temora-2_328</t>
  </si>
  <si>
    <t>Temora-2_329</t>
  </si>
  <si>
    <t>R33-9.1</t>
  </si>
  <si>
    <t>R33-25.1</t>
  </si>
  <si>
    <t>R33-24.1</t>
  </si>
  <si>
    <t>R33-23.1</t>
  </si>
  <si>
    <t>R33-22.1</t>
  </si>
  <si>
    <t>R33-21.1</t>
  </si>
  <si>
    <t>R33-20.1</t>
  </si>
  <si>
    <t>R33-19.1</t>
  </si>
  <si>
    <t>R33-18.1</t>
  </si>
  <si>
    <t>R33-17.1</t>
  </si>
  <si>
    <t>R33-14.1</t>
  </si>
  <si>
    <t>R33-13.1</t>
  </si>
  <si>
    <t>R33-11.1</t>
  </si>
  <si>
    <t>ppm</t>
  </si>
  <si>
    <t>Pb206</t>
  </si>
  <si>
    <t>Hf</t>
  </si>
  <si>
    <t>Yb</t>
  </si>
  <si>
    <t>Er</t>
  </si>
  <si>
    <t>Dy</t>
  </si>
  <si>
    <t>Gd</t>
  </si>
  <si>
    <t>Eu</t>
  </si>
  <si>
    <t>Sm</t>
  </si>
  <si>
    <t>Nd</t>
  </si>
  <si>
    <t>Ce</t>
  </si>
  <si>
    <t>La</t>
  </si>
  <si>
    <t>Y</t>
  </si>
  <si>
    <t>Secondary standard</t>
  </si>
  <si>
    <t>SALINIA BLOCK</t>
  </si>
  <si>
    <t>LITTLE SAN BERNARDINO MOUNTAINS</t>
  </si>
  <si>
    <t>SAN BERNARDINO MOUNTAINS</t>
  </si>
  <si>
    <t>21MP17-75</t>
  </si>
  <si>
    <t>21MP17-69</t>
  </si>
  <si>
    <t>21MP17-72</t>
  </si>
  <si>
    <t>21MP17-71</t>
  </si>
  <si>
    <t>21MP17-73</t>
  </si>
  <si>
    <t>21MP17-57</t>
  </si>
  <si>
    <t>21MP17-67</t>
  </si>
  <si>
    <t>21MP17-76</t>
  </si>
  <si>
    <t>21MP17-70</t>
  </si>
  <si>
    <t>21MP17-68</t>
  </si>
  <si>
    <t>21MP17-63</t>
  </si>
  <si>
    <t>21MP17-64</t>
  </si>
  <si>
    <t>21MP17-59</t>
  </si>
  <si>
    <t>21MP17-66</t>
  </si>
  <si>
    <t>21MP17-60</t>
  </si>
  <si>
    <t>21MP17-56</t>
  </si>
  <si>
    <t>21MP17-62</t>
  </si>
  <si>
    <t>21MP17-58</t>
  </si>
  <si>
    <t>21MP17-65</t>
  </si>
  <si>
    <t>21MP17-74</t>
  </si>
  <si>
    <t>21MP17-61</t>
  </si>
  <si>
    <t>21MP17-55</t>
  </si>
  <si>
    <t>FCt-3</t>
  </si>
  <si>
    <t>FCt-2</t>
  </si>
  <si>
    <t>FCt-1</t>
  </si>
  <si>
    <t>FCt-4</t>
  </si>
  <si>
    <t>FCt-6</t>
  </si>
  <si>
    <t>FCt-5</t>
  </si>
  <si>
    <t>BLR-3</t>
  </si>
  <si>
    <t>BLR-2</t>
  </si>
  <si>
    <t>BLR-1</t>
  </si>
  <si>
    <t>BLR-4</t>
  </si>
  <si>
    <t>BLR-6</t>
  </si>
  <si>
    <t>BLR-5</t>
  </si>
  <si>
    <t>MKED-3</t>
  </si>
  <si>
    <t>MKED-2</t>
  </si>
  <si>
    <t>MKED-1</t>
  </si>
  <si>
    <t>MKED-4</t>
  </si>
  <si>
    <t>MKED-6</t>
  </si>
  <si>
    <t>MKED-5</t>
  </si>
  <si>
    <t>21CM47b_1</t>
  </si>
  <si>
    <t>21CM47b_47</t>
  </si>
  <si>
    <t>21CM47b_73</t>
  </si>
  <si>
    <t>21CM47b_45</t>
  </si>
  <si>
    <t>21CM47b_77</t>
  </si>
  <si>
    <t>21CM47b_33</t>
  </si>
  <si>
    <t>21CM47b_23</t>
  </si>
  <si>
    <t>21CM47b_31</t>
  </si>
  <si>
    <t>21CM47b_79</t>
  </si>
  <si>
    <t>21CM47b_89</t>
  </si>
  <si>
    <t>21CM47b_7</t>
  </si>
  <si>
    <t>21CM47b_101</t>
  </si>
  <si>
    <t>21CM47b_88</t>
  </si>
  <si>
    <t>21CM47b_4</t>
  </si>
  <si>
    <t>21CM47b_97</t>
  </si>
  <si>
    <t>21CM47b_68</t>
  </si>
  <si>
    <t>21CM47b_43</t>
  </si>
  <si>
    <t>21CM47b_92</t>
  </si>
  <si>
    <t>21CM47b_19</t>
  </si>
  <si>
    <t>21CM47b_87</t>
  </si>
  <si>
    <t>21CM47b_24</t>
  </si>
  <si>
    <t>21CM47b_104</t>
  </si>
  <si>
    <t>21CM47b_93</t>
  </si>
  <si>
    <t>21CM47b_2</t>
  </si>
  <si>
    <t>21CM47b_94</t>
  </si>
  <si>
    <t>21CM47b_100</t>
  </si>
  <si>
    <t>21CM47b_84</t>
  </si>
  <si>
    <t>21CM47b_85</t>
  </si>
  <si>
    <t>21CM47b_99</t>
  </si>
  <si>
    <t>21CM47b_105</t>
  </si>
  <si>
    <t>21CM47b_17</t>
  </si>
  <si>
    <t>21CM47b_67</t>
  </si>
  <si>
    <t>21CM47b_102</t>
  </si>
  <si>
    <t>21CM47b_103</t>
  </si>
  <si>
    <t>21CM47b_6</t>
  </si>
  <si>
    <t>21CM47b_80</t>
  </si>
  <si>
    <t>21CM47b_98</t>
  </si>
  <si>
    <t>21CM47b_96</t>
  </si>
  <si>
    <t>21CM47b_74</t>
  </si>
  <si>
    <t>21CM47b_60</t>
  </si>
  <si>
    <t>21CM47b_78</t>
  </si>
  <si>
    <t>21CM47b_90</t>
  </si>
  <si>
    <t>21CM47b_56</t>
  </si>
  <si>
    <t>21CM47b_21</t>
  </si>
  <si>
    <t>21CM47b_86</t>
  </si>
  <si>
    <t>21CM47b_70</t>
  </si>
  <si>
    <t>21CM47b_76</t>
  </si>
  <si>
    <t>21CM47b_8</t>
  </si>
  <si>
    <t>21CM47b_50</t>
  </si>
  <si>
    <t>21CM47b_18</t>
  </si>
  <si>
    <t>21CM47b_61</t>
  </si>
  <si>
    <t>21CM47b_25</t>
  </si>
  <si>
    <t>21CM47b_71</t>
  </si>
  <si>
    <t>21CM47b_9</t>
  </si>
  <si>
    <t>21CM47b_65</t>
  </si>
  <si>
    <t>21CM47b_37</t>
  </si>
  <si>
    <t>21CM47b_27</t>
  </si>
  <si>
    <t>21CM47b_15</t>
  </si>
  <si>
    <t>21CM47b_72</t>
  </si>
  <si>
    <t>21CM47b_83</t>
  </si>
  <si>
    <t>21CM47b_91</t>
  </si>
  <si>
    <t>21CM47b_40</t>
  </si>
  <si>
    <t>21CM47b_39</t>
  </si>
  <si>
    <t>21CM47b_5</t>
  </si>
  <si>
    <t>21CM47b_11</t>
  </si>
  <si>
    <t>21CM47b_32</t>
  </si>
  <si>
    <t>21CM47b_3</t>
  </si>
  <si>
    <t>21CM47b_38</t>
  </si>
  <si>
    <t>21CM33_1</t>
  </si>
  <si>
    <t>21CM33_2</t>
  </si>
  <si>
    <t>21CM33_3</t>
  </si>
  <si>
    <t>21CM33_4</t>
  </si>
  <si>
    <t>21CM33_5</t>
  </si>
  <si>
    <t>21CM33_6</t>
  </si>
  <si>
    <t>21CM33_7</t>
  </si>
  <si>
    <t>21CM33_8</t>
  </si>
  <si>
    <t>21CM33_9</t>
  </si>
  <si>
    <t>21CM33_10</t>
  </si>
  <si>
    <t>21CM33_11</t>
  </si>
  <si>
    <t>21CM33_12</t>
  </si>
  <si>
    <t>21CM33_13</t>
  </si>
  <si>
    <t>21CM33_14</t>
  </si>
  <si>
    <t>21CM33_15</t>
  </si>
  <si>
    <t>21CM33_16</t>
  </si>
  <si>
    <t>21CM33_17</t>
  </si>
  <si>
    <t>21CM33_18</t>
  </si>
  <si>
    <t>21CM33_19</t>
  </si>
  <si>
    <t>21CM33_20</t>
  </si>
  <si>
    <t>21CM33_21</t>
  </si>
  <si>
    <t>21CM33_22</t>
  </si>
  <si>
    <t>21CM33_23</t>
  </si>
  <si>
    <t>21CM33_24</t>
  </si>
  <si>
    <t>21CM33_25</t>
  </si>
  <si>
    <t>21CM33_26</t>
  </si>
  <si>
    <t>21CM33-27</t>
  </si>
  <si>
    <t>21CM33-28</t>
  </si>
  <si>
    <t>21CM33-29</t>
  </si>
  <si>
    <t>21CM33-30</t>
  </si>
  <si>
    <t>21CM33-31</t>
  </si>
  <si>
    <t>21CM33-36</t>
  </si>
  <si>
    <t>21CM33-37</t>
  </si>
  <si>
    <t>21CM33-38</t>
  </si>
  <si>
    <t>21CM33-32</t>
  </si>
  <si>
    <t>21CM33-33</t>
  </si>
  <si>
    <t>21CM33-34</t>
  </si>
  <si>
    <t>21CM33-35</t>
  </si>
  <si>
    <t>21CM33-39</t>
  </si>
  <si>
    <t>21CM33-40</t>
  </si>
  <si>
    <t>21CM33-41</t>
  </si>
  <si>
    <t>21CM33-42</t>
  </si>
  <si>
    <t>21CM33-43</t>
  </si>
  <si>
    <t>21CM33-44</t>
  </si>
  <si>
    <t>21CM33-45</t>
  </si>
  <si>
    <t>21CM33-46</t>
  </si>
  <si>
    <t>21CM33-47</t>
  </si>
  <si>
    <t>21CM33-48</t>
  </si>
  <si>
    <t>21CM33-49</t>
  </si>
  <si>
    <t>21CM33-50</t>
  </si>
  <si>
    <t>21CM33-51</t>
  </si>
  <si>
    <t>21CM33-52</t>
  </si>
  <si>
    <t>21CM33-53</t>
  </si>
  <si>
    <t>21CM33-54</t>
  </si>
  <si>
    <t>21CM33-55</t>
  </si>
  <si>
    <t>21CM33-56</t>
  </si>
  <si>
    <t>21CM33-57</t>
  </si>
  <si>
    <t>21CM33-58</t>
  </si>
  <si>
    <t>21CM33-59</t>
  </si>
  <si>
    <t>21CM33-60</t>
  </si>
  <si>
    <t>21CM33-61</t>
  </si>
  <si>
    <t>21CM33-62</t>
  </si>
  <si>
    <t>21CM33-63</t>
  </si>
  <si>
    <t>21CM33-64</t>
  </si>
  <si>
    <t>21CM33-65</t>
  </si>
  <si>
    <t>21CM33-66</t>
  </si>
  <si>
    <t>21CM33-67</t>
  </si>
  <si>
    <t>21CM33-68</t>
  </si>
  <si>
    <t>21CM33-69</t>
  </si>
  <si>
    <t>21CM33-70</t>
  </si>
  <si>
    <t>21CM33-71</t>
  </si>
  <si>
    <t>21CM33-72</t>
  </si>
  <si>
    <t>21CM33-73</t>
  </si>
  <si>
    <t>21CM33-74</t>
  </si>
  <si>
    <t>21CM33-75</t>
  </si>
  <si>
    <t>21CM33-76</t>
  </si>
  <si>
    <t>21CM33-77</t>
  </si>
  <si>
    <t>21CM33-78</t>
  </si>
  <si>
    <t>21CM33-79</t>
  </si>
  <si>
    <t>21CM33-80</t>
  </si>
  <si>
    <t>21CM33-81</t>
  </si>
  <si>
    <t>21CM33-82</t>
  </si>
  <si>
    <t>21CM33-83</t>
  </si>
  <si>
    <t>21CM33-84</t>
  </si>
  <si>
    <t>21CM33-85</t>
  </si>
  <si>
    <t>21CM33-86</t>
  </si>
  <si>
    <t>BLR-7</t>
  </si>
  <si>
    <t>BLR-8</t>
  </si>
  <si>
    <t>21MP16b-A-1</t>
  </si>
  <si>
    <t>21MP16b-C-4</t>
  </si>
  <si>
    <t>21MP16b-E-1</t>
  </si>
  <si>
    <t>21MP16b-C-5</t>
  </si>
  <si>
    <t>21MP16b-D-1</t>
  </si>
  <si>
    <t>21MP16b-D-2</t>
  </si>
  <si>
    <t>21MP16b-B-1</t>
  </si>
  <si>
    <t>21MP16b-E-2</t>
  </si>
  <si>
    <t>21MP16b-C-1</t>
  </si>
  <si>
    <t>21MP16b-E-3</t>
  </si>
  <si>
    <t>21MP16b-C-6</t>
  </si>
  <si>
    <t>21MP16b-A-5</t>
  </si>
  <si>
    <t>21MP16b-A-4</t>
  </si>
  <si>
    <t>21MP16b-A-3</t>
  </si>
  <si>
    <t>21MP16b-C-3</t>
  </si>
  <si>
    <t>21MP16b-C-2</t>
  </si>
  <si>
    <t>21MP16b-A-2</t>
  </si>
  <si>
    <t>21MP16b-B-2</t>
  </si>
  <si>
    <t>21MP16b-B-3</t>
  </si>
  <si>
    <t>21MP16b-B-4</t>
  </si>
  <si>
    <t>21MP15b-B-1</t>
  </si>
  <si>
    <t>21MP15b-B-2</t>
  </si>
  <si>
    <t>21MP15b-B-3</t>
  </si>
  <si>
    <t>21MP15b-B-4</t>
  </si>
  <si>
    <t>21MP15b-B-5</t>
  </si>
  <si>
    <t>21MP15b-B-6</t>
  </si>
  <si>
    <t>21MP15b-B-7</t>
  </si>
  <si>
    <t>21MP15b-B-8</t>
  </si>
  <si>
    <t>21MP15b-C-1</t>
  </si>
  <si>
    <t>21MP15b-C-2</t>
  </si>
  <si>
    <t>21MP15b-D-3</t>
  </si>
  <si>
    <t>21MP15b-E-1</t>
  </si>
  <si>
    <t>21MP15b-E-2</t>
  </si>
  <si>
    <t>21MP15b-E-3</t>
  </si>
  <si>
    <t>FC-1</t>
  </si>
  <si>
    <t>FC-3</t>
  </si>
  <si>
    <t>FC-4</t>
  </si>
  <si>
    <t>FC-5</t>
  </si>
  <si>
    <t>FC-6</t>
  </si>
  <si>
    <t>FC-7</t>
  </si>
  <si>
    <t>FC-8</t>
  </si>
  <si>
    <t>FC-9</t>
  </si>
  <si>
    <t>FC-10</t>
  </si>
  <si>
    <t>FC-11</t>
  </si>
  <si>
    <t>FC-12</t>
  </si>
  <si>
    <t>FC-13</t>
  </si>
  <si>
    <t>FC-14</t>
  </si>
  <si>
    <t>FC-15</t>
  </si>
  <si>
    <t>FC-17</t>
  </si>
  <si>
    <t>FC-18</t>
  </si>
  <si>
    <t>FC-19</t>
  </si>
  <si>
    <t>FC-20</t>
  </si>
  <si>
    <t>FC-21</t>
  </si>
  <si>
    <t>FC-22</t>
  </si>
  <si>
    <t>FC-23</t>
  </si>
  <si>
    <t>LCVI</t>
  </si>
  <si>
    <t>LCVI-1</t>
  </si>
  <si>
    <t>LCVI-2</t>
  </si>
  <si>
    <t>LCVI-3</t>
  </si>
  <si>
    <t>LCVI-4</t>
  </si>
  <si>
    <t>LCVI-5</t>
  </si>
  <si>
    <t>LCVI-6</t>
  </si>
  <si>
    <t>LCVI-7</t>
  </si>
  <si>
    <t>LCVI-8</t>
  </si>
  <si>
    <t>LCVI-9</t>
  </si>
  <si>
    <t>LCVI-10</t>
  </si>
  <si>
    <t>LCVI-11</t>
  </si>
  <si>
    <t>LCVI-12</t>
  </si>
  <si>
    <t>LCVI-13</t>
  </si>
  <si>
    <t>LCVI-14</t>
  </si>
  <si>
    <t>LCVI-15</t>
  </si>
  <si>
    <t>LCVI-16</t>
  </si>
  <si>
    <t>LCVI-17</t>
  </si>
  <si>
    <t>LCVI-18</t>
  </si>
  <si>
    <t>LCVI-19</t>
  </si>
  <si>
    <t>LCVI-20</t>
  </si>
  <si>
    <t>LCVI-21</t>
  </si>
  <si>
    <t>LCVI-22</t>
  </si>
  <si>
    <t>LCVI-23</t>
  </si>
  <si>
    <t>LCVI-24</t>
  </si>
  <si>
    <t>LCVI-25</t>
  </si>
  <si>
    <t>LCVI-26</t>
  </si>
  <si>
    <t>LCVI-27</t>
  </si>
  <si>
    <t>LCVI-28</t>
  </si>
  <si>
    <t>LCVI-29</t>
  </si>
  <si>
    <t>LCVI-30</t>
  </si>
  <si>
    <t>LCVI-31</t>
  </si>
  <si>
    <t>LCVI-32</t>
  </si>
  <si>
    <t>LCVI-33</t>
  </si>
  <si>
    <t>LCVI-34</t>
  </si>
  <si>
    <t>LCVI-35</t>
  </si>
  <si>
    <t>LCVI-36</t>
  </si>
  <si>
    <t>LCVI-37</t>
  </si>
  <si>
    <t>LCVI-38</t>
  </si>
  <si>
    <t>LCVI-39</t>
  </si>
  <si>
    <t>LCVI-40</t>
  </si>
  <si>
    <t>LCVI-41</t>
  </si>
  <si>
    <t>LCVI-42</t>
  </si>
  <si>
    <t>LCVI-43</t>
  </si>
  <si>
    <t>LCVI-44</t>
  </si>
  <si>
    <t>LCVI-45</t>
  </si>
  <si>
    <t>LCVI-46</t>
  </si>
  <si>
    <t>LCVI-47</t>
  </si>
  <si>
    <t>LCVI-48</t>
  </si>
  <si>
    <t>LCVI-49</t>
  </si>
  <si>
    <t>LCVI-50</t>
  </si>
  <si>
    <t>LCVI-51</t>
  </si>
  <si>
    <t>LCVI-52</t>
  </si>
  <si>
    <t>LCVI-53</t>
  </si>
  <si>
    <t>LCVI-54</t>
  </si>
  <si>
    <t>LCVI-55</t>
  </si>
  <si>
    <t>LCVI-56</t>
  </si>
  <si>
    <t>LCVI-57</t>
  </si>
  <si>
    <t>LCVI-58</t>
  </si>
  <si>
    <t>LCVI-59</t>
  </si>
  <si>
    <t>LCVIA</t>
  </si>
  <si>
    <t>LCVIA-1</t>
  </si>
  <si>
    <t>LCVIA-2</t>
  </si>
  <si>
    <t>LCVIA-3</t>
  </si>
  <si>
    <t>LCVIA-4</t>
  </si>
  <si>
    <t>LCVIA-5</t>
  </si>
  <si>
    <t>LCVIA-6</t>
  </si>
  <si>
    <t>LCVIA-7</t>
  </si>
  <si>
    <t>LCVIA-8</t>
  </si>
  <si>
    <t>LCVIA-9</t>
  </si>
  <si>
    <t>LCVIA-10</t>
  </si>
  <si>
    <t>LCVIA-11</t>
  </si>
  <si>
    <t>LCVIA-12</t>
  </si>
  <si>
    <t>LCVIA-13</t>
  </si>
  <si>
    <t>LCVIA-14</t>
  </si>
  <si>
    <t>LCVIA-15</t>
  </si>
  <si>
    <t>LCVIA-16</t>
  </si>
  <si>
    <t>LCVIA-17</t>
  </si>
  <si>
    <t>LCVIA-18</t>
  </si>
  <si>
    <t>LCVIA-19</t>
  </si>
  <si>
    <t>LCVIA-20</t>
  </si>
  <si>
    <t>LCVIA-21</t>
  </si>
  <si>
    <t>LCVIA-22</t>
  </si>
  <si>
    <t>LCVIA-23</t>
  </si>
  <si>
    <t>LCVIA-24</t>
  </si>
  <si>
    <t>LCVIA-25</t>
  </si>
  <si>
    <t>LCVIA-26</t>
  </si>
  <si>
    <t>LCVIA-27</t>
  </si>
  <si>
    <t>LCVIA-51</t>
  </si>
  <si>
    <t>LCVIA-52</t>
  </si>
  <si>
    <t>LCVIA-53</t>
  </si>
  <si>
    <t>LCVIA-54</t>
  </si>
  <si>
    <t>LCVIA-55</t>
  </si>
  <si>
    <t>LCVIA-56</t>
  </si>
  <si>
    <t>LCVIA-57</t>
  </si>
  <si>
    <t>LCVIA-58</t>
  </si>
  <si>
    <t>LCVIA-59</t>
  </si>
  <si>
    <t>LCVIA-60</t>
  </si>
  <si>
    <t>BLR-9</t>
  </si>
  <si>
    <t>BLR-10</t>
  </si>
  <si>
    <t>BLR-11</t>
  </si>
  <si>
    <t>BLR-12</t>
  </si>
  <si>
    <t>BLR-13</t>
  </si>
  <si>
    <t>BLR-14</t>
  </si>
  <si>
    <t>BLR-15</t>
  </si>
  <si>
    <t>BLR-17</t>
  </si>
  <si>
    <t>BLR-18</t>
  </si>
  <si>
    <t>BLR-19</t>
  </si>
  <si>
    <t>BLR-20</t>
  </si>
  <si>
    <t>BLR-21</t>
  </si>
  <si>
    <t>BLR-22</t>
  </si>
  <si>
    <t>BLR-23</t>
  </si>
  <si>
    <t>MKED-7</t>
  </si>
  <si>
    <t>MKED-8</t>
  </si>
  <si>
    <t>MKED-9</t>
  </si>
  <si>
    <t>MKED-10</t>
  </si>
  <si>
    <t>MKED-11</t>
  </si>
  <si>
    <t>MKED-12</t>
  </si>
  <si>
    <t>MKED-13</t>
  </si>
  <si>
    <t>MKED-14</t>
  </si>
  <si>
    <t>MKED-15</t>
  </si>
  <si>
    <t>MKED-16</t>
  </si>
  <si>
    <t>MKED-17</t>
  </si>
  <si>
    <t>MKED-18</t>
  </si>
  <si>
    <t>MKED-19</t>
  </si>
  <si>
    <t>MKED-20</t>
  </si>
  <si>
    <t>MKED-21</t>
  </si>
  <si>
    <t>MKED-22</t>
  </si>
  <si>
    <t>MKED-23</t>
  </si>
  <si>
    <t>MKED-24</t>
  </si>
  <si>
    <t>MKED-25</t>
  </si>
  <si>
    <t>MKED-26</t>
  </si>
  <si>
    <t>MKED-27</t>
  </si>
  <si>
    <t>MKED-28</t>
  </si>
  <si>
    <t>MKED-29</t>
  </si>
  <si>
    <t>MKED-30</t>
  </si>
  <si>
    <t>MKED-31</t>
  </si>
  <si>
    <t>MKED-32</t>
  </si>
  <si>
    <t>MKED-33</t>
  </si>
  <si>
    <t>MKED-34</t>
  </si>
  <si>
    <t>MKED-36</t>
  </si>
  <si>
    <t>MKED-37</t>
  </si>
  <si>
    <t>MKED-38</t>
  </si>
  <si>
    <t>MKED-39</t>
  </si>
  <si>
    <t>MKED-40</t>
  </si>
  <si>
    <t>MKED-41</t>
  </si>
  <si>
    <t>MKED-42</t>
  </si>
  <si>
    <t>MKED-43</t>
  </si>
  <si>
    <t>MKED-44</t>
  </si>
  <si>
    <t>MKED-45</t>
  </si>
  <si>
    <t>MKED-46</t>
  </si>
  <si>
    <t>MKED-47</t>
  </si>
  <si>
    <t>MKED-48</t>
  </si>
  <si>
    <t>MKED-49</t>
  </si>
  <si>
    <t>MKED-50</t>
  </si>
  <si>
    <t>MKED-51</t>
  </si>
  <si>
    <t>MKED-52</t>
  </si>
  <si>
    <r>
      <t>¶</t>
    </r>
    <r>
      <rPr>
        <sz val="12"/>
        <rFont val="Arial"/>
        <family val="2"/>
      </rPr>
      <t xml:space="preserve"> Data not corrected for common-Pb.</t>
    </r>
  </si>
  <si>
    <r>
      <t xml:space="preserve">§ Calculated based on 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238</t>
    </r>
    <r>
      <rPr>
        <sz val="12"/>
        <color theme="1"/>
        <rFont val="Arial"/>
        <family val="2"/>
      </rPr>
      <t xml:space="preserve">U vs </t>
    </r>
    <r>
      <rPr>
        <vertAlign val="superscript"/>
        <sz val="12"/>
        <color theme="1"/>
        <rFont val="Arial"/>
        <family val="2"/>
      </rPr>
      <t>207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235U</t>
    </r>
    <r>
      <rPr>
        <sz val="12"/>
        <color theme="1"/>
        <rFont val="Arial"/>
        <family val="2"/>
      </rPr>
      <t xml:space="preserve"> for ages &lt;1100 Ma, and 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238</t>
    </r>
    <r>
      <rPr>
        <sz val="12"/>
        <color theme="1"/>
        <rFont val="Arial"/>
        <family val="2"/>
      </rPr>
      <t xml:space="preserve">U vs </t>
    </r>
    <r>
      <rPr>
        <vertAlign val="superscript"/>
        <sz val="12"/>
        <color theme="1"/>
        <rFont val="Arial"/>
        <family val="2"/>
      </rPr>
      <t>207</t>
    </r>
    <r>
      <rPr>
        <sz val="12"/>
        <color theme="1"/>
        <rFont val="Arial"/>
        <family val="2"/>
      </rPr>
      <t>Pb/</t>
    </r>
    <r>
      <rPr>
        <vertAlign val="superscript"/>
        <sz val="12"/>
        <color theme="1"/>
        <rFont val="Arial"/>
        <family val="2"/>
      </rPr>
      <t>206</t>
    </r>
    <r>
      <rPr>
        <sz val="12"/>
        <color theme="1"/>
        <rFont val="Arial"/>
        <family val="2"/>
      </rPr>
      <t>Pb  for ages &gt;1100 Ma.</t>
    </r>
  </si>
  <si>
    <t>12EC6</t>
  </si>
  <si>
    <t>12EC7</t>
  </si>
  <si>
    <t>12EC8</t>
  </si>
  <si>
    <t>SGM12-13 (rims)</t>
  </si>
  <si>
    <t>Post-kinematic dike</t>
  </si>
  <si>
    <t>Biotite hornblende tonalite</t>
  </si>
  <si>
    <t>21CM47a (cores)</t>
  </si>
  <si>
    <t>21CM47a (rims)</t>
  </si>
  <si>
    <t>21CM44a (rims)</t>
  </si>
  <si>
    <t>21CM44a (cores)</t>
  </si>
  <si>
    <t>Cucamonga terrane (eastern San Gabriel block)</t>
  </si>
  <si>
    <t>San Antonio Terrane (eastern San Gabriel block)</t>
  </si>
  <si>
    <t>San Gabriel terrane (San Gabriel block)</t>
  </si>
  <si>
    <t>Alamo Mnt. (Frazier Mountain-Alamo Mountain block)</t>
  </si>
  <si>
    <t>Biotite granite</t>
  </si>
  <si>
    <t>Quartz-feldspar gneiss</t>
  </si>
  <si>
    <t>Mylonitic augen gneiss</t>
  </si>
  <si>
    <t>(this study)</t>
  </si>
  <si>
    <t>B. Swanson &amp;. J. Schwartz unpublished data</t>
  </si>
  <si>
    <t>Smith Ridge Charnockite (Day Canyon)</t>
  </si>
  <si>
    <t>Proterozoic augen gneiss</t>
  </si>
  <si>
    <t>Proterozoic biotite gneiss</t>
  </si>
  <si>
    <t>Stewart Mountain pluton</t>
  </si>
  <si>
    <t>McDonald Peak pluton</t>
  </si>
  <si>
    <t>igneous</t>
  </si>
  <si>
    <t>metamorphic</t>
  </si>
  <si>
    <t>SAN GABRIEL MOUNTAINS BLOCK</t>
  </si>
  <si>
    <t>Fern Cyn #1</t>
  </si>
  <si>
    <t>SSRRd #9</t>
  </si>
  <si>
    <t>FLS-1</t>
  </si>
  <si>
    <t>SSRRd #6</t>
  </si>
  <si>
    <t>SM 97-445</t>
  </si>
  <si>
    <t>FM 05-128</t>
  </si>
  <si>
    <t>SM 98-728</t>
  </si>
  <si>
    <t>SM 98-734</t>
  </si>
  <si>
    <t>SM 98-603</t>
  </si>
  <si>
    <t>L96-121 grs</t>
  </si>
  <si>
    <t>Devil's Cyn #2</t>
  </si>
  <si>
    <t>Felsic dike in Tonalite of San Sevaine (1N34)</t>
  </si>
  <si>
    <t>Mylonitized Tonalite of San Sevaine (1N34)</t>
  </si>
  <si>
    <t>Mylonitized Tonalite of San Sevaine (Cucamonga Cyn)</t>
  </si>
  <si>
    <t>unknown</t>
  </si>
  <si>
    <t>Granite of lower Pinkham Canyon</t>
  </si>
  <si>
    <t>Granodiorite of Fargo Canyon</t>
  </si>
  <si>
    <t>Leucogranite of west fork of Fargo Canyon</t>
  </si>
  <si>
    <t>Granodiorite of Berdoo Canyon</t>
  </si>
  <si>
    <t>Gneissic granite of Little Morongo Canyon</t>
  </si>
  <si>
    <t>Gneissic granodiorite of Wide Canyon</t>
  </si>
  <si>
    <t>Leucogranite of Wide Canyon</t>
  </si>
  <si>
    <t>Granodiorite of Porcupine Wash</t>
  </si>
  <si>
    <t>Granite of west entrance station</t>
  </si>
  <si>
    <t>Granodiorite, Indian Cove stream boulder</t>
  </si>
  <si>
    <t>Granite of West Indian Cove</t>
  </si>
  <si>
    <t>Foliated granodiorite of Berdoo Canyon</t>
  </si>
  <si>
    <t>Granite of Berdoo Canyon</t>
  </si>
  <si>
    <t>Granite of lower Berdoo Canyon</t>
  </si>
  <si>
    <t>Foliatied granodiorite of upper Little Morongo Canyon</t>
  </si>
  <si>
    <t>Foliated tonalite of upper Little Morongo Canyon</t>
  </si>
  <si>
    <t>Granite dike of upper Little Morongo Canyon</t>
  </si>
  <si>
    <t>Foliated granite of Covington Flat</t>
  </si>
  <si>
    <t>Granite dike at Covington Flat</t>
  </si>
  <si>
    <t>Dioritic gneiss of Covington Flat</t>
  </si>
  <si>
    <t>Granite of Squaw Tank</t>
  </si>
  <si>
    <t>529Z</t>
  </si>
  <si>
    <t>537Z</t>
  </si>
  <si>
    <t>Granodiorite of Quail Mountain</t>
  </si>
  <si>
    <t>Granite of Stubbe Springs</t>
  </si>
  <si>
    <t>Tonalite of Bighorn</t>
  </si>
  <si>
    <t>Granite of Palms</t>
  </si>
  <si>
    <t>561Z</t>
  </si>
  <si>
    <t>Granite of Smoke Tree Well</t>
  </si>
  <si>
    <t>Granite of Oasis</t>
  </si>
  <si>
    <t>Thinly sheeted intrusions</t>
  </si>
  <si>
    <t>Lost Horse granite</t>
  </si>
  <si>
    <t>JW93-221</t>
  </si>
  <si>
    <t>JW93-224</t>
  </si>
  <si>
    <t>Keys Ranch granite</t>
  </si>
  <si>
    <t>JW341</t>
  </si>
  <si>
    <t>Roell (2009)</t>
  </si>
  <si>
    <t>Granite of Palms/Wall Street biotite granite</t>
  </si>
  <si>
    <t>hornblende gabbro-diorite</t>
  </si>
  <si>
    <t>Leucocratic migmatite</t>
  </si>
  <si>
    <t>granite in migmatite</t>
  </si>
  <si>
    <t>gabbro in tabular plutons</t>
  </si>
  <si>
    <t>hornblende gabbro-diorite in sheeted complex</t>
  </si>
  <si>
    <t>diorite in sheeted complex</t>
  </si>
  <si>
    <t>granite in tabluar plutons</t>
  </si>
  <si>
    <t>biotite hornblende gabbro in sheeted complex</t>
  </si>
  <si>
    <t>biotite diorite in sheeted complex</t>
  </si>
  <si>
    <t>granite in sheeted complex</t>
  </si>
  <si>
    <t>granite in gneisses</t>
  </si>
  <si>
    <t>diorite-granodiorite in gneisses</t>
  </si>
  <si>
    <t>diorite in gneisses</t>
  </si>
  <si>
    <t>hornblende biotite diorite in migmatite</t>
  </si>
  <si>
    <t>granodiorite in migmatite</t>
  </si>
  <si>
    <t>granodiorite in sheeted complex</t>
  </si>
  <si>
    <t>SHRIMP-RG?</t>
  </si>
  <si>
    <t>Cactus Flat satellite pluton</t>
  </si>
  <si>
    <t>Cienega Seca satellite pluton</t>
  </si>
  <si>
    <t>Big Bear Intrusive Suite (granite of Butler Peak)</t>
  </si>
  <si>
    <t>Big Bear Intrusive Suite (granite of Keller Peak)</t>
  </si>
  <si>
    <t>Big Bear Intrusive Suite (granodiorite of Angelus Oaks)</t>
  </si>
  <si>
    <t>Big Bear Intrusive Suite (granodiorite of Heaps Peak)</t>
  </si>
  <si>
    <t>Big Bear Intrusive Suite (granodiorite of Hanna Flat)</t>
  </si>
  <si>
    <t>PINE MOUNTAIN BLOCK</t>
  </si>
  <si>
    <t>FRAZIER MOUNTAIN-ALAMO MOUNTAIN BLOCK</t>
  </si>
  <si>
    <t>Alamo Mnt.</t>
  </si>
  <si>
    <t>Frazier Mountain</t>
  </si>
  <si>
    <t xml:space="preserve">Lockwood Pluton  </t>
  </si>
  <si>
    <t xml:space="preserve">TIMS </t>
  </si>
  <si>
    <t>W.R. Premo, unpublished data, 1997, reported in Kellogg 2001</t>
  </si>
  <si>
    <t>Proterozoic gneiss unit</t>
  </si>
  <si>
    <t>91-GR-23</t>
  </si>
  <si>
    <t>TIMS?</t>
  </si>
  <si>
    <t>San Antonio terrane (eastern San Gabriel block)</t>
  </si>
  <si>
    <t>Quartz monzonite just south of SAF (Kli?)</t>
  </si>
  <si>
    <t>Monzogranite in megaslide south of SAF</t>
  </si>
  <si>
    <t>WP-537</t>
  </si>
  <si>
    <t>WP-166b</t>
  </si>
  <si>
    <t>WP-714B</t>
  </si>
  <si>
    <t>WP-527</t>
  </si>
  <si>
    <t>WP-97B</t>
  </si>
  <si>
    <t>WP-98A</t>
  </si>
  <si>
    <t>WP-98B (cores)</t>
  </si>
  <si>
    <t>WP-98B (rims)</t>
  </si>
  <si>
    <t>WP-691</t>
  </si>
  <si>
    <t>Felsic granite</t>
  </si>
  <si>
    <t>Biotite gneiss/schist</t>
  </si>
  <si>
    <t>Splotchy banded gneiss</t>
  </si>
  <si>
    <t>Biotite augen geniss</t>
  </si>
  <si>
    <t>Alaskite</t>
  </si>
  <si>
    <t>Biotite augen gneiss</t>
  </si>
  <si>
    <t>Instrumentation</t>
  </si>
  <si>
    <t>Nourse et al. (2020)</t>
  </si>
  <si>
    <t>Mylonitic biotite granite</t>
  </si>
  <si>
    <t>JNKV 1807</t>
  </si>
  <si>
    <t>JNKV 1808</t>
  </si>
  <si>
    <t>JNKV 1810</t>
  </si>
  <si>
    <t>JN 1722</t>
  </si>
  <si>
    <t>Biotite hornblende quartz diorite</t>
  </si>
  <si>
    <t>JN 1933</t>
  </si>
  <si>
    <t>JN 1923B</t>
  </si>
  <si>
    <t>JN 1930</t>
  </si>
  <si>
    <t>JN1931</t>
  </si>
  <si>
    <t>Biotite granite augen gneiss</t>
  </si>
  <si>
    <t>Placerita &amp; Limerock canyon (San Gabriel block)</t>
  </si>
  <si>
    <t>JN 1925</t>
  </si>
  <si>
    <t>Hornblende-biotite diorite gneiss</t>
  </si>
  <si>
    <t>Bitotie granite</t>
  </si>
  <si>
    <t>L96-83</t>
  </si>
  <si>
    <t>SM 97-444</t>
  </si>
  <si>
    <t>TIMS Sm-Nd</t>
  </si>
  <si>
    <t>Cucamonga Granulite</t>
  </si>
  <si>
    <t>Mendenhall gneiss</t>
  </si>
  <si>
    <t>PC-58</t>
  </si>
  <si>
    <t>PC-60</t>
  </si>
  <si>
    <t>Barth et al. (2001)</t>
  </si>
  <si>
    <t>Anorthosite complex (jotunite)</t>
  </si>
  <si>
    <t>SGA-65</t>
  </si>
  <si>
    <t>Anorthosite complex (syenite)</t>
  </si>
  <si>
    <t>JW93-SGS</t>
  </si>
  <si>
    <t>Anorthosite complex (Pacoima Canyon pegmatite jotunite)</t>
  </si>
  <si>
    <t>Pelitic gneiss</t>
  </si>
  <si>
    <t>PC73</t>
  </si>
  <si>
    <t>PCyn</t>
  </si>
  <si>
    <t>Mystic Cyn #2</t>
  </si>
  <si>
    <t>EFSD Cyn #6</t>
  </si>
  <si>
    <t>Live Oak Cyn #1</t>
  </si>
  <si>
    <t>GRRd #1A</t>
  </si>
  <si>
    <r>
      <t>Rock type</t>
    </r>
    <r>
      <rPr>
        <b/>
        <vertAlign val="superscript"/>
        <sz val="12"/>
        <rFont val="Arial"/>
        <family val="2"/>
      </rPr>
      <t>i</t>
    </r>
  </si>
  <si>
    <r>
      <rPr>
        <vertAlign val="superscript"/>
        <sz val="12"/>
        <color theme="1"/>
        <rFont val="Arial"/>
        <family val="2"/>
      </rPr>
      <t>i</t>
    </r>
    <r>
      <rPr>
        <sz val="12"/>
        <color theme="1"/>
        <rFont val="Arial"/>
        <family val="2"/>
      </rPr>
      <t>Mineral abbreviations after Whitney and Evans (2010).</t>
    </r>
  </si>
  <si>
    <r>
      <rPr>
        <vertAlign val="superscript"/>
        <sz val="12"/>
        <color theme="1"/>
        <rFont val="Arial"/>
        <family val="2"/>
      </rPr>
      <t>ii</t>
    </r>
    <r>
      <rPr>
        <sz val="12"/>
        <color theme="1"/>
        <rFont val="Arial"/>
        <family val="2"/>
      </rPr>
      <t>Zircons used in age calculations.</t>
    </r>
  </si>
  <si>
    <t>Proterozoic migmatitic gneiss</t>
  </si>
  <si>
    <t>Granite of Cerro Noroeste</t>
  </si>
  <si>
    <t>MKED</t>
  </si>
  <si>
    <t>Primary zircon standard</t>
  </si>
  <si>
    <t>Alamo Mountain block</t>
  </si>
  <si>
    <t>San Gabriel block (Cucamonga terrane)</t>
  </si>
  <si>
    <t>** We prefer average and range of the lower temperatures (777–835°C)</t>
  </si>
  <si>
    <t xml:space="preserve"># Thermometer is based on quartz-almandine/grossular fractionation factures described in Valley et al. 2003. </t>
  </si>
  <si>
    <t>Supplementary Table 7. CUCAMONGA BLOCK SAMPLES USED FOR QUARTZ-GARNET OXYGEN ISOTOPE THERMOMETRY</t>
  </si>
  <si>
    <t>Boudenaged charnokite dike</t>
  </si>
  <si>
    <t>Syn-deformational charnockite dike</t>
  </si>
  <si>
    <t>Post-kinematic aplite dikelette</t>
  </si>
  <si>
    <t xml:space="preserve">* These apparent temperatures from two samples in Deer Cyn are at odds with the rest of the samples and previous work by Barth and May (1992). </t>
  </si>
  <si>
    <t>Supplementary Table 3.  U-Pb SHRIMP isotopic analyses and ages</t>
  </si>
  <si>
    <t>Table 4. Zircon trace-element concentrations (SHRIMP-RG)</t>
  </si>
  <si>
    <t>Spot</t>
  </si>
  <si>
    <t>CC7</t>
  </si>
  <si>
    <t>CC2</t>
  </si>
  <si>
    <t>Biotite granite dike</t>
  </si>
  <si>
    <t>CC8</t>
  </si>
  <si>
    <t xml:space="preserve">Hypersthene tonalite orthogneiss </t>
  </si>
  <si>
    <t>Mylonitic biotite granite (Tonalite of San Sevaine)</t>
  </si>
  <si>
    <t>Proterozoic gneiss</t>
  </si>
  <si>
    <t>Quartz diorite (qd) lens of Dibblee;</t>
  </si>
  <si>
    <t>Quartz diorite (qd) of Dibblee east side of Upper Shake Campground</t>
  </si>
  <si>
    <t>21CM25-10</t>
  </si>
  <si>
    <t>Pb</t>
  </si>
  <si>
    <t>Ybn</t>
  </si>
  <si>
    <t>Ti</t>
  </si>
  <si>
    <t>texture</t>
  </si>
  <si>
    <t>luminescent rim</t>
  </si>
  <si>
    <t>core/interior</t>
  </si>
  <si>
    <t>Ti-in-zircon</t>
  </si>
  <si>
    <t>temperature (C )</t>
  </si>
  <si>
    <t>(1SD)</t>
  </si>
  <si>
    <t xml:space="preserve">Rim average </t>
  </si>
  <si>
    <t>BHVO2-1</t>
  </si>
  <si>
    <t>BHVO2-2</t>
  </si>
  <si>
    <t>BHVO2-3</t>
  </si>
  <si>
    <t>BHVO2-4</t>
  </si>
  <si>
    <t>BHVO2-5</t>
  </si>
  <si>
    <t>BHVO2-6</t>
  </si>
  <si>
    <t>BHVO2-7</t>
  </si>
  <si>
    <t>BHVO2-8</t>
  </si>
  <si>
    <t>BHVO2-9</t>
  </si>
  <si>
    <t>NIST612-1</t>
  </si>
  <si>
    <t>NIST612-2</t>
  </si>
  <si>
    <t>NIST612-3</t>
  </si>
  <si>
    <t>NIST612-4</t>
  </si>
  <si>
    <t>NIST612-5</t>
  </si>
  <si>
    <t>NIST612-6</t>
  </si>
  <si>
    <t>Sc</t>
  </si>
  <si>
    <t>n.a.</t>
  </si>
  <si>
    <t>BHVO2G (Secondary standard)</t>
  </si>
  <si>
    <t>NIST612 (Primary Standard)</t>
  </si>
  <si>
    <t>P</t>
  </si>
  <si>
    <t>Act. TiO2</t>
  </si>
  <si>
    <t>Act. SiO2</t>
  </si>
  <si>
    <t>Temp. (Zr90)</t>
  </si>
  <si>
    <t>average</t>
  </si>
  <si>
    <t>stdev</t>
  </si>
  <si>
    <t>Zr91_ppm_mean</t>
  </si>
  <si>
    <t>Zr91_ppm_2SE(int)</t>
  </si>
  <si>
    <t>La139_ppm_mean</t>
  </si>
  <si>
    <t>La139_ppm_2SE(int)</t>
  </si>
  <si>
    <t>Nd142_ppm_mean</t>
  </si>
  <si>
    <t>Nd142_ppm_2SE(int)</t>
  </si>
  <si>
    <t>Sm152_ppm_mean</t>
  </si>
  <si>
    <t>Sm152_ppm_2SE(int)</t>
  </si>
  <si>
    <t>Dy164_ppm_mean</t>
  </si>
  <si>
    <t>Dy164_ppm_2SE(int)</t>
  </si>
  <si>
    <t>Yb174_ppm_mean</t>
  </si>
  <si>
    <t>Yb174_ppm_2SE(int)</t>
  </si>
  <si>
    <t>Th232_ppm_mean</t>
  </si>
  <si>
    <t>Th232_ppm_2SE(int)</t>
  </si>
  <si>
    <t>U238_ppm_mean</t>
  </si>
  <si>
    <t>U238_ppm_2SE(int)</t>
  </si>
  <si>
    <t>GLASS STANDARDS</t>
  </si>
  <si>
    <t>Primary standards</t>
  </si>
  <si>
    <t>MKED-35</t>
  </si>
  <si>
    <t>MKED-53</t>
  </si>
  <si>
    <t>MKED-54</t>
  </si>
  <si>
    <t>MKED-55</t>
  </si>
  <si>
    <t>MKED-56</t>
  </si>
  <si>
    <t>MKED-57</t>
  </si>
  <si>
    <t>MKED-58</t>
  </si>
  <si>
    <t>MKED-59</t>
  </si>
  <si>
    <t>MKED-60</t>
  </si>
  <si>
    <t>MKED-61</t>
  </si>
  <si>
    <t>MKED-62</t>
  </si>
  <si>
    <t>MKED-63</t>
  </si>
  <si>
    <t>MKED-64</t>
  </si>
  <si>
    <t>MKED-65</t>
  </si>
  <si>
    <t>MKED-66</t>
  </si>
  <si>
    <t>MKED-67</t>
  </si>
  <si>
    <t>MKED-68</t>
  </si>
  <si>
    <t>MKED-69</t>
  </si>
  <si>
    <t>MKED-70</t>
  </si>
  <si>
    <t>MKED-71</t>
  </si>
  <si>
    <t>MKED-72</t>
  </si>
  <si>
    <t>MKED-73</t>
  </si>
  <si>
    <t>MKED-74</t>
  </si>
  <si>
    <t>MKED-75</t>
  </si>
  <si>
    <t>MKED-76</t>
  </si>
  <si>
    <t>MKED-77</t>
  </si>
  <si>
    <t>MKED-78</t>
  </si>
  <si>
    <t>MKED-79</t>
  </si>
  <si>
    <t>MKED-80</t>
  </si>
  <si>
    <t>MKED-81</t>
  </si>
  <si>
    <t>MKED-82</t>
  </si>
  <si>
    <t>MKED-83</t>
  </si>
  <si>
    <t>MKED-84</t>
  </si>
  <si>
    <t>MKED-85</t>
  </si>
  <si>
    <t>MKED-86</t>
  </si>
  <si>
    <t>MKED-87</t>
  </si>
  <si>
    <t>MKED-88</t>
  </si>
  <si>
    <t>MKED-89</t>
  </si>
  <si>
    <t>MKED-90</t>
  </si>
  <si>
    <t>MKED-91</t>
  </si>
  <si>
    <t>MKED-92</t>
  </si>
  <si>
    <t>MKED-93</t>
  </si>
  <si>
    <t>MKED-94</t>
  </si>
  <si>
    <t>MKED-95</t>
  </si>
  <si>
    <t>MKED-96</t>
  </si>
  <si>
    <t>MKED-97</t>
  </si>
  <si>
    <t>MKED-98</t>
  </si>
  <si>
    <t>MKED-99</t>
  </si>
  <si>
    <t>MKED-100</t>
  </si>
  <si>
    <t>MKED-101</t>
  </si>
  <si>
    <t>BLR-16</t>
  </si>
  <si>
    <t>BLR-24</t>
  </si>
  <si>
    <t>BLR-25</t>
  </si>
  <si>
    <t>BLR-26</t>
  </si>
  <si>
    <t>BLR-27</t>
  </si>
  <si>
    <t>BLR-28</t>
  </si>
  <si>
    <t>BLR-29</t>
  </si>
  <si>
    <t>BLR-30</t>
  </si>
  <si>
    <t>BLR-31</t>
  </si>
  <si>
    <t>BLR-32</t>
  </si>
  <si>
    <t>BLR-33</t>
  </si>
  <si>
    <t>BLR-34</t>
  </si>
  <si>
    <t>BLR-35</t>
  </si>
  <si>
    <t>BLR-36</t>
  </si>
  <si>
    <t>BLR-37</t>
  </si>
  <si>
    <t>BLR-38</t>
  </si>
  <si>
    <t>BLR-39</t>
  </si>
  <si>
    <t>BLR-40</t>
  </si>
  <si>
    <t>BLR-41</t>
  </si>
  <si>
    <t>BLR-42</t>
  </si>
  <si>
    <t>BLR-43</t>
  </si>
  <si>
    <t>BLR-44</t>
  </si>
  <si>
    <t>BLR-45</t>
  </si>
  <si>
    <t>BLR-46</t>
  </si>
  <si>
    <t>BLR-47</t>
  </si>
  <si>
    <t>BLR-48</t>
  </si>
  <si>
    <t>BLR-49</t>
  </si>
  <si>
    <t>BLR-50</t>
  </si>
  <si>
    <t>BLR-51</t>
  </si>
  <si>
    <t>BLR-52</t>
  </si>
  <si>
    <t>BLR-53</t>
  </si>
  <si>
    <t>BLR-54</t>
  </si>
  <si>
    <t>BLR-55</t>
  </si>
  <si>
    <t>BLR-56</t>
  </si>
  <si>
    <t>BLR-57</t>
  </si>
  <si>
    <t>BLR-58</t>
  </si>
  <si>
    <t>BLR-59</t>
  </si>
  <si>
    <t>BLR-60</t>
  </si>
  <si>
    <t>BLR-61</t>
  </si>
  <si>
    <t>BLR-62</t>
  </si>
  <si>
    <t>BLR-63</t>
  </si>
  <si>
    <t>BLR-64</t>
  </si>
  <si>
    <t>BLR-65</t>
  </si>
  <si>
    <t>BLR-66</t>
  </si>
  <si>
    <t>BLR-67</t>
  </si>
  <si>
    <t>BLR-68</t>
  </si>
  <si>
    <t>BLR-69</t>
  </si>
  <si>
    <t>BHVO2-10</t>
  </si>
  <si>
    <t>BHVO2-11</t>
  </si>
  <si>
    <t>BHVO2-12</t>
  </si>
  <si>
    <t>BHVO2-13</t>
  </si>
  <si>
    <t>BHVO2-14</t>
  </si>
  <si>
    <t>BHVO2-15</t>
  </si>
  <si>
    <t>BHVO2-16</t>
  </si>
  <si>
    <t>BHVO2-17</t>
  </si>
  <si>
    <t>BHVO2-18</t>
  </si>
  <si>
    <t>BHVO2-19</t>
  </si>
  <si>
    <t>BHVO2-20</t>
  </si>
  <si>
    <t>BHVO2-21</t>
  </si>
  <si>
    <t>BHVO2-22</t>
  </si>
  <si>
    <t>BHVO2-23</t>
  </si>
  <si>
    <t>BHVO2-24</t>
  </si>
  <si>
    <t>BHVO2-25</t>
  </si>
  <si>
    <t>BHVO2-26</t>
  </si>
  <si>
    <t>BHVO2-27</t>
  </si>
  <si>
    <t>BHVO2-28</t>
  </si>
  <si>
    <t>BHVO2-29</t>
  </si>
  <si>
    <t>BHVO2-30</t>
  </si>
  <si>
    <t>BHVO2-31</t>
  </si>
  <si>
    <t>BHVO2-32</t>
  </si>
  <si>
    <t>NIST612-7</t>
  </si>
  <si>
    <t>NIST612-8</t>
  </si>
  <si>
    <t>NIST612-9</t>
  </si>
  <si>
    <t>NIST612-10</t>
  </si>
  <si>
    <t>NIST612-11</t>
  </si>
  <si>
    <t>NIST612-12</t>
  </si>
  <si>
    <t>NIST612-13</t>
  </si>
  <si>
    <t>NIST612-14</t>
  </si>
  <si>
    <t>NIST612-15</t>
  </si>
  <si>
    <t>NIST612-16</t>
  </si>
  <si>
    <t>NIST612-17</t>
  </si>
  <si>
    <t>NIST612-18</t>
  </si>
  <si>
    <t>NIST612-19</t>
  </si>
  <si>
    <t>NIST612-20</t>
  </si>
  <si>
    <t>NIST612-21</t>
  </si>
  <si>
    <t>NIST612-22</t>
  </si>
  <si>
    <t>NIST612-23</t>
  </si>
  <si>
    <t>NIST612-24</t>
  </si>
  <si>
    <t>NIST612-25</t>
  </si>
  <si>
    <t>NIST612-26</t>
  </si>
  <si>
    <t>NIST612-27</t>
  </si>
  <si>
    <t>NIST612-28</t>
  </si>
  <si>
    <t>NIST612-29</t>
  </si>
  <si>
    <t>Secondary standards</t>
  </si>
  <si>
    <t>Table 6. U-Pb isotope and trace element data for SCB titanites and standards.</t>
  </si>
  <si>
    <t>omitted in rim calculation</t>
  </si>
  <si>
    <t>Supplementary Table 8. Compilation of new and existing ages for the Southern California Batholith</t>
  </si>
  <si>
    <t>Supplementary Table 2. LA-SF-ICPMS U-Pb isotope data for zircons from the SCB</t>
  </si>
  <si>
    <t>Supplementary Table 1. Sample localities and geochronology summary for samples analyzed at California State University Laser Chronology Lab</t>
  </si>
  <si>
    <t>standard</t>
  </si>
  <si>
    <t>Primary</t>
  </si>
  <si>
    <t>Age</t>
  </si>
  <si>
    <t>calculation</t>
  </si>
  <si>
    <t>(Ma)</t>
  </si>
  <si>
    <t>Date</t>
  </si>
  <si>
    <t>Error (2SE)</t>
  </si>
  <si>
    <t>Internal</t>
  </si>
  <si>
    <t>Total</t>
  </si>
  <si>
    <t>Number</t>
  </si>
  <si>
    <r>
      <t>analyzed</t>
    </r>
    <r>
      <rPr>
        <b/>
        <vertAlign val="superscript"/>
        <sz val="12"/>
        <color indexed="8"/>
        <rFont val="Arial"/>
        <family val="2"/>
      </rPr>
      <t>ii</t>
    </r>
  </si>
  <si>
    <t>Analytical</t>
  </si>
  <si>
    <t>Instrument</t>
  </si>
  <si>
    <t>Cobal Cyn #1</t>
  </si>
  <si>
    <t xml:space="preserve">Cow Canyon Saddle   </t>
  </si>
  <si>
    <t>Glendora Ridge #4</t>
  </si>
  <si>
    <t xml:space="preserve">SGC #5 </t>
  </si>
  <si>
    <t xml:space="preserve">Buckhorn #3 </t>
  </si>
  <si>
    <t>East Fork  San Dimas Cyn #2</t>
  </si>
  <si>
    <t>W.Fk SGCyn #1</t>
  </si>
  <si>
    <t>Soledad Agn</t>
  </si>
  <si>
    <t xml:space="preserve">Mt. Baden Powell #2 </t>
  </si>
  <si>
    <t>Mystic Canyon #1 -clast</t>
  </si>
  <si>
    <t>Middle Fork-San Dimas Cyn #4B</t>
  </si>
  <si>
    <t>Glendora Ridge #5</t>
  </si>
  <si>
    <t>SSRRd #3</t>
  </si>
  <si>
    <t>WSD Cyn #5B</t>
  </si>
  <si>
    <t>MSD Cyn #4A</t>
  </si>
  <si>
    <t>ESD Cyn #4</t>
  </si>
  <si>
    <t>LGM Rd #6</t>
  </si>
  <si>
    <t>LGM Rd 1/5</t>
  </si>
  <si>
    <t>IH #6</t>
  </si>
  <si>
    <t xml:space="preserve">L96-121 grl </t>
  </si>
  <si>
    <t>Marshall Cyn #1</t>
  </si>
  <si>
    <t>Cobal Cyn #3</t>
  </si>
  <si>
    <t>SM 03-1402</t>
  </si>
  <si>
    <t>U Clamshell Rd #2A</t>
  </si>
  <si>
    <t>IH #7</t>
  </si>
  <si>
    <t xml:space="preserve">Mt San Antonio </t>
  </si>
  <si>
    <t>MFLC #1</t>
  </si>
  <si>
    <t>~150</t>
  </si>
  <si>
    <t>~76</t>
  </si>
  <si>
    <t>~93</t>
  </si>
  <si>
    <t>~90</t>
  </si>
  <si>
    <t>~170</t>
  </si>
  <si>
    <t>~165</t>
  </si>
  <si>
    <t>&lt; 85.0</t>
  </si>
  <si>
    <t>Premo, Nourse, personal communication 2022</t>
  </si>
  <si>
    <t>biot granite augen gneiss</t>
  </si>
  <si>
    <t>m/gr biotite granite augen gneiss</t>
  </si>
  <si>
    <t>porph leuco bi granite - dikes &amp; plugs</t>
  </si>
  <si>
    <t>porph biot granite augen gneiss</t>
  </si>
  <si>
    <t>m/g, weakly fol., hornblende quartz diorite</t>
  </si>
  <si>
    <t>m/g-c/g biot granite augen gn</t>
  </si>
  <si>
    <t>f/g fol hb-bi qtz diorite</t>
  </si>
  <si>
    <t>m/g - f/g weakly foliated biotite granite</t>
  </si>
  <si>
    <t>m/g fol porph biot granodiorite</t>
  </si>
  <si>
    <t>fol, porph, hb-biot granodiorite</t>
  </si>
  <si>
    <t>granite to granodiorite</t>
  </si>
  <si>
    <t>m/g biot granite gneiss</t>
  </si>
  <si>
    <t>c/g porph bio granite, moderately foliated</t>
  </si>
  <si>
    <t>mylon m/g bi-hb qtz diorite or tonalite</t>
  </si>
  <si>
    <t>protomylon bi-hb qtz diorite or tonalite</t>
  </si>
  <si>
    <t>m/g fol, bi-hb quartz diorite or tonalite</t>
  </si>
  <si>
    <t>Lockwood granite, main phase</t>
  </si>
  <si>
    <t xml:space="preserve">f/g 2-mica granite -  cobbles in Tertiary unit </t>
  </si>
  <si>
    <t>mod-fol., weakly porph.,m/g biotite granite</t>
  </si>
  <si>
    <t>hblde-bio quartz diorite or granodiorite</t>
  </si>
  <si>
    <t>m/g fol, bi-hb quartz diorite or granodiorite</t>
  </si>
  <si>
    <t>f/g mylon. musc-bi leucogranite</t>
  </si>
  <si>
    <t>c/g biotite granite augen gn</t>
  </si>
  <si>
    <t>m/g equigranular biotite granite of granodiorite</t>
  </si>
  <si>
    <t>m/g hblde quartz diorite</t>
  </si>
  <si>
    <t>augen gneiss</t>
  </si>
  <si>
    <t>c/g porph augen gneiss clast</t>
  </si>
  <si>
    <t>f/g mod-fol, hble-bio qtz diorite</t>
  </si>
  <si>
    <t>Mount Pinos granite; older?, foliated</t>
  </si>
  <si>
    <t>silvery-gray, m/g qtz-plag-2-mica schist</t>
  </si>
  <si>
    <t>granodioritic augen gneiss</t>
  </si>
  <si>
    <t>c/g biot granite aug gneiss</t>
  </si>
  <si>
    <t>hblde-biot granite augen gneiss</t>
  </si>
  <si>
    <t>m/g, fol, porph, biot granodiorite</t>
  </si>
  <si>
    <t>m/g, fol, hblde quartz diorite</t>
  </si>
  <si>
    <t>m/g, weakly fol. hornblende quartz diorite</t>
  </si>
  <si>
    <t>well-fol., porph. Biot granite or granodiorite</t>
  </si>
  <si>
    <t>Lockwood granite, not main phase</t>
  </si>
  <si>
    <t>Lockwood porphyroblastic biotite gneiss</t>
  </si>
  <si>
    <t>Mt Pinos granite; gray, m/g to c/g, equigranular,porph. granite</t>
  </si>
  <si>
    <t>Mt. Pinos c/g biotite granite</t>
  </si>
  <si>
    <t>Mt. Pinos; m/g, equigranular biotite granite</t>
  </si>
  <si>
    <t>Needy et al. (2009)</t>
  </si>
  <si>
    <t>Paterson et al.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</si>
</sst>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"/>
    <numFmt numFmtId="166" formatCode="0.000"/>
    <numFmt numFmtId="167" formatCode="0.0000"/>
    <numFmt numFmtId="168" formatCode="0.0%"/>
  </numFmts>
  <fonts count="4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rgb="FF006100"/>
      <name val="American Typewriter"/>
      <family val="1"/>
    </font>
    <font>
      <vertAlign val="superscript"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name val="Symbol"/>
      <family val="1"/>
    </font>
    <font>
      <b/>
      <vertAlign val="superscript"/>
      <sz val="10"/>
      <name val="Arial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vertAlign val="superscript"/>
      <sz val="12"/>
      <color theme="1"/>
      <name val="Arial"/>
      <family val="2"/>
    </font>
    <font>
      <vertAlign val="superscript"/>
      <sz val="12"/>
      <name val="Arial"/>
      <family val="2"/>
    </font>
    <font>
      <vertAlign val="superscript"/>
      <sz val="12"/>
      <name val="Calibri"/>
      <family val="2"/>
    </font>
    <font>
      <b/>
      <sz val="12"/>
      <name val="Arial"/>
      <family val="2"/>
    </font>
    <font>
      <strike/>
      <sz val="12"/>
      <name val="Arial"/>
      <family val="2"/>
    </font>
    <font>
      <b/>
      <vertAlign val="superscript"/>
      <sz val="12"/>
      <color theme="1"/>
      <name val="Arial"/>
      <family val="2"/>
    </font>
    <font>
      <sz val="12"/>
      <name val="Calibri"/>
      <family val="2"/>
    </font>
    <font>
      <sz val="10"/>
      <name val="Verdana"/>
      <family val="2"/>
    </font>
    <font>
      <strike/>
      <sz val="12"/>
      <color theme="1"/>
      <name val="Arial"/>
      <family val="2"/>
    </font>
    <font>
      <b/>
      <i/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name val="Arial"/>
      <family val="2"/>
    </font>
    <font>
      <sz val="11"/>
      <color theme="1"/>
      <name val="Calibri Light"/>
      <family val="2"/>
      <scheme val="major"/>
    </font>
    <font>
      <sz val="10"/>
      <color theme="9" tint="-0.249977111117893"/>
      <name val="Verdana"/>
      <family val="2"/>
    </font>
    <font>
      <b/>
      <i/>
      <sz val="9"/>
      <name val="Helv"/>
    </font>
    <font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9085"/>
        <bgColor indexed="64"/>
      </patternFill>
    </fill>
    <fill>
      <patternFill patternType="solid">
        <fgColor rgb="FFE390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0" fontId="28" fillId="0" borderId="0"/>
    <xf numFmtId="0" fontId="29" fillId="0" borderId="0"/>
    <xf numFmtId="0" fontId="10" fillId="0" borderId="0"/>
  </cellStyleXfs>
  <cellXfs count="180">
    <xf numFmtId="0" fontId="0" fillId="0" borderId="0" xfId="0"/>
    <xf numFmtId="0" fontId="6" fillId="0" borderId="0" xfId="0" applyFont="1"/>
    <xf numFmtId="0" fontId="3" fillId="0" borderId="0" xfId="0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4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0" fillId="0" borderId="0" xfId="0" applyFont="1"/>
    <xf numFmtId="0" fontId="1" fillId="0" borderId="0" xfId="2"/>
    <xf numFmtId="0" fontId="12" fillId="0" borderId="0" xfId="2" applyFont="1"/>
    <xf numFmtId="1" fontId="12" fillId="0" borderId="0" xfId="2" applyNumberFormat="1" applyFont="1"/>
    <xf numFmtId="2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0" fontId="1" fillId="0" borderId="0" xfId="2" applyAlignment="1">
      <alignment wrapText="1"/>
    </xf>
    <xf numFmtId="0" fontId="13" fillId="3" borderId="0" xfId="2" applyFont="1" applyFill="1" applyAlignment="1">
      <alignment horizontal="center" wrapText="1"/>
    </xf>
    <xf numFmtId="0" fontId="11" fillId="0" borderId="0" xfId="1"/>
    <xf numFmtId="0" fontId="14" fillId="0" borderId="0" xfId="1" applyFont="1"/>
    <xf numFmtId="2" fontId="11" fillId="0" borderId="0" xfId="1" applyNumberFormat="1"/>
    <xf numFmtId="167" fontId="11" fillId="0" borderId="0" xfId="1" applyNumberFormat="1"/>
    <xf numFmtId="164" fontId="11" fillId="0" borderId="0" xfId="1" applyNumberFormat="1"/>
    <xf numFmtId="0" fontId="15" fillId="0" borderId="0" xfId="1" applyFont="1" applyAlignment="1">
      <alignment horizontal="center"/>
    </xf>
    <xf numFmtId="2" fontId="15" fillId="0" borderId="0" xfId="1" applyNumberFormat="1" applyFont="1" applyAlignment="1">
      <alignment horizontal="center"/>
    </xf>
    <xf numFmtId="2" fontId="16" fillId="0" borderId="0" xfId="1" applyNumberFormat="1" applyFont="1"/>
    <xf numFmtId="0" fontId="17" fillId="0" borderId="0" xfId="1" applyFont="1"/>
    <xf numFmtId="0" fontId="16" fillId="0" borderId="0" xfId="1" applyFont="1"/>
    <xf numFmtId="2" fontId="4" fillId="0" borderId="0" xfId="1" applyNumberFormat="1" applyFont="1"/>
    <xf numFmtId="0" fontId="11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10" fillId="0" borderId="0" xfId="3"/>
    <xf numFmtId="165" fontId="10" fillId="0" borderId="0" xfId="3" applyNumberFormat="1"/>
    <xf numFmtId="0" fontId="10" fillId="0" borderId="0" xfId="3" applyAlignment="1">
      <alignment vertical="top"/>
    </xf>
    <xf numFmtId="0" fontId="20" fillId="0" borderId="5" xfId="3" applyFont="1" applyBorder="1" applyAlignment="1">
      <alignment vertical="top"/>
    </xf>
    <xf numFmtId="0" fontId="23" fillId="0" borderId="5" xfId="3" applyFont="1" applyBorder="1" applyAlignment="1">
      <alignment horizontal="left" vertical="top"/>
    </xf>
    <xf numFmtId="0" fontId="8" fillId="0" borderId="0" xfId="3" applyFont="1"/>
    <xf numFmtId="1" fontId="10" fillId="0" borderId="0" xfId="3" applyNumberFormat="1"/>
    <xf numFmtId="167" fontId="9" fillId="0" borderId="0" xfId="1" applyNumberFormat="1" applyFont="1" applyAlignment="1">
      <alignment horizontal="right"/>
    </xf>
    <xf numFmtId="0" fontId="9" fillId="0" borderId="0" xfId="1" applyFont="1"/>
    <xf numFmtId="165" fontId="9" fillId="0" borderId="0" xfId="1" applyNumberFormat="1" applyFont="1"/>
    <xf numFmtId="167" fontId="10" fillId="0" borderId="0" xfId="3" applyNumberFormat="1" applyAlignment="1">
      <alignment horizontal="right"/>
    </xf>
    <xf numFmtId="167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left"/>
    </xf>
    <xf numFmtId="3" fontId="9" fillId="0" borderId="5" xfId="1" applyNumberFormat="1" applyFont="1" applyBorder="1" applyAlignment="1">
      <alignment horizontal="left"/>
    </xf>
    <xf numFmtId="167" fontId="26" fillId="0" borderId="0" xfId="1" applyNumberFormat="1" applyFont="1" applyAlignment="1">
      <alignment horizontal="center"/>
    </xf>
    <xf numFmtId="165" fontId="26" fillId="0" borderId="0" xfId="1" applyNumberFormat="1" applyFont="1" applyAlignment="1">
      <alignment horizontal="left"/>
    </xf>
    <xf numFmtId="3" fontId="26" fillId="0" borderId="5" xfId="1" applyNumberFormat="1" applyFont="1" applyBorder="1" applyAlignment="1">
      <alignment horizontal="left"/>
    </xf>
    <xf numFmtId="167" fontId="9" fillId="0" borderId="0" xfId="3" applyNumberFormat="1" applyFont="1" applyAlignment="1">
      <alignment horizontal="center"/>
    </xf>
    <xf numFmtId="3" fontId="9" fillId="0" borderId="5" xfId="3" applyNumberFormat="1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10" fillId="0" borderId="0" xfId="3" applyNumberFormat="1" applyAlignment="1">
      <alignment horizontal="right"/>
    </xf>
    <xf numFmtId="165" fontId="9" fillId="0" borderId="0" xfId="3" applyNumberFormat="1" applyFont="1" applyAlignment="1">
      <alignment horizontal="right"/>
    </xf>
    <xf numFmtId="165" fontId="10" fillId="0" borderId="0" xfId="3" applyNumberFormat="1" applyAlignment="1">
      <alignment horizontal="right" vertical="top" wrapText="1"/>
    </xf>
    <xf numFmtId="165" fontId="10" fillId="0" borderId="0" xfId="3" applyNumberFormat="1" applyAlignment="1">
      <alignment horizontal="right" vertical="top"/>
    </xf>
    <xf numFmtId="0" fontId="8" fillId="0" borderId="4" xfId="3" applyFont="1" applyBorder="1"/>
    <xf numFmtId="0" fontId="10" fillId="0" borderId="4" xfId="3" applyBorder="1"/>
    <xf numFmtId="168" fontId="8" fillId="0" borderId="0" xfId="4" applyNumberFormat="1" applyFont="1" applyFill="1" applyBorder="1"/>
    <xf numFmtId="164" fontId="25" fillId="0" borderId="0" xfId="3" applyNumberFormat="1" applyFont="1"/>
    <xf numFmtId="0" fontId="10" fillId="0" borderId="6" xfId="3" applyBorder="1"/>
    <xf numFmtId="0" fontId="8" fillId="0" borderId="6" xfId="3" applyFont="1" applyBorder="1"/>
    <xf numFmtId="3" fontId="9" fillId="0" borderId="0" xfId="1" applyNumberFormat="1" applyFont="1" applyAlignment="1">
      <alignment horizontal="left"/>
    </xf>
    <xf numFmtId="2" fontId="10" fillId="0" borderId="0" xfId="3" applyNumberFormat="1"/>
    <xf numFmtId="165" fontId="8" fillId="0" borderId="0" xfId="3" applyNumberFormat="1" applyFont="1"/>
    <xf numFmtId="167" fontId="10" fillId="0" borderId="0" xfId="3" applyNumberFormat="1"/>
    <xf numFmtId="167" fontId="9" fillId="0" borderId="0" xfId="1" applyNumberFormat="1" applyFont="1"/>
    <xf numFmtId="2" fontId="10" fillId="0" borderId="0" xfId="3" applyNumberFormat="1" applyAlignment="1">
      <alignment horizontal="right"/>
    </xf>
    <xf numFmtId="2" fontId="9" fillId="0" borderId="0" xfId="1" applyNumberFormat="1" applyFont="1"/>
    <xf numFmtId="2" fontId="9" fillId="0" borderId="0" xfId="1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167" fontId="9" fillId="0" borderId="0" xfId="3" applyNumberFormat="1" applyFont="1" applyAlignment="1">
      <alignment horizontal="right"/>
    </xf>
    <xf numFmtId="0" fontId="9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2" fontId="9" fillId="0" borderId="0" xfId="3" applyNumberFormat="1" applyFont="1" applyAlignment="1">
      <alignment horizontal="right"/>
    </xf>
    <xf numFmtId="165" fontId="9" fillId="0" borderId="0" xfId="3" applyNumberFormat="1" applyFont="1"/>
    <xf numFmtId="0" fontId="10" fillId="0" borderId="0" xfId="3" applyAlignment="1">
      <alignment horizontal="right"/>
    </xf>
    <xf numFmtId="1" fontId="10" fillId="0" borderId="0" xfId="3" applyNumberFormat="1" applyAlignment="1">
      <alignment horizontal="right"/>
    </xf>
    <xf numFmtId="165" fontId="9" fillId="0" borderId="0" xfId="5" applyNumberFormat="1" applyFont="1"/>
    <xf numFmtId="0" fontId="9" fillId="0" borderId="0" xfId="5" applyFont="1" applyAlignment="1">
      <alignment horizontal="right"/>
    </xf>
    <xf numFmtId="2" fontId="9" fillId="0" borderId="0" xfId="5" applyNumberFormat="1" applyFont="1" applyAlignment="1">
      <alignment horizontal="right"/>
    </xf>
    <xf numFmtId="167" fontId="9" fillId="0" borderId="0" xfId="5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8" fillId="0" borderId="0" xfId="3" applyNumberFormat="1" applyFont="1" applyAlignment="1">
      <alignment horizontal="right"/>
    </xf>
    <xf numFmtId="1" fontId="9" fillId="0" borderId="0" xfId="5" applyNumberFormat="1" applyFont="1" applyAlignment="1">
      <alignment horizontal="right"/>
    </xf>
    <xf numFmtId="165" fontId="10" fillId="0" borderId="0" xfId="3" applyNumberFormat="1" applyAlignment="1">
      <alignment vertical="top"/>
    </xf>
    <xf numFmtId="165" fontId="10" fillId="0" borderId="0" xfId="3" applyNumberFormat="1" applyAlignment="1">
      <alignment horizontal="left" vertical="top" wrapText="1"/>
    </xf>
    <xf numFmtId="2" fontId="10" fillId="0" borderId="0" xfId="3" applyNumberFormat="1" applyAlignment="1">
      <alignment horizontal="right" vertical="top"/>
    </xf>
    <xf numFmtId="2" fontId="10" fillId="0" borderId="0" xfId="3" applyNumberFormat="1" applyAlignment="1">
      <alignment horizontal="right" vertical="top" wrapText="1"/>
    </xf>
    <xf numFmtId="2" fontId="26" fillId="0" borderId="0" xfId="1" applyNumberFormat="1" applyFont="1" applyAlignment="1">
      <alignment horizontal="center"/>
    </xf>
    <xf numFmtId="167" fontId="10" fillId="0" borderId="0" xfId="3" applyNumberFormat="1" applyAlignment="1">
      <alignment horizontal="right" vertical="top"/>
    </xf>
    <xf numFmtId="167" fontId="10" fillId="0" borderId="0" xfId="3" applyNumberFormat="1" applyAlignment="1">
      <alignment horizontal="right" vertical="top" wrapText="1"/>
    </xf>
    <xf numFmtId="165" fontId="3" fillId="0" borderId="0" xfId="0" applyNumberFormat="1" applyFont="1"/>
    <xf numFmtId="0" fontId="9" fillId="0" borderId="0" xfId="5" applyFont="1"/>
    <xf numFmtId="0" fontId="30" fillId="0" borderId="0" xfId="3" applyFont="1"/>
    <xf numFmtId="0" fontId="10" fillId="0" borderId="0" xfId="2" applyFont="1"/>
    <xf numFmtId="165" fontId="10" fillId="0" borderId="0" xfId="0" applyNumberFormat="1" applyFont="1"/>
    <xf numFmtId="0" fontId="25" fillId="0" borderId="0" xfId="0" applyFont="1"/>
    <xf numFmtId="0" fontId="3" fillId="0" borderId="4" xfId="0" applyFont="1" applyBorder="1"/>
    <xf numFmtId="0" fontId="31" fillId="0" borderId="0" xfId="0" applyFont="1"/>
    <xf numFmtId="0" fontId="32" fillId="0" borderId="0" xfId="0" applyFont="1"/>
    <xf numFmtId="1" fontId="3" fillId="0" borderId="0" xfId="0" applyNumberFormat="1" applyFont="1"/>
    <xf numFmtId="0" fontId="33" fillId="0" borderId="0" xfId="0" applyFont="1"/>
    <xf numFmtId="0" fontId="3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5" fillId="0" borderId="0" xfId="0" applyFont="1"/>
    <xf numFmtId="164" fontId="33" fillId="0" borderId="0" xfId="0" applyNumberFormat="1" applyFont="1"/>
    <xf numFmtId="0" fontId="33" fillId="0" borderId="0" xfId="0" applyFont="1" applyAlignment="1">
      <alignment horizontal="right"/>
    </xf>
    <xf numFmtId="165" fontId="33" fillId="0" borderId="0" xfId="0" applyNumberFormat="1" applyFont="1"/>
    <xf numFmtId="1" fontId="33" fillId="0" borderId="0" xfId="0" applyNumberFormat="1" applyFont="1"/>
    <xf numFmtId="0" fontId="9" fillId="0" borderId="0" xfId="0" applyFont="1"/>
    <xf numFmtId="0" fontId="37" fillId="0" borderId="0" xfId="0" applyFont="1"/>
    <xf numFmtId="3" fontId="25" fillId="0" borderId="0" xfId="1" applyNumberFormat="1" applyFont="1" applyAlignment="1">
      <alignment horizontal="left"/>
    </xf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1" fontId="9" fillId="0" borderId="0" xfId="2" applyNumberFormat="1" applyFont="1"/>
    <xf numFmtId="165" fontId="9" fillId="0" borderId="0" xfId="2" applyNumberFormat="1" applyFont="1"/>
    <xf numFmtId="1" fontId="9" fillId="5" borderId="0" xfId="2" applyNumberFormat="1" applyFont="1" applyFill="1" applyAlignment="1">
      <alignment horizontal="left"/>
    </xf>
    <xf numFmtId="1" fontId="9" fillId="6" borderId="0" xfId="2" applyNumberFormat="1" applyFont="1" applyFill="1" applyAlignment="1">
      <alignment horizontal="left"/>
    </xf>
    <xf numFmtId="1" fontId="25" fillId="5" borderId="0" xfId="2" applyNumberFormat="1" applyFont="1" applyFill="1" applyAlignment="1">
      <alignment horizontal="left"/>
    </xf>
    <xf numFmtId="0" fontId="25" fillId="0" borderId="0" xfId="2" applyFont="1"/>
    <xf numFmtId="0" fontId="25" fillId="5" borderId="0" xfId="2" applyFont="1" applyFill="1"/>
    <xf numFmtId="2" fontId="9" fillId="0" borderId="0" xfId="2" applyNumberFormat="1" applyFont="1"/>
    <xf numFmtId="165" fontId="25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165" fontId="10" fillId="0" borderId="0" xfId="7" applyNumberFormat="1"/>
    <xf numFmtId="167" fontId="10" fillId="0" borderId="0" xfId="0" applyNumberFormat="1" applyFont="1"/>
    <xf numFmtId="0" fontId="10" fillId="0" borderId="5" xfId="3" applyBorder="1" applyAlignment="1">
      <alignment vertical="top"/>
    </xf>
    <xf numFmtId="0" fontId="10" fillId="0" borderId="0" xfId="7"/>
    <xf numFmtId="2" fontId="10" fillId="0" borderId="0" xfId="7" applyNumberFormat="1"/>
    <xf numFmtId="167" fontId="10" fillId="0" borderId="0" xfId="7" applyNumberFormat="1"/>
    <xf numFmtId="0" fontId="25" fillId="8" borderId="1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0" borderId="0" xfId="1" applyFont="1"/>
    <xf numFmtId="2" fontId="10" fillId="0" borderId="0" xfId="3" applyNumberFormat="1" applyAlignment="1">
      <alignment vertical="top"/>
    </xf>
    <xf numFmtId="167" fontId="10" fillId="0" borderId="0" xfId="3" applyNumberFormat="1" applyAlignment="1">
      <alignment vertical="top"/>
    </xf>
    <xf numFmtId="2" fontId="9" fillId="0" borderId="0" xfId="5" applyNumberFormat="1" applyFont="1"/>
    <xf numFmtId="165" fontId="10" fillId="0" borderId="0" xfId="2" applyNumberFormat="1" applyFont="1"/>
    <xf numFmtId="2" fontId="10" fillId="0" borderId="0" xfId="2" applyNumberFormat="1" applyFont="1"/>
    <xf numFmtId="167" fontId="10" fillId="0" borderId="0" xfId="2" applyNumberFormat="1" applyFont="1"/>
    <xf numFmtId="167" fontId="9" fillId="0" borderId="0" xfId="5" applyNumberFormat="1" applyFont="1"/>
    <xf numFmtId="1" fontId="38" fillId="0" borderId="0" xfId="0" applyNumberFormat="1" applyFont="1"/>
    <xf numFmtId="1" fontId="8" fillId="0" borderId="0" xfId="0" applyNumberFormat="1" applyFont="1"/>
    <xf numFmtId="0" fontId="25" fillId="0" borderId="0" xfId="6" applyFont="1"/>
    <xf numFmtId="0" fontId="9" fillId="0" borderId="0" xfId="6" applyFont="1"/>
    <xf numFmtId="1" fontId="9" fillId="0" borderId="0" xfId="6" applyNumberFormat="1" applyFont="1"/>
    <xf numFmtId="166" fontId="9" fillId="0" borderId="0" xfId="6" applyNumberFormat="1" applyFont="1"/>
    <xf numFmtId="165" fontId="9" fillId="0" borderId="0" xfId="6" applyNumberFormat="1" applyFont="1"/>
    <xf numFmtId="2" fontId="9" fillId="0" borderId="0" xfId="6" applyNumberFormat="1" applyFont="1"/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39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8" fillId="4" borderId="3" xfId="3" applyFont="1" applyFill="1" applyBorder="1" applyAlignment="1">
      <alignment horizontal="center"/>
    </xf>
    <xf numFmtId="0" fontId="10" fillId="0" borderId="5" xfId="3" applyBorder="1" applyAlignment="1">
      <alignment horizontal="left" vertical="top" wrapText="1"/>
    </xf>
    <xf numFmtId="0" fontId="10" fillId="0" borderId="0" xfId="3" applyAlignment="1">
      <alignment horizontal="left" vertical="top" wrapText="1"/>
    </xf>
    <xf numFmtId="0" fontId="17" fillId="0" borderId="0" xfId="1" applyFont="1"/>
    <xf numFmtId="0" fontId="11" fillId="0" borderId="0" xfId="1"/>
    <xf numFmtId="0" fontId="8" fillId="7" borderId="1" xfId="1" applyFont="1" applyFill="1" applyBorder="1" applyAlignment="1">
      <alignment horizontal="center"/>
    </xf>
    <xf numFmtId="0" fontId="8" fillId="7" borderId="2" xfId="1" applyFont="1" applyFill="1" applyBorder="1" applyAlignment="1">
      <alignment horizontal="center"/>
    </xf>
    <xf numFmtId="0" fontId="8" fillId="7" borderId="3" xfId="1" applyFont="1" applyFill="1" applyBorder="1" applyAlignment="1">
      <alignment horizontal="center"/>
    </xf>
    <xf numFmtId="0" fontId="1" fillId="0" borderId="0" xfId="2" applyAlignment="1">
      <alignment horizontal="left" vertical="center"/>
    </xf>
  </cellXfs>
  <cellStyles count="8">
    <cellStyle name="Normal" xfId="0" builtinId="0"/>
    <cellStyle name="Normal 2" xfId="2"/>
    <cellStyle name="Normal 2 2" xfId="3"/>
    <cellStyle name="Normal 3" xfId="1"/>
    <cellStyle name="Normal 3 2" xfId="5"/>
    <cellStyle name="Normal 3 3" xfId="7"/>
    <cellStyle name="Normal 4" xfId="6"/>
    <cellStyle name="Percent 2" xfId="4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00"/>
  <sheetViews>
    <sheetView tabSelected="1" zoomScale="90" zoomScaleNormal="90" workbookViewId="0">
      <selection activeCell="B101" sqref="B101"/>
    </sheetView>
  </sheetViews>
  <sheetFormatPr defaultColWidth="19.85546875" defaultRowHeight="15"/>
  <cols>
    <col min="1" max="1" width="21.28515625" style="105" customWidth="1"/>
    <col min="2" max="2" width="50.85546875" style="105" customWidth="1"/>
    <col min="3" max="3" width="35.28515625" style="105" customWidth="1"/>
    <col min="4" max="4" width="13.42578125" style="105" customWidth="1"/>
    <col min="5" max="5" width="12.42578125" style="105" customWidth="1"/>
    <col min="6" max="6" width="15" style="105" customWidth="1"/>
    <col min="7" max="7" width="18" style="105" customWidth="1"/>
    <col min="8" max="8" width="18.7109375" style="105" customWidth="1"/>
    <col min="9" max="9" width="10.42578125" style="105" bestFit="1" customWidth="1"/>
    <col min="10" max="10" width="12.7109375" style="105" customWidth="1"/>
    <col min="11" max="11" width="11.7109375" style="105" customWidth="1"/>
    <col min="12" max="12" width="8" style="105" customWidth="1"/>
    <col min="13" max="13" width="13.7109375" style="105" bestFit="1" customWidth="1"/>
    <col min="14" max="14" width="14" style="105" bestFit="1" customWidth="1"/>
    <col min="15" max="16384" width="19.85546875" style="105"/>
  </cols>
  <sheetData>
    <row r="1" spans="1:14" ht="15.75">
      <c r="A1" s="100" t="s">
        <v>4437</v>
      </c>
      <c r="B1" s="100"/>
      <c r="C1" s="100"/>
    </row>
    <row r="2" spans="1:14" ht="15.75">
      <c r="A2" s="100"/>
      <c r="B2" s="100"/>
      <c r="C2" s="100"/>
    </row>
    <row r="3" spans="1:14" ht="18.75">
      <c r="A3" s="154" t="s">
        <v>0</v>
      </c>
      <c r="B3" s="154" t="s">
        <v>1</v>
      </c>
      <c r="C3" s="154" t="s">
        <v>4207</v>
      </c>
      <c r="D3" s="155" t="s">
        <v>2</v>
      </c>
      <c r="E3" s="155" t="s">
        <v>3</v>
      </c>
      <c r="F3" s="155" t="s">
        <v>134</v>
      </c>
      <c r="G3" s="155" t="s">
        <v>4439</v>
      </c>
      <c r="H3" s="155" t="s">
        <v>4440</v>
      </c>
      <c r="I3" s="155" t="s">
        <v>4443</v>
      </c>
      <c r="J3" s="155" t="s">
        <v>4444</v>
      </c>
      <c r="K3" s="155" t="s">
        <v>4444</v>
      </c>
      <c r="L3" s="155" t="s">
        <v>4</v>
      </c>
      <c r="M3" s="155" t="s">
        <v>4447</v>
      </c>
      <c r="N3" s="155" t="s">
        <v>4449</v>
      </c>
    </row>
    <row r="4" spans="1:14" ht="18.75">
      <c r="A4" s="156"/>
      <c r="B4" s="156"/>
      <c r="C4" s="156"/>
      <c r="D4" s="157"/>
      <c r="E4" s="157"/>
      <c r="F4" s="157"/>
      <c r="G4" s="157" t="s">
        <v>4438</v>
      </c>
      <c r="H4" s="157" t="s">
        <v>4441</v>
      </c>
      <c r="I4" s="157" t="s">
        <v>4442</v>
      </c>
      <c r="J4" s="157" t="s">
        <v>4445</v>
      </c>
      <c r="K4" s="157" t="s">
        <v>4446</v>
      </c>
      <c r="L4" s="157"/>
      <c r="M4" s="157" t="s">
        <v>4448</v>
      </c>
      <c r="N4" s="157" t="s">
        <v>4450</v>
      </c>
    </row>
    <row r="5" spans="1:14" ht="15.75">
      <c r="A5" s="106" t="s">
        <v>4048</v>
      </c>
      <c r="B5" s="107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A6" s="105" t="s">
        <v>214</v>
      </c>
      <c r="B6" s="105" t="s">
        <v>23</v>
      </c>
      <c r="C6" s="105" t="s">
        <v>35</v>
      </c>
      <c r="D6" s="116">
        <v>34.19576</v>
      </c>
      <c r="E6" s="117">
        <v>-117.463382</v>
      </c>
      <c r="F6" s="116" t="s">
        <v>135</v>
      </c>
      <c r="G6" s="116">
        <v>91500</v>
      </c>
      <c r="H6" s="116" t="s">
        <v>68</v>
      </c>
      <c r="I6" s="111">
        <v>86.1</v>
      </c>
      <c r="J6" s="111">
        <v>0.7</v>
      </c>
      <c r="K6" s="111">
        <f>I6*0.02</f>
        <v>1.722</v>
      </c>
      <c r="L6" s="105">
        <v>1.8</v>
      </c>
      <c r="M6" s="105">
        <v>7</v>
      </c>
      <c r="N6" s="105" t="s">
        <v>9</v>
      </c>
    </row>
    <row r="7" spans="1:14">
      <c r="A7" s="105" t="s">
        <v>215</v>
      </c>
      <c r="B7" s="105" t="s">
        <v>23</v>
      </c>
      <c r="C7" s="105" t="s">
        <v>35</v>
      </c>
      <c r="D7" s="116">
        <v>34.19576</v>
      </c>
      <c r="E7" s="117">
        <v>-117.463382</v>
      </c>
      <c r="F7" s="116" t="s">
        <v>135</v>
      </c>
      <c r="G7" s="116">
        <v>91500</v>
      </c>
      <c r="H7" s="116" t="s">
        <v>68</v>
      </c>
      <c r="I7" s="111">
        <v>83.8</v>
      </c>
      <c r="J7" s="111">
        <v>1.5</v>
      </c>
      <c r="K7" s="111">
        <f t="shared" ref="K7:K34" si="0">I7*0.02</f>
        <v>1.6759999999999999</v>
      </c>
      <c r="L7" s="105">
        <v>1.2</v>
      </c>
      <c r="M7" s="105">
        <v>7</v>
      </c>
      <c r="N7" s="105" t="s">
        <v>9</v>
      </c>
    </row>
    <row r="8" spans="1:14">
      <c r="A8" s="105" t="s">
        <v>31</v>
      </c>
      <c r="B8" s="105" t="s">
        <v>23</v>
      </c>
      <c r="C8" s="105" t="s">
        <v>35</v>
      </c>
      <c r="D8" s="117">
        <v>34.192998000000003</v>
      </c>
      <c r="E8" s="117">
        <v>-117.462881</v>
      </c>
      <c r="F8" s="116" t="s">
        <v>135</v>
      </c>
      <c r="G8" s="116">
        <v>91500</v>
      </c>
      <c r="H8" s="116" t="s">
        <v>68</v>
      </c>
      <c r="I8" s="111">
        <v>82.5</v>
      </c>
      <c r="J8" s="111">
        <v>0.6</v>
      </c>
      <c r="K8" s="111">
        <f t="shared" si="0"/>
        <v>1.6500000000000001</v>
      </c>
      <c r="L8" s="110">
        <v>1.5</v>
      </c>
      <c r="M8" s="110">
        <v>46</v>
      </c>
      <c r="N8" s="105" t="s">
        <v>5</v>
      </c>
    </row>
    <row r="9" spans="1:14">
      <c r="A9" s="105" t="s">
        <v>32</v>
      </c>
      <c r="B9" s="105" t="s">
        <v>23</v>
      </c>
      <c r="C9" s="105" t="s">
        <v>34</v>
      </c>
      <c r="D9" s="117">
        <v>34.193083000000001</v>
      </c>
      <c r="E9" s="117">
        <v>-117.46279</v>
      </c>
      <c r="F9" s="116" t="s">
        <v>135</v>
      </c>
      <c r="G9" s="116">
        <v>91500</v>
      </c>
      <c r="H9" s="116" t="s">
        <v>68</v>
      </c>
      <c r="I9" s="111">
        <v>82.2</v>
      </c>
      <c r="J9" s="111">
        <v>1</v>
      </c>
      <c r="K9" s="111">
        <f t="shared" si="0"/>
        <v>1.6440000000000001</v>
      </c>
      <c r="L9" s="105">
        <v>2.6</v>
      </c>
      <c r="M9" s="105">
        <v>25</v>
      </c>
      <c r="N9" s="105" t="s">
        <v>5</v>
      </c>
    </row>
    <row r="10" spans="1:14">
      <c r="A10" s="105" t="s">
        <v>33</v>
      </c>
      <c r="B10" s="105" t="s">
        <v>23</v>
      </c>
      <c r="C10" s="105" t="s">
        <v>37</v>
      </c>
      <c r="D10" s="117">
        <f>34+11.6129/60</f>
        <v>34.193548333333332</v>
      </c>
      <c r="E10" s="117">
        <f>-(117+27.7534/60)</f>
        <v>-117.46255666666667</v>
      </c>
      <c r="F10" s="116" t="s">
        <v>135</v>
      </c>
      <c r="G10" s="116">
        <v>91500</v>
      </c>
      <c r="H10" s="116" t="s">
        <v>68</v>
      </c>
      <c r="I10" s="111">
        <v>77.7</v>
      </c>
      <c r="J10" s="111">
        <v>1.2</v>
      </c>
      <c r="K10" s="111">
        <f t="shared" si="0"/>
        <v>1.554</v>
      </c>
      <c r="L10" s="105">
        <v>2.4</v>
      </c>
      <c r="M10" s="105">
        <v>19</v>
      </c>
      <c r="N10" s="105" t="s">
        <v>5</v>
      </c>
    </row>
    <row r="11" spans="1:14">
      <c r="A11" s="105" t="s">
        <v>8</v>
      </c>
      <c r="B11" s="105" t="s">
        <v>24</v>
      </c>
      <c r="C11" s="105" t="s">
        <v>15</v>
      </c>
      <c r="D11" s="116">
        <v>34.178220000000003</v>
      </c>
      <c r="E11" s="117">
        <v>-117.52237</v>
      </c>
      <c r="F11" s="116" t="s">
        <v>135</v>
      </c>
      <c r="G11" s="116">
        <v>91500</v>
      </c>
      <c r="H11" s="116" t="s">
        <v>68</v>
      </c>
      <c r="I11" s="111">
        <v>87.5</v>
      </c>
      <c r="J11" s="111">
        <v>2.7</v>
      </c>
      <c r="K11" s="111">
        <f t="shared" si="0"/>
        <v>1.75</v>
      </c>
      <c r="L11" s="111">
        <v>5.8</v>
      </c>
      <c r="M11" s="112">
        <v>5</v>
      </c>
      <c r="N11" s="105" t="s">
        <v>9</v>
      </c>
    </row>
    <row r="12" spans="1:14">
      <c r="A12" s="105" t="s">
        <v>22</v>
      </c>
      <c r="B12" s="105" t="s">
        <v>25</v>
      </c>
      <c r="C12" s="105" t="s">
        <v>35</v>
      </c>
      <c r="D12" s="116">
        <v>34.18524</v>
      </c>
      <c r="E12" s="117">
        <v>-117.53036</v>
      </c>
      <c r="F12" s="116" t="s">
        <v>135</v>
      </c>
      <c r="G12" s="116">
        <v>91500</v>
      </c>
      <c r="H12" s="116" t="s">
        <v>68</v>
      </c>
      <c r="I12" s="111">
        <v>85.6</v>
      </c>
      <c r="J12" s="111">
        <v>1.3</v>
      </c>
      <c r="K12" s="111">
        <f t="shared" si="0"/>
        <v>1.712</v>
      </c>
      <c r="L12" s="105">
        <v>1.8</v>
      </c>
      <c r="M12" s="105">
        <v>11</v>
      </c>
      <c r="N12" s="105" t="s">
        <v>5</v>
      </c>
    </row>
    <row r="13" spans="1:14">
      <c r="A13" s="105" t="s">
        <v>4038</v>
      </c>
      <c r="B13" s="105" t="s">
        <v>25</v>
      </c>
      <c r="C13" s="105" t="s">
        <v>7</v>
      </c>
      <c r="D13" s="116">
        <v>34.178220000000003</v>
      </c>
      <c r="E13" s="117">
        <v>-117.52237</v>
      </c>
      <c r="F13" s="116" t="s">
        <v>135</v>
      </c>
      <c r="G13" s="116">
        <v>91500</v>
      </c>
      <c r="H13" s="116" t="s">
        <v>68</v>
      </c>
      <c r="I13" s="111">
        <v>90.6</v>
      </c>
      <c r="J13" s="111">
        <v>0.9</v>
      </c>
      <c r="K13" s="111">
        <f t="shared" si="0"/>
        <v>1.8119999999999998</v>
      </c>
      <c r="L13" s="105">
        <v>1</v>
      </c>
      <c r="M13" s="105">
        <v>21</v>
      </c>
      <c r="N13" s="105" t="s">
        <v>5</v>
      </c>
    </row>
    <row r="14" spans="1:14">
      <c r="A14" s="105" t="s">
        <v>4038</v>
      </c>
      <c r="B14" s="105" t="s">
        <v>25</v>
      </c>
      <c r="C14" s="105" t="s">
        <v>7</v>
      </c>
      <c r="D14" s="116">
        <v>34.178220000000003</v>
      </c>
      <c r="E14" s="117">
        <v>-117.52237</v>
      </c>
      <c r="F14" s="116" t="s">
        <v>135</v>
      </c>
      <c r="G14" s="116">
        <v>91500</v>
      </c>
      <c r="H14" s="116" t="s">
        <v>68</v>
      </c>
      <c r="I14" s="111">
        <v>86.1</v>
      </c>
      <c r="J14" s="111">
        <v>2.5</v>
      </c>
      <c r="K14" s="111">
        <f t="shared" si="0"/>
        <v>1.722</v>
      </c>
      <c r="L14" s="105">
        <v>1.6</v>
      </c>
      <c r="M14" s="105">
        <v>5</v>
      </c>
      <c r="N14" s="105" t="s">
        <v>9</v>
      </c>
    </row>
    <row r="15" spans="1:14">
      <c r="A15" s="105" t="s">
        <v>4039</v>
      </c>
      <c r="B15" s="105" t="s">
        <v>25</v>
      </c>
      <c r="C15" s="105" t="s">
        <v>282</v>
      </c>
      <c r="D15" s="116">
        <v>34.186230000000002</v>
      </c>
      <c r="E15" s="117">
        <v>117.52305</v>
      </c>
      <c r="F15" s="116" t="s">
        <v>135</v>
      </c>
      <c r="G15" s="116">
        <v>91500</v>
      </c>
      <c r="H15" s="116" t="s">
        <v>68</v>
      </c>
      <c r="I15" s="111">
        <v>85.9</v>
      </c>
      <c r="J15" s="111">
        <v>1.6</v>
      </c>
      <c r="K15" s="111">
        <f t="shared" si="0"/>
        <v>1.7180000000000002</v>
      </c>
      <c r="L15" s="105">
        <v>1.9</v>
      </c>
      <c r="M15" s="105">
        <v>8</v>
      </c>
      <c r="N15" s="105" t="s">
        <v>5</v>
      </c>
    </row>
    <row r="16" spans="1:14">
      <c r="A16" s="105" t="s">
        <v>4040</v>
      </c>
      <c r="B16" s="105" t="s">
        <v>25</v>
      </c>
      <c r="C16" s="105" t="s">
        <v>282</v>
      </c>
      <c r="D16" s="116">
        <v>34.186230000000002</v>
      </c>
      <c r="E16" s="117">
        <v>-117.52305</v>
      </c>
      <c r="F16" s="116" t="s">
        <v>135</v>
      </c>
      <c r="G16" s="116">
        <v>91500</v>
      </c>
      <c r="H16" s="116" t="s">
        <v>68</v>
      </c>
      <c r="I16" s="111">
        <v>84</v>
      </c>
      <c r="J16" s="111">
        <v>1.2</v>
      </c>
      <c r="K16" s="111">
        <f t="shared" si="0"/>
        <v>1.68</v>
      </c>
      <c r="L16" s="105">
        <v>2.4</v>
      </c>
      <c r="M16" s="105">
        <v>11</v>
      </c>
      <c r="N16" s="105" t="s">
        <v>5</v>
      </c>
    </row>
    <row r="17" spans="1:14">
      <c r="A17" s="105" t="s">
        <v>281</v>
      </c>
      <c r="B17" s="105" t="s">
        <v>25</v>
      </c>
      <c r="C17" s="105" t="s">
        <v>43</v>
      </c>
      <c r="D17" s="116">
        <v>34.179009999999998</v>
      </c>
      <c r="E17" s="117">
        <v>-117.52039000000001</v>
      </c>
      <c r="F17" s="116" t="s">
        <v>135</v>
      </c>
      <c r="G17" s="116">
        <v>91500</v>
      </c>
      <c r="H17" s="116" t="s">
        <v>68</v>
      </c>
      <c r="I17" s="111">
        <v>72</v>
      </c>
      <c r="J17" s="111">
        <v>1.3</v>
      </c>
      <c r="K17" s="111">
        <f t="shared" si="0"/>
        <v>1.44</v>
      </c>
      <c r="L17" s="105">
        <v>7.1</v>
      </c>
      <c r="M17" s="105">
        <v>5</v>
      </c>
      <c r="N17" s="105" t="s">
        <v>5</v>
      </c>
    </row>
    <row r="18" spans="1:14">
      <c r="A18" s="105" t="s">
        <v>138</v>
      </c>
      <c r="B18" s="105" t="s">
        <v>27</v>
      </c>
      <c r="C18" s="105" t="s">
        <v>6</v>
      </c>
      <c r="D18" s="116">
        <v>34.183050000000001</v>
      </c>
      <c r="E18" s="117">
        <v>-117.54479000000001</v>
      </c>
      <c r="F18" s="116" t="s">
        <v>135</v>
      </c>
      <c r="G18" s="116">
        <v>91500</v>
      </c>
      <c r="H18" s="116" t="s">
        <v>68</v>
      </c>
      <c r="I18" s="111">
        <v>87.1</v>
      </c>
      <c r="J18" s="111">
        <v>0.6</v>
      </c>
      <c r="K18" s="111">
        <f t="shared" si="0"/>
        <v>1.742</v>
      </c>
      <c r="L18" s="105">
        <v>3.5</v>
      </c>
      <c r="M18" s="105">
        <v>40</v>
      </c>
      <c r="N18" s="105" t="s">
        <v>5</v>
      </c>
    </row>
    <row r="19" spans="1:14">
      <c r="A19" s="105" t="s">
        <v>14</v>
      </c>
      <c r="B19" s="105" t="s">
        <v>27</v>
      </c>
      <c r="C19" s="105" t="s">
        <v>6</v>
      </c>
      <c r="D19" s="117">
        <v>34.184441</v>
      </c>
      <c r="E19" s="117">
        <v>-117.54723799999999</v>
      </c>
      <c r="F19" s="116" t="s">
        <v>135</v>
      </c>
      <c r="G19" s="116">
        <v>91500</v>
      </c>
      <c r="H19" s="116" t="s">
        <v>68</v>
      </c>
      <c r="I19" s="111">
        <v>77.8</v>
      </c>
      <c r="J19" s="111">
        <v>1.2</v>
      </c>
      <c r="K19" s="111">
        <f t="shared" si="0"/>
        <v>1.556</v>
      </c>
      <c r="L19" s="105">
        <v>1.1000000000000001</v>
      </c>
      <c r="M19" s="105">
        <v>25</v>
      </c>
      <c r="N19" s="105" t="s">
        <v>5</v>
      </c>
    </row>
    <row r="20" spans="1:14">
      <c r="A20" s="105" t="s">
        <v>136</v>
      </c>
      <c r="B20" s="105" t="s">
        <v>27</v>
      </c>
      <c r="C20" s="105" t="s">
        <v>137</v>
      </c>
      <c r="D20" s="117">
        <v>34.182822000000002</v>
      </c>
      <c r="E20" s="117">
        <v>-117.544113</v>
      </c>
      <c r="F20" s="116" t="s">
        <v>135</v>
      </c>
      <c r="G20" s="116">
        <v>91500</v>
      </c>
      <c r="H20" s="116" t="s">
        <v>68</v>
      </c>
      <c r="I20" s="111">
        <v>77.900000000000006</v>
      </c>
      <c r="J20" s="111">
        <v>0.6</v>
      </c>
      <c r="K20" s="111">
        <f t="shared" si="0"/>
        <v>1.5580000000000001</v>
      </c>
      <c r="L20" s="105">
        <v>3.1</v>
      </c>
      <c r="M20" s="105">
        <v>26</v>
      </c>
      <c r="N20" s="105" t="s">
        <v>5</v>
      </c>
    </row>
    <row r="21" spans="1:14">
      <c r="A21" s="105" t="s">
        <v>169</v>
      </c>
      <c r="B21" s="105" t="s">
        <v>119</v>
      </c>
      <c r="C21" s="105" t="s">
        <v>4042</v>
      </c>
      <c r="D21" s="117">
        <v>34.178950999999998</v>
      </c>
      <c r="E21" s="117">
        <v>-117.62736</v>
      </c>
      <c r="F21" s="116" t="s">
        <v>135</v>
      </c>
      <c r="G21" s="116">
        <v>91500</v>
      </c>
      <c r="H21" s="116" t="s">
        <v>68</v>
      </c>
      <c r="I21" s="111">
        <v>85.6</v>
      </c>
      <c r="J21" s="111">
        <v>0.7</v>
      </c>
      <c r="K21" s="111">
        <f t="shared" si="0"/>
        <v>1.712</v>
      </c>
      <c r="L21" s="105">
        <v>2</v>
      </c>
      <c r="M21" s="105">
        <v>35</v>
      </c>
      <c r="N21" s="105" t="s">
        <v>5</v>
      </c>
    </row>
    <row r="22" spans="1:14">
      <c r="A22" s="105" t="s">
        <v>121</v>
      </c>
      <c r="B22" s="105" t="s">
        <v>119</v>
      </c>
      <c r="C22" s="105" t="s">
        <v>4219</v>
      </c>
      <c r="D22" s="117">
        <v>34.178792999999999</v>
      </c>
      <c r="E22" s="117">
        <v>-117.62931</v>
      </c>
      <c r="F22" s="116" t="s">
        <v>135</v>
      </c>
      <c r="G22" s="116">
        <v>91500</v>
      </c>
      <c r="H22" s="116" t="s">
        <v>68</v>
      </c>
      <c r="I22" s="111">
        <v>169.2</v>
      </c>
      <c r="J22" s="111">
        <v>1.4</v>
      </c>
      <c r="K22" s="111">
        <f t="shared" si="0"/>
        <v>3.3839999999999999</v>
      </c>
      <c r="L22" s="105">
        <v>3.1</v>
      </c>
      <c r="M22" s="105">
        <v>16</v>
      </c>
      <c r="N22" s="105" t="s">
        <v>5</v>
      </c>
    </row>
    <row r="23" spans="1:14">
      <c r="A23" s="105" t="s">
        <v>149</v>
      </c>
      <c r="B23" s="105" t="s">
        <v>119</v>
      </c>
      <c r="C23" s="105" t="s">
        <v>150</v>
      </c>
      <c r="D23" s="117">
        <v>34.177273999999997</v>
      </c>
      <c r="E23" s="117">
        <v>-117.624734</v>
      </c>
      <c r="F23" s="116" t="s">
        <v>139</v>
      </c>
      <c r="G23" s="116" t="s">
        <v>4212</v>
      </c>
      <c r="H23" s="116" t="s">
        <v>140</v>
      </c>
      <c r="I23" s="111">
        <v>90</v>
      </c>
      <c r="J23" s="111">
        <v>2.2999999999999998</v>
      </c>
      <c r="K23" s="111">
        <f t="shared" si="0"/>
        <v>1.8</v>
      </c>
      <c r="L23" s="105">
        <v>1.8</v>
      </c>
      <c r="M23" s="105">
        <v>86</v>
      </c>
      <c r="N23" s="105" t="s">
        <v>5</v>
      </c>
    </row>
    <row r="24" spans="1:14">
      <c r="A24" s="105" t="s">
        <v>122</v>
      </c>
      <c r="B24" s="105" t="s">
        <v>119</v>
      </c>
      <c r="C24" s="105" t="s">
        <v>4220</v>
      </c>
      <c r="D24" s="117">
        <v>34.181066000000001</v>
      </c>
      <c r="E24" s="117">
        <v>-117.629188</v>
      </c>
      <c r="F24" s="116" t="s">
        <v>135</v>
      </c>
      <c r="G24" s="116">
        <v>91500</v>
      </c>
      <c r="H24" s="116" t="s">
        <v>68</v>
      </c>
      <c r="I24" s="111">
        <v>88.6</v>
      </c>
      <c r="J24" s="111">
        <v>1.7</v>
      </c>
      <c r="K24" s="111">
        <f t="shared" si="0"/>
        <v>1.772</v>
      </c>
      <c r="L24" s="105">
        <v>2.9</v>
      </c>
      <c r="M24" s="105">
        <v>5</v>
      </c>
      <c r="N24" s="105" t="s">
        <v>5</v>
      </c>
    </row>
    <row r="25" spans="1:14">
      <c r="A25" s="105" t="s">
        <v>216</v>
      </c>
      <c r="B25" s="105" t="s">
        <v>119</v>
      </c>
      <c r="C25" s="105" t="s">
        <v>30</v>
      </c>
      <c r="D25" s="117">
        <v>34.094724999999997</v>
      </c>
      <c r="E25" s="117">
        <v>-117.67786599999999</v>
      </c>
      <c r="F25" s="116" t="s">
        <v>135</v>
      </c>
      <c r="G25" s="116">
        <v>91500</v>
      </c>
      <c r="H25" s="116" t="s">
        <v>68</v>
      </c>
      <c r="I25" s="111">
        <v>84.6</v>
      </c>
      <c r="J25" s="111">
        <v>0.9</v>
      </c>
      <c r="K25" s="111">
        <f t="shared" si="0"/>
        <v>1.6919999999999999</v>
      </c>
      <c r="L25" s="105">
        <v>2.2999999999999998</v>
      </c>
      <c r="M25" s="105">
        <v>13</v>
      </c>
      <c r="N25" s="105" t="s">
        <v>5</v>
      </c>
    </row>
    <row r="26" spans="1:14">
      <c r="A26" s="105" t="s">
        <v>224</v>
      </c>
      <c r="B26" s="105" t="s">
        <v>119</v>
      </c>
      <c r="C26" s="105" t="s">
        <v>30</v>
      </c>
      <c r="D26" s="117">
        <v>34.094724999999997</v>
      </c>
      <c r="E26" s="117">
        <v>-117.67786599999999</v>
      </c>
      <c r="F26" s="116" t="s">
        <v>135</v>
      </c>
      <c r="G26" s="116">
        <v>91500</v>
      </c>
      <c r="H26" s="116" t="s">
        <v>68</v>
      </c>
      <c r="I26" s="111">
        <v>76.599999999999994</v>
      </c>
      <c r="J26" s="111">
        <v>0.9</v>
      </c>
      <c r="K26" s="111">
        <f t="shared" si="0"/>
        <v>1.532</v>
      </c>
      <c r="L26" s="105">
        <v>1.7</v>
      </c>
      <c r="M26" s="105">
        <v>14</v>
      </c>
      <c r="N26" s="105" t="s">
        <v>5</v>
      </c>
    </row>
    <row r="27" spans="1:14">
      <c r="A27" s="105" t="s">
        <v>217</v>
      </c>
      <c r="B27" s="105" t="s">
        <v>119</v>
      </c>
      <c r="C27" s="105" t="s">
        <v>35</v>
      </c>
      <c r="D27" s="117">
        <v>34.094724999999997</v>
      </c>
      <c r="E27" s="117">
        <v>-117.67786599999999</v>
      </c>
      <c r="F27" s="116" t="s">
        <v>135</v>
      </c>
      <c r="G27" s="116">
        <v>91500</v>
      </c>
      <c r="H27" s="116" t="s">
        <v>68</v>
      </c>
      <c r="I27" s="111">
        <v>97.9</v>
      </c>
      <c r="J27" s="111">
        <v>1.7</v>
      </c>
      <c r="K27" s="111">
        <f t="shared" si="0"/>
        <v>1.9580000000000002</v>
      </c>
      <c r="L27" s="105">
        <v>2.8</v>
      </c>
      <c r="M27" s="105">
        <v>5</v>
      </c>
      <c r="N27" s="105" t="s">
        <v>5</v>
      </c>
    </row>
    <row r="28" spans="1:14">
      <c r="A28" s="105" t="s">
        <v>223</v>
      </c>
      <c r="B28" s="105" t="s">
        <v>119</v>
      </c>
      <c r="C28" s="105" t="s">
        <v>35</v>
      </c>
      <c r="D28" s="117">
        <v>34.094724999999997</v>
      </c>
      <c r="E28" s="117">
        <v>-117.67786599999999</v>
      </c>
      <c r="F28" s="116" t="s">
        <v>135</v>
      </c>
      <c r="G28" s="116">
        <v>91500</v>
      </c>
      <c r="H28" s="116" t="s">
        <v>68</v>
      </c>
      <c r="I28" s="111">
        <v>75.5</v>
      </c>
      <c r="J28" s="111">
        <v>1.7</v>
      </c>
      <c r="K28" s="111">
        <f t="shared" si="0"/>
        <v>1.51</v>
      </c>
      <c r="L28" s="105">
        <v>3.7</v>
      </c>
      <c r="M28" s="105">
        <v>4</v>
      </c>
      <c r="N28" s="105" t="s">
        <v>5</v>
      </c>
    </row>
    <row r="29" spans="1:14">
      <c r="A29" s="105" t="s">
        <v>218</v>
      </c>
      <c r="B29" s="105" t="s">
        <v>119</v>
      </c>
      <c r="C29" s="105" t="s">
        <v>145</v>
      </c>
      <c r="D29" s="117">
        <v>34.171778000000003</v>
      </c>
      <c r="E29" s="117">
        <v>-117.63268100000001</v>
      </c>
      <c r="F29" s="116" t="s">
        <v>135</v>
      </c>
      <c r="G29" s="116">
        <v>91500</v>
      </c>
      <c r="H29" s="116" t="s">
        <v>68</v>
      </c>
      <c r="I29" s="111">
        <v>118.7</v>
      </c>
      <c r="J29" s="111">
        <v>2.1</v>
      </c>
      <c r="K29" s="111">
        <f t="shared" si="0"/>
        <v>2.3740000000000001</v>
      </c>
      <c r="L29" s="105">
        <v>2.9</v>
      </c>
      <c r="M29" s="105">
        <v>7</v>
      </c>
      <c r="N29" s="105" t="s">
        <v>5</v>
      </c>
    </row>
    <row r="30" spans="1:14">
      <c r="A30" s="105" t="s">
        <v>222</v>
      </c>
      <c r="B30" s="105" t="s">
        <v>119</v>
      </c>
      <c r="C30" s="105" t="s">
        <v>145</v>
      </c>
      <c r="D30" s="117">
        <v>34.171778000000003</v>
      </c>
      <c r="E30" s="117">
        <v>-117.63268100000001</v>
      </c>
      <c r="F30" s="116" t="s">
        <v>135</v>
      </c>
      <c r="G30" s="116">
        <v>91500</v>
      </c>
      <c r="H30" s="116" t="s">
        <v>68</v>
      </c>
      <c r="I30" s="111">
        <v>76.2</v>
      </c>
      <c r="J30" s="111">
        <v>1.4</v>
      </c>
      <c r="K30" s="111">
        <f t="shared" si="0"/>
        <v>1.524</v>
      </c>
      <c r="L30" s="105">
        <v>0.6</v>
      </c>
      <c r="M30" s="105">
        <v>5</v>
      </c>
      <c r="N30" s="105" t="s">
        <v>5</v>
      </c>
    </row>
    <row r="31" spans="1:14">
      <c r="A31" s="105" t="s">
        <v>219</v>
      </c>
      <c r="B31" s="105" t="s">
        <v>119</v>
      </c>
      <c r="C31" s="105" t="s">
        <v>120</v>
      </c>
      <c r="D31" s="117">
        <v>34.171778000000003</v>
      </c>
      <c r="E31" s="117">
        <v>-117.63268100000001</v>
      </c>
      <c r="F31" s="116" t="s">
        <v>135</v>
      </c>
      <c r="G31" s="116">
        <v>91500</v>
      </c>
      <c r="H31" s="116" t="s">
        <v>68</v>
      </c>
      <c r="I31" s="111">
        <v>121.1</v>
      </c>
      <c r="J31" s="111">
        <v>1.4</v>
      </c>
      <c r="K31" s="111">
        <f t="shared" si="0"/>
        <v>2.4220000000000002</v>
      </c>
      <c r="L31" s="105">
        <v>4.5</v>
      </c>
      <c r="M31" s="105">
        <v>10</v>
      </c>
      <c r="N31" s="105" t="s">
        <v>5</v>
      </c>
    </row>
    <row r="32" spans="1:14">
      <c r="A32" s="105" t="s">
        <v>221</v>
      </c>
      <c r="B32" s="105" t="s">
        <v>119</v>
      </c>
      <c r="C32" s="105" t="s">
        <v>120</v>
      </c>
      <c r="D32" s="117">
        <v>34.171778000000003</v>
      </c>
      <c r="E32" s="117">
        <v>-117.63268100000001</v>
      </c>
      <c r="F32" s="116" t="s">
        <v>135</v>
      </c>
      <c r="G32" s="116">
        <v>91500</v>
      </c>
      <c r="H32" s="116" t="s">
        <v>68</v>
      </c>
      <c r="I32" s="111">
        <v>77.099999999999994</v>
      </c>
      <c r="J32" s="111">
        <v>1.9</v>
      </c>
      <c r="K32" s="111">
        <f t="shared" si="0"/>
        <v>1.5419999999999998</v>
      </c>
      <c r="L32" s="105">
        <v>1.7</v>
      </c>
      <c r="M32" s="105">
        <v>6</v>
      </c>
      <c r="N32" s="105" t="s">
        <v>5</v>
      </c>
    </row>
    <row r="33" spans="1:14">
      <c r="A33" s="105" t="s">
        <v>3879</v>
      </c>
      <c r="B33" s="105" t="s">
        <v>119</v>
      </c>
      <c r="C33" s="105" t="s">
        <v>150</v>
      </c>
      <c r="D33" s="117">
        <v>34.212845000000002</v>
      </c>
      <c r="E33" s="117">
        <v>-117.456962</v>
      </c>
      <c r="F33" s="116" t="s">
        <v>139</v>
      </c>
      <c r="G33" s="116" t="s">
        <v>4212</v>
      </c>
      <c r="H33" s="116" t="s">
        <v>140</v>
      </c>
      <c r="I33" s="111">
        <v>82.5</v>
      </c>
      <c r="J33" s="111">
        <v>0.8</v>
      </c>
      <c r="K33" s="111">
        <f t="shared" si="0"/>
        <v>1.6500000000000001</v>
      </c>
      <c r="L33" s="105">
        <v>3.1</v>
      </c>
      <c r="M33" s="105">
        <v>57</v>
      </c>
      <c r="N33" s="105" t="s">
        <v>5</v>
      </c>
    </row>
    <row r="34" spans="1:14">
      <c r="A34" s="105" t="s">
        <v>3939</v>
      </c>
      <c r="B34" s="105" t="s">
        <v>119</v>
      </c>
      <c r="C34" s="105" t="s">
        <v>150</v>
      </c>
      <c r="D34" s="117">
        <v>34.212845000000002</v>
      </c>
      <c r="E34" s="117">
        <v>-117.456962</v>
      </c>
      <c r="F34" s="116" t="s">
        <v>139</v>
      </c>
      <c r="G34" s="116" t="s">
        <v>4212</v>
      </c>
      <c r="H34" s="116" t="s">
        <v>140</v>
      </c>
      <c r="I34" s="111">
        <v>78.8</v>
      </c>
      <c r="J34" s="111">
        <v>0.6</v>
      </c>
      <c r="K34" s="111">
        <f t="shared" si="0"/>
        <v>1.5760000000000001</v>
      </c>
      <c r="L34" s="105">
        <v>3.5</v>
      </c>
      <c r="M34" s="105">
        <v>29</v>
      </c>
      <c r="N34" s="105" t="s">
        <v>5</v>
      </c>
    </row>
    <row r="35" spans="1:14">
      <c r="D35" s="117"/>
      <c r="E35" s="117"/>
      <c r="F35" s="117"/>
      <c r="G35" s="117"/>
      <c r="H35" s="116"/>
      <c r="I35" s="111"/>
      <c r="J35" s="111"/>
      <c r="K35" s="111"/>
    </row>
    <row r="36" spans="1:14">
      <c r="A36" s="106" t="s">
        <v>4049</v>
      </c>
      <c r="D36" s="116"/>
      <c r="E36" s="116"/>
      <c r="F36" s="116"/>
      <c r="G36" s="116"/>
      <c r="H36" s="116"/>
      <c r="I36" s="111"/>
      <c r="J36" s="111"/>
      <c r="K36" s="111"/>
    </row>
    <row r="37" spans="1:14">
      <c r="A37" s="105" t="s">
        <v>220</v>
      </c>
      <c r="B37" s="105" t="s">
        <v>46</v>
      </c>
      <c r="C37" s="105" t="s">
        <v>4043</v>
      </c>
      <c r="D37" s="117">
        <v>34.200228983536363</v>
      </c>
      <c r="E37" s="117">
        <v>-117.48246098868549</v>
      </c>
      <c r="F37" s="116" t="s">
        <v>135</v>
      </c>
      <c r="G37" s="116">
        <v>91500</v>
      </c>
      <c r="H37" s="116" t="s">
        <v>68</v>
      </c>
      <c r="I37" s="111">
        <v>85.8</v>
      </c>
      <c r="J37" s="111">
        <v>0.6</v>
      </c>
      <c r="K37" s="111">
        <f>I37*0.02</f>
        <v>1.716</v>
      </c>
      <c r="L37" s="105">
        <v>1.5</v>
      </c>
      <c r="M37" s="105">
        <v>4</v>
      </c>
      <c r="N37" s="105" t="s">
        <v>9</v>
      </c>
    </row>
    <row r="38" spans="1:14">
      <c r="A38" s="105" t="s">
        <v>4041</v>
      </c>
      <c r="B38" s="105" t="s">
        <v>46</v>
      </c>
      <c r="C38" s="105" t="s">
        <v>4043</v>
      </c>
      <c r="D38" s="117">
        <v>34.200228983536363</v>
      </c>
      <c r="E38" s="117">
        <v>-117.48246098868549</v>
      </c>
      <c r="F38" s="116" t="s">
        <v>135</v>
      </c>
      <c r="G38" s="116">
        <v>91500</v>
      </c>
      <c r="H38" s="116" t="s">
        <v>68</v>
      </c>
      <c r="I38" s="111">
        <v>75.5</v>
      </c>
      <c r="J38" s="111">
        <v>5.3</v>
      </c>
      <c r="K38" s="111">
        <f t="shared" ref="K38:K79" si="1">I38*0.02</f>
        <v>1.51</v>
      </c>
      <c r="L38" s="105">
        <v>4.3</v>
      </c>
      <c r="M38" s="105">
        <v>9</v>
      </c>
      <c r="N38" s="105" t="s">
        <v>9</v>
      </c>
    </row>
    <row r="39" spans="1:14">
      <c r="A39" s="105" t="s">
        <v>10</v>
      </c>
      <c r="B39" s="105" t="s">
        <v>47</v>
      </c>
      <c r="C39" s="105" t="s">
        <v>13</v>
      </c>
      <c r="D39" s="117">
        <v>34.197994032874703</v>
      </c>
      <c r="E39" s="117">
        <v>-117.48012000694871</v>
      </c>
      <c r="F39" s="116" t="s">
        <v>135</v>
      </c>
      <c r="G39" s="116">
        <v>91500</v>
      </c>
      <c r="H39" s="116" t="s">
        <v>68</v>
      </c>
      <c r="I39" s="111">
        <v>76.2</v>
      </c>
      <c r="J39" s="111">
        <v>0.5</v>
      </c>
      <c r="K39" s="111">
        <f t="shared" si="1"/>
        <v>1.524</v>
      </c>
      <c r="L39" s="105">
        <v>1.1000000000000001</v>
      </c>
      <c r="M39" s="105">
        <v>6</v>
      </c>
      <c r="N39" s="105" t="s">
        <v>9</v>
      </c>
    </row>
    <row r="40" spans="1:14">
      <c r="A40" s="113" t="s">
        <v>11</v>
      </c>
      <c r="B40" s="105" t="s">
        <v>47</v>
      </c>
      <c r="C40" s="105" t="s">
        <v>4221</v>
      </c>
      <c r="D40" s="117">
        <v>34.197704019024968</v>
      </c>
      <c r="E40" s="117">
        <v>-117.47065600007772</v>
      </c>
      <c r="F40" s="116" t="s">
        <v>135</v>
      </c>
      <c r="G40" s="116">
        <v>91500</v>
      </c>
      <c r="H40" s="116" t="s">
        <v>68</v>
      </c>
      <c r="I40" s="111">
        <v>74</v>
      </c>
      <c r="J40" s="111">
        <v>0.7</v>
      </c>
      <c r="K40" s="111">
        <f t="shared" si="1"/>
        <v>1.48</v>
      </c>
      <c r="L40" s="105">
        <v>0.8</v>
      </c>
      <c r="M40" s="105">
        <v>4</v>
      </c>
      <c r="N40" s="105" t="s">
        <v>9</v>
      </c>
    </row>
    <row r="41" spans="1:14">
      <c r="A41" s="105" t="s">
        <v>28</v>
      </c>
      <c r="B41" s="105" t="s">
        <v>42</v>
      </c>
      <c r="C41" s="105" t="s">
        <v>30</v>
      </c>
      <c r="D41" s="116">
        <v>34.196190000000001</v>
      </c>
      <c r="E41" s="117">
        <v>-117.470843</v>
      </c>
      <c r="F41" s="116" t="s">
        <v>135</v>
      </c>
      <c r="G41" s="116">
        <v>91500</v>
      </c>
      <c r="H41" s="116" t="s">
        <v>68</v>
      </c>
      <c r="I41" s="111">
        <v>80.400000000000006</v>
      </c>
      <c r="J41" s="111">
        <v>0.8</v>
      </c>
      <c r="K41" s="111">
        <f t="shared" si="1"/>
        <v>1.6080000000000001</v>
      </c>
      <c r="L41" s="110">
        <v>3.1</v>
      </c>
      <c r="M41" s="110">
        <v>34</v>
      </c>
      <c r="N41" s="105" t="s">
        <v>5</v>
      </c>
    </row>
    <row r="42" spans="1:14">
      <c r="A42" s="105" t="s">
        <v>29</v>
      </c>
      <c r="B42" s="105" t="s">
        <v>42</v>
      </c>
      <c r="C42" s="105" t="s">
        <v>30</v>
      </c>
      <c r="D42" s="116">
        <v>34.195509999999999</v>
      </c>
      <c r="E42" s="116">
        <v>-117.47095</v>
      </c>
      <c r="F42" s="116" t="s">
        <v>135</v>
      </c>
      <c r="G42" s="116">
        <v>91500</v>
      </c>
      <c r="H42" s="116" t="s">
        <v>68</v>
      </c>
      <c r="I42" s="111">
        <v>79.8</v>
      </c>
      <c r="J42" s="111">
        <v>0.6</v>
      </c>
      <c r="K42" s="111">
        <f t="shared" si="1"/>
        <v>1.5960000000000001</v>
      </c>
      <c r="L42" s="110">
        <v>2.2000000000000002</v>
      </c>
      <c r="M42" s="110">
        <v>60</v>
      </c>
      <c r="N42" s="105" t="s">
        <v>5</v>
      </c>
    </row>
    <row r="43" spans="1:14">
      <c r="A43" s="105" t="s">
        <v>152</v>
      </c>
      <c r="B43" s="105" t="s">
        <v>46</v>
      </c>
      <c r="C43" s="105" t="s">
        <v>4043</v>
      </c>
      <c r="D43" s="117">
        <v>34.214100000000002</v>
      </c>
      <c r="E43" s="117">
        <v>-117.50069999999999</v>
      </c>
      <c r="F43" s="116" t="s">
        <v>135</v>
      </c>
      <c r="G43" s="116">
        <v>91500</v>
      </c>
      <c r="H43" s="116" t="s">
        <v>68</v>
      </c>
      <c r="I43" s="111">
        <v>89.4</v>
      </c>
      <c r="J43" s="111">
        <v>0.5</v>
      </c>
      <c r="K43" s="111">
        <f t="shared" si="1"/>
        <v>1.7880000000000003</v>
      </c>
      <c r="L43" s="110">
        <v>2.6</v>
      </c>
      <c r="M43" s="110">
        <v>57</v>
      </c>
      <c r="N43" s="105" t="s">
        <v>5</v>
      </c>
    </row>
    <row r="44" spans="1:14">
      <c r="A44" s="105" t="s">
        <v>118</v>
      </c>
      <c r="B44" s="105" t="s">
        <v>46</v>
      </c>
      <c r="C44" s="105" t="s">
        <v>4043</v>
      </c>
      <c r="D44" s="117">
        <v>34.212668000000001</v>
      </c>
      <c r="E44" s="117">
        <v>-117.52972</v>
      </c>
      <c r="F44" s="116" t="s">
        <v>135</v>
      </c>
      <c r="G44" s="116">
        <v>91500</v>
      </c>
      <c r="H44" s="116" t="s">
        <v>68</v>
      </c>
      <c r="I44" s="111">
        <v>87.7</v>
      </c>
      <c r="J44" s="111">
        <v>0.6</v>
      </c>
      <c r="K44" s="111">
        <f t="shared" si="1"/>
        <v>1.754</v>
      </c>
      <c r="L44" s="110">
        <v>1.5</v>
      </c>
      <c r="M44" s="110">
        <v>31</v>
      </c>
      <c r="N44" s="105" t="s">
        <v>5</v>
      </c>
    </row>
    <row r="45" spans="1:14">
      <c r="A45" s="105" t="s">
        <v>4044</v>
      </c>
      <c r="B45" s="105" t="s">
        <v>146</v>
      </c>
      <c r="C45" s="105" t="s">
        <v>30</v>
      </c>
      <c r="D45" s="117">
        <v>34.184640999999999</v>
      </c>
      <c r="E45" s="117">
        <v>-117.62658500000001</v>
      </c>
      <c r="F45" s="116" t="s">
        <v>135</v>
      </c>
      <c r="G45" s="116">
        <v>91500</v>
      </c>
      <c r="H45" s="116" t="s">
        <v>68</v>
      </c>
      <c r="I45" s="111">
        <v>87.6</v>
      </c>
      <c r="J45" s="111">
        <v>1.5</v>
      </c>
      <c r="K45" s="111">
        <f t="shared" si="1"/>
        <v>1.752</v>
      </c>
      <c r="L45" s="110">
        <v>1.4</v>
      </c>
      <c r="M45" s="110">
        <v>5</v>
      </c>
      <c r="N45" s="105" t="s">
        <v>5</v>
      </c>
    </row>
    <row r="46" spans="1:14">
      <c r="A46" s="105" t="s">
        <v>4045</v>
      </c>
      <c r="B46" s="105" t="s">
        <v>146</v>
      </c>
      <c r="C46" s="105" t="s">
        <v>30</v>
      </c>
      <c r="D46" s="117">
        <v>34.184640999999999</v>
      </c>
      <c r="E46" s="117">
        <v>-117.62658500000001</v>
      </c>
      <c r="F46" s="116" t="s">
        <v>135</v>
      </c>
      <c r="G46" s="116">
        <v>91500</v>
      </c>
      <c r="H46" s="116" t="s">
        <v>68</v>
      </c>
      <c r="I46" s="111">
        <v>78.7</v>
      </c>
      <c r="J46" s="111">
        <v>2.5</v>
      </c>
      <c r="K46" s="111">
        <f t="shared" si="1"/>
        <v>1.5740000000000001</v>
      </c>
      <c r="L46" s="110">
        <v>0</v>
      </c>
      <c r="M46" s="110">
        <v>2</v>
      </c>
      <c r="N46" s="105" t="s">
        <v>5</v>
      </c>
    </row>
    <row r="47" spans="1:14">
      <c r="A47" s="105" t="s">
        <v>148</v>
      </c>
      <c r="B47" s="105" t="s">
        <v>146</v>
      </c>
      <c r="C47" s="105" t="s">
        <v>30</v>
      </c>
      <c r="D47" s="117">
        <v>34.184640999999999</v>
      </c>
      <c r="E47" s="117">
        <v>-117.62658500000001</v>
      </c>
      <c r="F47" s="116" t="s">
        <v>139</v>
      </c>
      <c r="G47" s="116" t="s">
        <v>4212</v>
      </c>
      <c r="H47" s="116" t="s">
        <v>140</v>
      </c>
      <c r="I47" s="111">
        <v>83.4</v>
      </c>
      <c r="J47" s="111">
        <v>3.4</v>
      </c>
      <c r="K47" s="111">
        <f t="shared" si="1"/>
        <v>1.6680000000000001</v>
      </c>
      <c r="L47" s="110">
        <v>4.5999999999999996</v>
      </c>
      <c r="M47" s="110">
        <v>78</v>
      </c>
      <c r="N47" s="105" t="s">
        <v>5</v>
      </c>
    </row>
    <row r="48" spans="1:14">
      <c r="A48" s="105" t="s">
        <v>4047</v>
      </c>
      <c r="B48" s="105" t="s">
        <v>147</v>
      </c>
      <c r="C48" s="105" t="s">
        <v>4043</v>
      </c>
      <c r="D48" s="117">
        <v>34.182273000000002</v>
      </c>
      <c r="E48" s="117">
        <v>-117.628372</v>
      </c>
      <c r="F48" s="116" t="s">
        <v>135</v>
      </c>
      <c r="G48" s="116">
        <v>91500</v>
      </c>
      <c r="H48" s="116" t="s">
        <v>68</v>
      </c>
      <c r="I48" s="111">
        <v>96.4</v>
      </c>
      <c r="J48" s="111">
        <v>1.1000000000000001</v>
      </c>
      <c r="K48" s="111">
        <f t="shared" si="1"/>
        <v>1.9280000000000002</v>
      </c>
      <c r="L48" s="105">
        <v>1.5</v>
      </c>
      <c r="M48" s="105">
        <v>11</v>
      </c>
      <c r="N48" s="105" t="s">
        <v>5</v>
      </c>
    </row>
    <row r="49" spans="1:14">
      <c r="A49" s="105" t="s">
        <v>4046</v>
      </c>
      <c r="B49" s="105" t="s">
        <v>147</v>
      </c>
      <c r="C49" s="105" t="s">
        <v>4043</v>
      </c>
      <c r="D49" s="117">
        <v>34.182273000000002</v>
      </c>
      <c r="E49" s="117">
        <v>-117.628372</v>
      </c>
      <c r="F49" s="116" t="s">
        <v>135</v>
      </c>
      <c r="G49" s="116">
        <v>91500</v>
      </c>
      <c r="H49" s="116" t="s">
        <v>68</v>
      </c>
      <c r="I49" s="111">
        <v>88</v>
      </c>
      <c r="J49" s="111">
        <v>0.9</v>
      </c>
      <c r="K49" s="111">
        <f t="shared" si="1"/>
        <v>1.76</v>
      </c>
      <c r="L49" s="110">
        <v>1.2</v>
      </c>
      <c r="M49" s="110">
        <v>13</v>
      </c>
      <c r="N49" s="105" t="s">
        <v>5</v>
      </c>
    </row>
    <row r="50" spans="1:14">
      <c r="A50" s="113"/>
      <c r="D50" s="117"/>
      <c r="E50" s="117"/>
      <c r="F50" s="117"/>
      <c r="G50" s="117"/>
      <c r="H50" s="116"/>
      <c r="I50" s="111"/>
      <c r="J50" s="111"/>
      <c r="K50" s="111"/>
    </row>
    <row r="51" spans="1:14">
      <c r="A51" s="114" t="s">
        <v>4050</v>
      </c>
      <c r="D51" s="117"/>
      <c r="E51" s="117"/>
      <c r="F51" s="117"/>
      <c r="G51" s="117"/>
      <c r="H51" s="116"/>
      <c r="I51" s="111"/>
      <c r="J51" s="111"/>
      <c r="K51" s="111"/>
    </row>
    <row r="52" spans="1:14">
      <c r="A52" s="105" t="s">
        <v>16</v>
      </c>
      <c r="B52" s="105" t="s">
        <v>48</v>
      </c>
      <c r="C52" s="105" t="s">
        <v>17</v>
      </c>
      <c r="D52" s="117">
        <v>34.327103000000001</v>
      </c>
      <c r="E52" s="117">
        <v>-118.12449100000001</v>
      </c>
      <c r="F52" s="116" t="s">
        <v>135</v>
      </c>
      <c r="G52" s="116">
        <v>91500</v>
      </c>
      <c r="H52" s="116" t="s">
        <v>68</v>
      </c>
      <c r="I52" s="111">
        <v>79.900000000000006</v>
      </c>
      <c r="J52" s="111">
        <v>1.6</v>
      </c>
      <c r="K52" s="111">
        <f t="shared" si="1"/>
        <v>1.5980000000000001</v>
      </c>
      <c r="L52" s="105">
        <v>1.2</v>
      </c>
      <c r="M52" s="105">
        <v>14</v>
      </c>
      <c r="N52" s="105" t="s">
        <v>5</v>
      </c>
    </row>
    <row r="53" spans="1:14">
      <c r="A53" s="105" t="s">
        <v>18</v>
      </c>
      <c r="B53" s="105" t="s">
        <v>50</v>
      </c>
      <c r="C53" s="105" t="s">
        <v>4052</v>
      </c>
      <c r="D53" s="117">
        <v>34.320300000000003</v>
      </c>
      <c r="E53" s="117">
        <v>-118.012266</v>
      </c>
      <c r="F53" s="116" t="s">
        <v>135</v>
      </c>
      <c r="G53" s="116">
        <v>91500</v>
      </c>
      <c r="H53" s="116" t="s">
        <v>68</v>
      </c>
      <c r="I53" s="111">
        <v>223.6</v>
      </c>
      <c r="J53" s="111">
        <v>11</v>
      </c>
      <c r="K53" s="111">
        <f t="shared" si="1"/>
        <v>4.4720000000000004</v>
      </c>
      <c r="L53" s="105">
        <v>1.7</v>
      </c>
      <c r="M53" s="105">
        <v>15</v>
      </c>
      <c r="N53" s="105" t="s">
        <v>5</v>
      </c>
    </row>
    <row r="54" spans="1:14">
      <c r="A54" s="105" t="s">
        <v>19</v>
      </c>
      <c r="B54" s="105" t="s">
        <v>141</v>
      </c>
      <c r="C54" s="105" t="s">
        <v>4043</v>
      </c>
      <c r="D54" s="117">
        <v>34.349590999999997</v>
      </c>
      <c r="E54" s="117">
        <v>-117.929169</v>
      </c>
      <c r="F54" s="116" t="s">
        <v>135</v>
      </c>
      <c r="G54" s="116">
        <v>91500</v>
      </c>
      <c r="H54" s="116" t="s">
        <v>68</v>
      </c>
      <c r="I54" s="111">
        <v>77.7</v>
      </c>
      <c r="J54" s="111">
        <v>1.2</v>
      </c>
      <c r="K54" s="111">
        <f t="shared" si="1"/>
        <v>1.554</v>
      </c>
      <c r="L54" s="105">
        <v>1.9</v>
      </c>
      <c r="M54" s="105">
        <v>27</v>
      </c>
      <c r="N54" s="105" t="s">
        <v>5</v>
      </c>
    </row>
    <row r="55" spans="1:14">
      <c r="A55" s="105" t="s">
        <v>20</v>
      </c>
      <c r="B55" s="105" t="s">
        <v>49</v>
      </c>
      <c r="C55" s="105" t="s">
        <v>21</v>
      </c>
      <c r="D55" s="117">
        <v>34.221643999999998</v>
      </c>
      <c r="E55" s="117">
        <v>-118.059145</v>
      </c>
      <c r="F55" s="116" t="s">
        <v>135</v>
      </c>
      <c r="G55" s="116">
        <v>91500</v>
      </c>
      <c r="H55" s="116" t="s">
        <v>68</v>
      </c>
      <c r="I55" s="111">
        <v>73.2</v>
      </c>
      <c r="J55" s="111">
        <v>1.2</v>
      </c>
      <c r="K55" s="111">
        <f t="shared" si="1"/>
        <v>1.4640000000000002</v>
      </c>
      <c r="L55" s="105">
        <v>1.9</v>
      </c>
      <c r="M55" s="105">
        <v>20</v>
      </c>
      <c r="N55" s="105" t="s">
        <v>5</v>
      </c>
    </row>
    <row r="56" spans="1:14">
      <c r="A56" s="105" t="s">
        <v>36</v>
      </c>
      <c r="B56" s="105" t="s">
        <v>49</v>
      </c>
      <c r="C56" s="105" t="s">
        <v>38</v>
      </c>
      <c r="D56" s="117">
        <f>34+13.5547/60</f>
        <v>34.225911666666669</v>
      </c>
      <c r="E56" s="117">
        <f>+-(118+4.0668/60)</f>
        <v>-118.06778</v>
      </c>
      <c r="F56" s="116" t="s">
        <v>135</v>
      </c>
      <c r="G56" s="116">
        <v>91500</v>
      </c>
      <c r="H56" s="116" t="s">
        <v>68</v>
      </c>
      <c r="I56" s="111">
        <v>67</v>
      </c>
      <c r="J56" s="111">
        <v>1.2</v>
      </c>
      <c r="K56" s="111">
        <f t="shared" si="1"/>
        <v>1.34</v>
      </c>
      <c r="L56" s="105">
        <v>1.3</v>
      </c>
      <c r="M56" s="105">
        <v>12</v>
      </c>
      <c r="N56" s="105" t="s">
        <v>5</v>
      </c>
    </row>
    <row r="57" spans="1:14">
      <c r="A57" s="105" t="s">
        <v>39</v>
      </c>
      <c r="B57" s="105" t="s">
        <v>51</v>
      </c>
      <c r="C57" s="105" t="s">
        <v>4043</v>
      </c>
      <c r="D57" s="117">
        <v>34.340215000000001</v>
      </c>
      <c r="E57" s="117">
        <v>-117.980497</v>
      </c>
      <c r="F57" s="116" t="s">
        <v>135</v>
      </c>
      <c r="G57" s="116">
        <v>91500</v>
      </c>
      <c r="H57" s="116" t="s">
        <v>68</v>
      </c>
      <c r="I57" s="111">
        <v>73.2</v>
      </c>
      <c r="J57" s="111">
        <v>0.8</v>
      </c>
      <c r="K57" s="111">
        <f t="shared" si="1"/>
        <v>1.4640000000000002</v>
      </c>
      <c r="L57" s="111">
        <v>3.9</v>
      </c>
      <c r="M57" s="112">
        <v>15</v>
      </c>
      <c r="N57" s="105" t="s">
        <v>5</v>
      </c>
    </row>
    <row r="58" spans="1:14">
      <c r="A58" s="105" t="s">
        <v>40</v>
      </c>
      <c r="B58" s="105" t="s">
        <v>45</v>
      </c>
      <c r="C58" s="105" t="s">
        <v>17</v>
      </c>
      <c r="D58" s="117">
        <v>34.315258999999998</v>
      </c>
      <c r="E58" s="117">
        <v>-118.136197</v>
      </c>
      <c r="F58" s="116" t="s">
        <v>135</v>
      </c>
      <c r="G58" s="116">
        <v>91500</v>
      </c>
      <c r="H58" s="116" t="s">
        <v>68</v>
      </c>
      <c r="I58" s="111">
        <v>76.400000000000006</v>
      </c>
      <c r="J58" s="111">
        <v>1.1000000000000001</v>
      </c>
      <c r="K58" s="111">
        <f t="shared" si="1"/>
        <v>1.5280000000000002</v>
      </c>
      <c r="L58" s="105">
        <v>3.8</v>
      </c>
      <c r="M58" s="105">
        <v>14</v>
      </c>
      <c r="N58" s="105" t="s">
        <v>5</v>
      </c>
    </row>
    <row r="59" spans="1:14">
      <c r="A59" s="105" t="s">
        <v>41</v>
      </c>
      <c r="B59" s="105" t="s">
        <v>44</v>
      </c>
      <c r="C59" s="105" t="s">
        <v>17</v>
      </c>
      <c r="D59" s="117">
        <v>34.211562999999998</v>
      </c>
      <c r="E59" s="117">
        <v>-118.17089199999999</v>
      </c>
      <c r="F59" s="116" t="s">
        <v>135</v>
      </c>
      <c r="G59" s="116">
        <v>91500</v>
      </c>
      <c r="H59" s="116" t="s">
        <v>68</v>
      </c>
      <c r="I59" s="111">
        <v>74.2</v>
      </c>
      <c r="J59" s="111">
        <v>1</v>
      </c>
      <c r="K59" s="111">
        <f t="shared" si="1"/>
        <v>1.484</v>
      </c>
      <c r="L59" s="105">
        <v>4.8</v>
      </c>
      <c r="M59" s="105">
        <v>10</v>
      </c>
      <c r="N59" s="105" t="s">
        <v>5</v>
      </c>
    </row>
    <row r="60" spans="1:14">
      <c r="A60" s="105" t="s">
        <v>65</v>
      </c>
      <c r="B60" s="105" t="s">
        <v>67</v>
      </c>
      <c r="C60" s="105" t="s">
        <v>17</v>
      </c>
      <c r="D60" s="117">
        <v>34.257746666666669</v>
      </c>
      <c r="E60" s="117">
        <f>-1*117.748306666667</f>
        <v>-117.74830666666701</v>
      </c>
      <c r="F60" s="116" t="s">
        <v>135</v>
      </c>
      <c r="G60" s="116">
        <v>91500</v>
      </c>
      <c r="H60" s="116" t="s">
        <v>68</v>
      </c>
      <c r="I60" s="111">
        <v>141.19999999999999</v>
      </c>
      <c r="J60" s="111">
        <v>1.4</v>
      </c>
      <c r="K60" s="111">
        <f t="shared" si="1"/>
        <v>2.8239999999999998</v>
      </c>
      <c r="L60" s="105">
        <v>2.5</v>
      </c>
      <c r="M60" s="105">
        <v>36</v>
      </c>
      <c r="N60" s="105" t="s">
        <v>5</v>
      </c>
    </row>
    <row r="61" spans="1:14">
      <c r="A61" s="105" t="s">
        <v>66</v>
      </c>
      <c r="B61" s="105" t="s">
        <v>67</v>
      </c>
      <c r="C61" s="105" t="s">
        <v>4052</v>
      </c>
      <c r="D61" s="117">
        <v>34.257066666666667</v>
      </c>
      <c r="E61" s="117">
        <f>-1*117.755035</f>
        <v>-117.75503500000001</v>
      </c>
      <c r="F61" s="116" t="s">
        <v>135</v>
      </c>
      <c r="G61" s="116">
        <v>91500</v>
      </c>
      <c r="H61" s="116" t="s">
        <v>69</v>
      </c>
      <c r="I61" s="111">
        <v>1423</v>
      </c>
      <c r="J61" s="111">
        <v>19</v>
      </c>
      <c r="K61" s="112">
        <f t="shared" si="1"/>
        <v>28.46</v>
      </c>
      <c r="L61" s="105">
        <v>1.2</v>
      </c>
      <c r="M61" s="105">
        <v>42</v>
      </c>
      <c r="N61" s="105" t="s">
        <v>5</v>
      </c>
    </row>
    <row r="62" spans="1:14">
      <c r="D62" s="116"/>
      <c r="E62" s="116"/>
      <c r="F62" s="116"/>
      <c r="G62" s="116"/>
      <c r="H62" s="116"/>
      <c r="I62" s="111"/>
      <c r="J62" s="111"/>
      <c r="K62" s="111"/>
    </row>
    <row r="63" spans="1:14">
      <c r="A63" s="114" t="s">
        <v>1580</v>
      </c>
      <c r="D63" s="117"/>
      <c r="E63" s="117"/>
      <c r="F63" s="117"/>
      <c r="G63" s="117"/>
      <c r="H63" s="116"/>
      <c r="I63" s="111"/>
      <c r="J63" s="111"/>
      <c r="K63" s="111"/>
      <c r="L63" s="111"/>
    </row>
    <row r="64" spans="1:14">
      <c r="A64" s="105" t="s">
        <v>73</v>
      </c>
      <c r="B64" s="105" t="s">
        <v>83</v>
      </c>
      <c r="C64" s="105" t="s">
        <v>76</v>
      </c>
      <c r="D64" s="117">
        <v>34.809821999999997</v>
      </c>
      <c r="E64" s="117">
        <v>-119.107947</v>
      </c>
      <c r="F64" s="116" t="s">
        <v>135</v>
      </c>
      <c r="G64" s="116">
        <v>91500</v>
      </c>
      <c r="H64" s="116" t="s">
        <v>68</v>
      </c>
      <c r="I64" s="111">
        <v>78.900000000000006</v>
      </c>
      <c r="J64" s="111">
        <v>0.4</v>
      </c>
      <c r="K64" s="111">
        <f t="shared" si="1"/>
        <v>1.5780000000000001</v>
      </c>
      <c r="L64" s="105">
        <v>2.6</v>
      </c>
      <c r="M64" s="105">
        <v>45</v>
      </c>
      <c r="N64" s="105" t="s">
        <v>5</v>
      </c>
    </row>
    <row r="65" spans="1:14">
      <c r="A65" s="105" t="s">
        <v>74</v>
      </c>
      <c r="B65" s="105" t="s">
        <v>82</v>
      </c>
      <c r="C65" s="105" t="s">
        <v>77</v>
      </c>
      <c r="D65" s="117">
        <v>34.813899999999997</v>
      </c>
      <c r="E65" s="117">
        <v>-119.1026</v>
      </c>
      <c r="F65" s="116" t="s">
        <v>135</v>
      </c>
      <c r="G65" s="116">
        <v>91500</v>
      </c>
      <c r="H65" s="116" t="s">
        <v>68</v>
      </c>
      <c r="I65" s="111">
        <v>157.80000000000001</v>
      </c>
      <c r="J65" s="111">
        <v>0.8</v>
      </c>
      <c r="K65" s="111">
        <f t="shared" si="1"/>
        <v>3.1560000000000001</v>
      </c>
      <c r="L65" s="105">
        <v>2.8</v>
      </c>
      <c r="M65" s="105">
        <v>16</v>
      </c>
      <c r="N65" s="105" t="s">
        <v>5</v>
      </c>
    </row>
    <row r="66" spans="1:14">
      <c r="A66" s="105" t="s">
        <v>72</v>
      </c>
      <c r="B66" s="105" t="s">
        <v>4210</v>
      </c>
      <c r="C66" s="105" t="s">
        <v>75</v>
      </c>
      <c r="D66" s="117">
        <v>34.838999999999999</v>
      </c>
      <c r="E66" s="117">
        <v>-119.217</v>
      </c>
      <c r="F66" s="116" t="s">
        <v>135</v>
      </c>
      <c r="G66" s="116">
        <v>91500</v>
      </c>
      <c r="H66" s="116" t="s">
        <v>69</v>
      </c>
      <c r="I66" s="112">
        <v>1753</v>
      </c>
      <c r="J66" s="111">
        <v>10</v>
      </c>
      <c r="K66" s="112">
        <f t="shared" si="1"/>
        <v>35.06</v>
      </c>
      <c r="L66" s="105">
        <v>3.6</v>
      </c>
      <c r="M66" s="105">
        <v>27</v>
      </c>
      <c r="N66" s="105" t="s">
        <v>5</v>
      </c>
    </row>
    <row r="67" spans="1:14">
      <c r="A67" s="105" t="s">
        <v>71</v>
      </c>
      <c r="B67" s="105" t="s">
        <v>4059</v>
      </c>
      <c r="C67" s="105" t="s">
        <v>75</v>
      </c>
      <c r="D67" s="117">
        <v>34.828699999999998</v>
      </c>
      <c r="E67" s="117">
        <v>-119.202</v>
      </c>
      <c r="F67" s="116" t="s">
        <v>135</v>
      </c>
      <c r="G67" s="116">
        <v>91500</v>
      </c>
      <c r="H67" s="116" t="s">
        <v>69</v>
      </c>
      <c r="I67" s="112">
        <v>1757</v>
      </c>
      <c r="J67" s="111">
        <v>9</v>
      </c>
      <c r="K67" s="112">
        <f t="shared" si="1"/>
        <v>35.14</v>
      </c>
      <c r="L67" s="105">
        <v>4.0999999999999996</v>
      </c>
      <c r="M67" s="105">
        <v>48</v>
      </c>
      <c r="N67" s="105" t="s">
        <v>5</v>
      </c>
    </row>
    <row r="68" spans="1:14">
      <c r="A68" s="105" t="s">
        <v>70</v>
      </c>
      <c r="B68" s="105" t="s">
        <v>4211</v>
      </c>
      <c r="C68" s="105" t="s">
        <v>80</v>
      </c>
      <c r="D68" s="117">
        <v>34.824300000000001</v>
      </c>
      <c r="E68" s="117">
        <v>-119.2283</v>
      </c>
      <c r="F68" s="116" t="s">
        <v>135</v>
      </c>
      <c r="G68" s="116">
        <v>91500</v>
      </c>
      <c r="H68" s="116" t="s">
        <v>69</v>
      </c>
      <c r="I68" s="112">
        <v>663.2</v>
      </c>
      <c r="J68" s="111">
        <v>6.7</v>
      </c>
      <c r="K68" s="112">
        <f t="shared" si="1"/>
        <v>13.264000000000001</v>
      </c>
      <c r="L68" s="105">
        <v>1.6</v>
      </c>
      <c r="M68" s="105">
        <v>142</v>
      </c>
      <c r="N68" s="105" t="s">
        <v>5</v>
      </c>
    </row>
    <row r="69" spans="1:14">
      <c r="A69" s="105" t="s">
        <v>142</v>
      </c>
      <c r="B69" s="105" t="s">
        <v>4211</v>
      </c>
      <c r="C69" s="105" t="s">
        <v>143</v>
      </c>
      <c r="D69" s="117">
        <v>34.819350999999997</v>
      </c>
      <c r="E69" s="117">
        <v>-119.227535</v>
      </c>
      <c r="F69" s="116" t="s">
        <v>135</v>
      </c>
      <c r="G69" s="116">
        <v>91500</v>
      </c>
      <c r="H69" s="116" t="s">
        <v>68</v>
      </c>
      <c r="I69" s="111">
        <v>159.5</v>
      </c>
      <c r="J69" s="111">
        <v>1.7</v>
      </c>
      <c r="K69" s="111">
        <f t="shared" si="1"/>
        <v>3.19</v>
      </c>
      <c r="L69" s="105">
        <v>1.4</v>
      </c>
      <c r="M69" s="105">
        <v>11</v>
      </c>
      <c r="N69" s="105" t="s">
        <v>5</v>
      </c>
    </row>
    <row r="70" spans="1:14">
      <c r="A70" s="105" t="s">
        <v>123</v>
      </c>
      <c r="B70" s="105" t="s">
        <v>126</v>
      </c>
      <c r="C70" s="105" t="s">
        <v>131</v>
      </c>
      <c r="D70" s="117">
        <v>34.821562</v>
      </c>
      <c r="E70" s="117">
        <v>-119.186184</v>
      </c>
      <c r="F70" s="116" t="s">
        <v>135</v>
      </c>
      <c r="G70" s="116">
        <v>91500</v>
      </c>
      <c r="H70" s="116" t="s">
        <v>68</v>
      </c>
      <c r="I70" s="111">
        <v>77.400000000000006</v>
      </c>
      <c r="J70" s="111">
        <v>0.5</v>
      </c>
      <c r="K70" s="111">
        <f t="shared" si="1"/>
        <v>1.548</v>
      </c>
      <c r="L70" s="105">
        <v>4.3</v>
      </c>
      <c r="M70" s="105">
        <v>48</v>
      </c>
      <c r="N70" s="105" t="s">
        <v>5</v>
      </c>
    </row>
    <row r="71" spans="1:14">
      <c r="A71" s="105" t="s">
        <v>124</v>
      </c>
      <c r="B71" s="105" t="s">
        <v>126</v>
      </c>
      <c r="C71" s="105" t="s">
        <v>151</v>
      </c>
      <c r="D71" s="117">
        <v>34.821562</v>
      </c>
      <c r="E71" s="117">
        <v>-119.186184</v>
      </c>
      <c r="F71" s="116" t="s">
        <v>135</v>
      </c>
      <c r="G71" s="116">
        <v>91500</v>
      </c>
      <c r="H71" s="116" t="s">
        <v>68</v>
      </c>
      <c r="I71" s="111">
        <v>81.2</v>
      </c>
      <c r="J71" s="111">
        <v>0.5</v>
      </c>
      <c r="K71" s="111">
        <f t="shared" si="1"/>
        <v>1.6240000000000001</v>
      </c>
      <c r="L71" s="105">
        <v>2.7</v>
      </c>
      <c r="M71" s="105">
        <v>31</v>
      </c>
      <c r="N71" s="105" t="s">
        <v>5</v>
      </c>
    </row>
    <row r="72" spans="1:14">
      <c r="A72" s="105" t="s">
        <v>124</v>
      </c>
      <c r="B72" s="105" t="s">
        <v>126</v>
      </c>
      <c r="C72" s="105" t="s">
        <v>151</v>
      </c>
      <c r="D72" s="117">
        <v>34.821562</v>
      </c>
      <c r="E72" s="117">
        <v>-119.186184</v>
      </c>
      <c r="F72" s="116" t="s">
        <v>139</v>
      </c>
      <c r="G72" s="116" t="s">
        <v>4212</v>
      </c>
      <c r="H72" s="116" t="s">
        <v>140</v>
      </c>
      <c r="I72" s="111">
        <v>76.8</v>
      </c>
      <c r="J72" s="111">
        <v>1.2</v>
      </c>
      <c r="K72" s="111">
        <f t="shared" si="1"/>
        <v>1.536</v>
      </c>
      <c r="L72" s="105">
        <v>5.0999999999999996</v>
      </c>
      <c r="M72" s="105">
        <v>20</v>
      </c>
      <c r="N72" s="105" t="s">
        <v>5</v>
      </c>
    </row>
    <row r="73" spans="1:14">
      <c r="A73" s="105" t="s">
        <v>125</v>
      </c>
      <c r="B73" s="105" t="s">
        <v>4211</v>
      </c>
      <c r="C73" s="105" t="s">
        <v>132</v>
      </c>
      <c r="D73" s="117">
        <v>34.814911000000002</v>
      </c>
      <c r="E73" s="117">
        <v>-119.181451</v>
      </c>
      <c r="F73" s="116" t="s">
        <v>135</v>
      </c>
      <c r="G73" s="116">
        <v>91500</v>
      </c>
      <c r="H73" s="116" t="s">
        <v>68</v>
      </c>
      <c r="I73" s="111">
        <v>258.3</v>
      </c>
      <c r="J73" s="111">
        <v>1.7</v>
      </c>
      <c r="K73" s="111">
        <f t="shared" si="1"/>
        <v>5.1660000000000004</v>
      </c>
      <c r="L73" s="105">
        <v>3.8</v>
      </c>
      <c r="M73" s="105">
        <v>34</v>
      </c>
      <c r="N73" s="105" t="s">
        <v>5</v>
      </c>
    </row>
    <row r="74" spans="1:14">
      <c r="A74" s="105" t="s">
        <v>125</v>
      </c>
      <c r="B74" s="105" t="s">
        <v>4211</v>
      </c>
      <c r="C74" s="105" t="s">
        <v>132</v>
      </c>
      <c r="D74" s="117">
        <v>34.814911000000002</v>
      </c>
      <c r="E74" s="117">
        <v>-119.181451</v>
      </c>
      <c r="F74" s="116" t="s">
        <v>139</v>
      </c>
      <c r="G74" s="116" t="s">
        <v>4212</v>
      </c>
      <c r="H74" s="116" t="s">
        <v>140</v>
      </c>
      <c r="I74" s="111">
        <v>75</v>
      </c>
      <c r="J74" s="111">
        <v>1</v>
      </c>
      <c r="K74" s="111">
        <f t="shared" si="1"/>
        <v>1.5</v>
      </c>
      <c r="L74" s="105">
        <v>4.0999999999999996</v>
      </c>
      <c r="M74" s="105">
        <v>27</v>
      </c>
      <c r="N74" s="105" t="s">
        <v>5</v>
      </c>
    </row>
    <row r="75" spans="1:14">
      <c r="A75" s="105" t="s">
        <v>127</v>
      </c>
      <c r="B75" s="105" t="s">
        <v>126</v>
      </c>
      <c r="C75" s="105" t="s">
        <v>132</v>
      </c>
      <c r="D75" s="117">
        <v>34.818100000000001</v>
      </c>
      <c r="E75" s="117">
        <v>-119.180626</v>
      </c>
      <c r="F75" s="116" t="s">
        <v>135</v>
      </c>
      <c r="G75" s="116">
        <v>91500</v>
      </c>
      <c r="H75" s="116" t="s">
        <v>68</v>
      </c>
      <c r="I75" s="111">
        <v>79</v>
      </c>
      <c r="J75" s="111">
        <v>0.5</v>
      </c>
      <c r="K75" s="111">
        <f t="shared" si="1"/>
        <v>1.58</v>
      </c>
      <c r="L75" s="105">
        <v>4.2</v>
      </c>
      <c r="M75" s="105">
        <v>40</v>
      </c>
      <c r="N75" s="105" t="s">
        <v>5</v>
      </c>
    </row>
    <row r="76" spans="1:14">
      <c r="A76" s="105" t="s">
        <v>127</v>
      </c>
      <c r="B76" s="105" t="s">
        <v>126</v>
      </c>
      <c r="C76" s="105" t="s">
        <v>132</v>
      </c>
      <c r="D76" s="117">
        <v>34.818100000000001</v>
      </c>
      <c r="E76" s="117">
        <v>-119.180626</v>
      </c>
      <c r="F76" s="116" t="s">
        <v>139</v>
      </c>
      <c r="G76" s="116" t="s">
        <v>4212</v>
      </c>
      <c r="H76" s="116" t="s">
        <v>140</v>
      </c>
      <c r="I76" s="111">
        <v>74.2</v>
      </c>
      <c r="J76" s="111">
        <v>1.2</v>
      </c>
      <c r="K76" s="111">
        <f t="shared" si="1"/>
        <v>1.484</v>
      </c>
      <c r="L76" s="105">
        <v>3.2</v>
      </c>
      <c r="M76" s="105">
        <v>60</v>
      </c>
      <c r="N76" s="105" t="s">
        <v>5</v>
      </c>
    </row>
    <row r="77" spans="1:14">
      <c r="A77" s="105" t="s">
        <v>128</v>
      </c>
      <c r="B77" s="105" t="s">
        <v>126</v>
      </c>
      <c r="C77" s="105" t="s">
        <v>126</v>
      </c>
      <c r="D77" s="117">
        <v>34.813653000000002</v>
      </c>
      <c r="E77" s="117">
        <v>-119.166577</v>
      </c>
      <c r="F77" s="116" t="s">
        <v>135</v>
      </c>
      <c r="G77" s="116">
        <v>91500</v>
      </c>
      <c r="H77" s="116" t="s">
        <v>68</v>
      </c>
      <c r="I77" s="111">
        <v>250.6</v>
      </c>
      <c r="J77" s="111">
        <v>2</v>
      </c>
      <c r="K77" s="111">
        <f t="shared" si="1"/>
        <v>5.0119999999999996</v>
      </c>
      <c r="L77" s="105">
        <v>1.7</v>
      </c>
      <c r="M77" s="105">
        <v>35</v>
      </c>
      <c r="N77" s="105" t="s">
        <v>5</v>
      </c>
    </row>
    <row r="78" spans="1:14">
      <c r="A78" s="105" t="s">
        <v>129</v>
      </c>
      <c r="B78" s="105" t="s">
        <v>4211</v>
      </c>
      <c r="C78" s="105" t="s">
        <v>144</v>
      </c>
      <c r="D78" s="117">
        <v>34.809896999999999</v>
      </c>
      <c r="E78" s="117">
        <v>-119.174038</v>
      </c>
      <c r="F78" s="116" t="s">
        <v>135</v>
      </c>
      <c r="G78" s="116">
        <v>91500</v>
      </c>
      <c r="H78" s="116" t="s">
        <v>68</v>
      </c>
      <c r="I78" s="111">
        <v>70.900000000000006</v>
      </c>
      <c r="J78" s="111">
        <v>2.2000000000000002</v>
      </c>
      <c r="K78" s="111">
        <f t="shared" si="1"/>
        <v>1.4180000000000001</v>
      </c>
      <c r="L78" s="105">
        <v>2</v>
      </c>
      <c r="M78" s="105">
        <v>3</v>
      </c>
      <c r="N78" s="105" t="s">
        <v>5</v>
      </c>
    </row>
    <row r="79" spans="1:14">
      <c r="A79" s="105" t="s">
        <v>130</v>
      </c>
      <c r="B79" s="105" t="s">
        <v>126</v>
      </c>
      <c r="C79" s="105" t="s">
        <v>143</v>
      </c>
      <c r="D79" s="117">
        <v>34.826993999999999</v>
      </c>
      <c r="E79" s="117">
        <v>-119.19492099999999</v>
      </c>
      <c r="F79" s="116" t="s">
        <v>135</v>
      </c>
      <c r="G79" s="116">
        <v>91500</v>
      </c>
      <c r="H79" s="116" t="s">
        <v>68</v>
      </c>
      <c r="I79" s="111">
        <v>70.400000000000006</v>
      </c>
      <c r="J79" s="111">
        <v>0.6</v>
      </c>
      <c r="K79" s="111">
        <f t="shared" si="1"/>
        <v>1.4080000000000001</v>
      </c>
      <c r="L79" s="105">
        <v>3</v>
      </c>
      <c r="M79" s="105">
        <v>18</v>
      </c>
      <c r="N79" s="105" t="s">
        <v>5</v>
      </c>
    </row>
    <row r="80" spans="1:14" ht="11.1" customHeight="1">
      <c r="D80" s="116"/>
      <c r="E80" s="116"/>
      <c r="F80" s="116"/>
      <c r="G80" s="116"/>
      <c r="H80" s="116"/>
    </row>
    <row r="81" spans="1:14">
      <c r="A81" s="114" t="s">
        <v>4051</v>
      </c>
      <c r="D81" s="117"/>
      <c r="E81" s="117"/>
      <c r="F81" s="117"/>
      <c r="G81" s="117"/>
      <c r="H81" s="116"/>
      <c r="L81" s="111"/>
    </row>
    <row r="82" spans="1:14">
      <c r="A82" s="109" t="s">
        <v>153</v>
      </c>
      <c r="B82" s="105" t="s">
        <v>4058</v>
      </c>
      <c r="C82" s="109" t="s">
        <v>158</v>
      </c>
      <c r="D82" s="117">
        <v>34.678258</v>
      </c>
      <c r="E82" s="117">
        <v>-118.953554</v>
      </c>
      <c r="F82" s="116" t="s">
        <v>135</v>
      </c>
      <c r="G82" s="116">
        <v>91500</v>
      </c>
      <c r="H82" s="116" t="s">
        <v>69</v>
      </c>
      <c r="I82" s="105">
        <v>1662</v>
      </c>
      <c r="J82" s="105">
        <v>10</v>
      </c>
      <c r="K82" s="112">
        <f t="shared" ref="K82:K92" si="2">I82*0.02</f>
        <v>33.24</v>
      </c>
      <c r="L82" s="111">
        <v>4.4000000000000004</v>
      </c>
      <c r="M82" s="105">
        <v>53</v>
      </c>
      <c r="N82" s="105" t="s">
        <v>5</v>
      </c>
    </row>
    <row r="83" spans="1:14">
      <c r="A83" s="109" t="s">
        <v>154</v>
      </c>
      <c r="B83" s="105" t="s">
        <v>4059</v>
      </c>
      <c r="C83" s="109" t="s">
        <v>75</v>
      </c>
      <c r="D83" s="117">
        <v>34.647945999999997</v>
      </c>
      <c r="E83" s="117">
        <v>-118.95888100000001</v>
      </c>
      <c r="F83" s="116" t="s">
        <v>135</v>
      </c>
      <c r="G83" s="116">
        <v>91500</v>
      </c>
      <c r="H83" s="116" t="s">
        <v>69</v>
      </c>
      <c r="I83" s="105">
        <v>1706</v>
      </c>
      <c r="J83" s="105">
        <v>11</v>
      </c>
      <c r="K83" s="112">
        <f t="shared" si="2"/>
        <v>34.119999999999997</v>
      </c>
      <c r="L83" s="111">
        <v>2.4</v>
      </c>
      <c r="M83" s="105">
        <v>21</v>
      </c>
      <c r="N83" s="105" t="s">
        <v>5</v>
      </c>
    </row>
    <row r="84" spans="1:14">
      <c r="A84" s="109" t="s">
        <v>155</v>
      </c>
      <c r="B84" s="105" t="s">
        <v>161</v>
      </c>
      <c r="C84" s="109" t="s">
        <v>159</v>
      </c>
      <c r="D84" s="117">
        <v>34.645595999999998</v>
      </c>
      <c r="E84" s="117">
        <v>-118.95893700000001</v>
      </c>
      <c r="F84" s="116" t="s">
        <v>135</v>
      </c>
      <c r="G84" s="116">
        <v>91500</v>
      </c>
      <c r="H84" s="116" t="s">
        <v>68</v>
      </c>
      <c r="I84" s="111">
        <v>139.80000000000001</v>
      </c>
      <c r="J84" s="111">
        <v>3.7</v>
      </c>
      <c r="K84" s="111">
        <f t="shared" si="2"/>
        <v>2.7960000000000003</v>
      </c>
      <c r="L84" s="111">
        <v>2.9</v>
      </c>
      <c r="M84" s="105">
        <v>2</v>
      </c>
      <c r="N84" s="105" t="s">
        <v>5</v>
      </c>
    </row>
    <row r="85" spans="1:14">
      <c r="A85" s="109" t="s">
        <v>156</v>
      </c>
      <c r="B85" s="109" t="s">
        <v>4060</v>
      </c>
      <c r="C85" s="109" t="s">
        <v>4052</v>
      </c>
      <c r="D85" s="117">
        <v>34.640684</v>
      </c>
      <c r="E85" s="117">
        <v>-118.907062</v>
      </c>
      <c r="F85" s="116" t="s">
        <v>135</v>
      </c>
      <c r="G85" s="116">
        <v>91500</v>
      </c>
      <c r="H85" s="116" t="s">
        <v>68</v>
      </c>
      <c r="I85" s="111">
        <v>65</v>
      </c>
      <c r="J85" s="111">
        <v>0.9</v>
      </c>
      <c r="K85" s="111">
        <f t="shared" si="2"/>
        <v>1.3</v>
      </c>
      <c r="L85" s="111">
        <v>2.2999999999999998</v>
      </c>
      <c r="M85" s="105">
        <v>12</v>
      </c>
      <c r="N85" s="105" t="s">
        <v>5</v>
      </c>
    </row>
    <row r="86" spans="1:14">
      <c r="A86" s="109" t="s">
        <v>157</v>
      </c>
      <c r="B86" s="109" t="s">
        <v>4061</v>
      </c>
      <c r="C86" s="105" t="s">
        <v>53</v>
      </c>
      <c r="D86" s="117">
        <v>34.633271000000001</v>
      </c>
      <c r="E86" s="117">
        <v>-118.94046400000001</v>
      </c>
      <c r="F86" s="116" t="s">
        <v>135</v>
      </c>
      <c r="G86" s="116">
        <v>91500</v>
      </c>
      <c r="H86" s="116" t="s">
        <v>68</v>
      </c>
      <c r="I86" s="111">
        <v>147.1</v>
      </c>
      <c r="J86" s="111">
        <v>1</v>
      </c>
      <c r="K86" s="111">
        <f t="shared" si="2"/>
        <v>2.9419999999999997</v>
      </c>
      <c r="L86" s="111">
        <v>2.9</v>
      </c>
      <c r="M86" s="105">
        <v>32</v>
      </c>
      <c r="N86" s="105" t="s">
        <v>5</v>
      </c>
    </row>
    <row r="87" spans="1:14">
      <c r="A87" s="109" t="s">
        <v>162</v>
      </c>
      <c r="B87" s="105" t="s">
        <v>4059</v>
      </c>
      <c r="C87" s="109" t="s">
        <v>4053</v>
      </c>
      <c r="D87" s="117">
        <v>34.638399</v>
      </c>
      <c r="E87" s="117">
        <v>-118.930635</v>
      </c>
      <c r="F87" s="116" t="s">
        <v>135</v>
      </c>
      <c r="G87" s="116">
        <v>91500</v>
      </c>
      <c r="H87" s="116" t="s">
        <v>69</v>
      </c>
      <c r="I87" s="105">
        <v>1705</v>
      </c>
      <c r="J87" s="105">
        <v>11</v>
      </c>
      <c r="K87" s="112">
        <f t="shared" si="2"/>
        <v>34.1</v>
      </c>
      <c r="L87" s="111">
        <v>3.9</v>
      </c>
      <c r="M87" s="105">
        <v>33</v>
      </c>
      <c r="N87" s="105" t="s">
        <v>5</v>
      </c>
    </row>
    <row r="88" spans="1:14">
      <c r="A88" s="109" t="s">
        <v>163</v>
      </c>
      <c r="B88" s="109" t="s">
        <v>4042</v>
      </c>
      <c r="C88" s="109" t="s">
        <v>160</v>
      </c>
      <c r="D88" s="117">
        <v>34.638399</v>
      </c>
      <c r="E88" s="117">
        <v>-118.930635</v>
      </c>
      <c r="F88" s="116" t="s">
        <v>135</v>
      </c>
      <c r="G88" s="116">
        <v>91500</v>
      </c>
      <c r="H88" s="116" t="s">
        <v>68</v>
      </c>
      <c r="I88" s="105">
        <v>75.599999999999994</v>
      </c>
      <c r="J88" s="105">
        <v>1.4</v>
      </c>
      <c r="K88" s="111">
        <f t="shared" si="2"/>
        <v>1.512</v>
      </c>
      <c r="L88" s="111">
        <v>6.6</v>
      </c>
      <c r="M88" s="105">
        <v>4</v>
      </c>
      <c r="N88" s="105" t="s">
        <v>5</v>
      </c>
    </row>
    <row r="89" spans="1:14">
      <c r="A89" s="109" t="s">
        <v>164</v>
      </c>
      <c r="B89" s="109" t="s">
        <v>4060</v>
      </c>
      <c r="C89" s="109" t="s">
        <v>4052</v>
      </c>
      <c r="D89" s="117">
        <v>34.638278</v>
      </c>
      <c r="E89" s="117">
        <v>-118.921504</v>
      </c>
      <c r="F89" s="116" t="s">
        <v>135</v>
      </c>
      <c r="G89" s="116">
        <v>91500</v>
      </c>
      <c r="H89" s="116" t="s">
        <v>68</v>
      </c>
      <c r="I89" s="105">
        <v>72.400000000000006</v>
      </c>
      <c r="J89" s="105">
        <v>0.8</v>
      </c>
      <c r="K89" s="111">
        <f t="shared" si="2"/>
        <v>1.4480000000000002</v>
      </c>
      <c r="L89" s="111">
        <v>1.6</v>
      </c>
      <c r="M89" s="105">
        <v>11</v>
      </c>
      <c r="N89" s="105" t="s">
        <v>5</v>
      </c>
    </row>
    <row r="90" spans="1:14">
      <c r="A90" s="109" t="s">
        <v>165</v>
      </c>
      <c r="B90" s="105" t="s">
        <v>4058</v>
      </c>
      <c r="C90" s="109" t="s">
        <v>4054</v>
      </c>
      <c r="D90" s="117">
        <v>34.671408</v>
      </c>
      <c r="E90" s="117">
        <v>-118.97949</v>
      </c>
      <c r="F90" s="116" t="s">
        <v>135</v>
      </c>
      <c r="G90" s="116">
        <v>91500</v>
      </c>
      <c r="H90" s="116" t="s">
        <v>69</v>
      </c>
      <c r="I90" s="105">
        <v>1650</v>
      </c>
      <c r="J90" s="105">
        <v>10</v>
      </c>
      <c r="K90" s="112">
        <f t="shared" si="2"/>
        <v>33</v>
      </c>
      <c r="L90" s="111">
        <v>2.8</v>
      </c>
      <c r="M90" s="105">
        <v>39</v>
      </c>
      <c r="N90" s="105" t="s">
        <v>5</v>
      </c>
    </row>
    <row r="91" spans="1:14">
      <c r="A91" s="109" t="s">
        <v>166</v>
      </c>
      <c r="B91" s="109" t="s">
        <v>167</v>
      </c>
      <c r="C91" s="105" t="s">
        <v>4052</v>
      </c>
      <c r="D91" s="117">
        <v>34.670414000000001</v>
      </c>
      <c r="E91" s="117">
        <v>-118.980903</v>
      </c>
      <c r="F91" s="116" t="s">
        <v>135</v>
      </c>
      <c r="G91" s="116">
        <v>91500</v>
      </c>
      <c r="H91" s="116" t="s">
        <v>68</v>
      </c>
      <c r="I91" s="105">
        <v>149.9</v>
      </c>
      <c r="J91" s="111">
        <v>1</v>
      </c>
      <c r="K91" s="111">
        <f t="shared" si="2"/>
        <v>2.9980000000000002</v>
      </c>
      <c r="L91" s="111">
        <v>2.9</v>
      </c>
      <c r="M91" s="105">
        <v>27</v>
      </c>
      <c r="N91" s="105" t="s">
        <v>5</v>
      </c>
    </row>
    <row r="92" spans="1:14">
      <c r="A92" s="109" t="s">
        <v>168</v>
      </c>
      <c r="B92" s="109" t="s">
        <v>167</v>
      </c>
      <c r="C92" s="105" t="s">
        <v>4052</v>
      </c>
      <c r="D92" s="117">
        <v>34.671349999999997</v>
      </c>
      <c r="E92" s="117">
        <v>-118.981754</v>
      </c>
      <c r="F92" s="116" t="s">
        <v>135</v>
      </c>
      <c r="G92" s="116">
        <v>91500</v>
      </c>
      <c r="H92" s="116" t="s">
        <v>68</v>
      </c>
      <c r="I92" s="105">
        <v>152.19999999999999</v>
      </c>
      <c r="J92" s="105">
        <v>1.2</v>
      </c>
      <c r="K92" s="111">
        <f t="shared" si="2"/>
        <v>3.044</v>
      </c>
      <c r="L92" s="105">
        <v>2.5</v>
      </c>
      <c r="M92" s="105">
        <v>26</v>
      </c>
      <c r="N92" s="105" t="s">
        <v>5</v>
      </c>
    </row>
    <row r="94" spans="1:14" ht="18">
      <c r="A94" s="12" t="s">
        <v>4208</v>
      </c>
    </row>
    <row r="95" spans="1:14" ht="18">
      <c r="A95" s="12" t="s">
        <v>4209</v>
      </c>
    </row>
    <row r="100" spans="2:2">
      <c r="B100" s="105">
        <f>(416.8-411)/411</f>
        <v>1.4111922141119249E-2</v>
      </c>
    </row>
  </sheetData>
  <sortState ref="A52:M61">
    <sortCondition ref="A52:A61"/>
  </sortState>
  <phoneticPr fontId="2" type="noConversion"/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90"/>
  <sheetViews>
    <sheetView zoomScaleNormal="100" workbookViewId="0">
      <pane xSplit="1" ySplit="5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A2" sqref="A2"/>
    </sheetView>
  </sheetViews>
  <sheetFormatPr defaultColWidth="10.140625" defaultRowHeight="15"/>
  <cols>
    <col min="1" max="1" width="18.7109375" style="35" customWidth="1"/>
    <col min="2" max="2" width="9.42578125" style="35" bestFit="1" customWidth="1"/>
    <col min="3" max="3" width="8.28515625" style="35" bestFit="1" customWidth="1"/>
    <col min="4" max="4" width="6.140625" style="35" customWidth="1"/>
    <col min="5" max="8" width="10.140625" style="35"/>
    <col min="9" max="9" width="26" style="35" customWidth="1"/>
    <col min="10" max="11" width="15.85546875" style="35" bestFit="1" customWidth="1"/>
    <col min="12" max="12" width="17.140625" style="35" bestFit="1" customWidth="1"/>
    <col min="13" max="13" width="15.85546875" style="35" bestFit="1" customWidth="1"/>
    <col min="14" max="14" width="11.140625" style="35" customWidth="1"/>
    <col min="15" max="15" width="10" style="35" customWidth="1"/>
    <col min="16" max="16" width="6.28515625" style="35" customWidth="1"/>
    <col min="17" max="17" width="15.85546875" style="35" bestFit="1" customWidth="1"/>
    <col min="18" max="18" width="13.42578125" style="35" bestFit="1" customWidth="1"/>
    <col min="19" max="19" width="10.140625" style="35"/>
    <col min="20" max="20" width="10.28515625" style="35" bestFit="1" customWidth="1"/>
    <col min="21" max="21" width="10.42578125" style="35" bestFit="1" customWidth="1"/>
    <col min="22" max="16384" width="10.140625" style="35"/>
  </cols>
  <sheetData>
    <row r="1" spans="1:21" ht="16.5" thickBot="1">
      <c r="A1" s="64" t="s">
        <v>4436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21" ht="18.75">
      <c r="A2" s="40"/>
      <c r="E2" s="167" t="s">
        <v>2893</v>
      </c>
      <c r="F2" s="168"/>
      <c r="G2" s="168"/>
      <c r="H2" s="168"/>
      <c r="I2" s="168"/>
      <c r="J2" s="169" t="s">
        <v>2892</v>
      </c>
      <c r="K2" s="170"/>
      <c r="L2" s="170"/>
      <c r="M2" s="170"/>
      <c r="N2" s="170"/>
      <c r="O2" s="171"/>
    </row>
    <row r="3" spans="1:21" ht="15.75">
      <c r="B3" s="40" t="s">
        <v>2891</v>
      </c>
      <c r="C3" s="40" t="s">
        <v>2890</v>
      </c>
      <c r="D3" s="40"/>
      <c r="E3" s="40" t="s">
        <v>2889</v>
      </c>
      <c r="F3" s="40" t="s">
        <v>2887</v>
      </c>
      <c r="G3" s="40" t="s">
        <v>2888</v>
      </c>
      <c r="H3" s="40" t="s">
        <v>2887</v>
      </c>
      <c r="I3" s="62" t="s">
        <v>2886</v>
      </c>
      <c r="J3" s="40" t="s">
        <v>2885</v>
      </c>
      <c r="K3" s="40" t="s">
        <v>2881</v>
      </c>
      <c r="L3" s="40" t="s">
        <v>2884</v>
      </c>
      <c r="M3" s="40" t="s">
        <v>2881</v>
      </c>
      <c r="N3" s="40" t="s">
        <v>2883</v>
      </c>
      <c r="O3" s="40" t="s">
        <v>2881</v>
      </c>
      <c r="P3" s="40"/>
      <c r="Q3" s="61" t="s">
        <v>2882</v>
      </c>
      <c r="R3" s="40" t="s">
        <v>2881</v>
      </c>
      <c r="T3" s="40" t="s">
        <v>2880</v>
      </c>
    </row>
    <row r="4" spans="1:21" ht="15.75">
      <c r="A4" s="40" t="s">
        <v>2879</v>
      </c>
      <c r="B4" s="40" t="s">
        <v>418</v>
      </c>
      <c r="C4" s="40"/>
      <c r="D4" s="40"/>
      <c r="E4" s="40" t="s">
        <v>2878</v>
      </c>
      <c r="F4" s="40" t="s">
        <v>2877</v>
      </c>
      <c r="G4" s="40" t="s">
        <v>2878</v>
      </c>
      <c r="H4" s="40" t="s">
        <v>2877</v>
      </c>
      <c r="I4" s="40" t="s">
        <v>2876</v>
      </c>
      <c r="J4" s="40" t="s">
        <v>225</v>
      </c>
      <c r="K4" s="40" t="s">
        <v>2874</v>
      </c>
      <c r="L4" s="40" t="s">
        <v>225</v>
      </c>
      <c r="M4" s="40" t="s">
        <v>2874</v>
      </c>
      <c r="N4" s="40" t="s">
        <v>225</v>
      </c>
      <c r="O4" s="40" t="s">
        <v>2874</v>
      </c>
      <c r="P4" s="40"/>
      <c r="Q4" s="40" t="s">
        <v>2875</v>
      </c>
      <c r="R4" s="40" t="s">
        <v>2874</v>
      </c>
      <c r="T4" s="40" t="s">
        <v>2873</v>
      </c>
      <c r="U4" s="40" t="s">
        <v>2872</v>
      </c>
    </row>
    <row r="5" spans="1:21" ht="15.75">
      <c r="A5" s="60"/>
      <c r="B5" s="60"/>
      <c r="C5" s="60"/>
      <c r="E5" s="40"/>
      <c r="F5" s="40"/>
      <c r="G5" s="40"/>
      <c r="H5" s="40"/>
      <c r="I5" s="40"/>
      <c r="J5" s="59" t="s">
        <v>2871</v>
      </c>
      <c r="K5" s="59" t="s">
        <v>2871</v>
      </c>
      <c r="L5" s="59" t="s">
        <v>2871</v>
      </c>
      <c r="M5" s="59" t="s">
        <v>2871</v>
      </c>
      <c r="N5" s="59" t="s">
        <v>2871</v>
      </c>
      <c r="O5" s="59" t="s">
        <v>2871</v>
      </c>
      <c r="P5" s="59"/>
      <c r="Q5" s="59" t="s">
        <v>2871</v>
      </c>
      <c r="R5" s="59" t="s">
        <v>2871</v>
      </c>
    </row>
    <row r="6" spans="1:21" ht="15.75">
      <c r="A6" s="40" t="s">
        <v>4215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21">
      <c r="A7" s="35" t="s">
        <v>2870</v>
      </c>
      <c r="B7" s="36">
        <v>122.01481965491899</v>
      </c>
      <c r="C7" s="36">
        <v>2.7027837748003001</v>
      </c>
      <c r="D7" s="36"/>
      <c r="E7" s="66">
        <v>18.745780822419</v>
      </c>
      <c r="F7" s="66">
        <v>2.2133159992438798</v>
      </c>
      <c r="G7" s="68">
        <v>6.0142582019557203E-2</v>
      </c>
      <c r="H7" s="68">
        <v>3.1221668177499602E-3</v>
      </c>
      <c r="I7" s="66">
        <v>-0.129894098253174</v>
      </c>
      <c r="J7" s="36">
        <v>372</v>
      </c>
      <c r="K7" s="36">
        <v>21</v>
      </c>
      <c r="L7" s="36">
        <v>335</v>
      </c>
      <c r="M7" s="36">
        <v>19</v>
      </c>
      <c r="N7" s="36">
        <v>608</v>
      </c>
      <c r="O7" s="36">
        <v>56</v>
      </c>
      <c r="P7" s="36"/>
      <c r="Q7" s="36">
        <v>332</v>
      </c>
      <c r="R7" s="36">
        <v>19</v>
      </c>
      <c r="T7" s="41">
        <v>-11.044776119402986</v>
      </c>
      <c r="U7" s="41">
        <v>-81.492537313432834</v>
      </c>
    </row>
    <row r="8" spans="1:21">
      <c r="A8" s="35" t="s">
        <v>2869</v>
      </c>
      <c r="B8" s="36">
        <v>54.563673737991998</v>
      </c>
      <c r="C8" s="36">
        <v>1.49263259856525</v>
      </c>
      <c r="D8" s="36"/>
      <c r="E8" s="66">
        <v>66.530109076062303</v>
      </c>
      <c r="F8" s="66">
        <v>2.3714876755995302</v>
      </c>
      <c r="G8" s="68">
        <v>5.0983053040586403E-2</v>
      </c>
      <c r="H8" s="68">
        <v>3.9918704822418096E-3</v>
      </c>
      <c r="I8" s="66">
        <v>0.28440405265594598</v>
      </c>
      <c r="J8" s="36">
        <v>101.9</v>
      </c>
      <c r="K8" s="36">
        <v>3.7</v>
      </c>
      <c r="L8" s="36">
        <v>96.2</v>
      </c>
      <c r="M8" s="36">
        <v>1.7</v>
      </c>
      <c r="N8" s="36">
        <v>239</v>
      </c>
      <c r="O8" s="36">
        <v>90</v>
      </c>
      <c r="P8" s="36"/>
      <c r="Q8" s="36">
        <v>95.8</v>
      </c>
      <c r="R8" s="36">
        <v>1.7</v>
      </c>
      <c r="T8" s="41">
        <v>-5.925155925155928</v>
      </c>
      <c r="U8" s="41">
        <v>-148.44074844074845</v>
      </c>
    </row>
    <row r="9" spans="1:21">
      <c r="A9" s="35" t="s">
        <v>2868</v>
      </c>
      <c r="B9" s="36">
        <v>33.589590575716798</v>
      </c>
      <c r="C9" s="36">
        <v>1.2739899358445801</v>
      </c>
      <c r="D9" s="36"/>
      <c r="E9" s="66">
        <v>65.465730786205995</v>
      </c>
      <c r="F9" s="66">
        <v>3.6275738772379298</v>
      </c>
      <c r="G9" s="68">
        <v>7.2962195384757497E-2</v>
      </c>
      <c r="H9" s="68">
        <v>9.3449292685181401E-3</v>
      </c>
      <c r="I9" s="66">
        <v>-0.41627086403835301</v>
      </c>
      <c r="J9" s="36">
        <v>145</v>
      </c>
      <c r="K9" s="36">
        <v>11</v>
      </c>
      <c r="L9" s="36">
        <v>97.7</v>
      </c>
      <c r="M9" s="36">
        <v>2.7</v>
      </c>
      <c r="N9" s="36">
        <v>1012</v>
      </c>
      <c r="O9" s="36">
        <v>130</v>
      </c>
      <c r="P9" s="36"/>
      <c r="Q9" s="36">
        <v>94.7</v>
      </c>
      <c r="R9" s="36">
        <v>2.6</v>
      </c>
      <c r="T9" s="41">
        <v>-48.413510747185256</v>
      </c>
      <c r="U9" s="41">
        <v>-935.82395087001021</v>
      </c>
    </row>
    <row r="10" spans="1:21">
      <c r="A10" s="35" t="s">
        <v>2867</v>
      </c>
      <c r="B10" s="36">
        <v>41.9655851881231</v>
      </c>
      <c r="C10" s="36">
        <v>1.2596625155541099</v>
      </c>
      <c r="D10" s="36"/>
      <c r="E10" s="66">
        <v>67.460781981186898</v>
      </c>
      <c r="F10" s="66">
        <v>2.78190121937409</v>
      </c>
      <c r="G10" s="68">
        <v>5.66532943394185E-2</v>
      </c>
      <c r="H10" s="68">
        <v>6.0070747195386399E-3</v>
      </c>
      <c r="I10" s="66">
        <v>-5.7005508226055997E-2</v>
      </c>
      <c r="J10" s="36">
        <v>111.2</v>
      </c>
      <c r="K10" s="36">
        <v>6.1</v>
      </c>
      <c r="L10" s="36">
        <v>94.9</v>
      </c>
      <c r="M10" s="36">
        <v>1.9</v>
      </c>
      <c r="N10" s="36">
        <v>477</v>
      </c>
      <c r="O10" s="36">
        <v>117</v>
      </c>
      <c r="P10" s="36"/>
      <c r="Q10" s="36">
        <v>94.1</v>
      </c>
      <c r="R10" s="36">
        <v>1.9</v>
      </c>
      <c r="T10" s="41">
        <v>-17.175974710221283</v>
      </c>
      <c r="U10" s="41">
        <v>-402.63435194942048</v>
      </c>
    </row>
    <row r="11" spans="1:21">
      <c r="A11" s="35" t="s">
        <v>2866</v>
      </c>
      <c r="B11" s="36">
        <v>66.917455356507006</v>
      </c>
      <c r="C11" s="36">
        <v>1.8641798326610599</v>
      </c>
      <c r="D11" s="36"/>
      <c r="E11" s="66">
        <v>67.229476324857501</v>
      </c>
      <c r="F11" s="66">
        <v>3.5695141560227102</v>
      </c>
      <c r="G11" s="68">
        <v>6.1216531855713102E-2</v>
      </c>
      <c r="H11" s="68">
        <v>1.19175487938709E-2</v>
      </c>
      <c r="I11" s="66">
        <v>-6.90100770619618E-2</v>
      </c>
      <c r="J11" s="36">
        <v>120</v>
      </c>
      <c r="K11" s="36">
        <v>12</v>
      </c>
      <c r="L11" s="36">
        <v>95.2</v>
      </c>
      <c r="M11" s="36">
        <v>2.5</v>
      </c>
      <c r="N11" s="36">
        <v>646</v>
      </c>
      <c r="O11" s="36">
        <v>209</v>
      </c>
      <c r="P11" s="36"/>
      <c r="Q11" s="36">
        <v>94.1</v>
      </c>
      <c r="R11" s="36">
        <v>2.5</v>
      </c>
      <c r="T11" s="41">
        <v>-26.050420168067223</v>
      </c>
      <c r="U11" s="41">
        <v>-578.57142857142844</v>
      </c>
    </row>
    <row r="12" spans="1:21">
      <c r="A12" s="35" t="s">
        <v>2865</v>
      </c>
      <c r="B12" s="36">
        <v>31.696296491280901</v>
      </c>
      <c r="C12" s="36">
        <v>1.85289163482936</v>
      </c>
      <c r="D12" s="36"/>
      <c r="E12" s="66">
        <v>68.029770133598007</v>
      </c>
      <c r="F12" s="66">
        <v>2.4314525375134499</v>
      </c>
      <c r="G12" s="68">
        <v>6.1410188660507799E-2</v>
      </c>
      <c r="H12" s="68">
        <v>8.0242285718563292E-3</v>
      </c>
      <c r="I12" s="66">
        <v>2.29281646628017E-2</v>
      </c>
      <c r="J12" s="36">
        <v>119.1</v>
      </c>
      <c r="K12" s="36">
        <v>7.6</v>
      </c>
      <c r="L12" s="36">
        <v>94.1</v>
      </c>
      <c r="M12" s="36">
        <v>1.7</v>
      </c>
      <c r="N12" s="36">
        <v>653</v>
      </c>
      <c r="O12" s="36">
        <v>140</v>
      </c>
      <c r="P12" s="36"/>
      <c r="Q12" s="36">
        <v>92.5</v>
      </c>
      <c r="R12" s="36">
        <v>1.6</v>
      </c>
      <c r="T12" s="41">
        <v>-26.567481402763022</v>
      </c>
      <c r="U12" s="41">
        <v>-593.94261424017009</v>
      </c>
    </row>
    <row r="13" spans="1:21">
      <c r="A13" s="35" t="s">
        <v>2864</v>
      </c>
      <c r="B13" s="36">
        <v>58.709980991263102</v>
      </c>
      <c r="C13" s="36">
        <v>1.09112441467785</v>
      </c>
      <c r="D13" s="36"/>
      <c r="E13" s="66">
        <v>69.862301916970296</v>
      </c>
      <c r="F13" s="66">
        <v>3.44540304916845</v>
      </c>
      <c r="G13" s="68">
        <v>4.9725765677215199E-2</v>
      </c>
      <c r="H13" s="68">
        <v>5.7285095053217303E-3</v>
      </c>
      <c r="I13" s="66">
        <v>0.61429479359172101</v>
      </c>
      <c r="J13" s="36">
        <v>95</v>
      </c>
      <c r="K13" s="36">
        <v>4.2</v>
      </c>
      <c r="L13" s="36">
        <v>91.6</v>
      </c>
      <c r="M13" s="36">
        <v>2.2000000000000002</v>
      </c>
      <c r="N13" s="36">
        <v>181</v>
      </c>
      <c r="O13" s="36">
        <v>134</v>
      </c>
      <c r="P13" s="36"/>
      <c r="Q13" s="36">
        <v>91.4</v>
      </c>
      <c r="R13" s="36">
        <v>2.2000000000000002</v>
      </c>
      <c r="T13" s="41">
        <v>-3.7117903930131071</v>
      </c>
      <c r="U13" s="41">
        <v>-97.598253275109187</v>
      </c>
    </row>
    <row r="14" spans="1:21">
      <c r="A14" s="35" t="s">
        <v>2863</v>
      </c>
      <c r="B14" s="36">
        <v>80.487299730416694</v>
      </c>
      <c r="C14" s="36">
        <v>1.51867577689819</v>
      </c>
      <c r="D14" s="36"/>
      <c r="E14" s="66">
        <v>70.066245494900599</v>
      </c>
      <c r="F14" s="66">
        <v>3.20063920587525</v>
      </c>
      <c r="G14" s="68">
        <v>5.1270853237000903E-2</v>
      </c>
      <c r="H14" s="68">
        <v>5.0103923575650399E-3</v>
      </c>
      <c r="I14" s="66">
        <v>5.4298632164775498E-2</v>
      </c>
      <c r="J14" s="36">
        <v>97.6</v>
      </c>
      <c r="K14" s="36">
        <v>4.9000000000000004</v>
      </c>
      <c r="L14" s="36">
        <v>91.4</v>
      </c>
      <c r="M14" s="36">
        <v>2.1</v>
      </c>
      <c r="N14" s="36">
        <v>252</v>
      </c>
      <c r="O14" s="36">
        <v>112</v>
      </c>
      <c r="P14" s="36"/>
      <c r="Q14" s="36">
        <v>91</v>
      </c>
      <c r="R14" s="36">
        <v>2.1</v>
      </c>
      <c r="T14" s="41">
        <v>-6.7833698030634455</v>
      </c>
      <c r="U14" s="41">
        <v>-175.71115973741794</v>
      </c>
    </row>
    <row r="15" spans="1:21">
      <c r="A15" s="35" t="s">
        <v>2862</v>
      </c>
      <c r="B15" s="36">
        <v>106.313980185764</v>
      </c>
      <c r="C15" s="36">
        <v>1.38323609775967</v>
      </c>
      <c r="D15" s="36"/>
      <c r="E15" s="66">
        <v>69.774386216600305</v>
      </c>
      <c r="F15" s="66">
        <v>4.1998553940692398</v>
      </c>
      <c r="G15" s="68">
        <v>5.4801054196254598E-2</v>
      </c>
      <c r="H15" s="68">
        <v>6.5307831727588498E-3</v>
      </c>
      <c r="I15" s="66">
        <v>0.42369260115438001</v>
      </c>
      <c r="J15" s="36">
        <v>104.4</v>
      </c>
      <c r="K15" s="36">
        <v>5.4</v>
      </c>
      <c r="L15" s="36">
        <v>91.7</v>
      </c>
      <c r="M15" s="36">
        <v>2.7</v>
      </c>
      <c r="N15" s="36">
        <v>403</v>
      </c>
      <c r="O15" s="36">
        <v>133</v>
      </c>
      <c r="P15" s="36"/>
      <c r="Q15" s="36">
        <v>90.9</v>
      </c>
      <c r="R15" s="36">
        <v>2.7</v>
      </c>
      <c r="T15" s="41">
        <v>-13.8495092693566</v>
      </c>
      <c r="U15" s="41">
        <v>-339.47655398037074</v>
      </c>
    </row>
    <row r="16" spans="1:21">
      <c r="A16" s="35" t="s">
        <v>2861</v>
      </c>
      <c r="B16" s="36">
        <v>54.7861644240838</v>
      </c>
      <c r="C16" s="36">
        <v>1.6339418665989001</v>
      </c>
      <c r="D16" s="36"/>
      <c r="E16" s="66">
        <v>69.484950205826095</v>
      </c>
      <c r="F16" s="66">
        <v>2.78418210295614</v>
      </c>
      <c r="G16" s="68">
        <v>6.1025862174576097E-2</v>
      </c>
      <c r="H16" s="68">
        <v>9.1183415850236097E-3</v>
      </c>
      <c r="I16" s="66">
        <v>0.106662209367705</v>
      </c>
      <c r="J16" s="36">
        <v>116</v>
      </c>
      <c r="K16" s="36">
        <v>8.3000000000000007</v>
      </c>
      <c r="L16" s="36">
        <v>92.1</v>
      </c>
      <c r="M16" s="36">
        <v>1.8</v>
      </c>
      <c r="N16" s="36">
        <v>639</v>
      </c>
      <c r="O16" s="36">
        <v>161</v>
      </c>
      <c r="P16" s="36"/>
      <c r="Q16" s="36">
        <v>90.6</v>
      </c>
      <c r="R16" s="36">
        <v>1.8</v>
      </c>
      <c r="T16" s="41">
        <v>-25.95005428881651</v>
      </c>
      <c r="U16" s="41">
        <v>-593.81107491856687</v>
      </c>
    </row>
    <row r="17" spans="1:21">
      <c r="A17" s="35" t="s">
        <v>2860</v>
      </c>
      <c r="B17" s="36">
        <v>35.404918272410299</v>
      </c>
      <c r="C17" s="36">
        <v>2.3698782265583498</v>
      </c>
      <c r="D17" s="36"/>
      <c r="E17" s="66">
        <v>70.379581078147993</v>
      </c>
      <c r="F17" s="66">
        <v>4.6164479177952398</v>
      </c>
      <c r="G17" s="68">
        <v>5.1368638492054003E-2</v>
      </c>
      <c r="H17" s="68">
        <v>6.0964188150231403E-3</v>
      </c>
      <c r="I17" s="66">
        <v>-0.122943084056369</v>
      </c>
      <c r="J17" s="36">
        <v>97.3</v>
      </c>
      <c r="K17" s="36">
        <v>6.6</v>
      </c>
      <c r="L17" s="36">
        <v>91</v>
      </c>
      <c r="M17" s="36">
        <v>3</v>
      </c>
      <c r="N17" s="36">
        <v>256</v>
      </c>
      <c r="O17" s="36">
        <v>136</v>
      </c>
      <c r="P17" s="36"/>
      <c r="Q17" s="36">
        <v>90.5</v>
      </c>
      <c r="R17" s="36">
        <v>2.9</v>
      </c>
      <c r="T17" s="41">
        <v>-6.9230769230769189</v>
      </c>
      <c r="U17" s="41">
        <v>-181.31868131868131</v>
      </c>
    </row>
    <row r="18" spans="1:21">
      <c r="A18" s="35" t="s">
        <v>2859</v>
      </c>
      <c r="B18" s="36">
        <v>59.510849105309397</v>
      </c>
      <c r="C18" s="36">
        <v>1.2506948939721301</v>
      </c>
      <c r="D18" s="36"/>
      <c r="E18" s="66">
        <v>70.812088790644097</v>
      </c>
      <c r="F18" s="66">
        <v>3.7279109073276402</v>
      </c>
      <c r="G18" s="68">
        <v>5.1516813939329199E-2</v>
      </c>
      <c r="H18" s="68">
        <v>6.4799487224993799E-3</v>
      </c>
      <c r="I18" s="66">
        <v>0.47584781653105002</v>
      </c>
      <c r="J18" s="36">
        <v>97</v>
      </c>
      <c r="K18" s="36">
        <v>5.0999999999999996</v>
      </c>
      <c r="L18" s="36">
        <v>90.4</v>
      </c>
      <c r="M18" s="36">
        <v>2.4</v>
      </c>
      <c r="N18" s="36">
        <v>263</v>
      </c>
      <c r="O18" s="36">
        <v>144</v>
      </c>
      <c r="P18" s="36"/>
      <c r="Q18" s="36">
        <v>90</v>
      </c>
      <c r="R18" s="36">
        <v>2.4</v>
      </c>
      <c r="T18" s="41">
        <v>-7.3008849557522053</v>
      </c>
      <c r="U18" s="41">
        <v>-190.92920353982299</v>
      </c>
    </row>
    <row r="19" spans="1:21">
      <c r="A19" s="35" t="s">
        <v>2858</v>
      </c>
      <c r="B19" s="36">
        <v>48.976475514533497</v>
      </c>
      <c r="C19" s="36">
        <v>1.8907088383497299</v>
      </c>
      <c r="D19" s="36"/>
      <c r="E19" s="66">
        <v>70.691769545620701</v>
      </c>
      <c r="F19" s="66">
        <v>4.1162683411866601</v>
      </c>
      <c r="G19" s="68">
        <v>5.9749839070643497E-2</v>
      </c>
      <c r="H19" s="68">
        <v>1.21796690544488E-2</v>
      </c>
      <c r="I19" s="66">
        <v>-8.4864284829490197E-2</v>
      </c>
      <c r="J19" s="36">
        <v>112</v>
      </c>
      <c r="K19" s="36">
        <v>11</v>
      </c>
      <c r="L19" s="36">
        <v>90.6</v>
      </c>
      <c r="M19" s="36">
        <v>2.6</v>
      </c>
      <c r="N19" s="36">
        <v>594</v>
      </c>
      <c r="O19" s="36">
        <v>221</v>
      </c>
      <c r="P19" s="36"/>
      <c r="Q19" s="36">
        <v>89.6</v>
      </c>
      <c r="R19" s="36">
        <v>2.6</v>
      </c>
      <c r="T19" s="41">
        <v>-23.620309050772633</v>
      </c>
      <c r="U19" s="41">
        <v>-555.62913907284769</v>
      </c>
    </row>
    <row r="20" spans="1:21">
      <c r="A20" s="35" t="s">
        <v>2857</v>
      </c>
      <c r="B20" s="36">
        <v>64.576012727888894</v>
      </c>
      <c r="C20" s="36">
        <v>1.7675253582002499</v>
      </c>
      <c r="D20" s="36"/>
      <c r="E20" s="66">
        <v>71.3967258052609</v>
      </c>
      <c r="F20" s="66">
        <v>3.06442409169758</v>
      </c>
      <c r="G20" s="68">
        <v>5.2500576359783398E-2</v>
      </c>
      <c r="H20" s="68">
        <v>6.0046373842389698E-3</v>
      </c>
      <c r="I20" s="66">
        <v>-0.32754494367836101</v>
      </c>
      <c r="J20" s="36">
        <v>98</v>
      </c>
      <c r="K20" s="36">
        <v>6.3</v>
      </c>
      <c r="L20" s="36">
        <v>89.7</v>
      </c>
      <c r="M20" s="36">
        <v>1.9</v>
      </c>
      <c r="N20" s="36">
        <v>306</v>
      </c>
      <c r="O20" s="36">
        <v>130</v>
      </c>
      <c r="P20" s="36"/>
      <c r="Q20" s="36">
        <v>89.1</v>
      </c>
      <c r="R20" s="36">
        <v>1.9</v>
      </c>
      <c r="T20" s="41">
        <v>-9.2530657748049006</v>
      </c>
      <c r="U20" s="41">
        <v>-241.13712374581939</v>
      </c>
    </row>
    <row r="21" spans="1:21">
      <c r="A21" s="35" t="s">
        <v>2856</v>
      </c>
      <c r="B21" s="36">
        <v>41.450206659939703</v>
      </c>
      <c r="C21" s="36">
        <v>2.0890728540218202</v>
      </c>
      <c r="D21" s="36"/>
      <c r="E21" s="66">
        <v>71.612441301231399</v>
      </c>
      <c r="F21" s="66">
        <v>2.7661321952041402</v>
      </c>
      <c r="G21" s="68">
        <v>5.2318608243642803E-2</v>
      </c>
      <c r="H21" s="68">
        <v>6.2020133964697001E-3</v>
      </c>
      <c r="I21" s="66">
        <v>-4.7732994173970797E-2</v>
      </c>
      <c r="J21" s="36">
        <v>97.4</v>
      </c>
      <c r="K21" s="36">
        <v>5.9</v>
      </c>
      <c r="L21" s="36">
        <v>89.4</v>
      </c>
      <c r="M21" s="36">
        <v>1.7</v>
      </c>
      <c r="N21" s="36">
        <v>298</v>
      </c>
      <c r="O21" s="36">
        <v>135</v>
      </c>
      <c r="P21" s="36"/>
      <c r="Q21" s="36">
        <v>89</v>
      </c>
      <c r="R21" s="36">
        <v>1.7</v>
      </c>
      <c r="T21" s="41">
        <v>-8.9485458612975375</v>
      </c>
      <c r="U21" s="41">
        <v>-233.33333333333331</v>
      </c>
    </row>
    <row r="22" spans="1:21">
      <c r="A22" s="35" t="s">
        <v>2855</v>
      </c>
      <c r="B22" s="36">
        <v>33.318745042333497</v>
      </c>
      <c r="C22" s="36">
        <v>1.2466853741294399</v>
      </c>
      <c r="D22" s="36"/>
      <c r="E22" s="66">
        <v>71.472845860782002</v>
      </c>
      <c r="F22" s="66">
        <v>3.5602626831156798</v>
      </c>
      <c r="G22" s="68">
        <v>5.5162216033680697E-2</v>
      </c>
      <c r="H22" s="68">
        <v>5.6509907661375803E-3</v>
      </c>
      <c r="I22" s="66">
        <v>-0.159165091549615</v>
      </c>
      <c r="J22" s="36">
        <v>102.6</v>
      </c>
      <c r="K22" s="36">
        <v>5.9</v>
      </c>
      <c r="L22" s="36">
        <v>89.6</v>
      </c>
      <c r="M22" s="36">
        <v>2.2000000000000002</v>
      </c>
      <c r="N22" s="36">
        <v>418</v>
      </c>
      <c r="O22" s="36">
        <v>114</v>
      </c>
      <c r="P22" s="36"/>
      <c r="Q22" s="36">
        <v>88.7</v>
      </c>
      <c r="R22" s="36">
        <v>2.2000000000000002</v>
      </c>
      <c r="T22" s="41">
        <v>-14.508928571428573</v>
      </c>
      <c r="U22" s="41">
        <v>-366.51785714285717</v>
      </c>
    </row>
    <row r="23" spans="1:21">
      <c r="A23" s="35" t="s">
        <v>2854</v>
      </c>
      <c r="B23" s="36">
        <v>31.344089119885101</v>
      </c>
      <c r="C23" s="36">
        <v>1.21085469491371</v>
      </c>
      <c r="D23" s="36"/>
      <c r="E23" s="66">
        <v>70.380545787345497</v>
      </c>
      <c r="F23" s="66">
        <v>4.2247251199372098</v>
      </c>
      <c r="G23" s="68">
        <v>7.0885231096941698E-2</v>
      </c>
      <c r="H23" s="68">
        <v>2.2229576795153302E-2</v>
      </c>
      <c r="I23" s="66">
        <v>0.28775027193333902</v>
      </c>
      <c r="J23" s="36">
        <v>132</v>
      </c>
      <c r="K23" s="36">
        <v>19</v>
      </c>
      <c r="L23" s="36">
        <v>90.9</v>
      </c>
      <c r="M23" s="36">
        <v>2.7</v>
      </c>
      <c r="N23" s="36">
        <v>953</v>
      </c>
      <c r="O23" s="36">
        <v>321</v>
      </c>
      <c r="P23" s="36"/>
      <c r="Q23" s="36">
        <v>88.3</v>
      </c>
      <c r="R23" s="36">
        <v>2.6</v>
      </c>
      <c r="T23" s="41">
        <v>-45.214521452145206</v>
      </c>
      <c r="U23" s="41">
        <v>-948.40484048404846</v>
      </c>
    </row>
    <row r="24" spans="1:21">
      <c r="A24" s="35" t="s">
        <v>2853</v>
      </c>
      <c r="B24" s="36">
        <v>67.315476721929798</v>
      </c>
      <c r="C24" s="36">
        <v>1.1381049767985001</v>
      </c>
      <c r="D24" s="36"/>
      <c r="E24" s="66">
        <v>72.4023071435508</v>
      </c>
      <c r="F24" s="66">
        <v>3.0402994039687798</v>
      </c>
      <c r="G24" s="68">
        <v>5.10881073680447E-2</v>
      </c>
      <c r="H24" s="68">
        <v>4.3892179648090902E-3</v>
      </c>
      <c r="I24" s="66">
        <v>0.24469887381622299</v>
      </c>
      <c r="J24" s="36">
        <v>94.2</v>
      </c>
      <c r="K24" s="36">
        <v>3.9</v>
      </c>
      <c r="L24" s="36">
        <v>88.4</v>
      </c>
      <c r="M24" s="36">
        <v>1.8</v>
      </c>
      <c r="N24" s="36">
        <v>244</v>
      </c>
      <c r="O24" s="36">
        <v>99</v>
      </c>
      <c r="P24" s="36"/>
      <c r="Q24" s="36">
        <v>88.1</v>
      </c>
      <c r="R24" s="36">
        <v>1.8</v>
      </c>
      <c r="T24" s="41">
        <v>-6.561085972850675</v>
      </c>
      <c r="U24" s="41">
        <v>-176.0180995475113</v>
      </c>
    </row>
    <row r="25" spans="1:21">
      <c r="A25" s="35" t="s">
        <v>2852</v>
      </c>
      <c r="B25" s="36">
        <v>29.126737530561801</v>
      </c>
      <c r="C25" s="36">
        <v>2.6403822449957399</v>
      </c>
      <c r="D25" s="36"/>
      <c r="E25" s="66">
        <v>72.486528049164306</v>
      </c>
      <c r="F25" s="66">
        <v>3.7942519874126601</v>
      </c>
      <c r="G25" s="68">
        <v>5.3053831940898299E-2</v>
      </c>
      <c r="H25" s="68">
        <v>7.3109630887137804E-3</v>
      </c>
      <c r="I25" s="66">
        <v>0.43573230443001998</v>
      </c>
      <c r="J25" s="36">
        <v>97.6</v>
      </c>
      <c r="K25" s="36">
        <v>5.8</v>
      </c>
      <c r="L25" s="36">
        <v>88.3</v>
      </c>
      <c r="M25" s="36">
        <v>2.2999999999999998</v>
      </c>
      <c r="N25" s="36">
        <v>330</v>
      </c>
      <c r="O25" s="36">
        <v>156</v>
      </c>
      <c r="P25" s="36"/>
      <c r="Q25" s="36">
        <v>87.7</v>
      </c>
      <c r="R25" s="36">
        <v>2.2999999999999998</v>
      </c>
      <c r="T25" s="41">
        <v>-10.532276330690824</v>
      </c>
      <c r="U25" s="41">
        <v>-273.72593431483574</v>
      </c>
    </row>
    <row r="26" spans="1:21">
      <c r="A26" s="35" t="s">
        <v>2851</v>
      </c>
      <c r="B26" s="36">
        <v>58.197108418668797</v>
      </c>
      <c r="C26" s="36">
        <v>1.58900136718147</v>
      </c>
      <c r="D26" s="36"/>
      <c r="E26" s="66">
        <v>72.637449047679496</v>
      </c>
      <c r="F26" s="66">
        <v>4.2535786684264103</v>
      </c>
      <c r="G26" s="68">
        <v>5.3251130345610902E-2</v>
      </c>
      <c r="H26" s="68">
        <v>6.8126176287753399E-3</v>
      </c>
      <c r="I26" s="66">
        <v>0.237392567160851</v>
      </c>
      <c r="J26" s="36">
        <v>97.7</v>
      </c>
      <c r="K26" s="36">
        <v>5.9</v>
      </c>
      <c r="L26" s="36">
        <v>88.1</v>
      </c>
      <c r="M26" s="36">
        <v>2.6</v>
      </c>
      <c r="N26" s="36">
        <v>338</v>
      </c>
      <c r="O26" s="36">
        <v>145</v>
      </c>
      <c r="P26" s="36"/>
      <c r="Q26" s="36">
        <v>87.5</v>
      </c>
      <c r="R26" s="36">
        <v>2.5</v>
      </c>
      <c r="T26" s="41">
        <v>-10.896708286038603</v>
      </c>
      <c r="U26" s="41">
        <v>-283.65493757094214</v>
      </c>
    </row>
    <row r="27" spans="1:21">
      <c r="A27" s="35" t="s">
        <v>2850</v>
      </c>
      <c r="B27" s="36">
        <v>40.025242408628799</v>
      </c>
      <c r="C27" s="36">
        <v>2.1484906264787398</v>
      </c>
      <c r="D27" s="36"/>
      <c r="E27" s="66">
        <v>73.296489088920794</v>
      </c>
      <c r="F27" s="66">
        <v>3.1575497484247399</v>
      </c>
      <c r="G27" s="68">
        <v>5.2633404232337498E-2</v>
      </c>
      <c r="H27" s="68">
        <v>6.8267533552933404E-3</v>
      </c>
      <c r="I27" s="66">
        <v>-7.4977095740848196E-2</v>
      </c>
      <c r="J27" s="36">
        <v>95.8</v>
      </c>
      <c r="K27" s="36">
        <v>6.4</v>
      </c>
      <c r="L27" s="36">
        <v>87.4</v>
      </c>
      <c r="M27" s="36">
        <v>1.9</v>
      </c>
      <c r="N27" s="36">
        <v>312</v>
      </c>
      <c r="O27" s="36">
        <v>148</v>
      </c>
      <c r="P27" s="36"/>
      <c r="Q27" s="36">
        <v>87</v>
      </c>
      <c r="R27" s="36">
        <v>1.9</v>
      </c>
      <c r="T27" s="41">
        <v>-9.6109839816933533</v>
      </c>
      <c r="U27" s="41">
        <v>-256.97940503432488</v>
      </c>
    </row>
    <row r="28" spans="1:21">
      <c r="A28" s="35" t="s">
        <v>2849</v>
      </c>
      <c r="B28" s="36">
        <v>97.205135426792197</v>
      </c>
      <c r="C28" s="36">
        <v>1.44909010907021</v>
      </c>
      <c r="D28" s="36"/>
      <c r="E28" s="66">
        <v>73.364084012619401</v>
      </c>
      <c r="F28" s="66">
        <v>2.7650882103185901</v>
      </c>
      <c r="G28" s="68">
        <v>5.08766631477644E-2</v>
      </c>
      <c r="H28" s="68">
        <v>3.8306036645479298E-3</v>
      </c>
      <c r="I28" s="66">
        <v>0.21833448289621701</v>
      </c>
      <c r="J28" s="36">
        <v>92.7</v>
      </c>
      <c r="K28" s="36">
        <v>3.4</v>
      </c>
      <c r="L28" s="36">
        <v>87.3</v>
      </c>
      <c r="M28" s="36">
        <v>1.6</v>
      </c>
      <c r="N28" s="36">
        <v>234</v>
      </c>
      <c r="O28" s="36">
        <v>87</v>
      </c>
      <c r="P28" s="36"/>
      <c r="Q28" s="36">
        <v>86.9</v>
      </c>
      <c r="R28" s="36">
        <v>1.6</v>
      </c>
      <c r="T28" s="41">
        <v>-6.1855670103092848</v>
      </c>
      <c r="U28" s="41">
        <v>-168.04123711340208</v>
      </c>
    </row>
    <row r="29" spans="1:21">
      <c r="A29" s="35" t="s">
        <v>2848</v>
      </c>
      <c r="B29" s="36">
        <v>67.543072719959099</v>
      </c>
      <c r="C29" s="36">
        <v>1.4677326045801</v>
      </c>
      <c r="D29" s="36"/>
      <c r="E29" s="66">
        <v>73.305973511013505</v>
      </c>
      <c r="F29" s="66">
        <v>3.2096034513772</v>
      </c>
      <c r="G29" s="68">
        <v>5.3524452623627199E-2</v>
      </c>
      <c r="H29" s="68">
        <v>7.39912861565144E-3</v>
      </c>
      <c r="I29" s="66">
        <v>0.23500777034312101</v>
      </c>
      <c r="J29" s="36">
        <v>97.4</v>
      </c>
      <c r="K29" s="36">
        <v>6.3</v>
      </c>
      <c r="L29" s="36">
        <v>87.3</v>
      </c>
      <c r="M29" s="36">
        <v>1.9</v>
      </c>
      <c r="N29" s="36">
        <v>350</v>
      </c>
      <c r="O29" s="36">
        <v>156</v>
      </c>
      <c r="P29" s="36"/>
      <c r="Q29" s="36">
        <v>86.7</v>
      </c>
      <c r="R29" s="36">
        <v>1.9</v>
      </c>
      <c r="T29" s="41">
        <v>-11.56930126002292</v>
      </c>
      <c r="U29" s="41">
        <v>-300.91638029782359</v>
      </c>
    </row>
    <row r="30" spans="1:21">
      <c r="A30" s="35" t="s">
        <v>2847</v>
      </c>
      <c r="B30" s="36">
        <v>50.9457838334747</v>
      </c>
      <c r="C30" s="36">
        <v>1.8898861985986399</v>
      </c>
      <c r="D30" s="36"/>
      <c r="E30" s="66">
        <v>72.878748362481005</v>
      </c>
      <c r="F30" s="66">
        <v>4.4749038167156199</v>
      </c>
      <c r="G30" s="68">
        <v>6.27410455813283E-2</v>
      </c>
      <c r="H30" s="68">
        <v>8.5366657460473998E-3</v>
      </c>
      <c r="I30" s="66">
        <v>-7.1636926861102998E-2</v>
      </c>
      <c r="J30" s="36">
        <v>113.8</v>
      </c>
      <c r="K30" s="36">
        <v>8.3000000000000007</v>
      </c>
      <c r="L30" s="36">
        <v>87.9</v>
      </c>
      <c r="M30" s="36">
        <v>2.7</v>
      </c>
      <c r="N30" s="36">
        <v>699</v>
      </c>
      <c r="O30" s="36">
        <v>145</v>
      </c>
      <c r="P30" s="36"/>
      <c r="Q30" s="36">
        <v>86.7</v>
      </c>
      <c r="R30" s="36">
        <v>2.6</v>
      </c>
      <c r="T30" s="41">
        <v>-29.465301478953343</v>
      </c>
      <c r="U30" s="41">
        <v>-695.22184300341291</v>
      </c>
    </row>
    <row r="31" spans="1:21">
      <c r="A31" s="35" t="s">
        <v>2846</v>
      </c>
      <c r="B31" s="36">
        <v>48.955894412988599</v>
      </c>
      <c r="C31" s="36">
        <v>1.3990564789523501</v>
      </c>
      <c r="D31" s="36"/>
      <c r="E31" s="66">
        <v>73.864976028450101</v>
      </c>
      <c r="F31" s="66">
        <v>3.3987784517466002</v>
      </c>
      <c r="G31" s="68">
        <v>5.0727585822067101E-2</v>
      </c>
      <c r="H31" s="68">
        <v>5.4909473840390596E-3</v>
      </c>
      <c r="I31" s="66">
        <v>0.173224577275603</v>
      </c>
      <c r="J31" s="36">
        <v>91.8</v>
      </c>
      <c r="K31" s="36">
        <v>4.8</v>
      </c>
      <c r="L31" s="36">
        <v>86.7</v>
      </c>
      <c r="M31" s="36">
        <v>2</v>
      </c>
      <c r="N31" s="36">
        <v>227</v>
      </c>
      <c r="O31" s="36">
        <v>125</v>
      </c>
      <c r="P31" s="36"/>
      <c r="Q31" s="36">
        <v>86.4</v>
      </c>
      <c r="R31" s="36">
        <v>2</v>
      </c>
      <c r="T31" s="41">
        <v>-5.8823529411764639</v>
      </c>
      <c r="U31" s="41">
        <v>-161.82237600922721</v>
      </c>
    </row>
    <row r="32" spans="1:21">
      <c r="A32" s="35" t="s">
        <v>2845</v>
      </c>
      <c r="B32" s="36">
        <v>39.071124970695699</v>
      </c>
      <c r="C32" s="36">
        <v>2.2585533662980102</v>
      </c>
      <c r="D32" s="36"/>
      <c r="E32" s="66">
        <v>73.060509936278095</v>
      </c>
      <c r="F32" s="66">
        <v>3.5026116179012501</v>
      </c>
      <c r="G32" s="68">
        <v>6.3614616724635503E-2</v>
      </c>
      <c r="H32" s="68">
        <v>8.6802167439829908E-3</v>
      </c>
      <c r="I32" s="66">
        <v>-1.1905683556139E-2</v>
      </c>
      <c r="J32" s="36">
        <v>115.1</v>
      </c>
      <c r="K32" s="36">
        <v>7.9</v>
      </c>
      <c r="L32" s="36">
        <v>87.6</v>
      </c>
      <c r="M32" s="36">
        <v>2.1</v>
      </c>
      <c r="N32" s="36">
        <v>728</v>
      </c>
      <c r="O32" s="36">
        <v>145</v>
      </c>
      <c r="P32" s="36"/>
      <c r="Q32" s="36">
        <v>86.4</v>
      </c>
      <c r="R32" s="36">
        <v>2.1</v>
      </c>
      <c r="T32" s="41">
        <v>-31.392694063926939</v>
      </c>
      <c r="U32" s="41">
        <v>-731.05022831050235</v>
      </c>
    </row>
    <row r="33" spans="1:21">
      <c r="A33" s="35" t="s">
        <v>2844</v>
      </c>
      <c r="B33" s="36">
        <v>60.604387572653501</v>
      </c>
      <c r="C33" s="36">
        <v>1.9159322024810299</v>
      </c>
      <c r="D33" s="36"/>
      <c r="E33" s="66">
        <v>73.262155950619999</v>
      </c>
      <c r="F33" s="66">
        <v>2.9457680805502799</v>
      </c>
      <c r="G33" s="68">
        <v>5.7643610250018303E-2</v>
      </c>
      <c r="H33" s="68">
        <v>5.9371064592867798E-3</v>
      </c>
      <c r="I33" s="66">
        <v>-0.241015559121905</v>
      </c>
      <c r="J33" s="36">
        <v>104.5</v>
      </c>
      <c r="K33" s="36">
        <v>5.9</v>
      </c>
      <c r="L33" s="36">
        <v>87.4</v>
      </c>
      <c r="M33" s="36">
        <v>1.7</v>
      </c>
      <c r="N33" s="36">
        <v>515</v>
      </c>
      <c r="O33" s="36">
        <v>113</v>
      </c>
      <c r="P33" s="36"/>
      <c r="Q33" s="36">
        <v>86.3</v>
      </c>
      <c r="R33" s="36">
        <v>1.7</v>
      </c>
      <c r="T33" s="41">
        <v>-19.565217391304341</v>
      </c>
      <c r="U33" s="41">
        <v>-489.24485125858121</v>
      </c>
    </row>
    <row r="34" spans="1:21">
      <c r="A34" s="35" t="s">
        <v>2843</v>
      </c>
      <c r="B34" s="36">
        <v>63.645891690831803</v>
      </c>
      <c r="C34" s="36">
        <v>1.6246199659515499</v>
      </c>
      <c r="D34" s="36"/>
      <c r="E34" s="66">
        <v>73.918965209117502</v>
      </c>
      <c r="F34" s="66">
        <v>3.9232574120038302</v>
      </c>
      <c r="G34" s="68">
        <v>5.1914804206914203E-2</v>
      </c>
      <c r="H34" s="68">
        <v>6.0651433247653798E-3</v>
      </c>
      <c r="I34" s="66">
        <v>0.22718203364484299</v>
      </c>
      <c r="J34" s="36">
        <v>93.8</v>
      </c>
      <c r="K34" s="36">
        <v>5.2</v>
      </c>
      <c r="L34" s="36">
        <v>86.6</v>
      </c>
      <c r="M34" s="36">
        <v>2.2999999999999998</v>
      </c>
      <c r="N34" s="36">
        <v>281</v>
      </c>
      <c r="O34" s="36">
        <v>134</v>
      </c>
      <c r="P34" s="36"/>
      <c r="Q34" s="36">
        <v>86.2</v>
      </c>
      <c r="R34" s="36">
        <v>2.2999999999999998</v>
      </c>
      <c r="T34" s="41">
        <v>-8.3140877598152461</v>
      </c>
      <c r="U34" s="41">
        <v>-224.48036951501157</v>
      </c>
    </row>
    <row r="35" spans="1:21">
      <c r="A35" s="35" t="s">
        <v>2842</v>
      </c>
      <c r="B35" s="36">
        <v>89.417109001005599</v>
      </c>
      <c r="C35" s="36">
        <v>2.2442772295481999</v>
      </c>
      <c r="D35" s="36"/>
      <c r="E35" s="66">
        <v>74.315087232699696</v>
      </c>
      <c r="F35" s="66">
        <v>3.7936838497019898</v>
      </c>
      <c r="G35" s="68">
        <v>5.1112187518848301E-2</v>
      </c>
      <c r="H35" s="68">
        <v>4.7171478464244996E-3</v>
      </c>
      <c r="I35" s="66">
        <v>-2.5641845139102601E-2</v>
      </c>
      <c r="J35" s="36">
        <v>92</v>
      </c>
      <c r="K35" s="36">
        <v>4.7</v>
      </c>
      <c r="L35" s="36">
        <v>86.2</v>
      </c>
      <c r="M35" s="36">
        <v>2.2000000000000002</v>
      </c>
      <c r="N35" s="36">
        <v>245</v>
      </c>
      <c r="O35" s="36">
        <v>106</v>
      </c>
      <c r="P35" s="36"/>
      <c r="Q35" s="36">
        <v>85.9</v>
      </c>
      <c r="R35" s="36">
        <v>2.2000000000000002</v>
      </c>
      <c r="T35" s="41">
        <v>-6.7285382830626421</v>
      </c>
      <c r="U35" s="41">
        <v>-184.22273781902555</v>
      </c>
    </row>
    <row r="36" spans="1:21">
      <c r="A36" s="35" t="s">
        <v>2841</v>
      </c>
      <c r="B36" s="36">
        <v>87.006962827007598</v>
      </c>
      <c r="C36" s="36">
        <v>1.6216611625494399</v>
      </c>
      <c r="D36" s="36"/>
      <c r="E36" s="66">
        <v>74.47612673706</v>
      </c>
      <c r="F36" s="66">
        <v>2.86890635871295</v>
      </c>
      <c r="G36" s="68">
        <v>5.2789277167907503E-2</v>
      </c>
      <c r="H36" s="68">
        <v>4.9789341496626598E-3</v>
      </c>
      <c r="I36" s="66">
        <v>-6.7573778172975496E-2</v>
      </c>
      <c r="J36" s="36">
        <v>94.6</v>
      </c>
      <c r="K36" s="36">
        <v>4.7</v>
      </c>
      <c r="L36" s="36">
        <v>86</v>
      </c>
      <c r="M36" s="36">
        <v>1.6</v>
      </c>
      <c r="N36" s="36">
        <v>319</v>
      </c>
      <c r="O36" s="36">
        <v>107</v>
      </c>
      <c r="P36" s="36"/>
      <c r="Q36" s="36">
        <v>85.6</v>
      </c>
      <c r="R36" s="36">
        <v>1.6</v>
      </c>
      <c r="T36" s="41">
        <v>-9.9999999999999929</v>
      </c>
      <c r="U36" s="41">
        <v>-270.93023255813955</v>
      </c>
    </row>
    <row r="37" spans="1:21">
      <c r="A37" s="35" t="s">
        <v>2840</v>
      </c>
      <c r="B37" s="36">
        <v>88.910434112470099</v>
      </c>
      <c r="C37" s="36">
        <v>1.40171628973074</v>
      </c>
      <c r="D37" s="36"/>
      <c r="E37" s="66">
        <v>70.537496331514106</v>
      </c>
      <c r="F37" s="66">
        <v>4.9152077731034201</v>
      </c>
      <c r="G37" s="68">
        <v>9.3767927281550506E-2</v>
      </c>
      <c r="H37" s="68">
        <v>3.1356254399599701E-2</v>
      </c>
      <c r="I37" s="66">
        <v>-0.67764878365566295</v>
      </c>
      <c r="J37" s="36">
        <v>171</v>
      </c>
      <c r="K37" s="36">
        <v>30</v>
      </c>
      <c r="L37" s="36">
        <v>90.7</v>
      </c>
      <c r="M37" s="36">
        <v>3.1</v>
      </c>
      <c r="N37" s="36">
        <v>1503</v>
      </c>
      <c r="O37" s="36">
        <v>316</v>
      </c>
      <c r="P37" s="36"/>
      <c r="Q37" s="36">
        <v>85.5</v>
      </c>
      <c r="R37" s="36">
        <v>3</v>
      </c>
      <c r="T37" s="41">
        <v>-88.53362734288865</v>
      </c>
      <c r="U37" s="41">
        <v>-1557.1113561190737</v>
      </c>
    </row>
    <row r="38" spans="1:21">
      <c r="A38" s="35" t="s">
        <v>2839</v>
      </c>
      <c r="B38" s="36">
        <v>105.682898552289</v>
      </c>
      <c r="C38" s="36">
        <v>2.0106814336834198</v>
      </c>
      <c r="D38" s="36"/>
      <c r="E38" s="66">
        <v>74.781054162590905</v>
      </c>
      <c r="F38" s="66">
        <v>3.00672868550852</v>
      </c>
      <c r="G38" s="68">
        <v>4.9886605090691302E-2</v>
      </c>
      <c r="H38" s="68">
        <v>3.2784638009445699E-3</v>
      </c>
      <c r="I38" s="66">
        <v>0.303929544407334</v>
      </c>
      <c r="J38" s="36">
        <v>89.3</v>
      </c>
      <c r="K38" s="36">
        <v>2.8</v>
      </c>
      <c r="L38" s="36">
        <v>85.6</v>
      </c>
      <c r="M38" s="36">
        <v>1.7</v>
      </c>
      <c r="N38" s="36">
        <v>189</v>
      </c>
      <c r="O38" s="36">
        <v>76</v>
      </c>
      <c r="P38" s="36"/>
      <c r="Q38" s="36">
        <v>85.4</v>
      </c>
      <c r="R38" s="36">
        <v>1.7</v>
      </c>
      <c r="T38" s="41">
        <v>-4.3224299065420597</v>
      </c>
      <c r="U38" s="41">
        <v>-120.79439252336451</v>
      </c>
    </row>
    <row r="39" spans="1:21">
      <c r="A39" s="35" t="s">
        <v>2838</v>
      </c>
      <c r="B39" s="36">
        <v>40.816995829222002</v>
      </c>
      <c r="C39" s="36">
        <v>1.99359899336257</v>
      </c>
      <c r="D39" s="36"/>
      <c r="E39" s="66">
        <v>73.851300046643701</v>
      </c>
      <c r="F39" s="66">
        <v>3.2268787997603399</v>
      </c>
      <c r="G39" s="68">
        <v>6.5473896605838494E-2</v>
      </c>
      <c r="H39" s="68">
        <v>9.2026159971879302E-3</v>
      </c>
      <c r="I39" s="66">
        <v>-0.14638621874438901</v>
      </c>
      <c r="J39" s="36">
        <v>117.1</v>
      </c>
      <c r="K39" s="36">
        <v>8.5</v>
      </c>
      <c r="L39" s="36">
        <v>86.7</v>
      </c>
      <c r="M39" s="36">
        <v>1.9</v>
      </c>
      <c r="N39" s="36">
        <v>789</v>
      </c>
      <c r="O39" s="36">
        <v>148</v>
      </c>
      <c r="P39" s="36"/>
      <c r="Q39" s="36">
        <v>85.3</v>
      </c>
      <c r="R39" s="36">
        <v>1.9</v>
      </c>
      <c r="T39" s="41">
        <v>-35.063437139561699</v>
      </c>
      <c r="U39" s="41">
        <v>-810.03460207612454</v>
      </c>
    </row>
    <row r="40" spans="1:21">
      <c r="A40" s="35" t="s">
        <v>2837</v>
      </c>
      <c r="B40" s="36">
        <v>64.934965953525804</v>
      </c>
      <c r="C40" s="36">
        <v>1.62650215597957</v>
      </c>
      <c r="D40" s="36"/>
      <c r="E40" s="66">
        <v>73.727068534959102</v>
      </c>
      <c r="F40" s="66">
        <v>3.6268628896119801</v>
      </c>
      <c r="G40" s="68">
        <v>6.3286866746504397E-2</v>
      </c>
      <c r="H40" s="68">
        <v>7.9949802892745302E-3</v>
      </c>
      <c r="I40" s="66">
        <v>0.17331009130535799</v>
      </c>
      <c r="J40" s="36">
        <v>113.5</v>
      </c>
      <c r="K40" s="36">
        <v>6.8</v>
      </c>
      <c r="L40" s="36">
        <v>86.8</v>
      </c>
      <c r="M40" s="36">
        <v>2.1</v>
      </c>
      <c r="N40" s="36">
        <v>717</v>
      </c>
      <c r="O40" s="36">
        <v>134</v>
      </c>
      <c r="P40" s="36"/>
      <c r="Q40" s="36">
        <v>85.2</v>
      </c>
      <c r="R40" s="36">
        <v>2.1</v>
      </c>
      <c r="T40" s="41">
        <v>-30.760368663594473</v>
      </c>
      <c r="U40" s="41">
        <v>-726.03686635944712</v>
      </c>
    </row>
    <row r="41" spans="1:21">
      <c r="A41" s="35" t="s">
        <v>2836</v>
      </c>
      <c r="B41" s="36">
        <v>51.603036519855003</v>
      </c>
      <c r="C41" s="36">
        <v>2.32588125793569</v>
      </c>
      <c r="D41" s="36"/>
      <c r="E41" s="66">
        <v>74.207655594914101</v>
      </c>
      <c r="F41" s="66">
        <v>2.54222183053631</v>
      </c>
      <c r="G41" s="68">
        <v>6.1387717437232002E-2</v>
      </c>
      <c r="H41" s="68">
        <v>7.2601318556283099E-3</v>
      </c>
      <c r="I41" s="66">
        <v>-0.25884868152129697</v>
      </c>
      <c r="J41" s="36">
        <v>109.6</v>
      </c>
      <c r="K41" s="36">
        <v>6.8</v>
      </c>
      <c r="L41" s="36">
        <v>86.3</v>
      </c>
      <c r="M41" s="36">
        <v>1.5</v>
      </c>
      <c r="N41" s="36">
        <v>652</v>
      </c>
      <c r="O41" s="36">
        <v>127</v>
      </c>
      <c r="P41" s="36"/>
      <c r="Q41" s="36">
        <v>85.2</v>
      </c>
      <c r="R41" s="36">
        <v>1.5</v>
      </c>
      <c r="T41" s="41">
        <v>-26.998841251448436</v>
      </c>
      <c r="U41" s="41">
        <v>-655.50405561993057</v>
      </c>
    </row>
    <row r="42" spans="1:21">
      <c r="A42" s="35" t="s">
        <v>2835</v>
      </c>
      <c r="B42" s="36">
        <v>91.890506319776307</v>
      </c>
      <c r="C42" s="36">
        <v>1.5554465041751799</v>
      </c>
      <c r="D42" s="36"/>
      <c r="E42" s="66">
        <v>74.699175871827904</v>
      </c>
      <c r="F42" s="66">
        <v>2.54776212904319</v>
      </c>
      <c r="G42" s="68">
        <v>5.6392038694195901E-2</v>
      </c>
      <c r="H42" s="68">
        <v>5.9517813832242498E-3</v>
      </c>
      <c r="I42" s="66">
        <v>-3.0147956389062199E-2</v>
      </c>
      <c r="J42" s="36">
        <v>100.5</v>
      </c>
      <c r="K42" s="36">
        <v>5.4</v>
      </c>
      <c r="L42" s="36">
        <v>85.7</v>
      </c>
      <c r="M42" s="36">
        <v>1.5</v>
      </c>
      <c r="N42" s="36">
        <v>467</v>
      </c>
      <c r="O42" s="36">
        <v>117</v>
      </c>
      <c r="P42" s="36"/>
      <c r="Q42" s="36">
        <v>85.1</v>
      </c>
      <c r="R42" s="36">
        <v>1.4</v>
      </c>
      <c r="T42" s="41">
        <v>-17.269544924154019</v>
      </c>
      <c r="U42" s="41">
        <v>-444.92415402567093</v>
      </c>
    </row>
    <row r="43" spans="1:21">
      <c r="A43" s="35" t="s">
        <v>2834</v>
      </c>
      <c r="B43" s="36">
        <v>95.459225747789105</v>
      </c>
      <c r="C43" s="36">
        <v>1.6109411854444899</v>
      </c>
      <c r="D43" s="36"/>
      <c r="E43" s="66">
        <v>74.531681186357901</v>
      </c>
      <c r="F43" s="66">
        <v>2.7448623565228099</v>
      </c>
      <c r="G43" s="68">
        <v>5.5874232195718701E-2</v>
      </c>
      <c r="H43" s="68">
        <v>4.0440663795985703E-3</v>
      </c>
      <c r="I43" s="66">
        <v>5.12718059007101E-2</v>
      </c>
      <c r="J43" s="36">
        <v>99.8</v>
      </c>
      <c r="K43" s="36">
        <v>3.8</v>
      </c>
      <c r="L43" s="36">
        <v>85.9</v>
      </c>
      <c r="M43" s="36">
        <v>1.6</v>
      </c>
      <c r="N43" s="36">
        <v>446</v>
      </c>
      <c r="O43" s="36">
        <v>80</v>
      </c>
      <c r="P43" s="36"/>
      <c r="Q43" s="36">
        <v>85</v>
      </c>
      <c r="R43" s="36">
        <v>1.6</v>
      </c>
      <c r="T43" s="41">
        <v>-16.181606519208373</v>
      </c>
      <c r="U43" s="41">
        <v>-419.20838183934814</v>
      </c>
    </row>
    <row r="44" spans="1:21">
      <c r="A44" s="35" t="s">
        <v>2833</v>
      </c>
      <c r="B44" s="36">
        <v>53.130792408638399</v>
      </c>
      <c r="C44" s="36">
        <v>2.2957168960208598</v>
      </c>
      <c r="D44" s="36"/>
      <c r="E44" s="66">
        <v>75.131062348989005</v>
      </c>
      <c r="F44" s="66">
        <v>3.37966867219273</v>
      </c>
      <c r="G44" s="68">
        <v>4.9621293325154102E-2</v>
      </c>
      <c r="H44" s="68">
        <v>3.7983922548197602E-3</v>
      </c>
      <c r="I44" s="66">
        <v>0.312026462396924</v>
      </c>
      <c r="J44" s="36">
        <v>88.5</v>
      </c>
      <c r="K44" s="36">
        <v>3.2</v>
      </c>
      <c r="L44" s="36">
        <v>85.2</v>
      </c>
      <c r="M44" s="36">
        <v>1.9</v>
      </c>
      <c r="N44" s="36">
        <v>176</v>
      </c>
      <c r="O44" s="36">
        <v>89</v>
      </c>
      <c r="P44" s="36"/>
      <c r="Q44" s="36">
        <v>85</v>
      </c>
      <c r="R44" s="36">
        <v>1.9</v>
      </c>
      <c r="T44" s="41">
        <v>-3.8732394366197145</v>
      </c>
      <c r="U44" s="41">
        <v>-106.57276995305163</v>
      </c>
    </row>
    <row r="45" spans="1:21">
      <c r="A45" s="35" t="s">
        <v>2832</v>
      </c>
      <c r="B45" s="36">
        <v>77.039231956261801</v>
      </c>
      <c r="C45" s="36">
        <v>2.3289629068564701</v>
      </c>
      <c r="D45" s="36"/>
      <c r="E45" s="66">
        <v>75.425533131222807</v>
      </c>
      <c r="F45" s="66">
        <v>5.2447689671584703</v>
      </c>
      <c r="G45" s="68">
        <v>4.8335844524450403E-2</v>
      </c>
      <c r="H45" s="68">
        <v>6.3022245674912896E-3</v>
      </c>
      <c r="I45" s="66">
        <v>0.602888250868863</v>
      </c>
      <c r="J45" s="36">
        <v>85.9</v>
      </c>
      <c r="K45" s="36">
        <v>4.3</v>
      </c>
      <c r="L45" s="36">
        <v>84.9</v>
      </c>
      <c r="M45" s="36">
        <v>2.9</v>
      </c>
      <c r="N45" s="36">
        <v>115</v>
      </c>
      <c r="O45" s="36">
        <v>154</v>
      </c>
      <c r="P45" s="36"/>
      <c r="Q45" s="36">
        <v>84.8</v>
      </c>
      <c r="R45" s="36">
        <v>2.9</v>
      </c>
      <c r="T45" s="41">
        <v>-1.1778563015312131</v>
      </c>
      <c r="U45" s="41">
        <v>-35.453474676089506</v>
      </c>
    </row>
    <row r="46" spans="1:21">
      <c r="A46" s="35" t="s">
        <v>2831</v>
      </c>
      <c r="B46" s="36">
        <v>55.818545335192503</v>
      </c>
      <c r="C46" s="36">
        <v>2.5024140953673899</v>
      </c>
      <c r="D46" s="36"/>
      <c r="E46" s="66">
        <v>74.734480014477001</v>
      </c>
      <c r="F46" s="66">
        <v>4.3887454507228103</v>
      </c>
      <c r="G46" s="68">
        <v>5.6164369171325799E-2</v>
      </c>
      <c r="H46" s="68">
        <v>5.0665151446455999E-3</v>
      </c>
      <c r="I46" s="66">
        <v>8.4468877925702301E-3</v>
      </c>
      <c r="J46" s="36">
        <v>100.1</v>
      </c>
      <c r="K46" s="36">
        <v>5.0999999999999996</v>
      </c>
      <c r="L46" s="36">
        <v>85.7</v>
      </c>
      <c r="M46" s="36">
        <v>2.5</v>
      </c>
      <c r="N46" s="36">
        <v>458</v>
      </c>
      <c r="O46" s="36">
        <v>100</v>
      </c>
      <c r="P46" s="36"/>
      <c r="Q46" s="36">
        <v>84.8</v>
      </c>
      <c r="R46" s="36">
        <v>2.5</v>
      </c>
      <c r="T46" s="41">
        <v>-16.802800466744447</v>
      </c>
      <c r="U46" s="41">
        <v>-434.42240373395566</v>
      </c>
    </row>
    <row r="47" spans="1:21">
      <c r="A47" s="35" t="s">
        <v>2830</v>
      </c>
      <c r="B47" s="36">
        <v>64.754410421826194</v>
      </c>
      <c r="C47" s="36">
        <v>2.1843783248059698</v>
      </c>
      <c r="D47" s="36"/>
      <c r="E47" s="66">
        <v>75.238636960326403</v>
      </c>
      <c r="F47" s="66">
        <v>5.0277814182566098</v>
      </c>
      <c r="G47" s="68">
        <v>5.1989200021667001E-2</v>
      </c>
      <c r="H47" s="68">
        <v>6.1129594481010296E-3</v>
      </c>
      <c r="I47" s="66">
        <v>0.21559894731829399</v>
      </c>
      <c r="J47" s="36">
        <v>92.4</v>
      </c>
      <c r="K47" s="36">
        <v>5.4</v>
      </c>
      <c r="L47" s="36">
        <v>85.1</v>
      </c>
      <c r="M47" s="36">
        <v>2.8</v>
      </c>
      <c r="N47" s="36">
        <v>284</v>
      </c>
      <c r="O47" s="36">
        <v>134</v>
      </c>
      <c r="P47" s="36"/>
      <c r="Q47" s="36">
        <v>84.7</v>
      </c>
      <c r="R47" s="36">
        <v>2.8</v>
      </c>
      <c r="T47" s="41">
        <v>-8.5781433607520707</v>
      </c>
      <c r="U47" s="41">
        <v>-233.7250293772033</v>
      </c>
    </row>
    <row r="48" spans="1:21">
      <c r="A48" s="35" t="s">
        <v>2829</v>
      </c>
      <c r="B48" s="36">
        <v>53.885813630967597</v>
      </c>
      <c r="C48" s="36">
        <v>2.21004258348959</v>
      </c>
      <c r="D48" s="36"/>
      <c r="E48" s="66">
        <v>75.132106734879201</v>
      </c>
      <c r="F48" s="66">
        <v>3.1935246716372299</v>
      </c>
      <c r="G48" s="68">
        <v>5.4309271037358497E-2</v>
      </c>
      <c r="H48" s="68">
        <v>6.5011621613067904E-3</v>
      </c>
      <c r="I48" s="66">
        <v>7.30669033406455E-2</v>
      </c>
      <c r="J48" s="36">
        <v>96.4</v>
      </c>
      <c r="K48" s="36">
        <v>5.7</v>
      </c>
      <c r="L48" s="36">
        <v>85.2</v>
      </c>
      <c r="M48" s="36">
        <v>1.8</v>
      </c>
      <c r="N48" s="36">
        <v>383</v>
      </c>
      <c r="O48" s="36">
        <v>135</v>
      </c>
      <c r="P48" s="36"/>
      <c r="Q48" s="36">
        <v>84.5</v>
      </c>
      <c r="R48" s="36">
        <v>1.8</v>
      </c>
      <c r="T48" s="41">
        <v>-13.14553990610329</v>
      </c>
      <c r="U48" s="41">
        <v>-349.53051643192492</v>
      </c>
    </row>
    <row r="49" spans="1:21">
      <c r="A49" s="35" t="s">
        <v>2828</v>
      </c>
      <c r="B49" s="36">
        <v>95.000871235608599</v>
      </c>
      <c r="C49" s="36">
        <v>2.1105663923432698</v>
      </c>
      <c r="D49" s="36"/>
      <c r="E49" s="66">
        <v>75.104929802300603</v>
      </c>
      <c r="F49" s="66">
        <v>2.5137657612339699</v>
      </c>
      <c r="G49" s="68">
        <v>5.5385671478197999E-2</v>
      </c>
      <c r="H49" s="68">
        <v>6.8053887578048804E-3</v>
      </c>
      <c r="I49" s="66">
        <v>0.46943181472402101</v>
      </c>
      <c r="J49" s="36">
        <v>98.3</v>
      </c>
      <c r="K49" s="36">
        <v>5.2</v>
      </c>
      <c r="L49" s="36">
        <v>85.3</v>
      </c>
      <c r="M49" s="36">
        <v>1.4</v>
      </c>
      <c r="N49" s="36">
        <v>427</v>
      </c>
      <c r="O49" s="36">
        <v>137</v>
      </c>
      <c r="P49" s="36"/>
      <c r="Q49" s="36">
        <v>84.4</v>
      </c>
      <c r="R49" s="36">
        <v>1.4</v>
      </c>
      <c r="T49" s="41">
        <v>-15.240328253223916</v>
      </c>
      <c r="U49" s="41">
        <v>-400.58616647127786</v>
      </c>
    </row>
    <row r="50" spans="1:21">
      <c r="A50" s="35" t="s">
        <v>2827</v>
      </c>
      <c r="B50" s="36">
        <v>95.175908407532006</v>
      </c>
      <c r="C50" s="36">
        <v>1.4113593724895399</v>
      </c>
      <c r="D50" s="36"/>
      <c r="E50" s="66">
        <v>76.120420713173502</v>
      </c>
      <c r="F50" s="66">
        <v>3.2807942260886702</v>
      </c>
      <c r="G50" s="68">
        <v>5.2061664417292902E-2</v>
      </c>
      <c r="H50" s="68">
        <v>5.1424863692585299E-3</v>
      </c>
      <c r="I50" s="66">
        <v>0.38602655302368999</v>
      </c>
      <c r="J50" s="36">
        <v>91.5</v>
      </c>
      <c r="K50" s="36">
        <v>4</v>
      </c>
      <c r="L50" s="36">
        <v>84.1</v>
      </c>
      <c r="M50" s="36">
        <v>1.8</v>
      </c>
      <c r="N50" s="36">
        <v>287</v>
      </c>
      <c r="O50" s="36">
        <v>113</v>
      </c>
      <c r="P50" s="36"/>
      <c r="Q50" s="36">
        <v>83.7</v>
      </c>
      <c r="R50" s="36">
        <v>1.8</v>
      </c>
      <c r="T50" s="41">
        <v>-8.7990487514863318</v>
      </c>
      <c r="U50" s="41">
        <v>-241.26040428061833</v>
      </c>
    </row>
    <row r="51" spans="1:21">
      <c r="A51" s="35" t="s">
        <v>2826</v>
      </c>
      <c r="B51" s="36">
        <v>59.757117158457199</v>
      </c>
      <c r="C51" s="36">
        <v>2.1708121572146601</v>
      </c>
      <c r="D51" s="36"/>
      <c r="E51" s="66">
        <v>76.349323998329695</v>
      </c>
      <c r="F51" s="66">
        <v>3.4862558324647699</v>
      </c>
      <c r="G51" s="68">
        <v>5.0131876589291698E-2</v>
      </c>
      <c r="H51" s="68">
        <v>5.0012131253061804E-3</v>
      </c>
      <c r="I51" s="66">
        <v>0.42540638460683999</v>
      </c>
      <c r="J51" s="36">
        <v>88</v>
      </c>
      <c r="K51" s="36">
        <v>3.8</v>
      </c>
      <c r="L51" s="36">
        <v>83.9</v>
      </c>
      <c r="M51" s="36">
        <v>1.9</v>
      </c>
      <c r="N51" s="36">
        <v>200</v>
      </c>
      <c r="O51" s="36">
        <v>116</v>
      </c>
      <c r="P51" s="36"/>
      <c r="Q51" s="36">
        <v>83.6</v>
      </c>
      <c r="R51" s="36">
        <v>1.9</v>
      </c>
      <c r="T51" s="41">
        <v>-4.8867699642431397</v>
      </c>
      <c r="U51" s="41">
        <v>-138.37902264600714</v>
      </c>
    </row>
    <row r="52" spans="1:21">
      <c r="A52" s="35" t="s">
        <v>2825</v>
      </c>
      <c r="B52" s="36">
        <v>37.914125551266501</v>
      </c>
      <c r="C52" s="36">
        <v>2.3380915414966701</v>
      </c>
      <c r="D52" s="36"/>
      <c r="E52" s="66">
        <v>75.456600629188301</v>
      </c>
      <c r="F52" s="66">
        <v>3.9586246365033402</v>
      </c>
      <c r="G52" s="68">
        <v>6.0968127859945598E-2</v>
      </c>
      <c r="H52" s="68">
        <v>8.8438800798377303E-3</v>
      </c>
      <c r="I52" s="66">
        <v>0.15426819743733899</v>
      </c>
      <c r="J52" s="36">
        <v>107.2</v>
      </c>
      <c r="K52" s="36">
        <v>7.4</v>
      </c>
      <c r="L52" s="36">
        <v>84.9</v>
      </c>
      <c r="M52" s="36">
        <v>2.2000000000000002</v>
      </c>
      <c r="N52" s="36">
        <v>637</v>
      </c>
      <c r="O52" s="36">
        <v>156</v>
      </c>
      <c r="P52" s="36"/>
      <c r="Q52" s="36">
        <v>83.5</v>
      </c>
      <c r="R52" s="36">
        <v>2.2000000000000002</v>
      </c>
      <c r="T52" s="41">
        <v>-26.266195524146045</v>
      </c>
      <c r="U52" s="41">
        <v>-650.29446407538285</v>
      </c>
    </row>
    <row r="53" spans="1:21">
      <c r="A53" s="35" t="s">
        <v>2824</v>
      </c>
      <c r="B53" s="36">
        <v>64.715757645118202</v>
      </c>
      <c r="C53" s="36">
        <v>3.03956410898539</v>
      </c>
      <c r="D53" s="36"/>
      <c r="E53" s="66">
        <v>76.267386592741801</v>
      </c>
      <c r="F53" s="66">
        <v>3.8339350163385699</v>
      </c>
      <c r="G53" s="68">
        <v>5.3166348630413203E-2</v>
      </c>
      <c r="H53" s="68">
        <v>6.06588337053777E-3</v>
      </c>
      <c r="I53" s="66">
        <v>0.156360050927245</v>
      </c>
      <c r="J53" s="36">
        <v>93.1</v>
      </c>
      <c r="K53" s="36">
        <v>5.2</v>
      </c>
      <c r="L53" s="36">
        <v>84</v>
      </c>
      <c r="M53" s="36">
        <v>2.1</v>
      </c>
      <c r="N53" s="36">
        <v>335</v>
      </c>
      <c r="O53" s="36">
        <v>129</v>
      </c>
      <c r="P53" s="36"/>
      <c r="Q53" s="36">
        <v>83.4</v>
      </c>
      <c r="R53" s="36">
        <v>2.1</v>
      </c>
      <c r="T53" s="41">
        <v>-10.833333333333327</v>
      </c>
      <c r="U53" s="41">
        <v>-298.8095238095238</v>
      </c>
    </row>
    <row r="54" spans="1:21">
      <c r="A54" s="35" t="s">
        <v>2823</v>
      </c>
      <c r="B54" s="36">
        <v>73.821619261033405</v>
      </c>
      <c r="C54" s="36">
        <v>1.5505775700364</v>
      </c>
      <c r="D54" s="36"/>
      <c r="E54" s="66">
        <v>76.264141897132603</v>
      </c>
      <c r="F54" s="66">
        <v>4.2778376620019003</v>
      </c>
      <c r="G54" s="68">
        <v>6.0935466447868999E-2</v>
      </c>
      <c r="H54" s="68">
        <v>8.3120020677335503E-3</v>
      </c>
      <c r="I54" s="66">
        <v>-1.55673459291718E-2</v>
      </c>
      <c r="J54" s="36">
        <v>106.1</v>
      </c>
      <c r="K54" s="36">
        <v>7.5</v>
      </c>
      <c r="L54" s="36">
        <v>84</v>
      </c>
      <c r="M54" s="36">
        <v>2.2999999999999998</v>
      </c>
      <c r="N54" s="36">
        <v>636</v>
      </c>
      <c r="O54" s="36">
        <v>147</v>
      </c>
      <c r="P54" s="36"/>
      <c r="Q54" s="36">
        <v>83</v>
      </c>
      <c r="R54" s="36">
        <v>2.2999999999999998</v>
      </c>
      <c r="T54" s="41">
        <v>-26.309523809523803</v>
      </c>
      <c r="U54" s="41">
        <v>-657.14285714285711</v>
      </c>
    </row>
    <row r="55" spans="1:21">
      <c r="A55" s="35" t="s">
        <v>2822</v>
      </c>
      <c r="B55" s="36">
        <v>83.574417747353095</v>
      </c>
      <c r="C55" s="36">
        <v>1.47848157227773</v>
      </c>
      <c r="D55" s="36"/>
      <c r="E55" s="66">
        <v>76.749625285204502</v>
      </c>
      <c r="F55" s="66">
        <v>3.5666946642505302</v>
      </c>
      <c r="G55" s="68">
        <v>5.3177890955926198E-2</v>
      </c>
      <c r="H55" s="68">
        <v>6.3129705038418096E-3</v>
      </c>
      <c r="I55" s="66">
        <v>0.26111328198346601</v>
      </c>
      <c r="J55" s="36">
        <v>92.6</v>
      </c>
      <c r="K55" s="36">
        <v>5.0999999999999996</v>
      </c>
      <c r="L55" s="36">
        <v>83.5</v>
      </c>
      <c r="M55" s="36">
        <v>1.9</v>
      </c>
      <c r="N55" s="36">
        <v>335</v>
      </c>
      <c r="O55" s="36">
        <v>135</v>
      </c>
      <c r="P55" s="36"/>
      <c r="Q55" s="36">
        <v>82.9</v>
      </c>
      <c r="R55" s="36">
        <v>1.9</v>
      </c>
      <c r="T55" s="41">
        <v>-10.898203592814365</v>
      </c>
      <c r="U55" s="41">
        <v>-301.19760479041918</v>
      </c>
    </row>
    <row r="56" spans="1:21">
      <c r="A56" s="35" t="s">
        <v>2821</v>
      </c>
      <c r="B56" s="36">
        <v>61.070511264609202</v>
      </c>
      <c r="C56" s="36">
        <v>2.1989447957986399</v>
      </c>
      <c r="D56" s="36"/>
      <c r="E56" s="66">
        <v>76.930728304556894</v>
      </c>
      <c r="F56" s="66">
        <v>3.2901577334190901</v>
      </c>
      <c r="G56" s="68">
        <v>5.1840146838052797E-2</v>
      </c>
      <c r="H56" s="68">
        <v>7.0087890097795596E-3</v>
      </c>
      <c r="I56" s="66">
        <v>0.373772314407331</v>
      </c>
      <c r="J56" s="36">
        <v>90.2</v>
      </c>
      <c r="K56" s="36">
        <v>5.4</v>
      </c>
      <c r="L56" s="36">
        <v>83.3</v>
      </c>
      <c r="M56" s="36">
        <v>1.8</v>
      </c>
      <c r="N56" s="36">
        <v>277</v>
      </c>
      <c r="O56" s="36">
        <v>155</v>
      </c>
      <c r="P56" s="36"/>
      <c r="Q56" s="36">
        <v>82.8</v>
      </c>
      <c r="R56" s="36">
        <v>1.8</v>
      </c>
      <c r="T56" s="41">
        <v>-8.2833133253301394</v>
      </c>
      <c r="U56" s="41">
        <v>-232.53301320528212</v>
      </c>
    </row>
    <row r="57" spans="1:21">
      <c r="A57" s="35" t="s">
        <v>2820</v>
      </c>
      <c r="B57" s="36">
        <v>47.947999197005402</v>
      </c>
      <c r="C57" s="36">
        <v>1.7632292806758001</v>
      </c>
      <c r="D57" s="36"/>
      <c r="E57" s="66">
        <v>76.7026554863141</v>
      </c>
      <c r="F57" s="66">
        <v>4.5153629722386404</v>
      </c>
      <c r="G57" s="68">
        <v>5.9479422714662798E-2</v>
      </c>
      <c r="H57" s="68">
        <v>8.2645866264409694E-3</v>
      </c>
      <c r="I57" s="66">
        <v>-0.151194859599939</v>
      </c>
      <c r="J57" s="36">
        <v>103.1</v>
      </c>
      <c r="K57" s="36">
        <v>7.8</v>
      </c>
      <c r="L57" s="36">
        <v>83.5</v>
      </c>
      <c r="M57" s="36">
        <v>2.4</v>
      </c>
      <c r="N57" s="36">
        <v>584</v>
      </c>
      <c r="O57" s="36">
        <v>151</v>
      </c>
      <c r="P57" s="36"/>
      <c r="Q57" s="36">
        <v>82.6</v>
      </c>
      <c r="R57" s="36">
        <v>2.4</v>
      </c>
      <c r="T57" s="41">
        <v>-23.47305389221556</v>
      </c>
      <c r="U57" s="41">
        <v>-599.40119760479047</v>
      </c>
    </row>
    <row r="58" spans="1:21">
      <c r="A58" s="35" t="s">
        <v>2819</v>
      </c>
      <c r="B58" s="36">
        <v>123.538176246392</v>
      </c>
      <c r="C58" s="36">
        <v>1.6249682081264001</v>
      </c>
      <c r="D58" s="36"/>
      <c r="E58" s="66">
        <v>77.689631125752697</v>
      </c>
      <c r="F58" s="66">
        <v>3.0655469676570499</v>
      </c>
      <c r="G58" s="68">
        <v>4.7371867154952001E-2</v>
      </c>
      <c r="H58" s="68">
        <v>3.89301192491847E-3</v>
      </c>
      <c r="I58" s="66">
        <v>-4.6597464409222397E-2</v>
      </c>
      <c r="J58" s="36">
        <v>81.900000000000006</v>
      </c>
      <c r="K58" s="36">
        <v>3.7</v>
      </c>
      <c r="L58" s="36">
        <v>82.4</v>
      </c>
      <c r="M58" s="36">
        <v>1.6</v>
      </c>
      <c r="N58" s="36">
        <v>67</v>
      </c>
      <c r="O58" s="36">
        <v>98</v>
      </c>
      <c r="P58" s="36"/>
      <c r="Q58" s="36">
        <v>82.5</v>
      </c>
      <c r="R58" s="36">
        <v>1.6</v>
      </c>
      <c r="T58" s="41">
        <v>0.60679611650485432</v>
      </c>
      <c r="U58" s="41">
        <v>18.689320388349522</v>
      </c>
    </row>
    <row r="59" spans="1:21">
      <c r="A59" s="35" t="s">
        <v>2818</v>
      </c>
      <c r="B59" s="36">
        <v>24.327912757907999</v>
      </c>
      <c r="C59" s="36">
        <v>2.04574166121267</v>
      </c>
      <c r="D59" s="36"/>
      <c r="E59" s="66">
        <v>74.752246589479796</v>
      </c>
      <c r="F59" s="66">
        <v>5.0768028771172</v>
      </c>
      <c r="G59" s="68">
        <v>8.4107704261507196E-2</v>
      </c>
      <c r="H59" s="68">
        <v>2.0373720756272699E-2</v>
      </c>
      <c r="I59" s="66">
        <v>0.47134901655224098</v>
      </c>
      <c r="J59" s="36">
        <v>146</v>
      </c>
      <c r="K59" s="36">
        <v>15</v>
      </c>
      <c r="L59" s="36">
        <v>85.7</v>
      </c>
      <c r="M59" s="36">
        <v>2.9</v>
      </c>
      <c r="N59" s="36">
        <v>1294</v>
      </c>
      <c r="O59" s="36">
        <v>236</v>
      </c>
      <c r="P59" s="36"/>
      <c r="Q59" s="36">
        <v>81.8</v>
      </c>
      <c r="R59" s="36">
        <v>2.8</v>
      </c>
      <c r="T59" s="41">
        <v>-70.361726954492411</v>
      </c>
      <c r="U59" s="41">
        <v>-1409.9183197199532</v>
      </c>
    </row>
    <row r="60" spans="1:21">
      <c r="A60" s="35" t="s">
        <v>2817</v>
      </c>
      <c r="B60" s="36">
        <v>50.140409641689402</v>
      </c>
      <c r="C60" s="36">
        <v>1.8091352765972399</v>
      </c>
      <c r="D60" s="36"/>
      <c r="E60" s="66">
        <v>77.067272815254199</v>
      </c>
      <c r="F60" s="66">
        <v>4.4394855746386304</v>
      </c>
      <c r="G60" s="68">
        <v>5.9766925458899098E-2</v>
      </c>
      <c r="H60" s="68">
        <v>7.3211415821103996E-3</v>
      </c>
      <c r="I60" s="66">
        <v>1.4007163942776299E-2</v>
      </c>
      <c r="J60" s="36">
        <v>103.1</v>
      </c>
      <c r="K60" s="36">
        <v>6.6</v>
      </c>
      <c r="L60" s="36">
        <v>83.1</v>
      </c>
      <c r="M60" s="36">
        <v>2.4</v>
      </c>
      <c r="N60" s="36">
        <v>594</v>
      </c>
      <c r="O60" s="36">
        <v>133</v>
      </c>
      <c r="P60" s="36"/>
      <c r="Q60" s="36">
        <v>81.8</v>
      </c>
      <c r="R60" s="36">
        <v>2.2999999999999998</v>
      </c>
      <c r="T60" s="41">
        <v>-24.06738868832732</v>
      </c>
      <c r="U60" s="41">
        <v>-614.80144404332134</v>
      </c>
    </row>
    <row r="61" spans="1:21">
      <c r="A61" s="35" t="s">
        <v>2816</v>
      </c>
      <c r="B61" s="36">
        <v>37.752486965644501</v>
      </c>
      <c r="C61" s="36">
        <v>1.5656295491438501</v>
      </c>
      <c r="D61" s="36"/>
      <c r="E61" s="66">
        <v>75.868061575640098</v>
      </c>
      <c r="F61" s="66">
        <v>3.4568813747988498</v>
      </c>
      <c r="G61" s="68">
        <v>7.3082731980635404E-2</v>
      </c>
      <c r="H61" s="68">
        <v>1.1292159107172E-2</v>
      </c>
      <c r="I61" s="66">
        <v>0.52937852715306499</v>
      </c>
      <c r="J61" s="36">
        <v>126.6</v>
      </c>
      <c r="K61" s="36">
        <v>8.1</v>
      </c>
      <c r="L61" s="36">
        <v>84.4</v>
      </c>
      <c r="M61" s="36">
        <v>1.9</v>
      </c>
      <c r="N61" s="36">
        <v>1015</v>
      </c>
      <c r="O61" s="36">
        <v>157</v>
      </c>
      <c r="P61" s="36"/>
      <c r="Q61" s="36">
        <v>81.7</v>
      </c>
      <c r="R61" s="36">
        <v>1.9</v>
      </c>
      <c r="T61" s="41">
        <v>-49.999999999999986</v>
      </c>
      <c r="U61" s="41">
        <v>-1102.6066350710901</v>
      </c>
    </row>
    <row r="62" spans="1:21">
      <c r="A62" s="35" t="s">
        <v>2815</v>
      </c>
      <c r="B62" s="36">
        <v>96.870541008497895</v>
      </c>
      <c r="C62" s="36">
        <v>1.6138579742764301</v>
      </c>
      <c r="D62" s="36"/>
      <c r="E62" s="66">
        <v>78.118745177597603</v>
      </c>
      <c r="F62" s="66">
        <v>3.4518183820898298</v>
      </c>
      <c r="G62" s="68">
        <v>5.3769155162156503E-2</v>
      </c>
      <c r="H62" s="68">
        <v>6.12556368677903E-3</v>
      </c>
      <c r="I62" s="66">
        <v>-2.22244487026531E-2</v>
      </c>
      <c r="J62" s="36">
        <v>92</v>
      </c>
      <c r="K62" s="36">
        <v>5.4</v>
      </c>
      <c r="L62" s="36">
        <v>82</v>
      </c>
      <c r="M62" s="36">
        <v>1.8</v>
      </c>
      <c r="N62" s="36">
        <v>360</v>
      </c>
      <c r="O62" s="36">
        <v>129</v>
      </c>
      <c r="P62" s="36"/>
      <c r="Q62" s="36">
        <v>81.599999999999994</v>
      </c>
      <c r="R62" s="36">
        <v>1.8</v>
      </c>
      <c r="T62" s="41">
        <v>-12.195121951219512</v>
      </c>
      <c r="U62" s="41">
        <v>-339.02439024390242</v>
      </c>
    </row>
    <row r="63" spans="1:21">
      <c r="A63" s="35" t="s">
        <v>2814</v>
      </c>
      <c r="B63" s="36">
        <v>86.087065262165197</v>
      </c>
      <c r="C63" s="36">
        <v>1.4310910553651299</v>
      </c>
      <c r="D63" s="36"/>
      <c r="E63" s="66">
        <v>78.246392070532195</v>
      </c>
      <c r="F63" s="66">
        <v>5.0726110541514098</v>
      </c>
      <c r="G63" s="68">
        <v>5.0629432473331799E-2</v>
      </c>
      <c r="H63" s="68">
        <v>5.7102643753582302E-3</v>
      </c>
      <c r="I63" s="66">
        <v>-6.1005595275440999E-2</v>
      </c>
      <c r="J63" s="36">
        <v>86.7</v>
      </c>
      <c r="K63" s="36">
        <v>5.5</v>
      </c>
      <c r="L63" s="36">
        <v>81.900000000000006</v>
      </c>
      <c r="M63" s="36">
        <v>2.6</v>
      </c>
      <c r="N63" s="36">
        <v>223</v>
      </c>
      <c r="O63" s="36">
        <v>130</v>
      </c>
      <c r="P63" s="36"/>
      <c r="Q63" s="36">
        <v>81.599999999999994</v>
      </c>
      <c r="R63" s="36">
        <v>2.6</v>
      </c>
      <c r="T63" s="41">
        <v>-5.8608058608058569</v>
      </c>
      <c r="U63" s="41">
        <v>-172.28327228327228</v>
      </c>
    </row>
    <row r="64" spans="1:21">
      <c r="A64" s="35" t="s">
        <v>2813</v>
      </c>
      <c r="B64" s="36">
        <v>106.063706148648</v>
      </c>
      <c r="C64" s="36">
        <v>1.30779762520676</v>
      </c>
      <c r="D64" s="36"/>
      <c r="E64" s="66">
        <v>78.706565977913499</v>
      </c>
      <c r="F64" s="66">
        <v>3.42758794929849</v>
      </c>
      <c r="G64" s="68">
        <v>4.9497116507875701E-2</v>
      </c>
      <c r="H64" s="68">
        <v>3.2690412467245998E-3</v>
      </c>
      <c r="I64" s="66">
        <v>0.38476683222624503</v>
      </c>
      <c r="J64" s="36">
        <v>84.4</v>
      </c>
      <c r="K64" s="36">
        <v>2.6</v>
      </c>
      <c r="L64" s="36">
        <v>81.400000000000006</v>
      </c>
      <c r="M64" s="36">
        <v>1.8</v>
      </c>
      <c r="N64" s="36">
        <v>170</v>
      </c>
      <c r="O64" s="36">
        <v>77</v>
      </c>
      <c r="P64" s="36"/>
      <c r="Q64" s="36">
        <v>81.2</v>
      </c>
      <c r="R64" s="36">
        <v>1.8</v>
      </c>
      <c r="T64" s="41">
        <v>-3.6855036855036856</v>
      </c>
      <c r="U64" s="41">
        <v>-108.84520884520883</v>
      </c>
    </row>
    <row r="65" spans="1:21">
      <c r="A65" s="35" t="s">
        <v>2812</v>
      </c>
      <c r="B65" s="36">
        <v>45.535453275783802</v>
      </c>
      <c r="C65" s="36">
        <v>0.87260275053665404</v>
      </c>
      <c r="D65" s="36"/>
      <c r="E65" s="66">
        <v>79.609469256657306</v>
      </c>
      <c r="F65" s="66">
        <v>4.2788223797459599</v>
      </c>
      <c r="G65" s="68">
        <v>5.9615895017783103E-2</v>
      </c>
      <c r="H65" s="68">
        <v>5.2848513113391803E-3</v>
      </c>
      <c r="I65" s="66">
        <v>-0.16725171639931499</v>
      </c>
      <c r="J65" s="36">
        <v>99.7</v>
      </c>
      <c r="K65" s="36">
        <v>5.3</v>
      </c>
      <c r="L65" s="36">
        <v>80.5</v>
      </c>
      <c r="M65" s="36">
        <v>2.1</v>
      </c>
      <c r="N65" s="36">
        <v>589</v>
      </c>
      <c r="O65" s="36">
        <v>96</v>
      </c>
      <c r="P65" s="36"/>
      <c r="Q65" s="36">
        <v>79.3</v>
      </c>
      <c r="R65" s="36">
        <v>2.1</v>
      </c>
      <c r="T65" s="41">
        <v>-23.850931677018636</v>
      </c>
      <c r="U65" s="41">
        <v>-631.67701863354046</v>
      </c>
    </row>
    <row r="66" spans="1:21">
      <c r="A66" s="35" t="s">
        <v>2811</v>
      </c>
      <c r="B66" s="36">
        <v>88.994425494505194</v>
      </c>
      <c r="C66" s="36">
        <v>2.4437286880968898</v>
      </c>
      <c r="D66" s="36"/>
      <c r="E66" s="66">
        <v>79.755837847334902</v>
      </c>
      <c r="F66" s="66">
        <v>3.23239355129301</v>
      </c>
      <c r="G66" s="68">
        <v>5.8483892597822301E-2</v>
      </c>
      <c r="H66" s="68">
        <v>7.6864189470330401E-3</v>
      </c>
      <c r="I66" s="66">
        <v>-0.34372555831756701</v>
      </c>
      <c r="J66" s="36">
        <v>97.8</v>
      </c>
      <c r="K66" s="36">
        <v>7</v>
      </c>
      <c r="L66" s="36">
        <v>80.3</v>
      </c>
      <c r="M66" s="36">
        <v>1.6</v>
      </c>
      <c r="N66" s="36">
        <v>547</v>
      </c>
      <c r="O66" s="36">
        <v>144</v>
      </c>
      <c r="P66" s="36"/>
      <c r="Q66" s="36">
        <v>79.2</v>
      </c>
      <c r="R66" s="36">
        <v>1.6</v>
      </c>
      <c r="T66" s="41">
        <v>-21.793275217932752</v>
      </c>
      <c r="U66" s="41">
        <v>-581.19551681195514</v>
      </c>
    </row>
    <row r="67" spans="1:21">
      <c r="A67" s="35" t="s">
        <v>2810</v>
      </c>
      <c r="B67" s="36">
        <v>98.679930871001503</v>
      </c>
      <c r="C67" s="36">
        <v>1.6054192450673399</v>
      </c>
      <c r="D67" s="36"/>
      <c r="E67" s="66">
        <v>80.727338140736094</v>
      </c>
      <c r="F67" s="66">
        <v>2.8127243559033301</v>
      </c>
      <c r="G67" s="68">
        <v>6.3911223413633297E-2</v>
      </c>
      <c r="H67" s="68">
        <v>4.6993317619284502E-3</v>
      </c>
      <c r="I67" s="66">
        <v>-8.3068209228495393E-2</v>
      </c>
      <c r="J67" s="36">
        <v>105.2</v>
      </c>
      <c r="K67" s="36">
        <v>4.2</v>
      </c>
      <c r="L67" s="36">
        <v>79.400000000000006</v>
      </c>
      <c r="M67" s="36">
        <v>1.4</v>
      </c>
      <c r="N67" s="36">
        <v>738</v>
      </c>
      <c r="O67" s="36">
        <v>78</v>
      </c>
      <c r="P67" s="36"/>
      <c r="Q67" s="36">
        <v>78.2</v>
      </c>
      <c r="R67" s="36">
        <v>1.4</v>
      </c>
      <c r="T67" s="41">
        <v>-32.49370277078085</v>
      </c>
      <c r="U67" s="41">
        <v>-829.47103274559186</v>
      </c>
    </row>
    <row r="68" spans="1:21">
      <c r="A68" s="35" t="s">
        <v>2809</v>
      </c>
      <c r="B68" s="36">
        <v>81.883991327019899</v>
      </c>
      <c r="C68" s="36">
        <v>1.68896370660641</v>
      </c>
      <c r="D68" s="36"/>
      <c r="E68" s="66">
        <v>81.876607397410893</v>
      </c>
      <c r="F68" s="66">
        <v>3.6898582490423899</v>
      </c>
      <c r="G68" s="68">
        <v>5.7164809051224799E-2</v>
      </c>
      <c r="H68" s="68">
        <v>5.0024892954293396E-3</v>
      </c>
      <c r="I68" s="66">
        <v>0.357913250733077</v>
      </c>
      <c r="J68" s="36">
        <v>93.3</v>
      </c>
      <c r="K68" s="36">
        <v>3.7</v>
      </c>
      <c r="L68" s="36">
        <v>78.3</v>
      </c>
      <c r="M68" s="36">
        <v>1.8</v>
      </c>
      <c r="N68" s="36">
        <v>497</v>
      </c>
      <c r="O68" s="36">
        <v>96</v>
      </c>
      <c r="P68" s="36"/>
      <c r="Q68" s="36">
        <v>77.3</v>
      </c>
      <c r="R68" s="36">
        <v>1.7</v>
      </c>
      <c r="T68" s="41">
        <v>-19.157088122605366</v>
      </c>
      <c r="U68" s="41">
        <v>-534.73818646232439</v>
      </c>
    </row>
    <row r="69" spans="1:21">
      <c r="B69" s="36"/>
      <c r="C69" s="36"/>
      <c r="D69" s="36"/>
      <c r="E69" s="66"/>
      <c r="F69" s="66"/>
      <c r="G69" s="68"/>
      <c r="H69" s="68"/>
      <c r="I69" s="66"/>
      <c r="J69" s="36"/>
      <c r="K69" s="36"/>
      <c r="L69" s="36"/>
      <c r="M69" s="36"/>
      <c r="N69" s="36"/>
      <c r="O69" s="36"/>
      <c r="P69" s="36"/>
      <c r="Q69" s="36"/>
      <c r="R69" s="36"/>
      <c r="T69" s="41"/>
      <c r="U69" s="41"/>
    </row>
    <row r="70" spans="1:21">
      <c r="A70" s="35" t="s">
        <v>2808</v>
      </c>
      <c r="B70" s="36">
        <v>3493.2591502267601</v>
      </c>
      <c r="C70" s="36">
        <v>10.730465497455601</v>
      </c>
      <c r="D70" s="36"/>
      <c r="E70" s="66">
        <v>34.102159189033799</v>
      </c>
      <c r="F70" s="66">
        <v>0.99085699353263801</v>
      </c>
      <c r="G70" s="68">
        <v>4.9604643079657097E-2</v>
      </c>
      <c r="H70" s="68">
        <v>1.2691485488975701E-3</v>
      </c>
      <c r="I70" s="66">
        <v>0.451198103882823</v>
      </c>
      <c r="J70" s="36">
        <v>185.52</v>
      </c>
      <c r="K70" s="36">
        <v>2.44</v>
      </c>
      <c r="L70" s="36">
        <v>186.31</v>
      </c>
      <c r="M70" s="36">
        <v>2.67</v>
      </c>
      <c r="N70" s="36">
        <v>175.5</v>
      </c>
      <c r="O70" s="36">
        <v>29.8</v>
      </c>
      <c r="P70" s="36"/>
      <c r="Q70" s="36">
        <v>186.37</v>
      </c>
      <c r="R70" s="36">
        <v>2.67</v>
      </c>
      <c r="T70" s="41">
        <v>0.42402447533679999</v>
      </c>
      <c r="U70" s="41">
        <v>5.802157694165639</v>
      </c>
    </row>
    <row r="71" spans="1:21">
      <c r="A71" s="35" t="s">
        <v>2807</v>
      </c>
      <c r="B71" s="36">
        <v>2785.34580117928</v>
      </c>
      <c r="C71" s="36">
        <v>11.960990957050599</v>
      </c>
      <c r="D71" s="36"/>
      <c r="E71" s="66">
        <v>34.821069745106897</v>
      </c>
      <c r="F71" s="66">
        <v>0.81694666189438003</v>
      </c>
      <c r="G71" s="68">
        <v>4.84415689269845E-2</v>
      </c>
      <c r="H71" s="68">
        <v>1.0175365355174599E-3</v>
      </c>
      <c r="I71" s="66">
        <v>0.31820759326312997</v>
      </c>
      <c r="J71" s="36">
        <v>178.1</v>
      </c>
      <c r="K71" s="36">
        <v>2.13</v>
      </c>
      <c r="L71" s="36">
        <v>182.52</v>
      </c>
      <c r="M71" s="36">
        <v>2.11</v>
      </c>
      <c r="N71" s="36">
        <v>119.8</v>
      </c>
      <c r="O71" s="36">
        <v>24.8</v>
      </c>
      <c r="P71" s="36"/>
      <c r="Q71" s="36">
        <v>182.82</v>
      </c>
      <c r="R71" s="36">
        <v>2.11</v>
      </c>
      <c r="T71" s="41">
        <v>2.4216524216524302</v>
      </c>
      <c r="U71" s="41">
        <v>34.363357440280524</v>
      </c>
    </row>
    <row r="72" spans="1:21">
      <c r="A72" s="35" t="s">
        <v>2806</v>
      </c>
      <c r="B72" s="36">
        <v>2779.8783994924502</v>
      </c>
      <c r="C72" s="36">
        <v>12.9967036699895</v>
      </c>
      <c r="D72" s="36"/>
      <c r="E72" s="66">
        <v>35.154515894401399</v>
      </c>
      <c r="F72" s="66">
        <v>1.0340961035663301</v>
      </c>
      <c r="G72" s="68">
        <v>4.8397059473849799E-2</v>
      </c>
      <c r="H72" s="68">
        <v>1.46696034803077E-3</v>
      </c>
      <c r="I72" s="66">
        <v>0.42759963842047199</v>
      </c>
      <c r="J72" s="36">
        <v>176.4</v>
      </c>
      <c r="K72" s="36">
        <v>2.59</v>
      </c>
      <c r="L72" s="36">
        <v>180.81</v>
      </c>
      <c r="M72" s="36">
        <v>2.62</v>
      </c>
      <c r="N72" s="36">
        <v>117.7</v>
      </c>
      <c r="O72" s="36">
        <v>35.700000000000003</v>
      </c>
      <c r="P72" s="36"/>
      <c r="Q72" s="36">
        <v>181.11</v>
      </c>
      <c r="R72" s="36">
        <v>2.63</v>
      </c>
      <c r="T72" s="41">
        <v>2.4390243902439006</v>
      </c>
      <c r="U72" s="41">
        <v>34.904042917980199</v>
      </c>
    </row>
    <row r="73" spans="1:21">
      <c r="A73" s="35" t="s">
        <v>2805</v>
      </c>
      <c r="B73" s="36">
        <v>1889.6587087186099</v>
      </c>
      <c r="C73" s="36">
        <v>15.896269859298499</v>
      </c>
      <c r="D73" s="36"/>
      <c r="E73" s="66">
        <v>35.939707453744298</v>
      </c>
      <c r="F73" s="66">
        <v>1.0194535143088801</v>
      </c>
      <c r="G73" s="68">
        <v>4.9249516980575003E-2</v>
      </c>
      <c r="H73" s="68">
        <v>1.64287112568719E-3</v>
      </c>
      <c r="I73" s="66">
        <v>0.32472925849629702</v>
      </c>
      <c r="J73" s="36">
        <v>175.65</v>
      </c>
      <c r="K73" s="36">
        <v>2.91</v>
      </c>
      <c r="L73" s="36">
        <v>176.92</v>
      </c>
      <c r="M73" s="36">
        <v>2.48</v>
      </c>
      <c r="N73" s="36">
        <v>158.69999999999999</v>
      </c>
      <c r="O73" s="36">
        <v>39</v>
      </c>
      <c r="P73" s="36"/>
      <c r="Q73" s="36">
        <v>177</v>
      </c>
      <c r="R73" s="36">
        <v>2.48</v>
      </c>
      <c r="T73" s="41">
        <v>0.71783857110557414</v>
      </c>
      <c r="U73" s="41">
        <v>10.298439972869094</v>
      </c>
    </row>
    <row r="74" spans="1:21">
      <c r="A74" s="35" t="s">
        <v>2804</v>
      </c>
      <c r="B74" s="36">
        <v>1697.9734970335201</v>
      </c>
      <c r="C74" s="36">
        <v>15.921852265041601</v>
      </c>
      <c r="D74" s="36"/>
      <c r="E74" s="66">
        <v>36.0748454672365</v>
      </c>
      <c r="F74" s="66">
        <v>1.4488921283719201</v>
      </c>
      <c r="G74" s="68">
        <v>4.7967084927579798E-2</v>
      </c>
      <c r="H74" s="68">
        <v>1.8682259541703101E-3</v>
      </c>
      <c r="I74" s="66">
        <v>0.40757499767209099</v>
      </c>
      <c r="J74" s="36">
        <v>170.85</v>
      </c>
      <c r="K74" s="36">
        <v>3.39</v>
      </c>
      <c r="L74" s="36">
        <v>176.26</v>
      </c>
      <c r="M74" s="36">
        <v>3.49</v>
      </c>
      <c r="N74" s="36">
        <v>96.6</v>
      </c>
      <c r="O74" s="36">
        <v>46.1</v>
      </c>
      <c r="P74" s="36"/>
      <c r="Q74" s="36">
        <v>176.63</v>
      </c>
      <c r="R74" s="36">
        <v>3.5</v>
      </c>
      <c r="T74" s="41">
        <v>3.0693293997503668</v>
      </c>
      <c r="U74" s="41">
        <v>45.194598888006354</v>
      </c>
    </row>
    <row r="75" spans="1:21">
      <c r="A75" s="35" t="s">
        <v>2803</v>
      </c>
      <c r="B75" s="36">
        <v>831.478521520247</v>
      </c>
      <c r="C75" s="36">
        <v>18.821371981253598</v>
      </c>
      <c r="D75" s="36"/>
      <c r="E75" s="66">
        <v>36.338817569744997</v>
      </c>
      <c r="F75" s="66">
        <v>1.06297138647981</v>
      </c>
      <c r="G75" s="68">
        <v>4.9890530758510701E-2</v>
      </c>
      <c r="H75" s="68">
        <v>1.5775812988373301E-3</v>
      </c>
      <c r="I75" s="66">
        <v>7.9320690902014698E-2</v>
      </c>
      <c r="J75" s="36">
        <v>175.96</v>
      </c>
      <c r="K75" s="36">
        <v>3.34</v>
      </c>
      <c r="L75" s="36">
        <v>175</v>
      </c>
      <c r="M75" s="36">
        <v>2.5299999999999998</v>
      </c>
      <c r="N75" s="36">
        <v>188.8</v>
      </c>
      <c r="O75" s="36">
        <v>36.799999999999997</v>
      </c>
      <c r="P75" s="36"/>
      <c r="Q75" s="36">
        <v>174.94</v>
      </c>
      <c r="R75" s="36">
        <v>2.52</v>
      </c>
      <c r="T75" s="41">
        <v>-0.54857142857143315</v>
      </c>
      <c r="U75" s="41">
        <v>-7.8857142857142914</v>
      </c>
    </row>
    <row r="76" spans="1:21">
      <c r="A76" s="35" t="s">
        <v>2802</v>
      </c>
      <c r="B76" s="36">
        <v>1659.6410589796801</v>
      </c>
      <c r="C76" s="36">
        <v>15.2374036542565</v>
      </c>
      <c r="D76" s="36"/>
      <c r="E76" s="66">
        <v>36.711505275927998</v>
      </c>
      <c r="F76" s="66">
        <v>1.3490702474951899</v>
      </c>
      <c r="G76" s="68">
        <v>5.0235894161040399E-2</v>
      </c>
      <c r="H76" s="68">
        <v>1.8585883409104301E-3</v>
      </c>
      <c r="I76" s="66">
        <v>0.336250662091436</v>
      </c>
      <c r="J76" s="36">
        <v>175.43</v>
      </c>
      <c r="K76" s="36">
        <v>3.42</v>
      </c>
      <c r="L76" s="36">
        <v>173.25</v>
      </c>
      <c r="M76" s="36">
        <v>3.14</v>
      </c>
      <c r="N76" s="36">
        <v>204.9</v>
      </c>
      <c r="O76" s="36">
        <v>42.9</v>
      </c>
      <c r="P76" s="36"/>
      <c r="Q76" s="36">
        <v>173.1</v>
      </c>
      <c r="R76" s="36">
        <v>3.14</v>
      </c>
      <c r="T76" s="41">
        <v>-1.2582972582972622</v>
      </c>
      <c r="U76" s="41">
        <v>-18.268398268398272</v>
      </c>
    </row>
    <row r="77" spans="1:21">
      <c r="A77" s="35" t="s">
        <v>2801</v>
      </c>
      <c r="B77" s="36">
        <v>2005.37320402604</v>
      </c>
      <c r="C77" s="36">
        <v>25.051820546629401</v>
      </c>
      <c r="D77" s="36"/>
      <c r="E77" s="66">
        <v>37.205702140706599</v>
      </c>
      <c r="F77" s="66">
        <v>1.05108050845519</v>
      </c>
      <c r="G77" s="68">
        <v>5.0445231754535698E-2</v>
      </c>
      <c r="H77" s="68">
        <v>1.7275274668690499E-3</v>
      </c>
      <c r="I77" s="66">
        <v>0.27491404269581898</v>
      </c>
      <c r="J77" s="36">
        <v>173.95</v>
      </c>
      <c r="K77" s="36">
        <v>3.03</v>
      </c>
      <c r="L77" s="36">
        <v>170.98</v>
      </c>
      <c r="M77" s="36">
        <v>2.38</v>
      </c>
      <c r="N77" s="36">
        <v>214.5</v>
      </c>
      <c r="O77" s="36">
        <v>39.700000000000003</v>
      </c>
      <c r="P77" s="36"/>
      <c r="Q77" s="36">
        <v>170.78</v>
      </c>
      <c r="R77" s="36">
        <v>2.38</v>
      </c>
      <c r="T77" s="41">
        <v>-1.7370452684524502</v>
      </c>
      <c r="U77" s="41">
        <v>-25.453269388232545</v>
      </c>
    </row>
    <row r="78" spans="1:21">
      <c r="A78" s="35" t="s">
        <v>2800</v>
      </c>
      <c r="B78" s="36">
        <v>1063.70182831485</v>
      </c>
      <c r="C78" s="36">
        <v>18.123437163930699</v>
      </c>
      <c r="D78" s="36"/>
      <c r="E78" s="66">
        <v>37.2698581605162</v>
      </c>
      <c r="F78" s="66">
        <v>1.3897125837012001</v>
      </c>
      <c r="G78" s="68">
        <v>4.9110669003633901E-2</v>
      </c>
      <c r="H78" s="68">
        <v>1.6100584857982199E-3</v>
      </c>
      <c r="I78" s="66">
        <v>0.146402205435502</v>
      </c>
      <c r="J78" s="36">
        <v>169.44</v>
      </c>
      <c r="K78" s="36">
        <v>3.58</v>
      </c>
      <c r="L78" s="36">
        <v>170.69</v>
      </c>
      <c r="M78" s="36">
        <v>3.14</v>
      </c>
      <c r="N78" s="36">
        <v>152.1</v>
      </c>
      <c r="O78" s="36">
        <v>38.4</v>
      </c>
      <c r="P78" s="36"/>
      <c r="Q78" s="36">
        <v>170.77</v>
      </c>
      <c r="R78" s="36">
        <v>3.14</v>
      </c>
      <c r="T78" s="41">
        <v>0.73232175288534773</v>
      </c>
      <c r="U78" s="41">
        <v>10.891089108910894</v>
      </c>
    </row>
    <row r="79" spans="1:21">
      <c r="A79" s="35" t="s">
        <v>2799</v>
      </c>
      <c r="B79" s="36">
        <v>1763.8863533287699</v>
      </c>
      <c r="C79" s="36">
        <v>13.674765595451801</v>
      </c>
      <c r="D79" s="36"/>
      <c r="E79" s="66">
        <v>37.255919346831703</v>
      </c>
      <c r="F79" s="66">
        <v>1.41483414914564</v>
      </c>
      <c r="G79" s="68">
        <v>5.1358619507324801E-2</v>
      </c>
      <c r="H79" s="68">
        <v>1.7060161548093399E-3</v>
      </c>
      <c r="I79" s="66">
        <v>-6.0669943071907498E-2</v>
      </c>
      <c r="J79" s="36">
        <v>176.62</v>
      </c>
      <c r="K79" s="36">
        <v>4.21</v>
      </c>
      <c r="L79" s="36">
        <v>170.75</v>
      </c>
      <c r="M79" s="36">
        <v>3.2</v>
      </c>
      <c r="N79" s="36">
        <v>255.9</v>
      </c>
      <c r="O79" s="36">
        <v>38.200000000000003</v>
      </c>
      <c r="P79" s="36"/>
      <c r="Q79" s="36">
        <v>170.36</v>
      </c>
      <c r="R79" s="36">
        <v>3.19</v>
      </c>
      <c r="T79" s="41">
        <v>-3.4377745241581286</v>
      </c>
      <c r="U79" s="41">
        <v>-49.868228404099561</v>
      </c>
    </row>
    <row r="80" spans="1:21">
      <c r="A80" s="35" t="s">
        <v>2798</v>
      </c>
      <c r="B80" s="36">
        <v>1599.06724988889</v>
      </c>
      <c r="C80" s="36">
        <v>15.5442146344171</v>
      </c>
      <c r="D80" s="36"/>
      <c r="E80" s="66">
        <v>37.5092644737189</v>
      </c>
      <c r="F80" s="66">
        <v>1.23335154080502</v>
      </c>
      <c r="G80" s="68">
        <v>4.71933166200839E-2</v>
      </c>
      <c r="H80" s="68">
        <v>1.6306862496475001E-3</v>
      </c>
      <c r="I80" s="66">
        <v>0.25634853264972901</v>
      </c>
      <c r="J80" s="36">
        <v>162.36000000000001</v>
      </c>
      <c r="K80" s="36">
        <v>3.09</v>
      </c>
      <c r="L80" s="36">
        <v>169.61</v>
      </c>
      <c r="M80" s="36">
        <v>2.75</v>
      </c>
      <c r="N80" s="36">
        <v>57.9</v>
      </c>
      <c r="O80" s="36">
        <v>41.2</v>
      </c>
      <c r="P80" s="36"/>
      <c r="Q80" s="36">
        <v>170.09</v>
      </c>
      <c r="R80" s="36">
        <v>2.76</v>
      </c>
      <c r="T80" s="41">
        <v>4.2745121160308948</v>
      </c>
      <c r="U80" s="41">
        <v>65.862861859560155</v>
      </c>
    </row>
    <row r="81" spans="1:21">
      <c r="A81" s="35" t="s">
        <v>2797</v>
      </c>
      <c r="B81" s="36">
        <v>1414.67010614582</v>
      </c>
      <c r="C81" s="36">
        <v>24.7836594969373</v>
      </c>
      <c r="D81" s="36"/>
      <c r="E81" s="66">
        <v>37.648955512221399</v>
      </c>
      <c r="F81" s="66">
        <v>1.21249741381578</v>
      </c>
      <c r="G81" s="68">
        <v>5.0109014822232199E-2</v>
      </c>
      <c r="H81" s="68">
        <v>2.0005464886015401E-3</v>
      </c>
      <c r="I81" s="66">
        <v>0.325202605754142</v>
      </c>
      <c r="J81" s="36">
        <v>171.01</v>
      </c>
      <c r="K81" s="36">
        <v>3.33</v>
      </c>
      <c r="L81" s="36">
        <v>168.99</v>
      </c>
      <c r="M81" s="36">
        <v>2.69</v>
      </c>
      <c r="N81" s="36">
        <v>199</v>
      </c>
      <c r="O81" s="36">
        <v>46.4</v>
      </c>
      <c r="P81" s="36"/>
      <c r="Q81" s="36">
        <v>168.85</v>
      </c>
      <c r="R81" s="36">
        <v>2.68</v>
      </c>
      <c r="T81" s="41">
        <v>-1.1953370021894678</v>
      </c>
      <c r="U81" s="41">
        <v>-17.758447245399132</v>
      </c>
    </row>
    <row r="82" spans="1:21">
      <c r="A82" s="35" t="s">
        <v>2796</v>
      </c>
      <c r="B82" s="36">
        <v>1131.98281606249</v>
      </c>
      <c r="C82" s="36">
        <v>16.702224941290499</v>
      </c>
      <c r="D82" s="36"/>
      <c r="E82" s="66">
        <v>37.603682872183903</v>
      </c>
      <c r="F82" s="66">
        <v>1.3566192544486999</v>
      </c>
      <c r="G82" s="68">
        <v>5.1769954488753003E-2</v>
      </c>
      <c r="H82" s="68">
        <v>1.66657555097131E-3</v>
      </c>
      <c r="I82" s="66">
        <v>0.21783806425295499</v>
      </c>
      <c r="J82" s="36">
        <v>176.41</v>
      </c>
      <c r="K82" s="36">
        <v>3.47</v>
      </c>
      <c r="L82" s="36">
        <v>169.19</v>
      </c>
      <c r="M82" s="36">
        <v>3.01</v>
      </c>
      <c r="N82" s="36">
        <v>274.2</v>
      </c>
      <c r="O82" s="36">
        <v>36.9</v>
      </c>
      <c r="P82" s="36"/>
      <c r="Q82" s="36">
        <v>168.71</v>
      </c>
      <c r="R82" s="36">
        <v>3</v>
      </c>
      <c r="T82" s="41">
        <v>-4.2673916898161819</v>
      </c>
      <c r="U82" s="41">
        <v>-62.066315976121508</v>
      </c>
    </row>
    <row r="83" spans="1:21">
      <c r="A83" s="35" t="s">
        <v>2795</v>
      </c>
      <c r="B83" s="36">
        <v>1773.9980351074701</v>
      </c>
      <c r="C83" s="36">
        <v>20.429838919191099</v>
      </c>
      <c r="D83" s="36"/>
      <c r="E83" s="66">
        <v>37.688021710757802</v>
      </c>
      <c r="F83" s="66">
        <v>1.19418434132992</v>
      </c>
      <c r="G83" s="68">
        <v>5.0114730345021098E-2</v>
      </c>
      <c r="H83" s="68">
        <v>2.1754346128491902E-3</v>
      </c>
      <c r="I83" s="66">
        <v>0.47505146013996702</v>
      </c>
      <c r="J83" s="36">
        <v>170.86</v>
      </c>
      <c r="K83" s="36">
        <v>3.13</v>
      </c>
      <c r="L83" s="36">
        <v>168.82</v>
      </c>
      <c r="M83" s="36">
        <v>2.64</v>
      </c>
      <c r="N83" s="36">
        <v>199.3</v>
      </c>
      <c r="O83" s="36">
        <v>50.4</v>
      </c>
      <c r="P83" s="36"/>
      <c r="Q83" s="36">
        <v>168.68</v>
      </c>
      <c r="R83" s="36">
        <v>2.64</v>
      </c>
      <c r="T83" s="41">
        <v>-1.2083876317971924</v>
      </c>
      <c r="U83" s="41">
        <v>-18.054732851557883</v>
      </c>
    </row>
    <row r="84" spans="1:21">
      <c r="A84" s="35" t="s">
        <v>2794</v>
      </c>
      <c r="B84" s="36">
        <v>1519.8811787096499</v>
      </c>
      <c r="C84" s="36">
        <v>17.7237437577216</v>
      </c>
      <c r="D84" s="36"/>
      <c r="E84" s="66">
        <v>38.0995244863133</v>
      </c>
      <c r="F84" s="66">
        <v>1.3753669046607599</v>
      </c>
      <c r="G84" s="68">
        <v>4.8703473148015097E-2</v>
      </c>
      <c r="H84" s="68">
        <v>1.8096024852858801E-3</v>
      </c>
      <c r="I84" s="66">
        <v>0.26474608153915202</v>
      </c>
      <c r="J84" s="36">
        <v>164.76</v>
      </c>
      <c r="K84" s="36">
        <v>3.38</v>
      </c>
      <c r="L84" s="36">
        <v>167.02</v>
      </c>
      <c r="M84" s="36">
        <v>2.98</v>
      </c>
      <c r="N84" s="36">
        <v>132.5</v>
      </c>
      <c r="O84" s="36">
        <v>43.7</v>
      </c>
      <c r="P84" s="36"/>
      <c r="Q84" s="36">
        <v>167.17</v>
      </c>
      <c r="R84" s="36">
        <v>2.98</v>
      </c>
      <c r="T84" s="41">
        <v>1.3531313615136027</v>
      </c>
      <c r="U84" s="41">
        <v>20.668183451083706</v>
      </c>
    </row>
    <row r="85" spans="1:21">
      <c r="A85" s="35" t="s">
        <v>2793</v>
      </c>
      <c r="B85" s="36">
        <v>1537.52205311035</v>
      </c>
      <c r="C85" s="36">
        <v>28.116878769739198</v>
      </c>
      <c r="D85" s="36"/>
      <c r="E85" s="66">
        <v>38.580487077698002</v>
      </c>
      <c r="F85" s="66">
        <v>1.1457380082820701</v>
      </c>
      <c r="G85" s="68">
        <v>5.0541825620612699E-2</v>
      </c>
      <c r="H85" s="68">
        <v>1.9958440427272199E-3</v>
      </c>
      <c r="I85" s="66">
        <v>0.29559522504567398</v>
      </c>
      <c r="J85" s="36">
        <v>168.53</v>
      </c>
      <c r="K85" s="36">
        <v>3.25</v>
      </c>
      <c r="L85" s="36">
        <v>164.96</v>
      </c>
      <c r="M85" s="36">
        <v>2.42</v>
      </c>
      <c r="N85" s="36">
        <v>218.9</v>
      </c>
      <c r="O85" s="36">
        <v>45.7</v>
      </c>
      <c r="P85" s="36"/>
      <c r="Q85" s="36">
        <v>164.72</v>
      </c>
      <c r="R85" s="36">
        <v>2.41</v>
      </c>
      <c r="T85" s="41">
        <v>-2.1641610087293848</v>
      </c>
      <c r="U85" s="41">
        <v>-32.69883608147429</v>
      </c>
    </row>
    <row r="86" spans="1:21">
      <c r="A86" s="35" t="s">
        <v>2792</v>
      </c>
      <c r="B86" s="36">
        <v>1374.5594741514899</v>
      </c>
      <c r="C86" s="36">
        <v>8.1579370134604492</v>
      </c>
      <c r="D86" s="36"/>
      <c r="E86" s="66">
        <v>39.364779700480703</v>
      </c>
      <c r="F86" s="66">
        <v>1.6026614909309</v>
      </c>
      <c r="G86" s="68">
        <v>4.7662758742297397E-2</v>
      </c>
      <c r="H86" s="68">
        <v>2.1614760788856201E-3</v>
      </c>
      <c r="I86" s="66">
        <v>0.44227093752847002</v>
      </c>
      <c r="J86" s="36">
        <v>156.69999999999999</v>
      </c>
      <c r="K86" s="36">
        <v>3.31</v>
      </c>
      <c r="L86" s="36">
        <v>161.72</v>
      </c>
      <c r="M86" s="36">
        <v>3.25</v>
      </c>
      <c r="N86" s="36">
        <v>81.5</v>
      </c>
      <c r="O86" s="36">
        <v>53.8</v>
      </c>
      <c r="P86" s="36"/>
      <c r="Q86" s="36">
        <v>162.05000000000001</v>
      </c>
      <c r="R86" s="36">
        <v>3.26</v>
      </c>
      <c r="T86" s="41">
        <v>3.1041305960920171</v>
      </c>
      <c r="U86" s="41">
        <v>49.604254266633689</v>
      </c>
    </row>
    <row r="87" spans="1:21">
      <c r="A87" s="35" t="s">
        <v>2791</v>
      </c>
      <c r="B87" s="36">
        <v>1068.18515684152</v>
      </c>
      <c r="C87" s="36">
        <v>12.391226981474199</v>
      </c>
      <c r="D87" s="36"/>
      <c r="E87" s="66">
        <v>39.274226602547401</v>
      </c>
      <c r="F87" s="66">
        <v>1.6997844827227699</v>
      </c>
      <c r="G87" s="68">
        <v>5.0537905288166103E-2</v>
      </c>
      <c r="H87" s="68">
        <v>2.0480022935520101E-3</v>
      </c>
      <c r="I87" s="66">
        <v>0.310206650581068</v>
      </c>
      <c r="J87" s="36">
        <v>165.77</v>
      </c>
      <c r="K87" s="36">
        <v>3.77</v>
      </c>
      <c r="L87" s="36">
        <v>162.08000000000001</v>
      </c>
      <c r="M87" s="36">
        <v>3.46</v>
      </c>
      <c r="N87" s="36">
        <v>218.8</v>
      </c>
      <c r="O87" s="36">
        <v>46.9</v>
      </c>
      <c r="P87" s="36"/>
      <c r="Q87" s="36">
        <v>161.84</v>
      </c>
      <c r="R87" s="36">
        <v>3.46</v>
      </c>
      <c r="T87" s="41">
        <v>-2.2766535044422489</v>
      </c>
      <c r="U87" s="41">
        <v>-34.995064165844028</v>
      </c>
    </row>
    <row r="88" spans="1:21">
      <c r="A88" s="35" t="s">
        <v>2790</v>
      </c>
      <c r="B88" s="36">
        <v>720.29431708660104</v>
      </c>
      <c r="C88" s="36">
        <v>24.066494740480501</v>
      </c>
      <c r="D88" s="36"/>
      <c r="E88" s="66">
        <v>39.360208981999797</v>
      </c>
      <c r="F88" s="66">
        <v>1.17486695504435</v>
      </c>
      <c r="G88" s="68">
        <v>5.1671373123771902E-2</v>
      </c>
      <c r="H88" s="68">
        <v>2.6214069159460401E-3</v>
      </c>
      <c r="I88" s="66">
        <v>0.13891655581444701</v>
      </c>
      <c r="J88" s="36">
        <v>168.86</v>
      </c>
      <c r="K88" s="36">
        <v>4.29</v>
      </c>
      <c r="L88" s="36">
        <v>161.72999999999999</v>
      </c>
      <c r="M88" s="36">
        <v>2.38</v>
      </c>
      <c r="N88" s="36">
        <v>269.89999999999998</v>
      </c>
      <c r="O88" s="36">
        <v>58.2</v>
      </c>
      <c r="P88" s="36"/>
      <c r="Q88" s="36">
        <v>161.26</v>
      </c>
      <c r="R88" s="36">
        <v>2.38</v>
      </c>
      <c r="T88" s="41">
        <v>-4.4085822049094325</v>
      </c>
      <c r="U88" s="41">
        <v>-66.883076732826311</v>
      </c>
    </row>
    <row r="89" spans="1:21">
      <c r="A89" s="35" t="s">
        <v>2789</v>
      </c>
      <c r="B89" s="36">
        <v>1001.71446954201</v>
      </c>
      <c r="C89" s="36">
        <v>21.487117366601201</v>
      </c>
      <c r="D89" s="36"/>
      <c r="E89" s="66">
        <v>40.717830173425199</v>
      </c>
      <c r="F89" s="66">
        <v>1.37461891079325</v>
      </c>
      <c r="G89" s="68">
        <v>4.8459456939457801E-2</v>
      </c>
      <c r="H89" s="68">
        <v>1.76274320196185E-3</v>
      </c>
      <c r="I89" s="66">
        <v>0.37308842539633202</v>
      </c>
      <c r="J89" s="36">
        <v>154.22</v>
      </c>
      <c r="K89" s="36">
        <v>2.81</v>
      </c>
      <c r="L89" s="36">
        <v>156.41</v>
      </c>
      <c r="M89" s="36">
        <v>2.61</v>
      </c>
      <c r="N89" s="36">
        <v>120.7</v>
      </c>
      <c r="O89" s="36">
        <v>42.9</v>
      </c>
      <c r="P89" s="36"/>
      <c r="Q89" s="36">
        <v>156.55000000000001</v>
      </c>
      <c r="R89" s="36">
        <v>2.61</v>
      </c>
      <c r="T89" s="41">
        <v>1.4001662297807032</v>
      </c>
      <c r="U89" s="41">
        <v>22.831021034460708</v>
      </c>
    </row>
    <row r="90" spans="1:21">
      <c r="A90" s="35" t="s">
        <v>2788</v>
      </c>
      <c r="B90" s="36">
        <v>1522.1290878350801</v>
      </c>
      <c r="C90" s="36">
        <v>17.443110502784801</v>
      </c>
      <c r="D90" s="36"/>
      <c r="E90" s="66">
        <v>40.827255121490502</v>
      </c>
      <c r="F90" s="66">
        <v>1.0694044818551101</v>
      </c>
      <c r="G90" s="68">
        <v>4.96424727209386E-2</v>
      </c>
      <c r="H90" s="68">
        <v>2.2145237226831802E-3</v>
      </c>
      <c r="I90" s="66">
        <v>0.37313099095348301</v>
      </c>
      <c r="J90" s="36">
        <v>157.31</v>
      </c>
      <c r="K90" s="36">
        <v>3.09</v>
      </c>
      <c r="L90" s="36">
        <v>155.99</v>
      </c>
      <c r="M90" s="36">
        <v>2.02</v>
      </c>
      <c r="N90" s="36">
        <v>177.2</v>
      </c>
      <c r="O90" s="36">
        <v>52</v>
      </c>
      <c r="P90" s="36"/>
      <c r="Q90" s="36">
        <v>155.9</v>
      </c>
      <c r="R90" s="36">
        <v>2.02</v>
      </c>
      <c r="T90" s="41">
        <v>-0.84620809026219179</v>
      </c>
      <c r="U90" s="41">
        <v>-13.597025450349367</v>
      </c>
    </row>
    <row r="91" spans="1:21">
      <c r="A91" s="35" t="s">
        <v>2787</v>
      </c>
      <c r="B91" s="36">
        <v>1133.15373454272</v>
      </c>
      <c r="C91" s="36">
        <v>19.028491283187201</v>
      </c>
      <c r="D91" s="36"/>
      <c r="E91" s="66">
        <v>42.941070724551203</v>
      </c>
      <c r="F91" s="66">
        <v>2.0982057392696198</v>
      </c>
      <c r="G91" s="68">
        <v>5.0237464728679203E-2</v>
      </c>
      <c r="H91" s="68">
        <v>2.1859374865393702E-3</v>
      </c>
      <c r="I91" s="66">
        <v>0.25011083022317498</v>
      </c>
      <c r="J91" s="36">
        <v>151.78</v>
      </c>
      <c r="K91" s="36">
        <v>4</v>
      </c>
      <c r="L91" s="36">
        <v>148.4</v>
      </c>
      <c r="M91" s="36">
        <v>3.58</v>
      </c>
      <c r="N91" s="36">
        <v>205</v>
      </c>
      <c r="O91" s="36">
        <v>50.5</v>
      </c>
      <c r="P91" s="36"/>
      <c r="Q91" s="36">
        <v>148.18</v>
      </c>
      <c r="R91" s="36">
        <v>3.58</v>
      </c>
      <c r="T91" s="41">
        <v>-2.2776280323450102</v>
      </c>
      <c r="U91" s="41">
        <v>-38.140161725067379</v>
      </c>
    </row>
    <row r="92" spans="1:21">
      <c r="A92" s="35" t="s">
        <v>2786</v>
      </c>
      <c r="B92" s="36">
        <v>617.95994208553498</v>
      </c>
      <c r="C92" s="36">
        <v>13.346974561832701</v>
      </c>
      <c r="D92" s="36"/>
      <c r="E92" s="66">
        <v>44.530499428989103</v>
      </c>
      <c r="F92" s="66">
        <v>1.2897738610268099</v>
      </c>
      <c r="G92" s="68">
        <v>4.8609533219292601E-2</v>
      </c>
      <c r="H92" s="68">
        <v>2.9318702958737301E-3</v>
      </c>
      <c r="I92" s="66">
        <v>0.15038212810809801</v>
      </c>
      <c r="J92" s="36">
        <v>142.30000000000001</v>
      </c>
      <c r="K92" s="36">
        <v>4.17</v>
      </c>
      <c r="L92" s="36">
        <v>143.16</v>
      </c>
      <c r="M92" s="36">
        <v>2.0499999999999998</v>
      </c>
      <c r="N92" s="36">
        <v>128</v>
      </c>
      <c r="O92" s="36">
        <v>71</v>
      </c>
      <c r="P92" s="36"/>
      <c r="Q92" s="36">
        <v>143.22</v>
      </c>
      <c r="R92" s="36">
        <v>2.0499999999999998</v>
      </c>
      <c r="T92" s="41">
        <v>0.60072645990499107</v>
      </c>
      <c r="U92" s="41">
        <v>10.589550153674208</v>
      </c>
    </row>
    <row r="93" spans="1:21">
      <c r="A93" s="35" t="s">
        <v>2785</v>
      </c>
      <c r="B93" s="36">
        <v>1076.3083308636001</v>
      </c>
      <c r="C93" s="36">
        <v>21.4903239995508</v>
      </c>
      <c r="D93" s="36"/>
      <c r="E93" s="66">
        <v>44.5823269606298</v>
      </c>
      <c r="F93" s="66">
        <v>1.42936977002259</v>
      </c>
      <c r="G93" s="68">
        <v>5.0379318144428198E-2</v>
      </c>
      <c r="H93" s="68">
        <v>1.9450010871783199E-3</v>
      </c>
      <c r="I93" s="66">
        <v>0.45532807381280599</v>
      </c>
      <c r="J93" s="36">
        <v>146.97</v>
      </c>
      <c r="K93" s="36">
        <v>2.5499999999999998</v>
      </c>
      <c r="L93" s="36">
        <v>143</v>
      </c>
      <c r="M93" s="36">
        <v>2.27</v>
      </c>
      <c r="N93" s="36">
        <v>211.5</v>
      </c>
      <c r="O93" s="36">
        <v>44.7</v>
      </c>
      <c r="P93" s="36"/>
      <c r="Q93" s="36">
        <v>142.74</v>
      </c>
      <c r="R93" s="36">
        <v>2.2599999999999998</v>
      </c>
      <c r="T93" s="41">
        <v>-2.7762237762237754</v>
      </c>
      <c r="U93" s="41">
        <v>-47.9020979020979</v>
      </c>
    </row>
    <row r="94" spans="1:21">
      <c r="A94" s="35" t="s">
        <v>2784</v>
      </c>
      <c r="B94" s="36">
        <v>1363.41966887635</v>
      </c>
      <c r="C94" s="36">
        <v>13.102240997975301</v>
      </c>
      <c r="D94" s="36"/>
      <c r="E94" s="66">
        <v>45.055868638271001</v>
      </c>
      <c r="F94" s="66">
        <v>1.0278367103639401</v>
      </c>
      <c r="G94" s="68">
        <v>5.0004037433241999E-2</v>
      </c>
      <c r="H94" s="68">
        <v>2.05095701010881E-3</v>
      </c>
      <c r="I94" s="66">
        <v>0.38758953421860598</v>
      </c>
      <c r="J94" s="36">
        <v>144.52000000000001</v>
      </c>
      <c r="K94" s="36">
        <v>2.59</v>
      </c>
      <c r="L94" s="36">
        <v>141.51</v>
      </c>
      <c r="M94" s="36">
        <v>1.6</v>
      </c>
      <c r="N94" s="36">
        <v>194.1</v>
      </c>
      <c r="O94" s="36">
        <v>47.7</v>
      </c>
      <c r="P94" s="36"/>
      <c r="Q94" s="36">
        <v>141.31</v>
      </c>
      <c r="R94" s="36">
        <v>1.59</v>
      </c>
      <c r="T94" s="41">
        <v>-2.1270581584340467</v>
      </c>
      <c r="U94" s="41">
        <v>-37.16345134619462</v>
      </c>
    </row>
    <row r="95" spans="1:21">
      <c r="A95" s="35" t="s">
        <v>2783</v>
      </c>
      <c r="B95" s="36">
        <v>1724.7024350074601</v>
      </c>
      <c r="C95" s="36">
        <v>5.3829006750564297</v>
      </c>
      <c r="D95" s="36"/>
      <c r="E95" s="66">
        <v>46.219635427645997</v>
      </c>
      <c r="F95" s="66">
        <v>1.54200654320955</v>
      </c>
      <c r="G95" s="68">
        <v>4.8554389271947399E-2</v>
      </c>
      <c r="H95" s="68">
        <v>2.3241105409915999E-3</v>
      </c>
      <c r="I95" s="66">
        <v>0.48675562429753899</v>
      </c>
      <c r="J95" s="36">
        <v>137.29</v>
      </c>
      <c r="K95" s="36">
        <v>2.76</v>
      </c>
      <c r="L95" s="36">
        <v>137.99</v>
      </c>
      <c r="M95" s="36">
        <v>2.2799999999999998</v>
      </c>
      <c r="N95" s="36">
        <v>125.3</v>
      </c>
      <c r="O95" s="36">
        <v>56.3</v>
      </c>
      <c r="P95" s="36"/>
      <c r="Q95" s="36">
        <v>138.03</v>
      </c>
      <c r="R95" s="36">
        <v>2.2799999999999998</v>
      </c>
      <c r="T95" s="41">
        <v>0.507283136459176</v>
      </c>
      <c r="U95" s="41">
        <v>9.1963185738097053</v>
      </c>
    </row>
    <row r="96" spans="1:21">
      <c r="A96" s="35" t="s">
        <v>2782</v>
      </c>
      <c r="B96" s="36">
        <v>2509.18590511402</v>
      </c>
      <c r="C96" s="36">
        <v>13.393026535996199</v>
      </c>
      <c r="D96" s="36"/>
      <c r="E96" s="66">
        <v>47.032751597536397</v>
      </c>
      <c r="F96" s="66">
        <v>1.7567007109437101</v>
      </c>
      <c r="G96" s="68">
        <v>4.8473656890984297E-2</v>
      </c>
      <c r="H96" s="68">
        <v>2.1035539065150399E-3</v>
      </c>
      <c r="I96" s="66">
        <v>-6.9129763523680304E-2</v>
      </c>
      <c r="J96" s="36">
        <v>134.9</v>
      </c>
      <c r="K96" s="36">
        <v>3.7</v>
      </c>
      <c r="L96" s="36">
        <v>135.6</v>
      </c>
      <c r="M96" s="36">
        <v>2.5</v>
      </c>
      <c r="N96" s="36">
        <v>121</v>
      </c>
      <c r="O96" s="36">
        <v>51</v>
      </c>
      <c r="P96" s="36"/>
      <c r="Q96" s="36">
        <v>135.69999999999999</v>
      </c>
      <c r="R96" s="36">
        <v>2.5</v>
      </c>
      <c r="T96" s="41">
        <v>0.5162241887905521</v>
      </c>
      <c r="U96" s="41">
        <v>10.7669616519174</v>
      </c>
    </row>
    <row r="97" spans="1:21">
      <c r="A97" s="35" t="s">
        <v>2781</v>
      </c>
      <c r="B97" s="36">
        <v>1196.61945660794</v>
      </c>
      <c r="C97" s="36">
        <v>27.6631967600912</v>
      </c>
      <c r="D97" s="36"/>
      <c r="E97" s="66">
        <v>47.2842224957908</v>
      </c>
      <c r="F97" s="66">
        <v>2.08360040997486</v>
      </c>
      <c r="G97" s="68">
        <v>4.8958354400779502E-2</v>
      </c>
      <c r="H97" s="68">
        <v>2.24674735664768E-3</v>
      </c>
      <c r="I97" s="66">
        <v>0.34607163312500999</v>
      </c>
      <c r="J97" s="36">
        <v>135.44</v>
      </c>
      <c r="K97" s="36">
        <v>3.26</v>
      </c>
      <c r="L97" s="36">
        <v>134.91</v>
      </c>
      <c r="M97" s="36">
        <v>2.94</v>
      </c>
      <c r="N97" s="36">
        <v>144.80000000000001</v>
      </c>
      <c r="O97" s="36">
        <v>53.8</v>
      </c>
      <c r="P97" s="36"/>
      <c r="Q97" s="36">
        <v>134.88</v>
      </c>
      <c r="R97" s="36">
        <v>2.94</v>
      </c>
      <c r="T97" s="41">
        <v>-0.39285449558965319</v>
      </c>
      <c r="U97" s="41">
        <v>-7.3308131346823915</v>
      </c>
    </row>
    <row r="98" spans="1:21">
      <c r="A98" s="35" t="s">
        <v>2780</v>
      </c>
      <c r="B98" s="36">
        <v>623.491404488135</v>
      </c>
      <c r="C98" s="36">
        <v>14.122977745476501</v>
      </c>
      <c r="D98" s="36"/>
      <c r="E98" s="66">
        <v>49.810903523064802</v>
      </c>
      <c r="F98" s="66">
        <v>2.2614302998708502</v>
      </c>
      <c r="G98" s="68">
        <v>4.7629411777196602E-2</v>
      </c>
      <c r="H98" s="68">
        <v>2.6567893987354502E-3</v>
      </c>
      <c r="I98" s="66">
        <v>0.28875526044656802</v>
      </c>
      <c r="J98" s="36">
        <v>125.7</v>
      </c>
      <c r="K98" s="36">
        <v>3.6</v>
      </c>
      <c r="L98" s="36">
        <v>128.13999999999999</v>
      </c>
      <c r="M98" s="36">
        <v>2.88</v>
      </c>
      <c r="N98" s="36">
        <v>79.8</v>
      </c>
      <c r="O98" s="36">
        <v>66.2</v>
      </c>
      <c r="P98" s="36"/>
      <c r="Q98" s="36">
        <v>128.29</v>
      </c>
      <c r="R98" s="36">
        <v>2.88</v>
      </c>
      <c r="T98" s="41">
        <v>1.9041673169970217</v>
      </c>
      <c r="U98" s="41">
        <v>37.724363976900257</v>
      </c>
    </row>
    <row r="99" spans="1:21">
      <c r="A99" s="35" t="s">
        <v>2779</v>
      </c>
      <c r="B99" s="36">
        <v>1269.0882289911101</v>
      </c>
      <c r="C99" s="36">
        <v>21.084836867808502</v>
      </c>
      <c r="D99" s="36"/>
      <c r="E99" s="66">
        <v>49.665828833187803</v>
      </c>
      <c r="F99" s="66">
        <v>1.8208115284689601</v>
      </c>
      <c r="G99" s="68">
        <v>5.1161283314556702E-2</v>
      </c>
      <c r="H99" s="68">
        <v>2.5929165191629299E-3</v>
      </c>
      <c r="I99" s="66">
        <v>0.16914543434253901</v>
      </c>
      <c r="J99" s="36">
        <v>134.80000000000001</v>
      </c>
      <c r="K99" s="36">
        <v>3.62</v>
      </c>
      <c r="L99" s="36">
        <v>128.51</v>
      </c>
      <c r="M99" s="36">
        <v>2.33</v>
      </c>
      <c r="N99" s="36">
        <v>247.1</v>
      </c>
      <c r="O99" s="36">
        <v>58.3</v>
      </c>
      <c r="P99" s="36"/>
      <c r="Q99" s="36">
        <v>128.1</v>
      </c>
      <c r="R99" s="36">
        <v>2.3199999999999998</v>
      </c>
      <c r="T99" s="41">
        <v>-4.8945607345732016</v>
      </c>
      <c r="U99" s="41">
        <v>-92.280756361372667</v>
      </c>
    </row>
    <row r="100" spans="1:21">
      <c r="A100" s="35" t="s">
        <v>2778</v>
      </c>
      <c r="B100" s="36">
        <v>996.71896906176596</v>
      </c>
      <c r="C100" s="36">
        <v>12.8470253332803</v>
      </c>
      <c r="D100" s="36"/>
      <c r="E100" s="66">
        <v>53.1224088041428</v>
      </c>
      <c r="F100" s="66">
        <v>2.2050893601434298</v>
      </c>
      <c r="G100" s="68">
        <v>4.8055199225868699E-2</v>
      </c>
      <c r="H100" s="68">
        <v>1.9701247352620398E-3</v>
      </c>
      <c r="I100" s="66">
        <v>2.0121268938237E-2</v>
      </c>
      <c r="J100" s="36">
        <v>119.3</v>
      </c>
      <c r="K100" s="36">
        <v>3.25</v>
      </c>
      <c r="L100" s="36">
        <v>120.22</v>
      </c>
      <c r="M100" s="36">
        <v>2.4700000000000002</v>
      </c>
      <c r="N100" s="36">
        <v>100.9</v>
      </c>
      <c r="O100" s="36">
        <v>48.5</v>
      </c>
      <c r="P100" s="36"/>
      <c r="Q100" s="36">
        <v>120.28</v>
      </c>
      <c r="R100" s="36">
        <v>2.4700000000000002</v>
      </c>
      <c r="T100" s="41">
        <v>0.76526368324738125</v>
      </c>
      <c r="U100" s="41">
        <v>16.070537348194971</v>
      </c>
    </row>
    <row r="101" spans="1:21">
      <c r="A101" s="35" t="s">
        <v>2777</v>
      </c>
      <c r="B101" s="36">
        <v>547.36138222958198</v>
      </c>
      <c r="C101" s="36">
        <v>19.196965570615401</v>
      </c>
      <c r="D101" s="36"/>
      <c r="E101" s="66">
        <v>55.105189238885103</v>
      </c>
      <c r="F101" s="66">
        <v>2.8030686945564698</v>
      </c>
      <c r="G101" s="68">
        <v>4.8218475740400897E-2</v>
      </c>
      <c r="H101" s="68">
        <v>3.19487588159068E-3</v>
      </c>
      <c r="I101" s="66">
        <v>-0.30637507582987</v>
      </c>
      <c r="J101" s="36">
        <v>115.61</v>
      </c>
      <c r="K101" s="36">
        <v>5.2</v>
      </c>
      <c r="L101" s="36">
        <v>115.94</v>
      </c>
      <c r="M101" s="36">
        <v>2.92</v>
      </c>
      <c r="N101" s="36">
        <v>108.9</v>
      </c>
      <c r="O101" s="36">
        <v>78.2</v>
      </c>
      <c r="P101" s="36"/>
      <c r="Q101" s="36">
        <v>115.96</v>
      </c>
      <c r="R101" s="36">
        <v>2.92</v>
      </c>
      <c r="T101" s="41">
        <v>0.28462998102466647</v>
      </c>
      <c r="U101" s="41">
        <v>6.0721062618595756</v>
      </c>
    </row>
    <row r="102" spans="1:21">
      <c r="A102" s="35" t="s">
        <v>2776</v>
      </c>
      <c r="B102" s="36">
        <v>1410.4127467359699</v>
      </c>
      <c r="C102" s="36">
        <v>15.0393387546518</v>
      </c>
      <c r="D102" s="36"/>
      <c r="E102" s="66">
        <v>55.363982919876499</v>
      </c>
      <c r="F102" s="66">
        <v>2.1915079570941201</v>
      </c>
      <c r="G102" s="68">
        <v>4.8698017229089299E-2</v>
      </c>
      <c r="H102" s="68">
        <v>2.6198490880081598E-3</v>
      </c>
      <c r="I102" s="66">
        <v>8.9530044482323407E-2</v>
      </c>
      <c r="J102" s="36">
        <v>116.18</v>
      </c>
      <c r="K102" s="36">
        <v>3.51</v>
      </c>
      <c r="L102" s="36">
        <v>115.4</v>
      </c>
      <c r="M102" s="36">
        <v>2.2599999999999998</v>
      </c>
      <c r="N102" s="36">
        <v>132.30000000000001</v>
      </c>
      <c r="O102" s="36">
        <v>63.2</v>
      </c>
      <c r="P102" s="36"/>
      <c r="Q102" s="36">
        <v>115.35</v>
      </c>
      <c r="R102" s="36">
        <v>2.2599999999999998</v>
      </c>
      <c r="T102" s="41">
        <v>-0.67590987868284325</v>
      </c>
      <c r="U102" s="41">
        <v>-14.644714038128253</v>
      </c>
    </row>
    <row r="103" spans="1:21">
      <c r="A103" s="35" t="s">
        <v>2775</v>
      </c>
      <c r="B103" s="36">
        <v>200.011131985025</v>
      </c>
      <c r="C103" s="36">
        <v>1.92218120109322</v>
      </c>
      <c r="D103" s="36"/>
      <c r="E103" s="66">
        <v>61.734715200901597</v>
      </c>
      <c r="F103" s="66">
        <v>1.8420412371528301</v>
      </c>
      <c r="G103" s="68">
        <v>5.04144527932203E-2</v>
      </c>
      <c r="H103" s="68">
        <v>6.0768808227948303E-3</v>
      </c>
      <c r="I103" s="66">
        <v>5.6882532621779301E-2</v>
      </c>
      <c r="J103" s="36">
        <v>108.29</v>
      </c>
      <c r="K103" s="36">
        <v>6.29</v>
      </c>
      <c r="L103" s="36">
        <v>103.58</v>
      </c>
      <c r="M103" s="36">
        <v>1.53</v>
      </c>
      <c r="N103" s="36">
        <v>213</v>
      </c>
      <c r="O103" s="36">
        <v>140</v>
      </c>
      <c r="P103" s="36"/>
      <c r="Q103" s="36">
        <v>103.29</v>
      </c>
      <c r="R103" s="36">
        <v>1.53</v>
      </c>
      <c r="T103" s="41">
        <v>-4.5472098860784014</v>
      </c>
      <c r="U103" s="41">
        <v>-105.63815408379998</v>
      </c>
    </row>
    <row r="104" spans="1:21">
      <c r="A104" s="35" t="s">
        <v>2774</v>
      </c>
      <c r="B104" s="36">
        <v>538.76862350166903</v>
      </c>
      <c r="C104" s="36">
        <v>3.52406396863659</v>
      </c>
      <c r="D104" s="36"/>
      <c r="E104" s="66">
        <v>64.101857001153306</v>
      </c>
      <c r="F104" s="66">
        <v>2.63211933289179</v>
      </c>
      <c r="G104" s="68">
        <v>4.4756573109383503E-2</v>
      </c>
      <c r="H104" s="68">
        <v>3.8235822541595101E-3</v>
      </c>
      <c r="I104" s="66">
        <v>-0.36206670432301602</v>
      </c>
      <c r="J104" s="36">
        <v>93.29</v>
      </c>
      <c r="K104" s="36">
        <v>4.78</v>
      </c>
      <c r="L104" s="36">
        <v>99.79</v>
      </c>
      <c r="M104" s="36">
        <v>2.0299999999999998</v>
      </c>
      <c r="N104" s="36">
        <v>1.4999999999999999E-4</v>
      </c>
      <c r="O104" s="36">
        <v>99.061790000000002</v>
      </c>
      <c r="P104" s="36"/>
      <c r="Q104" s="36">
        <v>100.2</v>
      </c>
      <c r="R104" s="36">
        <v>2.04</v>
      </c>
      <c r="T104" s="41">
        <v>6.513678725323178</v>
      </c>
      <c r="U104" s="41">
        <v>99.999849684337107</v>
      </c>
    </row>
    <row r="105" spans="1:21">
      <c r="A105" s="35" t="s">
        <v>2773</v>
      </c>
      <c r="B105" s="36">
        <v>1645.55395667228</v>
      </c>
      <c r="C105" s="36">
        <v>6.6237924239810999</v>
      </c>
      <c r="D105" s="36"/>
      <c r="E105" s="66">
        <v>64.009290987969393</v>
      </c>
      <c r="F105" s="66">
        <v>2.2746345294838002</v>
      </c>
      <c r="G105" s="68">
        <v>4.6450835110042603E-2</v>
      </c>
      <c r="H105" s="68">
        <v>2.3788233085024302E-3</v>
      </c>
      <c r="I105" s="66">
        <v>0.45237924287215597</v>
      </c>
      <c r="J105" s="36">
        <v>96.79</v>
      </c>
      <c r="K105" s="36">
        <v>2.1800000000000002</v>
      </c>
      <c r="L105" s="36">
        <v>99.93</v>
      </c>
      <c r="M105" s="36">
        <v>1.76</v>
      </c>
      <c r="N105" s="36">
        <v>20</v>
      </c>
      <c r="O105" s="36">
        <v>61.5</v>
      </c>
      <c r="P105" s="36"/>
      <c r="Q105" s="36">
        <v>100.13</v>
      </c>
      <c r="R105" s="36">
        <v>1.77</v>
      </c>
      <c r="T105" s="41">
        <v>3.1421995396777751</v>
      </c>
      <c r="U105" s="41">
        <v>79.985990193135194</v>
      </c>
    </row>
    <row r="106" spans="1:21">
      <c r="A106" s="35" t="s">
        <v>2772</v>
      </c>
      <c r="B106" s="36">
        <v>518.78512703455999</v>
      </c>
      <c r="C106" s="36">
        <v>7.8349053955953503</v>
      </c>
      <c r="D106" s="36"/>
      <c r="E106" s="66">
        <v>69.811158806268196</v>
      </c>
      <c r="F106" s="66">
        <v>3.8613772418876802</v>
      </c>
      <c r="G106" s="68">
        <v>5.1556280907804002E-2</v>
      </c>
      <c r="H106" s="68">
        <v>2.76963667698637E-3</v>
      </c>
      <c r="I106" s="66">
        <v>9.7480621552748198E-2</v>
      </c>
      <c r="J106" s="36">
        <v>98.4</v>
      </c>
      <c r="K106" s="36">
        <v>3.4</v>
      </c>
      <c r="L106" s="36">
        <v>91.7</v>
      </c>
      <c r="M106" s="36">
        <v>2.5</v>
      </c>
      <c r="N106" s="36">
        <v>265</v>
      </c>
      <c r="O106" s="36">
        <v>62</v>
      </c>
      <c r="P106" s="36"/>
      <c r="Q106" s="36">
        <v>91.3</v>
      </c>
      <c r="R106" s="36">
        <v>2.5</v>
      </c>
      <c r="T106" s="41">
        <v>-7.3064340239912786</v>
      </c>
      <c r="U106" s="41">
        <v>-188.98582333696839</v>
      </c>
    </row>
    <row r="107" spans="1:21">
      <c r="A107" s="35" t="s">
        <v>2771</v>
      </c>
      <c r="B107" s="36">
        <v>45.828408228992103</v>
      </c>
      <c r="C107" s="36">
        <v>0.92862030530341499</v>
      </c>
      <c r="D107" s="36"/>
      <c r="E107" s="66">
        <v>70.418231439290395</v>
      </c>
      <c r="F107" s="66">
        <v>4.8072021167384502</v>
      </c>
      <c r="G107" s="68">
        <v>5.5103604722719697E-2</v>
      </c>
      <c r="H107" s="68">
        <v>2.10162992636704E-2</v>
      </c>
      <c r="I107" s="66">
        <v>8.03783524474561E-2</v>
      </c>
      <c r="J107" s="36">
        <v>104</v>
      </c>
      <c r="K107" s="36">
        <v>18.899999999999999</v>
      </c>
      <c r="L107" s="36">
        <v>90.9</v>
      </c>
      <c r="M107" s="36">
        <v>3.08</v>
      </c>
      <c r="N107" s="36">
        <v>415</v>
      </c>
      <c r="O107" s="36">
        <v>426</v>
      </c>
      <c r="P107" s="36"/>
      <c r="Q107" s="36">
        <v>90.07</v>
      </c>
      <c r="R107" s="36">
        <v>3.05</v>
      </c>
      <c r="T107" s="41">
        <v>-14.411441144114404</v>
      </c>
      <c r="U107" s="41">
        <v>-356.54565456545652</v>
      </c>
    </row>
    <row r="108" spans="1:21">
      <c r="A108" s="35" t="s">
        <v>2770</v>
      </c>
      <c r="B108" s="36">
        <v>233.80640289068501</v>
      </c>
      <c r="C108" s="36">
        <v>3.3202607680312699</v>
      </c>
      <c r="D108" s="36"/>
      <c r="E108" s="66">
        <v>69.231742142760794</v>
      </c>
      <c r="F108" s="66">
        <v>5.0830986381570096</v>
      </c>
      <c r="G108" s="68">
        <v>7.7455697417630906E-2</v>
      </c>
      <c r="H108" s="68">
        <v>1.5925253818402499E-2</v>
      </c>
      <c r="I108" s="66">
        <v>0.297842947985407</v>
      </c>
      <c r="J108" s="36">
        <v>146</v>
      </c>
      <c r="K108" s="36">
        <v>13</v>
      </c>
      <c r="L108" s="36">
        <v>92.4</v>
      </c>
      <c r="M108" s="36">
        <v>3.4</v>
      </c>
      <c r="N108" s="36">
        <v>1132</v>
      </c>
      <c r="O108" s="36">
        <v>205</v>
      </c>
      <c r="P108" s="36"/>
      <c r="Q108" s="36">
        <v>89</v>
      </c>
      <c r="R108" s="36">
        <v>3.2</v>
      </c>
      <c r="T108" s="41">
        <v>-58.008658008657996</v>
      </c>
      <c r="U108" s="41">
        <v>-1125.1082251082248</v>
      </c>
    </row>
    <row r="109" spans="1:21">
      <c r="A109" s="35" t="s">
        <v>2769</v>
      </c>
      <c r="B109" s="36">
        <v>61.923095348577803</v>
      </c>
      <c r="C109" s="36">
        <v>0.81878870514494695</v>
      </c>
      <c r="D109" s="36"/>
      <c r="E109" s="66">
        <v>73.479417597938607</v>
      </c>
      <c r="F109" s="66">
        <v>3.3791680299706299</v>
      </c>
      <c r="G109" s="68">
        <v>4.4060148840406897E-2</v>
      </c>
      <c r="H109" s="68">
        <v>1.5342318394665801E-2</v>
      </c>
      <c r="I109" s="66">
        <v>0.108639943192475</v>
      </c>
      <c r="J109" s="36">
        <v>80.599999999999994</v>
      </c>
      <c r="K109" s="36">
        <v>13.4</v>
      </c>
      <c r="L109" s="36">
        <v>87.14</v>
      </c>
      <c r="M109" s="36">
        <v>1.99</v>
      </c>
      <c r="N109" s="36">
        <v>1.8000000000000001E-4</v>
      </c>
      <c r="O109" s="36">
        <v>421.96965</v>
      </c>
      <c r="P109" s="36"/>
      <c r="Q109" s="36">
        <v>87.55</v>
      </c>
      <c r="R109" s="36">
        <v>2</v>
      </c>
      <c r="T109" s="41">
        <v>7.5051641037411132</v>
      </c>
      <c r="U109" s="41">
        <v>99.999793435850364</v>
      </c>
    </row>
    <row r="110" spans="1:21">
      <c r="A110" s="35" t="s">
        <v>2768</v>
      </c>
      <c r="B110" s="36">
        <v>251.98752253257601</v>
      </c>
      <c r="C110" s="36">
        <v>1.4909423206738499</v>
      </c>
      <c r="D110" s="36"/>
      <c r="E110" s="66">
        <v>73.689518489168606</v>
      </c>
      <c r="F110" s="66">
        <v>3.7199752003500999</v>
      </c>
      <c r="G110" s="68">
        <v>5.0863088581258598E-2</v>
      </c>
      <c r="H110" s="68">
        <v>3.5903844924193001E-3</v>
      </c>
      <c r="I110" s="66">
        <v>0.45615769222499802</v>
      </c>
      <c r="J110" s="36">
        <v>92.3</v>
      </c>
      <c r="K110" s="36">
        <v>2.9</v>
      </c>
      <c r="L110" s="36">
        <v>86.9</v>
      </c>
      <c r="M110" s="36">
        <v>2.2000000000000002</v>
      </c>
      <c r="N110" s="36">
        <v>234</v>
      </c>
      <c r="O110" s="36">
        <v>81</v>
      </c>
      <c r="P110" s="36"/>
      <c r="Q110" s="36">
        <v>86.6</v>
      </c>
      <c r="R110" s="36">
        <v>2.2000000000000002</v>
      </c>
      <c r="T110" s="41">
        <v>-6.2140391254315208</v>
      </c>
      <c r="U110" s="41">
        <v>-169.27502876869966</v>
      </c>
    </row>
    <row r="111" spans="1:21">
      <c r="A111" s="35" t="s">
        <v>2767</v>
      </c>
      <c r="B111" s="36">
        <v>84.520704567232698</v>
      </c>
      <c r="C111" s="36">
        <v>0.96732725333217495</v>
      </c>
      <c r="D111" s="36"/>
      <c r="E111" s="66">
        <v>81.185665044254307</v>
      </c>
      <c r="F111" s="66">
        <v>4.2358465256401301</v>
      </c>
      <c r="G111" s="68">
        <v>5.0513497212656203E-2</v>
      </c>
      <c r="H111" s="68">
        <v>5.5950993876961097E-3</v>
      </c>
      <c r="I111" s="66">
        <v>0.33359042289517199</v>
      </c>
      <c r="J111" s="36">
        <v>83.5</v>
      </c>
      <c r="K111" s="36">
        <v>4.2</v>
      </c>
      <c r="L111" s="36">
        <v>78.900000000000006</v>
      </c>
      <c r="M111" s="36">
        <v>2</v>
      </c>
      <c r="N111" s="36">
        <v>218</v>
      </c>
      <c r="O111" s="36">
        <v>128</v>
      </c>
      <c r="P111" s="36"/>
      <c r="Q111" s="36">
        <v>78.599999999999994</v>
      </c>
      <c r="R111" s="36">
        <v>2</v>
      </c>
      <c r="T111" s="41">
        <v>-5.830164765525975</v>
      </c>
      <c r="U111" s="41">
        <v>-176.29911280101391</v>
      </c>
    </row>
    <row r="112" spans="1:21">
      <c r="A112" s="35" t="s">
        <v>2766</v>
      </c>
      <c r="B112" s="36">
        <v>85.089108762236407</v>
      </c>
      <c r="C112" s="36">
        <v>1.1188084966862599</v>
      </c>
      <c r="D112" s="36"/>
      <c r="E112" s="66">
        <v>81.078851803726195</v>
      </c>
      <c r="F112" s="66">
        <v>3.67213877480919</v>
      </c>
      <c r="G112" s="68">
        <v>7.1643268130478402E-2</v>
      </c>
      <c r="H112" s="68">
        <v>8.76519267887905E-3</v>
      </c>
      <c r="I112" s="66">
        <v>0.14199742103681401</v>
      </c>
      <c r="J112" s="36">
        <v>116.7</v>
      </c>
      <c r="K112" s="36">
        <v>6.8</v>
      </c>
      <c r="L112" s="36">
        <v>79</v>
      </c>
      <c r="M112" s="36">
        <v>1.8</v>
      </c>
      <c r="N112" s="36">
        <v>975</v>
      </c>
      <c r="O112" s="36">
        <v>125</v>
      </c>
      <c r="P112" s="36"/>
      <c r="Q112" s="36">
        <v>76.599999999999994</v>
      </c>
      <c r="R112" s="36">
        <v>1.7</v>
      </c>
      <c r="T112" s="41">
        <v>-47.721518987341774</v>
      </c>
      <c r="U112" s="41">
        <v>-1134.1772151898733</v>
      </c>
    </row>
    <row r="113" spans="1:21">
      <c r="A113" s="35" t="s">
        <v>2765</v>
      </c>
      <c r="B113" s="36">
        <v>75.127436117779894</v>
      </c>
      <c r="C113" s="36">
        <v>1.1283207512174001</v>
      </c>
      <c r="D113" s="36"/>
      <c r="E113" s="66">
        <v>86.636238746234795</v>
      </c>
      <c r="F113" s="66">
        <v>3.96279944007386</v>
      </c>
      <c r="G113" s="68">
        <v>5.8630908030582303E-2</v>
      </c>
      <c r="H113" s="68">
        <v>6.2096132060203701E-3</v>
      </c>
      <c r="I113" s="66">
        <v>5.8810726984636699E-2</v>
      </c>
      <c r="J113" s="36">
        <v>90.5</v>
      </c>
      <c r="K113" s="36">
        <v>4.9000000000000004</v>
      </c>
      <c r="L113" s="36">
        <v>74</v>
      </c>
      <c r="M113" s="36">
        <v>1.7</v>
      </c>
      <c r="N113" s="36">
        <v>552</v>
      </c>
      <c r="O113" s="36">
        <v>116</v>
      </c>
      <c r="P113" s="36"/>
      <c r="Q113" s="36">
        <v>72.900000000000006</v>
      </c>
      <c r="R113" s="36">
        <v>1.7</v>
      </c>
      <c r="T113" s="41">
        <v>-22.297297297297298</v>
      </c>
      <c r="U113" s="41">
        <v>-645.94594594594594</v>
      </c>
    </row>
    <row r="114" spans="1:21">
      <c r="B114" s="36"/>
      <c r="C114" s="36"/>
      <c r="D114" s="36"/>
      <c r="E114" s="66"/>
      <c r="F114" s="66"/>
      <c r="G114" s="68"/>
      <c r="H114" s="68"/>
      <c r="I114" s="66"/>
      <c r="J114" s="36"/>
      <c r="K114" s="36"/>
      <c r="L114" s="36"/>
      <c r="M114" s="36"/>
      <c r="N114" s="36"/>
      <c r="O114" s="36"/>
      <c r="P114" s="36"/>
      <c r="Q114" s="36"/>
      <c r="R114" s="36"/>
      <c r="T114" s="41"/>
      <c r="U114" s="41"/>
    </row>
    <row r="115" spans="1:21">
      <c r="A115" s="35" t="s">
        <v>2764</v>
      </c>
      <c r="B115" s="36">
        <v>165.98816947099701</v>
      </c>
      <c r="C115" s="36">
        <v>1.75717610431399</v>
      </c>
      <c r="D115" s="36"/>
      <c r="E115" s="66">
        <v>68.739808952450204</v>
      </c>
      <c r="F115" s="66">
        <v>2.8824179205851301</v>
      </c>
      <c r="G115" s="68">
        <v>4.7894649163328501E-2</v>
      </c>
      <c r="H115" s="68">
        <v>8.4932803794037001E-3</v>
      </c>
      <c r="I115" s="66">
        <v>0.58123611740660397</v>
      </c>
      <c r="J115" s="36">
        <v>93.1</v>
      </c>
      <c r="K115" s="36">
        <v>6.97</v>
      </c>
      <c r="L115" s="36">
        <v>93.1</v>
      </c>
      <c r="M115" s="36">
        <v>1.94</v>
      </c>
      <c r="N115" s="36">
        <v>93</v>
      </c>
      <c r="O115" s="36">
        <v>210</v>
      </c>
      <c r="P115" s="36"/>
      <c r="Q115" s="36">
        <v>93.1</v>
      </c>
      <c r="R115" s="36">
        <v>1.94</v>
      </c>
      <c r="T115" s="41">
        <v>0</v>
      </c>
      <c r="U115" s="41">
        <v>0.10741138560686823</v>
      </c>
    </row>
    <row r="116" spans="1:21">
      <c r="A116" s="35" t="s">
        <v>2763</v>
      </c>
      <c r="B116" s="36">
        <v>142.65650961691301</v>
      </c>
      <c r="C116" s="36">
        <v>1.54470813218173</v>
      </c>
      <c r="D116" s="36"/>
      <c r="E116" s="66">
        <v>68.592129904636096</v>
      </c>
      <c r="F116" s="66">
        <v>2.99731083635114</v>
      </c>
      <c r="G116" s="68">
        <v>5.7552219427835997E-2</v>
      </c>
      <c r="H116" s="68">
        <v>9.98988140606572E-3</v>
      </c>
      <c r="I116" s="66">
        <v>0.28666704135974402</v>
      </c>
      <c r="J116" s="36">
        <v>111.11</v>
      </c>
      <c r="K116" s="36">
        <v>8.76</v>
      </c>
      <c r="L116" s="36">
        <v>93.3</v>
      </c>
      <c r="M116" s="36">
        <v>2.02</v>
      </c>
      <c r="N116" s="36">
        <v>512</v>
      </c>
      <c r="O116" s="36">
        <v>191</v>
      </c>
      <c r="P116" s="36"/>
      <c r="Q116" s="36">
        <v>92.17</v>
      </c>
      <c r="R116" s="36">
        <v>2</v>
      </c>
      <c r="T116" s="41">
        <v>-19.08896034297964</v>
      </c>
      <c r="U116" s="41">
        <v>-448.76741693461952</v>
      </c>
    </row>
    <row r="117" spans="1:21">
      <c r="A117" s="35" t="s">
        <v>2758</v>
      </c>
      <c r="B117" s="36">
        <v>118.766187336895</v>
      </c>
      <c r="C117" s="36">
        <v>1.58586143514394</v>
      </c>
      <c r="D117" s="36"/>
      <c r="E117" s="66">
        <v>69.905861734019297</v>
      </c>
      <c r="F117" s="66">
        <v>3.2995725837668899</v>
      </c>
      <c r="G117" s="68">
        <v>5.2618355461228603E-2</v>
      </c>
      <c r="H117" s="68">
        <v>1.0596714046968801E-2</v>
      </c>
      <c r="I117" s="66">
        <v>-0.158411479503968</v>
      </c>
      <c r="J117" s="36">
        <v>100.2</v>
      </c>
      <c r="K117" s="36">
        <v>10.199999999999999</v>
      </c>
      <c r="L117" s="36">
        <v>91.56</v>
      </c>
      <c r="M117" s="36">
        <v>2.15</v>
      </c>
      <c r="N117" s="36">
        <v>311</v>
      </c>
      <c r="O117" s="36">
        <v>229</v>
      </c>
      <c r="P117" s="36"/>
      <c r="Q117" s="36">
        <v>91.18</v>
      </c>
      <c r="R117" s="36">
        <v>2.14</v>
      </c>
      <c r="T117" s="41">
        <v>-9.4364351245085185</v>
      </c>
      <c r="U117" s="41">
        <v>-239.66797728265615</v>
      </c>
    </row>
    <row r="118" spans="1:21">
      <c r="A118" s="35" t="s">
        <v>2762</v>
      </c>
      <c r="B118" s="36">
        <v>115.692685183999</v>
      </c>
      <c r="C118" s="36">
        <v>1.6613765014252999</v>
      </c>
      <c r="D118" s="36"/>
      <c r="E118" s="66">
        <v>68.837379945024097</v>
      </c>
      <c r="F118" s="66">
        <v>3.3158057517314199</v>
      </c>
      <c r="G118" s="68">
        <v>8.7122139742994001E-2</v>
      </c>
      <c r="H118" s="68">
        <v>7.9203473198975506E-3</v>
      </c>
      <c r="I118" s="66">
        <v>0.21315838171122201</v>
      </c>
      <c r="J118" s="36">
        <v>163.25</v>
      </c>
      <c r="K118" s="36">
        <v>7.04</v>
      </c>
      <c r="L118" s="36">
        <v>92.97</v>
      </c>
      <c r="M118" s="36">
        <v>2.2200000000000002</v>
      </c>
      <c r="N118" s="36">
        <v>1362.3</v>
      </c>
      <c r="O118" s="36">
        <v>87.6</v>
      </c>
      <c r="P118" s="36"/>
      <c r="Q118" s="36">
        <v>88.4</v>
      </c>
      <c r="R118" s="36">
        <v>2.11</v>
      </c>
      <c r="T118" s="41">
        <v>-75.594277723996996</v>
      </c>
      <c r="U118" s="41">
        <v>-1365.3113907712163</v>
      </c>
    </row>
    <row r="119" spans="1:21">
      <c r="A119" s="35" t="s">
        <v>2761</v>
      </c>
      <c r="B119" s="36">
        <v>445.79196577279401</v>
      </c>
      <c r="C119" s="36">
        <v>2.59645531041572</v>
      </c>
      <c r="D119" s="36"/>
      <c r="E119" s="66">
        <v>73.123867576635206</v>
      </c>
      <c r="F119" s="66">
        <v>3.33178404692196</v>
      </c>
      <c r="G119" s="68">
        <v>5.1349187955885701E-2</v>
      </c>
      <c r="H119" s="68">
        <v>4.4614918038871501E-3</v>
      </c>
      <c r="I119" s="66">
        <v>8.0277579669554594E-2</v>
      </c>
      <c r="J119" s="36">
        <v>93.8</v>
      </c>
      <c r="K119" s="36">
        <v>4.25</v>
      </c>
      <c r="L119" s="36">
        <v>87.56</v>
      </c>
      <c r="M119" s="36">
        <v>1.98</v>
      </c>
      <c r="N119" s="36">
        <v>255.5</v>
      </c>
      <c r="O119" s="36">
        <v>99.9</v>
      </c>
      <c r="P119" s="36"/>
      <c r="Q119" s="36">
        <v>87.17</v>
      </c>
      <c r="R119" s="36">
        <v>1.97</v>
      </c>
      <c r="T119" s="41">
        <v>-7.1265417999086287</v>
      </c>
      <c r="U119" s="41">
        <v>-191.79990863407949</v>
      </c>
    </row>
    <row r="120" spans="1:21">
      <c r="A120" s="35" t="s">
        <v>2760</v>
      </c>
      <c r="B120" s="36">
        <v>235.09164474012201</v>
      </c>
      <c r="C120" s="36">
        <v>1.3886763758673699</v>
      </c>
      <c r="D120" s="36"/>
      <c r="E120" s="66">
        <v>70.825415379833203</v>
      </c>
      <c r="F120" s="66">
        <v>3.50748809405767</v>
      </c>
      <c r="G120" s="68">
        <v>7.7073958658986003E-2</v>
      </c>
      <c r="H120" s="68">
        <v>9.5977941439180803E-3</v>
      </c>
      <c r="I120" s="66">
        <v>3.7069286323112301E-2</v>
      </c>
      <c r="J120" s="36">
        <v>141.88999999999999</v>
      </c>
      <c r="K120" s="36">
        <v>8.76</v>
      </c>
      <c r="L120" s="36">
        <v>90.38</v>
      </c>
      <c r="M120" s="36">
        <v>2.2200000000000002</v>
      </c>
      <c r="N120" s="36">
        <v>1122</v>
      </c>
      <c r="O120" s="36">
        <v>124</v>
      </c>
      <c r="P120" s="36"/>
      <c r="Q120" s="36">
        <v>87.07</v>
      </c>
      <c r="R120" s="36">
        <v>2.14</v>
      </c>
      <c r="T120" s="41">
        <v>-56.992697499446777</v>
      </c>
      <c r="U120" s="41">
        <v>-1141.4250940473555</v>
      </c>
    </row>
    <row r="121" spans="1:21">
      <c r="A121" s="35" t="s">
        <v>2759</v>
      </c>
      <c r="B121" s="36">
        <v>167.89380489881901</v>
      </c>
      <c r="C121" s="36">
        <v>1.87728540958634</v>
      </c>
      <c r="D121" s="36"/>
      <c r="E121" s="66">
        <v>73.426981996953103</v>
      </c>
      <c r="F121" s="66">
        <v>3.2953710766395701</v>
      </c>
      <c r="G121" s="68">
        <v>5.0062279946949902E-2</v>
      </c>
      <c r="H121" s="68">
        <v>7.9938669738996299E-3</v>
      </c>
      <c r="I121" s="66">
        <v>0.21706314300438001</v>
      </c>
      <c r="J121" s="36">
        <v>91.19</v>
      </c>
      <c r="K121" s="36">
        <v>6.81</v>
      </c>
      <c r="L121" s="36">
        <v>87.2</v>
      </c>
      <c r="M121" s="36">
        <v>1.94</v>
      </c>
      <c r="N121" s="36">
        <v>197</v>
      </c>
      <c r="O121" s="36">
        <v>186</v>
      </c>
      <c r="P121" s="36"/>
      <c r="Q121" s="36">
        <v>86.95</v>
      </c>
      <c r="R121" s="36">
        <v>1.94</v>
      </c>
      <c r="T121" s="41">
        <v>-4.5756880733944891</v>
      </c>
      <c r="U121" s="41">
        <v>-125.91743119266054</v>
      </c>
    </row>
    <row r="122" spans="1:21">
      <c r="A122" s="35" t="s">
        <v>2754</v>
      </c>
      <c r="B122" s="36">
        <v>371.57154091466799</v>
      </c>
      <c r="C122" s="36">
        <v>2.2624944421735198</v>
      </c>
      <c r="D122" s="36"/>
      <c r="E122" s="66">
        <v>74.896919466705796</v>
      </c>
      <c r="F122" s="66">
        <v>2.6687373810153701</v>
      </c>
      <c r="G122" s="68">
        <v>5.19354946985972E-2</v>
      </c>
      <c r="H122" s="68">
        <v>4.6393669550078096E-3</v>
      </c>
      <c r="I122" s="66">
        <v>0.279489982305127</v>
      </c>
      <c r="J122" s="36">
        <v>92.68</v>
      </c>
      <c r="K122" s="36">
        <v>3.83</v>
      </c>
      <c r="L122" s="36">
        <v>85.5</v>
      </c>
      <c r="M122" s="36">
        <v>1.51</v>
      </c>
      <c r="N122" s="36">
        <v>282</v>
      </c>
      <c r="O122" s="36">
        <v>102</v>
      </c>
      <c r="P122" s="36"/>
      <c r="Q122" s="36">
        <v>85.05</v>
      </c>
      <c r="R122" s="36">
        <v>1.51</v>
      </c>
      <c r="T122" s="41">
        <v>-8.397660818713458</v>
      </c>
      <c r="U122" s="41">
        <v>-229.82456140350877</v>
      </c>
    </row>
    <row r="123" spans="1:21">
      <c r="A123" s="35" t="s">
        <v>2758</v>
      </c>
      <c r="B123" s="36">
        <v>299.56838043762502</v>
      </c>
      <c r="C123" s="36">
        <v>1.9987281291475101</v>
      </c>
      <c r="D123" s="36"/>
      <c r="E123" s="66">
        <v>75.403967678721699</v>
      </c>
      <c r="F123" s="66">
        <v>3.1443420311870098</v>
      </c>
      <c r="G123" s="68">
        <v>5.2932561102382703E-2</v>
      </c>
      <c r="H123" s="68">
        <v>3.3978127339101801E-3</v>
      </c>
      <c r="I123" s="66">
        <v>5.9849313345589003E-2</v>
      </c>
      <c r="J123" s="36">
        <v>93.8</v>
      </c>
      <c r="K123" s="36">
        <v>3.3</v>
      </c>
      <c r="L123" s="36">
        <v>84.9</v>
      </c>
      <c r="M123" s="36">
        <v>1.8</v>
      </c>
      <c r="N123" s="36">
        <v>325</v>
      </c>
      <c r="O123" s="36">
        <v>73</v>
      </c>
      <c r="P123" s="36"/>
      <c r="Q123" s="36">
        <v>84.4</v>
      </c>
      <c r="R123" s="36">
        <v>1.7</v>
      </c>
      <c r="T123" s="41">
        <v>-10.482921083627787</v>
      </c>
      <c r="U123" s="41">
        <v>-282.80329799764428</v>
      </c>
    </row>
    <row r="124" spans="1:21">
      <c r="A124" s="35" t="s">
        <v>2757</v>
      </c>
      <c r="B124" s="36">
        <v>90.985220355167897</v>
      </c>
      <c r="C124" s="36">
        <v>1.39859281209082</v>
      </c>
      <c r="D124" s="36"/>
      <c r="E124" s="66">
        <v>75.869753270097306</v>
      </c>
      <c r="F124" s="66">
        <v>4.4142358007130298</v>
      </c>
      <c r="G124" s="68">
        <v>4.9536219443476998E-2</v>
      </c>
      <c r="H124" s="68">
        <v>1.1722287426203499E-2</v>
      </c>
      <c r="I124" s="66">
        <v>0.54798387436484197</v>
      </c>
      <c r="J124" s="36">
        <v>87.49</v>
      </c>
      <c r="K124" s="36">
        <v>8.82</v>
      </c>
      <c r="L124" s="36">
        <v>84.41</v>
      </c>
      <c r="M124" s="36">
        <v>2.44</v>
      </c>
      <c r="N124" s="36">
        <v>172</v>
      </c>
      <c r="O124" s="36">
        <v>276</v>
      </c>
      <c r="P124" s="36"/>
      <c r="Q124" s="36">
        <v>84.22</v>
      </c>
      <c r="R124" s="36">
        <v>2.4300000000000002</v>
      </c>
      <c r="T124" s="41">
        <v>-3.6488567705248172</v>
      </c>
      <c r="U124" s="41">
        <v>-103.76732614619122</v>
      </c>
    </row>
    <row r="125" spans="1:21">
      <c r="A125" s="35" t="s">
        <v>2757</v>
      </c>
      <c r="B125" s="36">
        <v>325.52219722384501</v>
      </c>
      <c r="C125" s="36">
        <v>1.9454611598418401</v>
      </c>
      <c r="D125" s="36"/>
      <c r="E125" s="66">
        <v>76.675244746412403</v>
      </c>
      <c r="F125" s="66">
        <v>3.9403935823804002</v>
      </c>
      <c r="G125" s="68">
        <v>6.5138110111077799E-2</v>
      </c>
      <c r="H125" s="68">
        <v>3.8310990719659199E-3</v>
      </c>
      <c r="I125" s="66">
        <v>0.54576224108309102</v>
      </c>
      <c r="J125" s="36">
        <v>112.4</v>
      </c>
      <c r="K125" s="36">
        <v>2.8</v>
      </c>
      <c r="L125" s="36">
        <v>83.5</v>
      </c>
      <c r="M125" s="36">
        <v>2.1</v>
      </c>
      <c r="N125" s="36">
        <v>778</v>
      </c>
      <c r="O125" s="36">
        <v>62</v>
      </c>
      <c r="P125" s="36"/>
      <c r="Q125" s="36">
        <v>81.7</v>
      </c>
      <c r="R125" s="36">
        <v>2.1</v>
      </c>
      <c r="T125" s="41">
        <v>-34.610778443113773</v>
      </c>
      <c r="U125" s="41">
        <v>-831.7365269461078</v>
      </c>
    </row>
    <row r="126" spans="1:21">
      <c r="A126" s="35" t="s">
        <v>2756</v>
      </c>
      <c r="B126" s="36">
        <v>137.584176959128</v>
      </c>
      <c r="C126" s="36">
        <v>2.35306267080527</v>
      </c>
      <c r="D126" s="36"/>
      <c r="E126" s="66">
        <v>79.038971876080794</v>
      </c>
      <c r="F126" s="66">
        <v>4.1208392513396701</v>
      </c>
      <c r="G126" s="68">
        <v>4.8575560414367801E-2</v>
      </c>
      <c r="H126" s="68">
        <v>8.5816292511849395E-3</v>
      </c>
      <c r="I126" s="66">
        <v>-1.22993870626401E-3</v>
      </c>
      <c r="J126" s="36">
        <v>82.55</v>
      </c>
      <c r="K126" s="36">
        <v>7.3</v>
      </c>
      <c r="L126" s="36">
        <v>81.05</v>
      </c>
      <c r="M126" s="36">
        <v>2.1</v>
      </c>
      <c r="N126" s="36">
        <v>126</v>
      </c>
      <c r="O126" s="36">
        <v>208</v>
      </c>
      <c r="P126" s="36"/>
      <c r="Q126" s="36">
        <v>80.95</v>
      </c>
      <c r="R126" s="36">
        <v>2.1</v>
      </c>
      <c r="T126" s="41">
        <v>-1.8507094386181371</v>
      </c>
      <c r="U126" s="41">
        <v>-55.45959284392351</v>
      </c>
    </row>
    <row r="127" spans="1:21">
      <c r="A127" s="35" t="s">
        <v>2755</v>
      </c>
      <c r="B127" s="36">
        <v>235.259879537079</v>
      </c>
      <c r="C127" s="36">
        <v>2.01340467172421</v>
      </c>
      <c r="D127" s="36"/>
      <c r="E127" s="66">
        <v>79.498620166798901</v>
      </c>
      <c r="F127" s="66">
        <v>4.2951244558111004</v>
      </c>
      <c r="G127" s="68">
        <v>4.8098574758074698E-2</v>
      </c>
      <c r="H127" s="68">
        <v>6.9617513322283E-3</v>
      </c>
      <c r="I127" s="66">
        <v>0.28711035013825698</v>
      </c>
      <c r="J127" s="36">
        <v>81.319999999999993</v>
      </c>
      <c r="K127" s="36">
        <v>5.44</v>
      </c>
      <c r="L127" s="36">
        <v>80.58</v>
      </c>
      <c r="M127" s="36">
        <v>2.16</v>
      </c>
      <c r="N127" s="36">
        <v>103</v>
      </c>
      <c r="O127" s="36">
        <v>171</v>
      </c>
      <c r="P127" s="36"/>
      <c r="Q127" s="36">
        <v>80.540000000000006</v>
      </c>
      <c r="R127" s="36">
        <v>2.16</v>
      </c>
      <c r="T127" s="41">
        <v>-0.91834202035243839</v>
      </c>
      <c r="U127" s="41">
        <v>-27.823281211218671</v>
      </c>
    </row>
    <row r="128" spans="1:21">
      <c r="A128" s="35" t="s">
        <v>2754</v>
      </c>
      <c r="B128" s="36">
        <v>110.399539687718</v>
      </c>
      <c r="C128" s="36">
        <v>1.56103363196193</v>
      </c>
      <c r="D128" s="36"/>
      <c r="E128" s="66">
        <v>62.366900351836499</v>
      </c>
      <c r="F128" s="66">
        <v>3.45947586377841</v>
      </c>
      <c r="G128" s="68">
        <v>0.29121260319047398</v>
      </c>
      <c r="H128" s="68">
        <v>2.0285521593490102E-2</v>
      </c>
      <c r="I128" s="66">
        <v>-3.6172181767205797E-2</v>
      </c>
      <c r="J128" s="36">
        <v>504</v>
      </c>
      <c r="K128" s="36">
        <v>18</v>
      </c>
      <c r="L128" s="36">
        <v>102.5</v>
      </c>
      <c r="M128" s="36">
        <v>2.8</v>
      </c>
      <c r="N128" s="36">
        <v>3423</v>
      </c>
      <c r="O128" s="36">
        <v>54</v>
      </c>
      <c r="P128" s="36"/>
      <c r="Q128" s="36">
        <v>80.400000000000006</v>
      </c>
      <c r="R128" s="36">
        <v>2.2000000000000002</v>
      </c>
      <c r="T128" s="41">
        <v>-391.70731707317071</v>
      </c>
      <c r="U128" s="41">
        <v>-3239.5121951219517</v>
      </c>
    </row>
    <row r="129" spans="1:21">
      <c r="A129" s="35" t="s">
        <v>2753</v>
      </c>
      <c r="B129" s="36">
        <v>346.90592819079097</v>
      </c>
      <c r="C129" s="36">
        <v>1.4592972678817699</v>
      </c>
      <c r="D129" s="36"/>
      <c r="E129" s="66">
        <v>81.280100118540503</v>
      </c>
      <c r="F129" s="66">
        <v>3.6644486366248801</v>
      </c>
      <c r="G129" s="68">
        <v>4.2206559365478402E-2</v>
      </c>
      <c r="H129" s="68">
        <v>6.7774401741186397E-3</v>
      </c>
      <c r="I129" s="66">
        <v>0.44987217503639498</v>
      </c>
      <c r="J129" s="36">
        <v>70.180000000000007</v>
      </c>
      <c r="K129" s="36">
        <v>4.95</v>
      </c>
      <c r="L129" s="36">
        <v>78.83</v>
      </c>
      <c r="M129" s="36">
        <v>1.77</v>
      </c>
      <c r="N129" s="36">
        <v>1.4999999999999999E-4</v>
      </c>
      <c r="O129" s="36">
        <v>187.75511</v>
      </c>
      <c r="P129" s="36"/>
      <c r="Q129" s="36">
        <v>79.36</v>
      </c>
      <c r="R129" s="36">
        <v>1.78</v>
      </c>
      <c r="T129" s="41">
        <v>10.972979830013943</v>
      </c>
      <c r="U129" s="41">
        <v>99.999809717112768</v>
      </c>
    </row>
    <row r="130" spans="1:21">
      <c r="A130" s="35" t="s">
        <v>2753</v>
      </c>
      <c r="B130" s="36">
        <v>180.48111409327501</v>
      </c>
      <c r="C130" s="36">
        <v>1.66735073206894</v>
      </c>
      <c r="D130" s="36"/>
      <c r="E130" s="66">
        <v>80.932538669375305</v>
      </c>
      <c r="F130" s="66">
        <v>2.8675397212205</v>
      </c>
      <c r="G130" s="68">
        <v>6.9226659289159706E-2</v>
      </c>
      <c r="H130" s="68">
        <v>8.4208063188119901E-3</v>
      </c>
      <c r="I130" s="66">
        <v>0.150809417713091</v>
      </c>
      <c r="J130" s="36">
        <v>113.2</v>
      </c>
      <c r="K130" s="36">
        <v>6.5</v>
      </c>
      <c r="L130" s="36">
        <v>79.2</v>
      </c>
      <c r="M130" s="36">
        <v>1.4</v>
      </c>
      <c r="N130" s="36">
        <v>905</v>
      </c>
      <c r="O130" s="36">
        <v>125</v>
      </c>
      <c r="P130" s="36"/>
      <c r="Q130" s="36">
        <v>77</v>
      </c>
      <c r="R130" s="36">
        <v>1.4</v>
      </c>
      <c r="T130" s="41">
        <v>-42.929292929292927</v>
      </c>
      <c r="U130" s="41">
        <v>-1042.6767676767677</v>
      </c>
    </row>
    <row r="131" spans="1:21">
      <c r="A131" s="35" t="s">
        <v>2752</v>
      </c>
      <c r="B131" s="36">
        <v>382.99885340160102</v>
      </c>
      <c r="C131" s="36">
        <v>2.44593014188984</v>
      </c>
      <c r="D131" s="36"/>
      <c r="E131" s="66">
        <v>87.007390381471396</v>
      </c>
      <c r="F131" s="66">
        <v>5.9287771127732096</v>
      </c>
      <c r="G131" s="68">
        <v>5.1271779255093602E-2</v>
      </c>
      <c r="H131" s="68">
        <v>2.4368981652649201E-3</v>
      </c>
      <c r="I131" s="66">
        <v>0.39743336860981199</v>
      </c>
      <c r="J131" s="36">
        <v>79.3</v>
      </c>
      <c r="K131" s="36">
        <v>2.5</v>
      </c>
      <c r="L131" s="36">
        <v>73.7</v>
      </c>
      <c r="M131" s="36">
        <v>2.5</v>
      </c>
      <c r="N131" s="36">
        <v>252</v>
      </c>
      <c r="O131" s="36">
        <v>55</v>
      </c>
      <c r="P131" s="36"/>
      <c r="Q131" s="36">
        <v>73.3</v>
      </c>
      <c r="R131" s="36">
        <v>2.5</v>
      </c>
      <c r="T131" s="41">
        <v>-7.5983717774762471</v>
      </c>
      <c r="U131" s="41">
        <v>-241.92672998643147</v>
      </c>
    </row>
    <row r="132" spans="1:21">
      <c r="B132" s="36"/>
      <c r="C132" s="36"/>
      <c r="D132" s="36"/>
      <c r="E132" s="66"/>
      <c r="F132" s="66"/>
      <c r="G132" s="68"/>
      <c r="H132" s="68"/>
      <c r="I132" s="66"/>
      <c r="J132" s="36"/>
      <c r="K132" s="36"/>
      <c r="L132" s="36"/>
      <c r="M132" s="36"/>
      <c r="N132" s="36"/>
      <c r="O132" s="36"/>
      <c r="P132" s="36"/>
      <c r="Q132" s="36"/>
      <c r="R132" s="36"/>
      <c r="T132" s="41"/>
      <c r="U132" s="41"/>
    </row>
    <row r="133" spans="1:21">
      <c r="A133" s="35" t="s">
        <v>2726</v>
      </c>
      <c r="B133" s="36">
        <v>326.07534140000001</v>
      </c>
      <c r="C133" s="36">
        <v>0.90005389599999996</v>
      </c>
      <c r="D133" s="36"/>
      <c r="E133" s="66">
        <v>61.737014019999997</v>
      </c>
      <c r="F133" s="66">
        <v>1.536502821</v>
      </c>
      <c r="G133" s="68">
        <v>4.6650578999999998E-2</v>
      </c>
      <c r="H133" s="68">
        <v>2.1692180000000001E-3</v>
      </c>
      <c r="I133" s="66">
        <v>0.27858971599999999</v>
      </c>
      <c r="J133" s="36">
        <v>100.59</v>
      </c>
      <c r="K133" s="36">
        <v>2.21</v>
      </c>
      <c r="L133" s="36">
        <v>103.58</v>
      </c>
      <c r="M133" s="36">
        <v>1.28</v>
      </c>
      <c r="N133" s="36">
        <v>30.3</v>
      </c>
      <c r="O133" s="36">
        <v>55.7</v>
      </c>
      <c r="P133" s="36"/>
      <c r="Q133" s="36">
        <v>103.77</v>
      </c>
      <c r="R133" s="36">
        <v>1.28</v>
      </c>
      <c r="T133" s="41">
        <v>2.9</v>
      </c>
      <c r="U133" s="41">
        <v>70.7</v>
      </c>
    </row>
    <row r="134" spans="1:21">
      <c r="A134" s="35" t="s">
        <v>2751</v>
      </c>
      <c r="B134" s="36">
        <v>441.36851760000002</v>
      </c>
      <c r="C134" s="36">
        <v>1.2246511840000001</v>
      </c>
      <c r="D134" s="36"/>
      <c r="E134" s="66">
        <v>62.012473919999998</v>
      </c>
      <c r="F134" s="66">
        <v>2.0366445710000001</v>
      </c>
      <c r="G134" s="68">
        <v>4.9816806999999998E-2</v>
      </c>
      <c r="H134" s="68">
        <v>2.3223330000000002E-3</v>
      </c>
      <c r="I134" s="66">
        <v>0.21396895899999999</v>
      </c>
      <c r="J134" s="36">
        <v>106.62</v>
      </c>
      <c r="K134" s="36">
        <v>2.58</v>
      </c>
      <c r="L134" s="36">
        <v>103.12</v>
      </c>
      <c r="M134" s="36">
        <v>1.68</v>
      </c>
      <c r="N134" s="36">
        <v>185.4</v>
      </c>
      <c r="O134" s="36">
        <v>54.3</v>
      </c>
      <c r="P134" s="36"/>
      <c r="Q134" s="36">
        <v>102.9</v>
      </c>
      <c r="R134" s="36">
        <v>1.68</v>
      </c>
      <c r="T134" s="41">
        <v>-3.4</v>
      </c>
      <c r="U134" s="41">
        <v>-79.8</v>
      </c>
    </row>
    <row r="135" spans="1:21">
      <c r="A135" s="35" t="s">
        <v>2743</v>
      </c>
      <c r="B135" s="36">
        <v>238.03362139999999</v>
      </c>
      <c r="C135" s="36">
        <v>3.2663584409999999</v>
      </c>
      <c r="D135" s="36"/>
      <c r="E135" s="66">
        <v>63.337585840000003</v>
      </c>
      <c r="F135" s="66">
        <v>2.7679525909999998</v>
      </c>
      <c r="G135" s="68">
        <v>4.5896341E-2</v>
      </c>
      <c r="H135" s="68">
        <v>2.8149239999999999E-3</v>
      </c>
      <c r="I135" s="66">
        <v>0.25106288700000001</v>
      </c>
      <c r="J135" s="36">
        <v>96.65</v>
      </c>
      <c r="K135" s="36">
        <v>3.03</v>
      </c>
      <c r="L135" s="36">
        <v>100.98</v>
      </c>
      <c r="M135" s="36">
        <v>2.19</v>
      </c>
      <c r="N135" s="36">
        <v>1.7000000000000001E-4</v>
      </c>
      <c r="O135" s="36">
        <v>74.994720000000001</v>
      </c>
      <c r="P135" s="36"/>
      <c r="Q135" s="36">
        <v>101.26</v>
      </c>
      <c r="R135" s="36">
        <v>2.2000000000000002</v>
      </c>
      <c r="T135" s="41">
        <v>4.3</v>
      </c>
      <c r="U135" s="41">
        <v>100</v>
      </c>
    </row>
    <row r="136" spans="1:21">
      <c r="A136" s="35" t="s">
        <v>2750</v>
      </c>
      <c r="B136" s="36">
        <v>189.0908771</v>
      </c>
      <c r="C136" s="36">
        <v>1.547611522</v>
      </c>
      <c r="D136" s="36"/>
      <c r="E136" s="66">
        <v>64.253991709999994</v>
      </c>
      <c r="F136" s="66">
        <v>3.1303792170000002</v>
      </c>
      <c r="G136" s="68">
        <v>4.5913084999999999E-2</v>
      </c>
      <c r="H136" s="68">
        <v>3.631151E-3</v>
      </c>
      <c r="I136" s="66">
        <v>-0.10089759</v>
      </c>
      <c r="J136" s="36">
        <v>95.37</v>
      </c>
      <c r="K136" s="36">
        <v>4.41</v>
      </c>
      <c r="L136" s="36">
        <v>99.55</v>
      </c>
      <c r="M136" s="36">
        <v>2.41</v>
      </c>
      <c r="N136" s="36">
        <v>1.8000000000000001E-4</v>
      </c>
      <c r="O136" s="36">
        <v>98.926850000000002</v>
      </c>
      <c r="P136" s="36"/>
      <c r="Q136" s="36">
        <v>99.82</v>
      </c>
      <c r="R136" s="36">
        <v>2.41</v>
      </c>
      <c r="T136" s="41">
        <v>4.2</v>
      </c>
      <c r="U136" s="41">
        <v>100</v>
      </c>
    </row>
    <row r="137" spans="1:21">
      <c r="A137" s="35" t="s">
        <v>2749</v>
      </c>
      <c r="B137" s="36">
        <v>288.73832220000003</v>
      </c>
      <c r="C137" s="36">
        <v>1.9283376940000001</v>
      </c>
      <c r="D137" s="36"/>
      <c r="E137" s="66">
        <v>64.23598226</v>
      </c>
      <c r="F137" s="66">
        <v>2.3975476050000002</v>
      </c>
      <c r="G137" s="68">
        <v>4.7905536999999998E-2</v>
      </c>
      <c r="H137" s="68">
        <v>2.557265E-3</v>
      </c>
      <c r="I137" s="66">
        <v>0.34767842799999998</v>
      </c>
      <c r="J137" s="36">
        <v>99.34</v>
      </c>
      <c r="K137" s="36">
        <v>2.5299999999999998</v>
      </c>
      <c r="L137" s="36">
        <v>99.58</v>
      </c>
      <c r="M137" s="36">
        <v>1.84</v>
      </c>
      <c r="N137" s="36">
        <v>93.5</v>
      </c>
      <c r="O137" s="36">
        <v>63.2</v>
      </c>
      <c r="P137" s="36"/>
      <c r="Q137" s="36">
        <v>99.6</v>
      </c>
      <c r="R137" s="36">
        <v>1.84</v>
      </c>
      <c r="T137" s="41">
        <v>0.2</v>
      </c>
      <c r="U137" s="41">
        <v>6.1</v>
      </c>
    </row>
    <row r="138" spans="1:21">
      <c r="A138" s="35" t="s">
        <v>2748</v>
      </c>
      <c r="B138" s="36">
        <v>115.25333620000001</v>
      </c>
      <c r="C138" s="36">
        <v>1.971532649</v>
      </c>
      <c r="D138" s="36"/>
      <c r="E138" s="66">
        <v>64.997132690000001</v>
      </c>
      <c r="F138" s="66">
        <v>2.3244125219999998</v>
      </c>
      <c r="G138" s="68">
        <v>4.1971256999999998E-2</v>
      </c>
      <c r="H138" s="68">
        <v>3.5509000000000001E-3</v>
      </c>
      <c r="I138" s="66">
        <v>-3.9013785000000002E-2</v>
      </c>
      <c r="J138" s="36">
        <v>86.57</v>
      </c>
      <c r="K138" s="36">
        <v>3.86</v>
      </c>
      <c r="L138" s="36">
        <v>98.42</v>
      </c>
      <c r="M138" s="36">
        <v>1.75</v>
      </c>
      <c r="N138" s="36">
        <v>1.4999999999999999E-4</v>
      </c>
      <c r="O138" s="36">
        <v>95.073650000000001</v>
      </c>
      <c r="P138" s="36"/>
      <c r="Q138" s="36">
        <v>98.95</v>
      </c>
      <c r="R138" s="36">
        <v>1.76</v>
      </c>
      <c r="T138" s="41">
        <v>12</v>
      </c>
      <c r="U138" s="41">
        <v>100</v>
      </c>
    </row>
    <row r="139" spans="1:21">
      <c r="A139" s="35" t="s">
        <v>2731</v>
      </c>
      <c r="B139" s="36">
        <v>249.70209700000001</v>
      </c>
      <c r="C139" s="36">
        <v>1.4761326079999999</v>
      </c>
      <c r="D139" s="36"/>
      <c r="E139" s="66">
        <v>65.472774049999998</v>
      </c>
      <c r="F139" s="66">
        <v>2.4279928759999998</v>
      </c>
      <c r="G139" s="68">
        <v>4.9656157999999999E-2</v>
      </c>
      <c r="H139" s="68">
        <v>2.6646510000000001E-3</v>
      </c>
      <c r="I139" s="66">
        <v>6.5429493000000005E-2</v>
      </c>
      <c r="J139" s="36">
        <v>100.94</v>
      </c>
      <c r="K139" s="36">
        <v>3.04</v>
      </c>
      <c r="L139" s="36">
        <v>97.72</v>
      </c>
      <c r="M139" s="36">
        <v>1.8</v>
      </c>
      <c r="N139" s="36">
        <v>177.9</v>
      </c>
      <c r="O139" s="36">
        <v>62.6</v>
      </c>
      <c r="P139" s="36"/>
      <c r="Q139" s="36">
        <v>97.51</v>
      </c>
      <c r="R139" s="36">
        <v>1.79</v>
      </c>
      <c r="T139" s="41">
        <v>-3.3</v>
      </c>
      <c r="U139" s="41">
        <v>-82.1</v>
      </c>
    </row>
    <row r="140" spans="1:21">
      <c r="A140" s="35" t="s">
        <v>2747</v>
      </c>
      <c r="B140" s="36">
        <v>485.55310150000003</v>
      </c>
      <c r="C140" s="36">
        <v>2.0129000619999999</v>
      </c>
      <c r="D140" s="36"/>
      <c r="E140" s="66">
        <v>66.111359910000004</v>
      </c>
      <c r="F140" s="66">
        <v>2.4520861599999999</v>
      </c>
      <c r="G140" s="68">
        <v>4.7065590999999997E-2</v>
      </c>
      <c r="H140" s="68">
        <v>2.0735380000000002E-3</v>
      </c>
      <c r="I140" s="66">
        <v>0.16750585700000001</v>
      </c>
      <c r="J140" s="36">
        <v>95.03</v>
      </c>
      <c r="K140" s="36">
        <v>2.39</v>
      </c>
      <c r="L140" s="36">
        <v>96.78</v>
      </c>
      <c r="M140" s="36">
        <v>1.78</v>
      </c>
      <c r="N140" s="36">
        <v>51.5</v>
      </c>
      <c r="O140" s="36">
        <v>52.6</v>
      </c>
      <c r="P140" s="36"/>
      <c r="Q140" s="36">
        <v>96.89</v>
      </c>
      <c r="R140" s="36">
        <v>1.78</v>
      </c>
      <c r="T140" s="41">
        <v>1.8</v>
      </c>
      <c r="U140" s="41">
        <v>46.8</v>
      </c>
    </row>
    <row r="141" spans="1:21">
      <c r="A141" s="35" t="s">
        <v>2746</v>
      </c>
      <c r="B141" s="36">
        <v>114.2019696</v>
      </c>
      <c r="C141" s="36">
        <v>1.6083956880000001</v>
      </c>
      <c r="D141" s="36"/>
      <c r="E141" s="66">
        <v>66.179059159999994</v>
      </c>
      <c r="F141" s="66">
        <v>2.7001038080000002</v>
      </c>
      <c r="G141" s="68">
        <v>4.6407692E-2</v>
      </c>
      <c r="H141" s="68">
        <v>4.4755669999999997E-3</v>
      </c>
      <c r="I141" s="66">
        <v>0.47790546099999998</v>
      </c>
      <c r="J141" s="36">
        <v>93.67</v>
      </c>
      <c r="K141" s="36">
        <v>3.8</v>
      </c>
      <c r="L141" s="36">
        <v>96.68</v>
      </c>
      <c r="M141" s="36">
        <v>1.96</v>
      </c>
      <c r="N141" s="36">
        <v>17.8</v>
      </c>
      <c r="O141" s="36">
        <v>115.8</v>
      </c>
      <c r="P141" s="36"/>
      <c r="Q141" s="36">
        <v>96.87</v>
      </c>
      <c r="R141" s="36">
        <v>1.96</v>
      </c>
      <c r="T141" s="41">
        <v>3.1</v>
      </c>
      <c r="U141" s="41">
        <v>81.599999999999994</v>
      </c>
    </row>
    <row r="142" spans="1:21">
      <c r="A142" s="35" t="s">
        <v>2745</v>
      </c>
      <c r="B142" s="36">
        <v>111.9936178</v>
      </c>
      <c r="C142" s="36">
        <v>1.949867639</v>
      </c>
      <c r="D142" s="36"/>
      <c r="E142" s="66">
        <v>66.058880310000006</v>
      </c>
      <c r="F142" s="66">
        <v>3.6188994449999998</v>
      </c>
      <c r="G142" s="68">
        <v>4.9836787E-2</v>
      </c>
      <c r="H142" s="68">
        <v>4.4355820000000004E-3</v>
      </c>
      <c r="I142" s="66">
        <v>0.48151768700000003</v>
      </c>
      <c r="J142" s="36">
        <v>100.44</v>
      </c>
      <c r="K142" s="36">
        <v>3.77</v>
      </c>
      <c r="L142" s="36">
        <v>96.85</v>
      </c>
      <c r="M142" s="36">
        <v>2.63</v>
      </c>
      <c r="N142" s="36">
        <v>186</v>
      </c>
      <c r="O142" s="36">
        <v>104</v>
      </c>
      <c r="P142" s="36"/>
      <c r="Q142" s="36">
        <v>96.63</v>
      </c>
      <c r="R142" s="36">
        <v>2.63</v>
      </c>
      <c r="T142" s="41">
        <v>-3.7</v>
      </c>
      <c r="U142" s="41">
        <v>-92</v>
      </c>
    </row>
    <row r="143" spans="1:21">
      <c r="A143" s="35" t="s">
        <v>2739</v>
      </c>
      <c r="B143" s="36">
        <v>232.07521410000001</v>
      </c>
      <c r="C143" s="36">
        <v>2.0085640310000001</v>
      </c>
      <c r="D143" s="36"/>
      <c r="E143" s="66">
        <v>66.199765999999997</v>
      </c>
      <c r="F143" s="66">
        <v>1.8652961560000001</v>
      </c>
      <c r="G143" s="68">
        <v>4.9094753999999997E-2</v>
      </c>
      <c r="H143" s="68">
        <v>2.5435140000000002E-3</v>
      </c>
      <c r="I143" s="66">
        <v>3.8485337000000001E-2</v>
      </c>
      <c r="J143" s="36">
        <v>98.81</v>
      </c>
      <c r="K143" s="36">
        <v>2.73</v>
      </c>
      <c r="L143" s="36">
        <v>96.65</v>
      </c>
      <c r="M143" s="36">
        <v>1.35</v>
      </c>
      <c r="N143" s="36">
        <v>151.30000000000001</v>
      </c>
      <c r="O143" s="36">
        <v>60.7</v>
      </c>
      <c r="P143" s="36"/>
      <c r="Q143" s="36">
        <v>96.51</v>
      </c>
      <c r="R143" s="36">
        <v>1.35</v>
      </c>
      <c r="T143" s="41">
        <v>-2.2000000000000002</v>
      </c>
      <c r="U143" s="41">
        <v>-56.5</v>
      </c>
    </row>
    <row r="144" spans="1:21">
      <c r="A144" s="35" t="s">
        <v>2742</v>
      </c>
      <c r="B144" s="36">
        <v>237.458898</v>
      </c>
      <c r="C144" s="36">
        <v>2.0527896370000001</v>
      </c>
      <c r="D144" s="36"/>
      <c r="E144" s="66">
        <v>66.245504580000002</v>
      </c>
      <c r="F144" s="66">
        <v>2.1132288699999999</v>
      </c>
      <c r="G144" s="68">
        <v>4.9164784000000003E-2</v>
      </c>
      <c r="H144" s="68">
        <v>2.895477E-3</v>
      </c>
      <c r="I144" s="66">
        <v>0.45362749000000002</v>
      </c>
      <c r="J144" s="36">
        <v>98.88</v>
      </c>
      <c r="K144" s="36">
        <v>2.48</v>
      </c>
      <c r="L144" s="36">
        <v>96.58</v>
      </c>
      <c r="M144" s="36">
        <v>1.53</v>
      </c>
      <c r="N144" s="36">
        <v>154.6</v>
      </c>
      <c r="O144" s="36">
        <v>69</v>
      </c>
      <c r="P144" s="36"/>
      <c r="Q144" s="36">
        <v>96.44</v>
      </c>
      <c r="R144" s="36">
        <v>1.53</v>
      </c>
      <c r="T144" s="41">
        <v>-2.4</v>
      </c>
      <c r="U144" s="41">
        <v>-60.1</v>
      </c>
    </row>
    <row r="145" spans="1:21">
      <c r="A145" s="35" t="s">
        <v>2733</v>
      </c>
      <c r="B145" s="36">
        <v>155.96542450000001</v>
      </c>
      <c r="C145" s="36">
        <v>2.0873545560000002</v>
      </c>
      <c r="D145" s="36"/>
      <c r="E145" s="66">
        <v>67.10441926</v>
      </c>
      <c r="F145" s="66">
        <v>2.6627966879999998</v>
      </c>
      <c r="G145" s="68">
        <v>5.0567753E-2</v>
      </c>
      <c r="H145" s="68">
        <v>3.7090690000000002E-3</v>
      </c>
      <c r="I145" s="66">
        <v>0.450265146</v>
      </c>
      <c r="J145" s="36">
        <v>100.33</v>
      </c>
      <c r="K145" s="36">
        <v>3.14</v>
      </c>
      <c r="L145" s="36">
        <v>95.36</v>
      </c>
      <c r="M145" s="36">
        <v>1.88</v>
      </c>
      <c r="N145" s="36">
        <v>220.1</v>
      </c>
      <c r="O145" s="36">
        <v>84.9</v>
      </c>
      <c r="P145" s="36"/>
      <c r="Q145" s="36">
        <v>95.04</v>
      </c>
      <c r="R145" s="36">
        <v>1.87</v>
      </c>
      <c r="T145" s="41">
        <v>-5.2</v>
      </c>
      <c r="U145" s="41">
        <v>-130.80000000000001</v>
      </c>
    </row>
    <row r="146" spans="1:21">
      <c r="A146" s="35" t="s">
        <v>2744</v>
      </c>
      <c r="B146" s="36">
        <v>104.7905489</v>
      </c>
      <c r="C146" s="36">
        <v>1.686785269</v>
      </c>
      <c r="D146" s="36"/>
      <c r="E146" s="66">
        <v>67.540398640000006</v>
      </c>
      <c r="F146" s="66">
        <v>2.536843212</v>
      </c>
      <c r="G146" s="68">
        <v>5.0182033000000001E-2</v>
      </c>
      <c r="H146" s="68">
        <v>4.0116589999999999E-3</v>
      </c>
      <c r="I146" s="66">
        <v>7.8658512999999999E-2</v>
      </c>
      <c r="J146" s="36">
        <v>98.99</v>
      </c>
      <c r="K146" s="36">
        <v>4.04</v>
      </c>
      <c r="L146" s="36">
        <v>94.75</v>
      </c>
      <c r="M146" s="36">
        <v>1.77</v>
      </c>
      <c r="N146" s="36">
        <v>202.4</v>
      </c>
      <c r="O146" s="36">
        <v>92.8</v>
      </c>
      <c r="P146" s="36"/>
      <c r="Q146" s="36">
        <v>94.48</v>
      </c>
      <c r="R146" s="36">
        <v>1.76</v>
      </c>
      <c r="T146" s="41">
        <v>-4.5</v>
      </c>
      <c r="U146" s="41">
        <v>-113.6</v>
      </c>
    </row>
    <row r="147" spans="1:21">
      <c r="A147" s="35" t="s">
        <v>2735</v>
      </c>
      <c r="B147" s="36">
        <v>117.45389950000001</v>
      </c>
      <c r="C147" s="36">
        <v>1.698049275</v>
      </c>
      <c r="D147" s="36"/>
      <c r="E147" s="66">
        <v>68.458999129999995</v>
      </c>
      <c r="F147" s="66">
        <v>1.9518869910000001</v>
      </c>
      <c r="G147" s="68">
        <v>4.8428938999999997E-2</v>
      </c>
      <c r="H147" s="68">
        <v>3.8542369999999999E-3</v>
      </c>
      <c r="I147" s="66">
        <v>-5.9046702999999999E-2</v>
      </c>
      <c r="J147" s="36">
        <v>94.46</v>
      </c>
      <c r="K147" s="36">
        <v>3.88</v>
      </c>
      <c r="L147" s="36">
        <v>93.48</v>
      </c>
      <c r="M147" s="36">
        <v>1.32</v>
      </c>
      <c r="N147" s="36">
        <v>119.2</v>
      </c>
      <c r="O147" s="36">
        <v>93.8</v>
      </c>
      <c r="P147" s="36"/>
      <c r="Q147" s="36">
        <v>93.44</v>
      </c>
      <c r="R147" s="36">
        <v>1.32</v>
      </c>
      <c r="T147" s="41">
        <v>-1</v>
      </c>
      <c r="U147" s="41">
        <v>-27.5</v>
      </c>
    </row>
    <row r="148" spans="1:21">
      <c r="A148" s="35" t="s">
        <v>2743</v>
      </c>
      <c r="B148" s="36">
        <v>179.417855507154</v>
      </c>
      <c r="C148" s="36">
        <v>2.0047430294763799</v>
      </c>
      <c r="D148" s="36"/>
      <c r="E148" s="66">
        <v>61.465258035622099</v>
      </c>
      <c r="F148" s="66">
        <v>3.2516570788922401</v>
      </c>
      <c r="G148" s="68">
        <v>0.14947034401585399</v>
      </c>
      <c r="H148" s="68">
        <v>2.21606339622142E-2</v>
      </c>
      <c r="I148" s="66">
        <v>0.12606577321852899</v>
      </c>
      <c r="J148" s="36">
        <v>293</v>
      </c>
      <c r="K148" s="36">
        <v>19</v>
      </c>
      <c r="L148" s="36">
        <v>104</v>
      </c>
      <c r="M148" s="36">
        <v>2.7</v>
      </c>
      <c r="N148" s="36">
        <v>2339</v>
      </c>
      <c r="O148" s="36">
        <v>127</v>
      </c>
      <c r="P148" s="36"/>
      <c r="Q148" s="36">
        <v>90.8</v>
      </c>
      <c r="R148" s="36">
        <v>2.4</v>
      </c>
      <c r="T148" s="41">
        <v>-181.73076923076923</v>
      </c>
      <c r="U148" s="41">
        <v>-2149.0384615384619</v>
      </c>
    </row>
    <row r="149" spans="1:21">
      <c r="A149" s="35" t="s">
        <v>2736</v>
      </c>
      <c r="B149" s="36">
        <v>96.385410030000003</v>
      </c>
      <c r="C149" s="36">
        <v>1.8061226669999999</v>
      </c>
      <c r="D149" s="36"/>
      <c r="E149" s="66">
        <v>70.453863949999999</v>
      </c>
      <c r="F149" s="66">
        <v>2.1132893880000001</v>
      </c>
      <c r="G149" s="68">
        <v>4.9094655000000001E-2</v>
      </c>
      <c r="H149" s="68">
        <v>6.0141329999999996E-3</v>
      </c>
      <c r="I149" s="66">
        <v>0.167565567</v>
      </c>
      <c r="J149" s="36">
        <v>93.11</v>
      </c>
      <c r="K149" s="36">
        <v>5.39</v>
      </c>
      <c r="L149" s="36">
        <v>90.86</v>
      </c>
      <c r="M149" s="36">
        <v>1.35</v>
      </c>
      <c r="N149" s="36">
        <v>151</v>
      </c>
      <c r="O149" s="36">
        <v>144</v>
      </c>
      <c r="P149" s="36"/>
      <c r="Q149" s="36">
        <v>90.71</v>
      </c>
      <c r="R149" s="36">
        <v>1.35</v>
      </c>
      <c r="T149" s="41">
        <v>-2.5</v>
      </c>
      <c r="U149" s="41">
        <v>-66.2</v>
      </c>
    </row>
    <row r="150" spans="1:21">
      <c r="A150" s="35" t="s">
        <v>2742</v>
      </c>
      <c r="B150" s="36">
        <v>301.10856688972001</v>
      </c>
      <c r="C150" s="36">
        <v>2.2572818522930902</v>
      </c>
      <c r="D150" s="36"/>
      <c r="E150" s="66">
        <v>70.614373957358595</v>
      </c>
      <c r="F150" s="66">
        <v>4.8201930931403503</v>
      </c>
      <c r="G150" s="68">
        <v>4.8280378506408497E-2</v>
      </c>
      <c r="H150" s="68">
        <v>3.2635513682340998E-3</v>
      </c>
      <c r="I150" s="66">
        <v>-0.22070812726595901</v>
      </c>
      <c r="J150" s="36">
        <v>91.4</v>
      </c>
      <c r="K150" s="36">
        <v>4.5999999999999996</v>
      </c>
      <c r="L150" s="36">
        <v>90.7</v>
      </c>
      <c r="M150" s="36">
        <v>3.1</v>
      </c>
      <c r="N150" s="36">
        <v>112</v>
      </c>
      <c r="O150" s="36">
        <v>80</v>
      </c>
      <c r="P150" s="36"/>
      <c r="Q150" s="36">
        <v>90.6</v>
      </c>
      <c r="R150" s="36">
        <v>3.1</v>
      </c>
      <c r="T150" s="41">
        <v>-0.77177508269019057</v>
      </c>
      <c r="U150" s="41">
        <v>-23.484013230429984</v>
      </c>
    </row>
    <row r="151" spans="1:21">
      <c r="A151" s="35" t="s">
        <v>2724</v>
      </c>
      <c r="B151" s="36">
        <v>97.610461180000001</v>
      </c>
      <c r="C151" s="36">
        <v>1.8514731529999999</v>
      </c>
      <c r="D151" s="36"/>
      <c r="E151" s="66">
        <v>70.984955970000001</v>
      </c>
      <c r="F151" s="66">
        <v>2.5191047640000002</v>
      </c>
      <c r="G151" s="68">
        <v>5.1018314000000002E-2</v>
      </c>
      <c r="H151" s="68">
        <v>4.6228220000000004E-3</v>
      </c>
      <c r="I151" s="66">
        <v>0.220742305</v>
      </c>
      <c r="J151" s="36">
        <v>95.9</v>
      </c>
      <c r="K151" s="36">
        <v>4.1100000000000003</v>
      </c>
      <c r="L151" s="36">
        <v>90.18</v>
      </c>
      <c r="M151" s="36">
        <v>1.59</v>
      </c>
      <c r="N151" s="36">
        <v>241</v>
      </c>
      <c r="O151" s="36">
        <v>104</v>
      </c>
      <c r="P151" s="36"/>
      <c r="Q151" s="36">
        <v>89.82</v>
      </c>
      <c r="R151" s="36">
        <v>1.58</v>
      </c>
      <c r="T151" s="41">
        <v>-6.3</v>
      </c>
      <c r="U151" s="41">
        <v>-167.2</v>
      </c>
    </row>
    <row r="152" spans="1:21">
      <c r="A152" s="35" t="s">
        <v>2741</v>
      </c>
      <c r="B152" s="36">
        <v>307.46789430000001</v>
      </c>
      <c r="C152" s="36">
        <v>3.9207761059999999</v>
      </c>
      <c r="D152" s="36"/>
      <c r="E152" s="66">
        <v>71.561273779999993</v>
      </c>
      <c r="F152" s="66">
        <v>2.4668796039999998</v>
      </c>
      <c r="G152" s="68">
        <v>4.7446200000000001E-2</v>
      </c>
      <c r="H152" s="68">
        <v>2.5599279999999999E-3</v>
      </c>
      <c r="I152" s="66">
        <v>1.6560713000000001E-2</v>
      </c>
      <c r="J152" s="36">
        <v>88.78</v>
      </c>
      <c r="K152" s="36">
        <v>2.7</v>
      </c>
      <c r="L152" s="36">
        <v>89.46</v>
      </c>
      <c r="M152" s="36">
        <v>1.53</v>
      </c>
      <c r="N152" s="36">
        <v>70.7</v>
      </c>
      <c r="O152" s="36">
        <v>64.2</v>
      </c>
      <c r="P152" s="36"/>
      <c r="Q152" s="36">
        <v>89.5</v>
      </c>
      <c r="R152" s="36">
        <v>1.53</v>
      </c>
      <c r="T152" s="41">
        <v>0.8</v>
      </c>
      <c r="U152" s="41">
        <v>21</v>
      </c>
    </row>
    <row r="153" spans="1:21">
      <c r="A153" s="35" t="s">
        <v>2740</v>
      </c>
      <c r="B153" s="36">
        <v>122.31627899999999</v>
      </c>
      <c r="C153" s="36">
        <v>1.9058004239999999</v>
      </c>
      <c r="D153" s="36"/>
      <c r="E153" s="66">
        <v>71.4213053</v>
      </c>
      <c r="F153" s="66">
        <v>2.6571112870000002</v>
      </c>
      <c r="G153" s="68">
        <v>5.1389422999999997E-2</v>
      </c>
      <c r="H153" s="68">
        <v>5.1064500000000002E-3</v>
      </c>
      <c r="I153" s="66">
        <v>0.17061870200000001</v>
      </c>
      <c r="J153" s="36">
        <v>96</v>
      </c>
      <c r="K153" s="36">
        <v>4.58</v>
      </c>
      <c r="L153" s="36">
        <v>89.63</v>
      </c>
      <c r="M153" s="36">
        <v>1.66</v>
      </c>
      <c r="N153" s="36">
        <v>257</v>
      </c>
      <c r="O153" s="36">
        <v>114</v>
      </c>
      <c r="P153" s="36"/>
      <c r="Q153" s="36">
        <v>89.23</v>
      </c>
      <c r="R153" s="36">
        <v>1.65</v>
      </c>
      <c r="T153" s="41">
        <v>-7.1</v>
      </c>
      <c r="U153" s="41">
        <v>-186.7</v>
      </c>
    </row>
    <row r="154" spans="1:21">
      <c r="A154" s="35" t="s">
        <v>2739</v>
      </c>
      <c r="B154" s="36">
        <v>55.998421016898703</v>
      </c>
      <c r="C154" s="36">
        <v>1.41258898534385</v>
      </c>
      <c r="D154" s="36"/>
      <c r="E154" s="66">
        <v>45.957449643186798</v>
      </c>
      <c r="F154" s="66">
        <v>8.7698069839574107</v>
      </c>
      <c r="G154" s="68">
        <v>0.33463033079794402</v>
      </c>
      <c r="H154" s="68">
        <v>6.3361150964375806E-2</v>
      </c>
      <c r="I154" s="66">
        <v>-0.95361053343398705</v>
      </c>
      <c r="J154" s="36">
        <v>706</v>
      </c>
      <c r="K154" s="36">
        <v>96</v>
      </c>
      <c r="L154" s="36">
        <v>139</v>
      </c>
      <c r="M154" s="36">
        <v>13</v>
      </c>
      <c r="N154" s="36">
        <v>3638</v>
      </c>
      <c r="O154" s="36">
        <v>145</v>
      </c>
      <c r="P154" s="36"/>
      <c r="Q154" s="36">
        <v>89</v>
      </c>
      <c r="R154" s="36">
        <v>8.4</v>
      </c>
      <c r="T154" s="41">
        <v>-407.91366906474826</v>
      </c>
      <c r="U154" s="41">
        <v>-2517.2661870503598</v>
      </c>
    </row>
    <row r="155" spans="1:21">
      <c r="A155" s="35" t="s">
        <v>2738</v>
      </c>
      <c r="B155" s="36">
        <v>158.76954029999999</v>
      </c>
      <c r="C155" s="36">
        <v>1.5910211830000001</v>
      </c>
      <c r="D155" s="36"/>
      <c r="E155" s="66">
        <v>70.929392519999993</v>
      </c>
      <c r="F155" s="66">
        <v>2.636764753</v>
      </c>
      <c r="G155" s="68">
        <v>5.9365646000000001E-2</v>
      </c>
      <c r="H155" s="68">
        <v>4.1059770000000002E-3</v>
      </c>
      <c r="I155" s="66">
        <v>0.23102394500000001</v>
      </c>
      <c r="J155" s="36">
        <v>110.85</v>
      </c>
      <c r="K155" s="36">
        <v>3.7</v>
      </c>
      <c r="L155" s="36">
        <v>90.25</v>
      </c>
      <c r="M155" s="36">
        <v>1.67</v>
      </c>
      <c r="N155" s="36">
        <v>579.6</v>
      </c>
      <c r="O155" s="36">
        <v>75.099999999999994</v>
      </c>
      <c r="P155" s="36"/>
      <c r="Q155" s="36">
        <v>88.95</v>
      </c>
      <c r="R155" s="36">
        <v>1.64</v>
      </c>
      <c r="T155" s="41">
        <v>-22.8</v>
      </c>
      <c r="U155" s="41">
        <v>-542.20000000000005</v>
      </c>
    </row>
    <row r="156" spans="1:21">
      <c r="A156" s="35" t="s">
        <v>2730</v>
      </c>
      <c r="B156" s="36">
        <v>261.78407370000002</v>
      </c>
      <c r="C156" s="36">
        <v>1.855279106</v>
      </c>
      <c r="D156" s="36"/>
      <c r="E156" s="66">
        <v>72.690614580000002</v>
      </c>
      <c r="F156" s="66">
        <v>1.9475151390000001</v>
      </c>
      <c r="G156" s="68">
        <v>4.7551094000000002E-2</v>
      </c>
      <c r="H156" s="68">
        <v>3.063961E-3</v>
      </c>
      <c r="I156" s="66">
        <v>0.21550459799999999</v>
      </c>
      <c r="J156" s="36">
        <v>87.65</v>
      </c>
      <c r="K156" s="36">
        <v>2.7</v>
      </c>
      <c r="L156" s="36">
        <v>88.08</v>
      </c>
      <c r="M156" s="36">
        <v>1.17</v>
      </c>
      <c r="N156" s="36">
        <v>75.900000000000006</v>
      </c>
      <c r="O156" s="36">
        <v>76.599999999999994</v>
      </c>
      <c r="P156" s="36"/>
      <c r="Q156" s="36">
        <v>88.11</v>
      </c>
      <c r="R156" s="36">
        <v>1.17</v>
      </c>
      <c r="T156" s="41">
        <v>0.5</v>
      </c>
      <c r="U156" s="41">
        <v>13.8</v>
      </c>
    </row>
    <row r="157" spans="1:21">
      <c r="A157" s="35" t="s">
        <v>2737</v>
      </c>
      <c r="B157" s="36">
        <v>50.079844919999999</v>
      </c>
      <c r="C157" s="36">
        <v>2.1992618039999998</v>
      </c>
      <c r="D157" s="36"/>
      <c r="E157" s="66">
        <v>72.309321839999996</v>
      </c>
      <c r="F157" s="66">
        <v>3.1328143659999999</v>
      </c>
      <c r="G157" s="68">
        <v>5.3965936999999999E-2</v>
      </c>
      <c r="H157" s="68">
        <v>8.3573160000000001E-3</v>
      </c>
      <c r="I157" s="66">
        <v>-0.111975889</v>
      </c>
      <c r="J157" s="36">
        <v>99.41</v>
      </c>
      <c r="K157" s="36">
        <v>7.83</v>
      </c>
      <c r="L157" s="36">
        <v>88.54</v>
      </c>
      <c r="M157" s="36">
        <v>1.9</v>
      </c>
      <c r="N157" s="36">
        <v>369</v>
      </c>
      <c r="O157" s="36">
        <v>174</v>
      </c>
      <c r="P157" s="36"/>
      <c r="Q157" s="36">
        <v>88.06</v>
      </c>
      <c r="R157" s="36">
        <v>1.89</v>
      </c>
      <c r="T157" s="41">
        <v>-12.3</v>
      </c>
      <c r="U157" s="41">
        <v>-316.8</v>
      </c>
    </row>
    <row r="158" spans="1:21">
      <c r="A158" s="35" t="s">
        <v>2727</v>
      </c>
      <c r="B158" s="36">
        <v>210.83455175098101</v>
      </c>
      <c r="C158" s="36">
        <v>2.2232704219739401</v>
      </c>
      <c r="D158" s="36"/>
      <c r="E158" s="66">
        <v>72.800441720454501</v>
      </c>
      <c r="F158" s="66">
        <v>2.94850009831341</v>
      </c>
      <c r="G158" s="68">
        <v>5.1097727643103399E-2</v>
      </c>
      <c r="H158" s="68">
        <v>2.7799764828968401E-3</v>
      </c>
      <c r="I158" s="66">
        <v>-0.13040567334615499</v>
      </c>
      <c r="J158" s="36">
        <v>93.8</v>
      </c>
      <c r="K158" s="36">
        <v>3.2</v>
      </c>
      <c r="L158" s="36">
        <v>87.9</v>
      </c>
      <c r="M158" s="36">
        <v>1.8</v>
      </c>
      <c r="N158" s="36">
        <v>244</v>
      </c>
      <c r="O158" s="36">
        <v>63</v>
      </c>
      <c r="P158" s="36"/>
      <c r="Q158" s="36">
        <v>87.6</v>
      </c>
      <c r="R158" s="36">
        <v>1.8</v>
      </c>
      <c r="T158" s="41">
        <v>-6.7121729237770085</v>
      </c>
      <c r="U158" s="41">
        <v>-177.58816837315129</v>
      </c>
    </row>
    <row r="159" spans="1:21">
      <c r="A159" s="35" t="s">
        <v>2728</v>
      </c>
      <c r="B159" s="36">
        <v>125.917709</v>
      </c>
      <c r="C159" s="36">
        <v>1.8813537499999999</v>
      </c>
      <c r="D159" s="36"/>
      <c r="E159" s="66">
        <v>72.82286422</v>
      </c>
      <c r="F159" s="66">
        <v>2.293618741</v>
      </c>
      <c r="G159" s="68">
        <v>5.2246237000000001E-2</v>
      </c>
      <c r="H159" s="68">
        <v>4.691265E-3</v>
      </c>
      <c r="I159" s="66">
        <v>0.30328181999999998</v>
      </c>
      <c r="J159" s="36">
        <v>95.74</v>
      </c>
      <c r="K159" s="36">
        <v>3.91</v>
      </c>
      <c r="L159" s="36">
        <v>87.92</v>
      </c>
      <c r="M159" s="36">
        <v>1.38</v>
      </c>
      <c r="N159" s="36">
        <v>295</v>
      </c>
      <c r="O159" s="36">
        <v>102</v>
      </c>
      <c r="P159" s="36"/>
      <c r="Q159" s="36">
        <v>87.43</v>
      </c>
      <c r="R159" s="36">
        <v>1.37</v>
      </c>
      <c r="T159" s="41">
        <v>-8.9</v>
      </c>
      <c r="U159" s="41">
        <v>-235.5</v>
      </c>
    </row>
    <row r="160" spans="1:21">
      <c r="A160" s="35" t="s">
        <v>2736</v>
      </c>
      <c r="B160" s="36">
        <v>306.009454657633</v>
      </c>
      <c r="C160" s="36">
        <v>1.83318527308782</v>
      </c>
      <c r="D160" s="36"/>
      <c r="E160" s="66">
        <v>73.082015394448106</v>
      </c>
      <c r="F160" s="66">
        <v>2.2581694126238299</v>
      </c>
      <c r="G160" s="68">
        <v>5.2392364684584997E-2</v>
      </c>
      <c r="H160" s="68">
        <v>2.5613112354233498E-3</v>
      </c>
      <c r="I160" s="66">
        <v>0.22486685866992701</v>
      </c>
      <c r="J160" s="36">
        <v>95.7</v>
      </c>
      <c r="K160" s="36">
        <v>2.4</v>
      </c>
      <c r="L160" s="36">
        <v>87.6</v>
      </c>
      <c r="M160" s="36">
        <v>1.3</v>
      </c>
      <c r="N160" s="36">
        <v>302</v>
      </c>
      <c r="O160" s="36">
        <v>56</v>
      </c>
      <c r="P160" s="36"/>
      <c r="Q160" s="36">
        <v>87.1</v>
      </c>
      <c r="R160" s="36">
        <v>1.3</v>
      </c>
      <c r="T160" s="41">
        <v>-9.2465753424657642</v>
      </c>
      <c r="U160" s="41">
        <v>-244.7488584474886</v>
      </c>
    </row>
    <row r="161" spans="1:21">
      <c r="A161" s="35" t="s">
        <v>2735</v>
      </c>
      <c r="B161" s="36">
        <v>386.110743004406</v>
      </c>
      <c r="C161" s="36">
        <v>1.5738160160749399</v>
      </c>
      <c r="D161" s="36"/>
      <c r="E161" s="66">
        <v>73.569482888728103</v>
      </c>
      <c r="F161" s="66">
        <v>3.9118883045763999</v>
      </c>
      <c r="G161" s="68">
        <v>5.3948933298937699E-2</v>
      </c>
      <c r="H161" s="68">
        <v>4.8395136414492498E-3</v>
      </c>
      <c r="I161" s="66">
        <v>0.33266715590940299</v>
      </c>
      <c r="J161" s="36">
        <v>97.8</v>
      </c>
      <c r="K161" s="36">
        <v>4.0999999999999996</v>
      </c>
      <c r="L161" s="36">
        <v>87</v>
      </c>
      <c r="M161" s="36">
        <v>2.2999999999999998</v>
      </c>
      <c r="N161" s="36">
        <v>368</v>
      </c>
      <c r="O161" s="36">
        <v>101</v>
      </c>
      <c r="P161" s="36"/>
      <c r="Q161" s="36">
        <v>86.4</v>
      </c>
      <c r="R161" s="36">
        <v>2.2999999999999998</v>
      </c>
      <c r="T161" s="41">
        <v>-12.413793103448272</v>
      </c>
      <c r="U161" s="41">
        <v>-322.98850574712645</v>
      </c>
    </row>
    <row r="162" spans="1:21">
      <c r="A162" s="35" t="s">
        <v>2734</v>
      </c>
      <c r="B162" s="36">
        <v>171.26181220000001</v>
      </c>
      <c r="C162" s="36">
        <v>2.1731287539999999</v>
      </c>
      <c r="D162" s="36"/>
      <c r="E162" s="66">
        <v>74.349625829999994</v>
      </c>
      <c r="F162" s="66">
        <v>2.285181653</v>
      </c>
      <c r="G162" s="68">
        <v>4.6795204999999999E-2</v>
      </c>
      <c r="H162" s="68">
        <v>4.56026E-3</v>
      </c>
      <c r="I162" s="66">
        <v>-1.4017544E-2</v>
      </c>
      <c r="J162" s="36">
        <v>84.46</v>
      </c>
      <c r="K162" s="36">
        <v>4.16</v>
      </c>
      <c r="L162" s="36">
        <v>86.13</v>
      </c>
      <c r="M162" s="36">
        <v>1.31</v>
      </c>
      <c r="N162" s="36">
        <v>37.700000000000003</v>
      </c>
      <c r="O162" s="36">
        <v>116.6</v>
      </c>
      <c r="P162" s="36"/>
      <c r="Q162" s="36">
        <v>86.2</v>
      </c>
      <c r="R162" s="36">
        <v>1.32</v>
      </c>
      <c r="T162" s="41">
        <v>1.9</v>
      </c>
      <c r="U162" s="41">
        <v>56.2</v>
      </c>
    </row>
    <row r="163" spans="1:21">
      <c r="A163" s="35" t="s">
        <v>2733</v>
      </c>
      <c r="B163" s="36">
        <v>184.93976845540399</v>
      </c>
      <c r="C163" s="36">
        <v>1.5339811430294601</v>
      </c>
      <c r="D163" s="36"/>
      <c r="E163" s="66">
        <v>74.319257719171603</v>
      </c>
      <c r="F163" s="66">
        <v>3.1108165929913598</v>
      </c>
      <c r="G163" s="68">
        <v>4.9309720687770398E-2</v>
      </c>
      <c r="H163" s="68">
        <v>2.8765505495270301E-3</v>
      </c>
      <c r="I163" s="66">
        <v>0.26321075701372698</v>
      </c>
      <c r="J163" s="36">
        <v>88.8</v>
      </c>
      <c r="K163" s="36">
        <v>2.6</v>
      </c>
      <c r="L163" s="36">
        <v>86.2</v>
      </c>
      <c r="M163" s="36">
        <v>1.8</v>
      </c>
      <c r="N163" s="36">
        <v>162</v>
      </c>
      <c r="O163" s="36">
        <v>68</v>
      </c>
      <c r="P163" s="36"/>
      <c r="Q163" s="36">
        <v>86</v>
      </c>
      <c r="R163" s="36">
        <v>1.8</v>
      </c>
      <c r="T163" s="41">
        <v>-3.0162412993039376</v>
      </c>
      <c r="U163" s="41">
        <v>-87.935034802784216</v>
      </c>
    </row>
    <row r="164" spans="1:21">
      <c r="A164" s="35" t="s">
        <v>2732</v>
      </c>
      <c r="B164" s="36">
        <v>96.493013599999998</v>
      </c>
      <c r="C164" s="36">
        <v>1.657364447</v>
      </c>
      <c r="D164" s="36"/>
      <c r="E164" s="66">
        <v>72.188310540000003</v>
      </c>
      <c r="F164" s="66">
        <v>2.8175501349999998</v>
      </c>
      <c r="G164" s="68">
        <v>7.3948280000000005E-2</v>
      </c>
      <c r="H164" s="68">
        <v>9.2459659999999996E-3</v>
      </c>
      <c r="I164" s="66">
        <v>0.38891346500000001</v>
      </c>
      <c r="J164" s="36">
        <v>134.09</v>
      </c>
      <c r="K164" s="36">
        <v>7.26</v>
      </c>
      <c r="L164" s="36">
        <v>88.69</v>
      </c>
      <c r="M164" s="36">
        <v>1.72</v>
      </c>
      <c r="N164" s="36">
        <v>1039</v>
      </c>
      <c r="O164" s="36">
        <v>126</v>
      </c>
      <c r="P164" s="36"/>
      <c r="Q164" s="36">
        <v>85.78</v>
      </c>
      <c r="R164" s="36">
        <v>1.66</v>
      </c>
      <c r="T164" s="41">
        <v>-51.2</v>
      </c>
      <c r="U164" s="41">
        <v>-1071.5</v>
      </c>
    </row>
    <row r="165" spans="1:21">
      <c r="A165" s="35" t="s">
        <v>2731</v>
      </c>
      <c r="B165" s="36">
        <v>293.16968300838198</v>
      </c>
      <c r="C165" s="36">
        <v>2.0872100217466798</v>
      </c>
      <c r="D165" s="36"/>
      <c r="E165" s="66">
        <v>75.246379448519093</v>
      </c>
      <c r="F165" s="66">
        <v>2.8451560977052202</v>
      </c>
      <c r="G165" s="68">
        <v>4.9738432500149303E-2</v>
      </c>
      <c r="H165" s="68">
        <v>1.74608607080009E-3</v>
      </c>
      <c r="I165" s="66">
        <v>0.27068707048632901</v>
      </c>
      <c r="J165" s="36">
        <v>88.5</v>
      </c>
      <c r="K165" s="36">
        <v>1.9</v>
      </c>
      <c r="L165" s="36">
        <v>85.1</v>
      </c>
      <c r="M165" s="36">
        <v>1.6</v>
      </c>
      <c r="N165" s="36">
        <v>182</v>
      </c>
      <c r="O165" s="36">
        <v>41</v>
      </c>
      <c r="P165" s="36"/>
      <c r="Q165" s="36">
        <v>84.9</v>
      </c>
      <c r="R165" s="36">
        <v>1.6</v>
      </c>
      <c r="T165" s="41">
        <v>-3.9952996474735674</v>
      </c>
      <c r="U165" s="41">
        <v>-113.86603995299649</v>
      </c>
    </row>
    <row r="166" spans="1:21">
      <c r="A166" s="35" t="s">
        <v>2729</v>
      </c>
      <c r="B166" s="36">
        <v>126.818376</v>
      </c>
      <c r="C166" s="36">
        <v>1.7552765539999999</v>
      </c>
      <c r="D166" s="36"/>
      <c r="E166" s="66">
        <v>75.369425059999998</v>
      </c>
      <c r="F166" s="66">
        <v>2.9564377550000001</v>
      </c>
      <c r="G166" s="68">
        <v>4.8667758999999998E-2</v>
      </c>
      <c r="H166" s="68">
        <v>4.2541219999999999E-3</v>
      </c>
      <c r="I166" s="66">
        <v>0.451342364</v>
      </c>
      <c r="J166" s="36">
        <v>86.56</v>
      </c>
      <c r="K166" s="36">
        <v>3.24</v>
      </c>
      <c r="L166" s="36">
        <v>84.97</v>
      </c>
      <c r="M166" s="36">
        <v>1.66</v>
      </c>
      <c r="N166" s="36">
        <v>131</v>
      </c>
      <c r="O166" s="36">
        <v>103</v>
      </c>
      <c r="P166" s="36"/>
      <c r="Q166" s="36">
        <v>84.87</v>
      </c>
      <c r="R166" s="36">
        <v>1.65</v>
      </c>
      <c r="T166" s="41">
        <v>-1.9</v>
      </c>
      <c r="U166" s="41">
        <v>-54.2</v>
      </c>
    </row>
    <row r="167" spans="1:21">
      <c r="A167" s="35" t="s">
        <v>2730</v>
      </c>
      <c r="B167" s="36">
        <v>211.009509113501</v>
      </c>
      <c r="C167" s="36">
        <v>1.6211097761901401</v>
      </c>
      <c r="D167" s="36"/>
      <c r="E167" s="66">
        <v>73.912108158983102</v>
      </c>
      <c r="F167" s="66">
        <v>2.7191544062544999</v>
      </c>
      <c r="G167" s="68">
        <v>7.6852760326216199E-2</v>
      </c>
      <c r="H167" s="68">
        <v>1.35876157688418E-2</v>
      </c>
      <c r="I167" s="66">
        <v>-0.39098918423085399</v>
      </c>
      <c r="J167" s="36">
        <v>136</v>
      </c>
      <c r="K167" s="36">
        <v>12</v>
      </c>
      <c r="L167" s="36">
        <v>86.6</v>
      </c>
      <c r="M167" s="36">
        <v>1.6</v>
      </c>
      <c r="N167" s="36">
        <v>1116</v>
      </c>
      <c r="O167" s="36">
        <v>176</v>
      </c>
      <c r="P167" s="36"/>
      <c r="Q167" s="36">
        <v>84.4</v>
      </c>
      <c r="R167" s="36">
        <v>1.5</v>
      </c>
      <c r="T167" s="41">
        <v>-57.043879907621253</v>
      </c>
      <c r="U167" s="41">
        <v>-1188.6836027713628</v>
      </c>
    </row>
    <row r="168" spans="1:21">
      <c r="A168" s="35" t="s">
        <v>2729</v>
      </c>
      <c r="B168" s="36">
        <v>257.09660324636798</v>
      </c>
      <c r="C168" s="36">
        <v>1.9537828930454499</v>
      </c>
      <c r="D168" s="36"/>
      <c r="E168" s="66">
        <v>75.335693523060897</v>
      </c>
      <c r="F168" s="66">
        <v>2.74885175988222</v>
      </c>
      <c r="G168" s="68">
        <v>6.3800595547556405E-2</v>
      </c>
      <c r="H168" s="68">
        <v>4.6534433248041299E-3</v>
      </c>
      <c r="I168" s="66">
        <v>0.15505743561677801</v>
      </c>
      <c r="J168" s="36">
        <v>112.1</v>
      </c>
      <c r="K168" s="36">
        <v>4</v>
      </c>
      <c r="L168" s="36">
        <v>85</v>
      </c>
      <c r="M168" s="36">
        <v>1.5</v>
      </c>
      <c r="N168" s="36">
        <v>734</v>
      </c>
      <c r="O168" s="36">
        <v>77</v>
      </c>
      <c r="P168" s="36"/>
      <c r="Q168" s="36">
        <v>83.3</v>
      </c>
      <c r="R168" s="36">
        <v>1.5</v>
      </c>
      <c r="T168" s="41">
        <v>-31.88235294117646</v>
      </c>
      <c r="U168" s="41">
        <v>-763.52941176470597</v>
      </c>
    </row>
    <row r="169" spans="1:21">
      <c r="A169" s="35" t="s">
        <v>2728</v>
      </c>
      <c r="B169" s="36">
        <v>158.93352327292399</v>
      </c>
      <c r="C169" s="36">
        <v>1.5311582998872699</v>
      </c>
      <c r="D169" s="36"/>
      <c r="E169" s="66">
        <v>70.799300864499202</v>
      </c>
      <c r="F169" s="66">
        <v>4.1096883708528296</v>
      </c>
      <c r="G169" s="68">
        <v>0.119165868394108</v>
      </c>
      <c r="H169" s="68">
        <v>2.0917692989096601E-2</v>
      </c>
      <c r="I169" s="66">
        <v>-0.62682495482820899</v>
      </c>
      <c r="J169" s="36">
        <v>212</v>
      </c>
      <c r="K169" s="36">
        <v>21</v>
      </c>
      <c r="L169" s="36">
        <v>90.4</v>
      </c>
      <c r="M169" s="36">
        <v>2.6</v>
      </c>
      <c r="N169" s="36">
        <v>1943</v>
      </c>
      <c r="O169" s="36">
        <v>157</v>
      </c>
      <c r="P169" s="36"/>
      <c r="Q169" s="36">
        <v>82.3</v>
      </c>
      <c r="R169" s="36">
        <v>2.4</v>
      </c>
      <c r="T169" s="41">
        <v>-134.51327433628316</v>
      </c>
      <c r="U169" s="41">
        <v>-2049.3362831858403</v>
      </c>
    </row>
    <row r="170" spans="1:21">
      <c r="A170" s="35" t="s">
        <v>2727</v>
      </c>
      <c r="B170" s="36">
        <v>63.480517020000001</v>
      </c>
      <c r="C170" s="36">
        <v>2.0340227190000002</v>
      </c>
      <c r="D170" s="36"/>
      <c r="E170" s="66">
        <v>79.394375600000004</v>
      </c>
      <c r="F170" s="66">
        <v>3.6567997829999999</v>
      </c>
      <c r="G170" s="68">
        <v>4.6521814000000002E-2</v>
      </c>
      <c r="H170" s="68">
        <v>6.104534E-3</v>
      </c>
      <c r="I170" s="66">
        <v>8.9322121000000004E-2</v>
      </c>
      <c r="J170" s="36">
        <v>78.86</v>
      </c>
      <c r="K170" s="36">
        <v>5.13</v>
      </c>
      <c r="L170" s="36">
        <v>80.69</v>
      </c>
      <c r="M170" s="36">
        <v>1.85</v>
      </c>
      <c r="N170" s="36">
        <v>23.7</v>
      </c>
      <c r="O170" s="36">
        <v>157.4</v>
      </c>
      <c r="P170" s="36"/>
      <c r="Q170" s="36">
        <v>80.8</v>
      </c>
      <c r="R170" s="36">
        <v>1.85</v>
      </c>
      <c r="T170" s="41">
        <v>2.2999999999999998</v>
      </c>
      <c r="U170" s="41">
        <v>70.599999999999994</v>
      </c>
    </row>
    <row r="171" spans="1:21">
      <c r="A171" s="35" t="s">
        <v>2726</v>
      </c>
      <c r="B171" s="36">
        <v>178.04476131372999</v>
      </c>
      <c r="C171" s="36">
        <v>2.0692244590985802</v>
      </c>
      <c r="D171" s="36"/>
      <c r="E171" s="66">
        <v>80.243545914598897</v>
      </c>
      <c r="F171" s="66">
        <v>3.7910725548528998</v>
      </c>
      <c r="G171" s="68">
        <v>4.9270827383440401E-2</v>
      </c>
      <c r="H171" s="68">
        <v>3.6409491871741899E-3</v>
      </c>
      <c r="I171" s="66">
        <v>0.30092701778209502</v>
      </c>
      <c r="J171" s="36">
        <v>82.5</v>
      </c>
      <c r="K171" s="36">
        <v>3</v>
      </c>
      <c r="L171" s="36">
        <v>79.8</v>
      </c>
      <c r="M171" s="36">
        <v>1.9</v>
      </c>
      <c r="N171" s="36">
        <v>160</v>
      </c>
      <c r="O171" s="36">
        <v>86</v>
      </c>
      <c r="P171" s="36"/>
      <c r="Q171" s="36">
        <v>79.7</v>
      </c>
      <c r="R171" s="36">
        <v>1.9</v>
      </c>
      <c r="T171" s="41">
        <v>-3.3834586466165453</v>
      </c>
      <c r="U171" s="41">
        <v>-100.50125313283209</v>
      </c>
    </row>
    <row r="172" spans="1:21">
      <c r="A172" s="35" t="s">
        <v>2725</v>
      </c>
      <c r="B172" s="36">
        <v>65.343532490000001</v>
      </c>
      <c r="C172" s="36">
        <v>1.926326022</v>
      </c>
      <c r="D172" s="36"/>
      <c r="E172" s="66">
        <v>81.44897718</v>
      </c>
      <c r="F172" s="66">
        <v>4.5761528260000004</v>
      </c>
      <c r="G172" s="68">
        <v>5.0273305999999997E-2</v>
      </c>
      <c r="H172" s="68">
        <v>6.4670300000000003E-3</v>
      </c>
      <c r="I172" s="66">
        <v>-2.3333632999999999E-2</v>
      </c>
      <c r="J172" s="36">
        <v>82.9</v>
      </c>
      <c r="K172" s="36">
        <v>5.63</v>
      </c>
      <c r="L172" s="36">
        <v>78.66</v>
      </c>
      <c r="M172" s="36">
        <v>2.2000000000000002</v>
      </c>
      <c r="N172" s="36">
        <v>207</v>
      </c>
      <c r="O172" s="36">
        <v>149</v>
      </c>
      <c r="P172" s="36"/>
      <c r="Q172" s="36">
        <v>78.48</v>
      </c>
      <c r="R172" s="36">
        <v>2.19</v>
      </c>
      <c r="T172" s="41">
        <v>-5.4</v>
      </c>
      <c r="U172" s="41">
        <v>-163.19999999999999</v>
      </c>
    </row>
    <row r="173" spans="1:21">
      <c r="A173" s="35" t="s">
        <v>2724</v>
      </c>
      <c r="B173" s="36">
        <v>226.240992947574</v>
      </c>
      <c r="C173" s="36">
        <v>2.3530618922875002</v>
      </c>
      <c r="D173" s="36"/>
      <c r="E173" s="66">
        <v>85.233537835067594</v>
      </c>
      <c r="F173" s="66">
        <v>3.4482031542020999</v>
      </c>
      <c r="G173" s="68">
        <v>6.0165312471081298E-2</v>
      </c>
      <c r="H173" s="68">
        <v>5.4962623423980301E-3</v>
      </c>
      <c r="I173" s="66">
        <v>-0.34787688852200099</v>
      </c>
      <c r="J173" s="36">
        <v>94.3</v>
      </c>
      <c r="K173" s="36">
        <v>5</v>
      </c>
      <c r="L173" s="36">
        <v>75.2</v>
      </c>
      <c r="M173" s="36">
        <v>1.5</v>
      </c>
      <c r="N173" s="36">
        <v>609</v>
      </c>
      <c r="O173" s="36">
        <v>99</v>
      </c>
      <c r="P173" s="36"/>
      <c r="Q173" s="36">
        <v>74</v>
      </c>
      <c r="R173" s="36">
        <v>1.5</v>
      </c>
      <c r="T173" s="41">
        <v>-25.398936170212753</v>
      </c>
      <c r="U173" s="41">
        <v>-709.84042553191489</v>
      </c>
    </row>
    <row r="174" spans="1:21">
      <c r="B174" s="36"/>
      <c r="C174" s="36"/>
      <c r="D174" s="36"/>
      <c r="E174" s="66"/>
      <c r="F174" s="66"/>
      <c r="G174" s="68"/>
      <c r="H174" s="68"/>
      <c r="I174" s="66"/>
      <c r="J174" s="36"/>
      <c r="K174" s="36"/>
      <c r="L174" s="36"/>
      <c r="M174" s="36"/>
      <c r="N174" s="36"/>
      <c r="O174" s="36"/>
      <c r="P174" s="36"/>
      <c r="Q174" s="36"/>
      <c r="R174" s="36"/>
      <c r="T174" s="41"/>
      <c r="U174" s="41"/>
    </row>
    <row r="175" spans="1:21">
      <c r="B175" s="36"/>
      <c r="C175" s="36"/>
      <c r="D175" s="36"/>
      <c r="E175" s="66"/>
      <c r="F175" s="66"/>
      <c r="G175" s="68"/>
      <c r="H175" s="68"/>
      <c r="I175" s="66"/>
      <c r="J175" s="36"/>
      <c r="K175" s="36"/>
      <c r="L175" s="36"/>
      <c r="M175" s="36"/>
      <c r="N175" s="36"/>
      <c r="O175" s="36"/>
      <c r="P175" s="36"/>
      <c r="Q175" s="36"/>
      <c r="R175" s="36"/>
      <c r="T175" s="41"/>
      <c r="U175" s="41"/>
    </row>
    <row r="176" spans="1:21">
      <c r="A176" s="35" t="s">
        <v>2719</v>
      </c>
      <c r="B176" s="36">
        <v>222.899611877274</v>
      </c>
      <c r="C176" s="36">
        <v>1.8891678423917699</v>
      </c>
      <c r="D176" s="36"/>
      <c r="E176" s="66">
        <v>72.829952961189505</v>
      </c>
      <c r="F176" s="66">
        <v>1.8983629341041399</v>
      </c>
      <c r="G176" s="68">
        <v>4.62623392619438E-2</v>
      </c>
      <c r="H176" s="68">
        <v>2.8393819345819298E-3</v>
      </c>
      <c r="I176" s="66">
        <v>0.18975868997223599</v>
      </c>
      <c r="J176" s="36">
        <v>85.21</v>
      </c>
      <c r="K176" s="36">
        <v>2.5299999999999998</v>
      </c>
      <c r="L176" s="36">
        <v>87.91</v>
      </c>
      <c r="M176" s="36">
        <v>1.1399999999999999</v>
      </c>
      <c r="N176" s="36">
        <v>10.199999999999999</v>
      </c>
      <c r="O176" s="36">
        <v>73.8</v>
      </c>
      <c r="P176" s="36"/>
      <c r="Q176" s="36">
        <v>88.08</v>
      </c>
      <c r="R176" s="36">
        <v>1.1399999999999999</v>
      </c>
      <c r="T176" s="41">
        <v>3.0713229439199212</v>
      </c>
      <c r="U176" s="41">
        <v>88.3972244340803</v>
      </c>
    </row>
    <row r="177" spans="1:21">
      <c r="A177" s="35" t="s">
        <v>2723</v>
      </c>
      <c r="B177" s="36">
        <v>68.168574338938797</v>
      </c>
      <c r="C177" s="36">
        <v>1.40633363450603</v>
      </c>
      <c r="D177" s="36"/>
      <c r="E177" s="66">
        <v>73.068503121561506</v>
      </c>
      <c r="F177" s="66">
        <v>4.3290843490962798</v>
      </c>
      <c r="G177" s="68">
        <v>5.6588702032018601E-2</v>
      </c>
      <c r="H177" s="68">
        <v>1.3499826459841401E-2</v>
      </c>
      <c r="I177" s="66">
        <v>-5.8760836911841599E-2</v>
      </c>
      <c r="J177" s="36">
        <v>103</v>
      </c>
      <c r="K177" s="36">
        <v>12.2</v>
      </c>
      <c r="L177" s="36">
        <v>87.63</v>
      </c>
      <c r="M177" s="36">
        <v>2.58</v>
      </c>
      <c r="N177" s="36">
        <v>475</v>
      </c>
      <c r="O177" s="36">
        <v>264</v>
      </c>
      <c r="P177" s="36"/>
      <c r="Q177" s="36">
        <v>86.94</v>
      </c>
      <c r="R177" s="36">
        <v>2.56</v>
      </c>
      <c r="T177" s="41">
        <v>-17.539655369165814</v>
      </c>
      <c r="U177" s="41">
        <v>-442.05180874129866</v>
      </c>
    </row>
    <row r="178" spans="1:21">
      <c r="A178" s="35" t="s">
        <v>2722</v>
      </c>
      <c r="B178" s="36">
        <v>80.5976472092904</v>
      </c>
      <c r="C178" s="36">
        <v>2.23859426279857</v>
      </c>
      <c r="D178" s="36"/>
      <c r="E178" s="66">
        <v>74.446254431503405</v>
      </c>
      <c r="F178" s="66">
        <v>2.56833396629635</v>
      </c>
      <c r="G178" s="68">
        <v>4.6217244667294897E-2</v>
      </c>
      <c r="H178" s="68">
        <v>5.3818763851445498E-3</v>
      </c>
      <c r="I178" s="66">
        <v>3.0703605615798501E-2</v>
      </c>
      <c r="J178" s="36">
        <v>83.36</v>
      </c>
      <c r="K178" s="36">
        <v>4.82</v>
      </c>
      <c r="L178" s="36">
        <v>86.02</v>
      </c>
      <c r="M178" s="36">
        <v>1.47</v>
      </c>
      <c r="N178" s="36">
        <v>7.88</v>
      </c>
      <c r="O178" s="36">
        <v>140.13999999999999</v>
      </c>
      <c r="P178" s="36"/>
      <c r="Q178" s="36">
        <v>86.18</v>
      </c>
      <c r="R178" s="36">
        <v>1.48</v>
      </c>
      <c r="T178" s="41">
        <v>3.0923041153220145</v>
      </c>
      <c r="U178" s="41">
        <v>90.839339688444554</v>
      </c>
    </row>
    <row r="179" spans="1:21">
      <c r="A179" s="35" t="s">
        <v>2712</v>
      </c>
      <c r="B179" s="36">
        <v>57.416453092371299</v>
      </c>
      <c r="C179" s="36">
        <v>1.34480602541315</v>
      </c>
      <c r="D179" s="36"/>
      <c r="E179" s="66">
        <v>74.728071596158202</v>
      </c>
      <c r="F179" s="66">
        <v>3.3220778198357901</v>
      </c>
      <c r="G179" s="68">
        <v>5.3577387150188803E-2</v>
      </c>
      <c r="H179" s="68">
        <v>8.5597002933581606E-3</v>
      </c>
      <c r="I179" s="66">
        <v>0.52245702628324697</v>
      </c>
      <c r="J179" s="36">
        <v>95.68</v>
      </c>
      <c r="K179" s="36">
        <v>6.47</v>
      </c>
      <c r="L179" s="36">
        <v>85.69</v>
      </c>
      <c r="M179" s="36">
        <v>1.89</v>
      </c>
      <c r="N179" s="36">
        <v>352</v>
      </c>
      <c r="O179" s="36">
        <v>180</v>
      </c>
      <c r="P179" s="36"/>
      <c r="Q179" s="36">
        <v>85.07</v>
      </c>
      <c r="R179" s="36">
        <v>1.88</v>
      </c>
      <c r="T179" s="41">
        <v>-11.658303185902684</v>
      </c>
      <c r="U179" s="41">
        <v>-310.78305519897305</v>
      </c>
    </row>
    <row r="180" spans="1:21">
      <c r="A180" s="35" t="s">
        <v>2721</v>
      </c>
      <c r="B180" s="36">
        <v>175.39634843447601</v>
      </c>
      <c r="C180" s="36">
        <v>2.3967581440936798</v>
      </c>
      <c r="D180" s="36"/>
      <c r="E180" s="66">
        <v>75.887144910995005</v>
      </c>
      <c r="F180" s="66">
        <v>3.1249984759715699</v>
      </c>
      <c r="G180" s="68">
        <v>4.62770078478629E-2</v>
      </c>
      <c r="H180" s="68">
        <v>3.8517028500313398E-3</v>
      </c>
      <c r="I180" s="66">
        <v>1.3637633240066199E-2</v>
      </c>
      <c r="J180" s="36">
        <v>81.94</v>
      </c>
      <c r="K180" s="36">
        <v>3.64</v>
      </c>
      <c r="L180" s="36">
        <v>84.39</v>
      </c>
      <c r="M180" s="36">
        <v>1.73</v>
      </c>
      <c r="N180" s="36">
        <v>11</v>
      </c>
      <c r="O180" s="36">
        <v>100.1</v>
      </c>
      <c r="P180" s="36"/>
      <c r="Q180" s="36">
        <v>84.55</v>
      </c>
      <c r="R180" s="36">
        <v>1.73</v>
      </c>
      <c r="T180" s="41">
        <v>2.9031875814670016</v>
      </c>
      <c r="U180" s="41">
        <v>86.965280246474691</v>
      </c>
    </row>
    <row r="181" spans="1:21">
      <c r="A181" s="35" t="s">
        <v>2720</v>
      </c>
      <c r="B181" s="36">
        <v>210.95933005491401</v>
      </c>
      <c r="C181" s="36">
        <v>1.52808098032296</v>
      </c>
      <c r="D181" s="36"/>
      <c r="E181" s="66">
        <v>75.929042718485206</v>
      </c>
      <c r="F181" s="66">
        <v>2.6682326793490998</v>
      </c>
      <c r="G181" s="68">
        <v>4.8017804555186998E-2</v>
      </c>
      <c r="H181" s="68">
        <v>3.3120721675120998E-3</v>
      </c>
      <c r="I181" s="66">
        <v>0.13238660839722399</v>
      </c>
      <c r="J181" s="36">
        <v>84.85</v>
      </c>
      <c r="K181" s="36">
        <v>2.98</v>
      </c>
      <c r="L181" s="36">
        <v>84.35</v>
      </c>
      <c r="M181" s="36">
        <v>1.47</v>
      </c>
      <c r="N181" s="36">
        <v>99.1</v>
      </c>
      <c r="O181" s="36">
        <v>81.599999999999994</v>
      </c>
      <c r="P181" s="36"/>
      <c r="Q181" s="36">
        <v>84.31</v>
      </c>
      <c r="R181" s="36">
        <v>1.47</v>
      </c>
      <c r="T181" s="41">
        <v>-0.59276822762299952</v>
      </c>
      <c r="U181" s="41">
        <v>-17.486662714878484</v>
      </c>
    </row>
    <row r="182" spans="1:21">
      <c r="A182" s="35" t="s">
        <v>2719</v>
      </c>
      <c r="B182" s="36">
        <v>110.082442581699</v>
      </c>
      <c r="C182" s="36">
        <v>1.6735611139537301</v>
      </c>
      <c r="D182" s="36"/>
      <c r="E182" s="66">
        <v>73.978662388783803</v>
      </c>
      <c r="F182" s="66">
        <v>5.75155722715912</v>
      </c>
      <c r="G182" s="68">
        <v>7.4063233549058805E-2</v>
      </c>
      <c r="H182" s="68">
        <v>1.2606660779173899E-2</v>
      </c>
      <c r="I182" s="66">
        <v>-0.77425023946340799</v>
      </c>
      <c r="J182" s="36">
        <v>131</v>
      </c>
      <c r="K182" s="36">
        <v>15</v>
      </c>
      <c r="L182" s="36">
        <v>86.6</v>
      </c>
      <c r="M182" s="36">
        <v>3.3</v>
      </c>
      <c r="N182" s="36">
        <v>1042</v>
      </c>
      <c r="O182" s="36">
        <v>172</v>
      </c>
      <c r="P182" s="36"/>
      <c r="Q182" s="36">
        <v>83.7</v>
      </c>
      <c r="R182" s="36">
        <v>3.2</v>
      </c>
      <c r="T182" s="41">
        <v>-51.270207852194005</v>
      </c>
      <c r="U182" s="41">
        <v>-1103.2332563510392</v>
      </c>
    </row>
    <row r="183" spans="1:21">
      <c r="A183" s="35" t="s">
        <v>2714</v>
      </c>
      <c r="B183" s="36">
        <v>60.7144152953203</v>
      </c>
      <c r="C183" s="36">
        <v>1.5623764815479499</v>
      </c>
      <c r="D183" s="36"/>
      <c r="E183" s="66">
        <v>74.026502321133904</v>
      </c>
      <c r="F183" s="66">
        <v>3.8818851672602999</v>
      </c>
      <c r="G183" s="68">
        <v>9.1925468753462095E-2</v>
      </c>
      <c r="H183" s="68">
        <v>1.39352160309682E-2</v>
      </c>
      <c r="I183" s="66">
        <v>-0.21746602188842801</v>
      </c>
      <c r="J183" s="36">
        <v>160</v>
      </c>
      <c r="K183" s="36">
        <v>13</v>
      </c>
      <c r="L183" s="36">
        <v>86.5</v>
      </c>
      <c r="M183" s="36">
        <v>2.2999999999999998</v>
      </c>
      <c r="N183" s="36">
        <v>1465</v>
      </c>
      <c r="O183" s="36">
        <v>144</v>
      </c>
      <c r="P183" s="36"/>
      <c r="Q183" s="36">
        <v>83.1</v>
      </c>
      <c r="R183" s="36">
        <v>2.2000000000000002</v>
      </c>
      <c r="T183" s="41">
        <v>-84.971098265895947</v>
      </c>
      <c r="U183" s="41">
        <v>-1593.6416184971097</v>
      </c>
    </row>
    <row r="184" spans="1:21">
      <c r="A184" s="35" t="s">
        <v>2718</v>
      </c>
      <c r="B184" s="36">
        <v>66.365882999697604</v>
      </c>
      <c r="C184" s="36">
        <v>1.6630286708711799</v>
      </c>
      <c r="D184" s="36"/>
      <c r="E184" s="66">
        <v>77.731309708453907</v>
      </c>
      <c r="F184" s="66">
        <v>2.7426817926973999</v>
      </c>
      <c r="G184" s="68">
        <v>4.6261177705878398E-2</v>
      </c>
      <c r="H184" s="68">
        <v>5.7493204005857404E-3</v>
      </c>
      <c r="I184" s="66">
        <v>0.54506469724954698</v>
      </c>
      <c r="J184" s="36">
        <v>80.040000000000006</v>
      </c>
      <c r="K184" s="36">
        <v>4.2</v>
      </c>
      <c r="L184" s="36">
        <v>82.4</v>
      </c>
      <c r="M184" s="36">
        <v>1.44</v>
      </c>
      <c r="N184" s="36">
        <v>10.199999999999999</v>
      </c>
      <c r="O184" s="36">
        <v>149.5</v>
      </c>
      <c r="P184" s="36"/>
      <c r="Q184" s="36">
        <v>82.55</v>
      </c>
      <c r="R184" s="36">
        <v>1.45</v>
      </c>
      <c r="T184" s="41">
        <v>2.8640776699029118</v>
      </c>
      <c r="U184" s="41">
        <v>87.621359223300971</v>
      </c>
    </row>
    <row r="185" spans="1:21">
      <c r="A185" s="35" t="s">
        <v>2717</v>
      </c>
      <c r="B185" s="36">
        <v>85.138800858728601</v>
      </c>
      <c r="C185" s="36">
        <v>2.0380003905392501</v>
      </c>
      <c r="D185" s="36"/>
      <c r="E185" s="66">
        <v>75.760163354306897</v>
      </c>
      <c r="F185" s="66">
        <v>3.5987026382473299</v>
      </c>
      <c r="G185" s="68">
        <v>8.9600429777368401E-2</v>
      </c>
      <c r="H185" s="68">
        <v>1.062026131137E-2</v>
      </c>
      <c r="I185" s="66">
        <v>-0.148733955503978</v>
      </c>
      <c r="J185" s="36">
        <v>153.32</v>
      </c>
      <c r="K185" s="36">
        <v>9.5399999999999991</v>
      </c>
      <c r="L185" s="36">
        <v>84.53</v>
      </c>
      <c r="M185" s="36">
        <v>1.99</v>
      </c>
      <c r="N185" s="36">
        <v>1416</v>
      </c>
      <c r="O185" s="36">
        <v>113</v>
      </c>
      <c r="P185" s="36"/>
      <c r="Q185" s="36">
        <v>81.39</v>
      </c>
      <c r="R185" s="36">
        <v>1.92</v>
      </c>
      <c r="T185" s="41">
        <v>-81.379391931858507</v>
      </c>
      <c r="U185" s="41">
        <v>-1575.1449189636814</v>
      </c>
    </row>
    <row r="186" spans="1:21">
      <c r="A186" s="35" t="s">
        <v>2716</v>
      </c>
      <c r="B186" s="36">
        <v>145.28376377516599</v>
      </c>
      <c r="C186" s="36">
        <v>1.7232072435243599</v>
      </c>
      <c r="D186" s="36"/>
      <c r="E186" s="66">
        <v>80.040428226568395</v>
      </c>
      <c r="F186" s="66">
        <v>3.6650414976342001</v>
      </c>
      <c r="G186" s="68">
        <v>4.38852106195727E-2</v>
      </c>
      <c r="H186" s="68">
        <v>3.8415100115136002E-3</v>
      </c>
      <c r="I186" s="66">
        <v>-6.7944355875030699E-2</v>
      </c>
      <c r="J186" s="36">
        <v>73.97</v>
      </c>
      <c r="K186" s="36">
        <v>3.62</v>
      </c>
      <c r="L186" s="36">
        <v>80.040000000000006</v>
      </c>
      <c r="M186" s="36">
        <v>1.82</v>
      </c>
      <c r="N186" s="36">
        <v>1.7000000000000001E-4</v>
      </c>
      <c r="O186" s="36">
        <v>103.20367</v>
      </c>
      <c r="P186" s="36"/>
      <c r="Q186" s="36">
        <v>80.31</v>
      </c>
      <c r="R186" s="36">
        <v>1.83</v>
      </c>
      <c r="T186" s="41">
        <v>7.5837081459270452</v>
      </c>
      <c r="U186" s="41">
        <v>99.999787606196904</v>
      </c>
    </row>
    <row r="187" spans="1:21">
      <c r="A187" s="35" t="s">
        <v>2715</v>
      </c>
      <c r="B187" s="36">
        <v>202.66259973614501</v>
      </c>
      <c r="C187" s="36">
        <v>2.8575799252411498</v>
      </c>
      <c r="D187" s="36"/>
      <c r="E187" s="66">
        <v>79.060342886951702</v>
      </c>
      <c r="F187" s="66">
        <v>2.0836162791350001</v>
      </c>
      <c r="G187" s="68">
        <v>5.9188223143071199E-2</v>
      </c>
      <c r="H187" s="68">
        <v>4.40687446047893E-3</v>
      </c>
      <c r="I187" s="66">
        <v>0.35205289758307401</v>
      </c>
      <c r="J187" s="36">
        <v>99.7</v>
      </c>
      <c r="K187" s="36">
        <v>3.31</v>
      </c>
      <c r="L187" s="36">
        <v>81.03</v>
      </c>
      <c r="M187" s="36">
        <v>1.06</v>
      </c>
      <c r="N187" s="36">
        <v>573</v>
      </c>
      <c r="O187" s="36">
        <v>81</v>
      </c>
      <c r="P187" s="36"/>
      <c r="Q187" s="36">
        <v>79.849999999999994</v>
      </c>
      <c r="R187" s="36">
        <v>1.05</v>
      </c>
      <c r="T187" s="41">
        <v>-23.040849068246331</v>
      </c>
      <c r="U187" s="41">
        <v>-607.14550166604965</v>
      </c>
    </row>
    <row r="188" spans="1:21">
      <c r="A188" s="35" t="s">
        <v>2714</v>
      </c>
      <c r="B188" s="36">
        <v>94.639334767394601</v>
      </c>
      <c r="C188" s="36">
        <v>1.7380896978862299</v>
      </c>
      <c r="D188" s="36"/>
      <c r="E188" s="66">
        <v>81.267453317630199</v>
      </c>
      <c r="F188" s="66">
        <v>3.9316685398861</v>
      </c>
      <c r="G188" s="68">
        <v>4.8068108243242903E-2</v>
      </c>
      <c r="H188" s="68">
        <v>5.0012854318483204E-3</v>
      </c>
      <c r="I188" s="66">
        <v>0.42462458510447298</v>
      </c>
      <c r="J188" s="36">
        <v>79.569999999999993</v>
      </c>
      <c r="K188" s="36">
        <v>3.61</v>
      </c>
      <c r="L188" s="36">
        <v>78.84</v>
      </c>
      <c r="M188" s="36">
        <v>1.9</v>
      </c>
      <c r="N188" s="36">
        <v>102</v>
      </c>
      <c r="O188" s="36">
        <v>123</v>
      </c>
      <c r="P188" s="36"/>
      <c r="Q188" s="36">
        <v>78.790000000000006</v>
      </c>
      <c r="R188" s="36">
        <v>1.89</v>
      </c>
      <c r="T188" s="41">
        <v>-0.92592592592591283</v>
      </c>
      <c r="U188" s="41">
        <v>-29.375951293759506</v>
      </c>
    </row>
    <row r="189" spans="1:21">
      <c r="A189" s="35" t="s">
        <v>2713</v>
      </c>
      <c r="B189" s="36">
        <v>85.131664630122899</v>
      </c>
      <c r="C189" s="36">
        <v>1.69269561113336</v>
      </c>
      <c r="D189" s="36"/>
      <c r="E189" s="66">
        <v>81.168949761636796</v>
      </c>
      <c r="F189" s="66">
        <v>3.5773225862742501</v>
      </c>
      <c r="G189" s="68">
        <v>5.0419815741276297E-2</v>
      </c>
      <c r="H189" s="68">
        <v>6.5440538062818496E-3</v>
      </c>
      <c r="I189" s="66">
        <v>-3.4699620706900601E-2</v>
      </c>
      <c r="J189" s="36">
        <v>83.4</v>
      </c>
      <c r="K189" s="36">
        <v>5.55</v>
      </c>
      <c r="L189" s="36">
        <v>78.930000000000007</v>
      </c>
      <c r="M189" s="36">
        <v>1.73</v>
      </c>
      <c r="N189" s="36">
        <v>213</v>
      </c>
      <c r="O189" s="36">
        <v>150</v>
      </c>
      <c r="P189" s="36"/>
      <c r="Q189" s="36">
        <v>78.739999999999995</v>
      </c>
      <c r="R189" s="36">
        <v>1.72</v>
      </c>
      <c r="T189" s="41">
        <v>-5.6632459141011005</v>
      </c>
      <c r="U189" s="41">
        <v>-169.85936906119343</v>
      </c>
    </row>
    <row r="190" spans="1:21">
      <c r="A190" s="35" t="s">
        <v>2712</v>
      </c>
      <c r="B190" s="36">
        <v>94.090811272405404</v>
      </c>
      <c r="C190" s="36">
        <v>1.6824329607364199</v>
      </c>
      <c r="D190" s="36"/>
      <c r="E190" s="66">
        <v>81.420464245640801</v>
      </c>
      <c r="F190" s="66">
        <v>6.3737997843220402</v>
      </c>
      <c r="G190" s="68">
        <v>6.2430732729983299E-2</v>
      </c>
      <c r="H190" s="68">
        <v>8.8161116131905502E-3</v>
      </c>
      <c r="I190" s="66">
        <v>-0.641283105189702</v>
      </c>
      <c r="J190" s="36">
        <v>102</v>
      </c>
      <c r="K190" s="36">
        <v>9.6999999999999993</v>
      </c>
      <c r="L190" s="36">
        <v>78.7</v>
      </c>
      <c r="M190" s="36">
        <v>3.1</v>
      </c>
      <c r="N190" s="36">
        <v>688</v>
      </c>
      <c r="O190" s="36">
        <v>151</v>
      </c>
      <c r="P190" s="36"/>
      <c r="Q190" s="36">
        <v>77.2</v>
      </c>
      <c r="R190" s="36">
        <v>3</v>
      </c>
      <c r="T190" s="41">
        <v>-29.606099110546374</v>
      </c>
      <c r="U190" s="41">
        <v>-774.20584498094024</v>
      </c>
    </row>
    <row r="191" spans="1:21">
      <c r="B191" s="36"/>
      <c r="C191" s="36"/>
      <c r="D191" s="36"/>
      <c r="E191" s="66"/>
      <c r="F191" s="66"/>
      <c r="G191" s="68"/>
      <c r="H191" s="68"/>
      <c r="I191" s="66"/>
      <c r="J191" s="36"/>
      <c r="K191" s="36"/>
      <c r="L191" s="36"/>
      <c r="M191" s="36"/>
      <c r="N191" s="36"/>
      <c r="O191" s="36"/>
      <c r="P191" s="36"/>
      <c r="Q191" s="36"/>
      <c r="R191" s="36"/>
      <c r="T191" s="41"/>
      <c r="U191" s="41"/>
    </row>
    <row r="192" spans="1:21">
      <c r="A192" s="35" t="s">
        <v>2711</v>
      </c>
      <c r="B192" s="36">
        <v>157.758495914793</v>
      </c>
      <c r="C192" s="36">
        <v>1.5247185088964199</v>
      </c>
      <c r="D192" s="36"/>
      <c r="E192" s="66">
        <v>23.3500329190618</v>
      </c>
      <c r="F192" s="66">
        <v>0.80141652594759005</v>
      </c>
      <c r="G192" s="68">
        <v>5.2786786057091299E-2</v>
      </c>
      <c r="H192" s="68">
        <v>3.2381250352627E-3</v>
      </c>
      <c r="I192" s="66">
        <v>0.274566801169284</v>
      </c>
      <c r="J192" s="36">
        <v>275.39</v>
      </c>
      <c r="K192" s="36">
        <v>7.42</v>
      </c>
      <c r="L192" s="36">
        <v>270.33</v>
      </c>
      <c r="M192" s="36">
        <v>4.54</v>
      </c>
      <c r="N192" s="36">
        <v>318.60000000000002</v>
      </c>
      <c r="O192" s="36">
        <v>69.7</v>
      </c>
      <c r="P192" s="36"/>
      <c r="Q192" s="36">
        <v>269.95999999999998</v>
      </c>
      <c r="R192" s="36">
        <v>4.54</v>
      </c>
      <c r="T192" s="41">
        <v>-1.8717863352199173</v>
      </c>
      <c r="U192" s="41">
        <v>-17.855953834202655</v>
      </c>
    </row>
    <row r="193" spans="1:21">
      <c r="A193" s="35" t="s">
        <v>2675</v>
      </c>
      <c r="B193" s="36">
        <v>829.34778445903396</v>
      </c>
      <c r="C193" s="36">
        <v>38.474173719335198</v>
      </c>
      <c r="D193" s="36"/>
      <c r="E193" s="66">
        <v>23.846787036547202</v>
      </c>
      <c r="F193" s="66">
        <v>0.89498471228280396</v>
      </c>
      <c r="G193" s="68">
        <v>5.2119260265168901E-2</v>
      </c>
      <c r="H193" s="68">
        <v>1.8064593678280001E-3</v>
      </c>
      <c r="I193" s="66">
        <v>0.22870675375042299</v>
      </c>
      <c r="J193" s="36">
        <v>267.35000000000002</v>
      </c>
      <c r="K193" s="36">
        <v>5.28</v>
      </c>
      <c r="L193" s="36">
        <v>264.81</v>
      </c>
      <c r="M193" s="36">
        <v>4.87</v>
      </c>
      <c r="N193" s="36">
        <v>289.60000000000002</v>
      </c>
      <c r="O193" s="36">
        <v>39.6</v>
      </c>
      <c r="P193" s="36"/>
      <c r="Q193" s="36">
        <v>264.63</v>
      </c>
      <c r="R193" s="36">
        <v>4.87</v>
      </c>
      <c r="T193" s="41">
        <v>-0.95917827876591533</v>
      </c>
      <c r="U193" s="41">
        <v>-9.3614289490578226</v>
      </c>
    </row>
    <row r="194" spans="1:21">
      <c r="A194" s="35" t="s">
        <v>2678</v>
      </c>
      <c r="B194" s="36">
        <v>599.39866317035296</v>
      </c>
      <c r="C194" s="36">
        <v>2.08811977538419</v>
      </c>
      <c r="D194" s="36"/>
      <c r="E194" s="66">
        <v>24.266550268216399</v>
      </c>
      <c r="F194" s="66">
        <v>1.06510446659203</v>
      </c>
      <c r="G194" s="68">
        <v>5.10517630726285E-2</v>
      </c>
      <c r="H194" s="68">
        <v>2.2693631672153201E-3</v>
      </c>
      <c r="I194" s="66">
        <v>0.27858943604784098</v>
      </c>
      <c r="J194" s="36">
        <v>258.51</v>
      </c>
      <c r="K194" s="36">
        <v>6.05</v>
      </c>
      <c r="L194" s="36">
        <v>260.32</v>
      </c>
      <c r="M194" s="36">
        <v>5.6</v>
      </c>
      <c r="N194" s="36">
        <v>242.1</v>
      </c>
      <c r="O194" s="36">
        <v>51.2</v>
      </c>
      <c r="P194" s="36"/>
      <c r="Q194" s="36">
        <v>260.45</v>
      </c>
      <c r="R194" s="36">
        <v>5.6</v>
      </c>
      <c r="T194" s="41">
        <v>0.69529809465273595</v>
      </c>
      <c r="U194" s="41">
        <v>6.999078057775046</v>
      </c>
    </row>
    <row r="195" spans="1:21">
      <c r="A195" s="35" t="s">
        <v>2710</v>
      </c>
      <c r="B195" s="36">
        <v>414.86457314289498</v>
      </c>
      <c r="C195" s="36">
        <v>2.6694543270410702</v>
      </c>
      <c r="D195" s="36"/>
      <c r="E195" s="66">
        <v>25.223126299649</v>
      </c>
      <c r="F195" s="66">
        <v>1.0526439190566399</v>
      </c>
      <c r="G195" s="68">
        <v>5.2734016736691099E-2</v>
      </c>
      <c r="H195" s="68">
        <v>2.6571060192425999E-3</v>
      </c>
      <c r="I195" s="66">
        <v>0.27681855901202401</v>
      </c>
      <c r="J195" s="36">
        <v>257.08999999999997</v>
      </c>
      <c r="K195" s="36">
        <v>6.34</v>
      </c>
      <c r="L195" s="36">
        <v>250.64</v>
      </c>
      <c r="M195" s="36">
        <v>5.13</v>
      </c>
      <c r="N195" s="36">
        <v>316.3</v>
      </c>
      <c r="O195" s="36">
        <v>57.3</v>
      </c>
      <c r="P195" s="36"/>
      <c r="Q195" s="36">
        <v>250.18</v>
      </c>
      <c r="R195" s="36">
        <v>5.12</v>
      </c>
      <c r="T195" s="41">
        <v>-2.5734120651133057</v>
      </c>
      <c r="U195" s="41">
        <v>-26.196935844238762</v>
      </c>
    </row>
    <row r="196" spans="1:21">
      <c r="A196" s="35" t="s">
        <v>2699</v>
      </c>
      <c r="B196" s="36">
        <v>470.74901942100399</v>
      </c>
      <c r="C196" s="36">
        <v>5.4730271556132797</v>
      </c>
      <c r="D196" s="36"/>
      <c r="E196" s="66">
        <v>27.480324911400601</v>
      </c>
      <c r="F196" s="66">
        <v>2.9270130474762399</v>
      </c>
      <c r="G196" s="68">
        <v>5.2011113367686101E-2</v>
      </c>
      <c r="H196" s="68">
        <v>1.8667384894197399E-3</v>
      </c>
      <c r="I196" s="66">
        <v>9.7895976287062203E-2</v>
      </c>
      <c r="J196" s="36">
        <v>235.3</v>
      </c>
      <c r="K196" s="36">
        <v>11.5</v>
      </c>
      <c r="L196" s="36">
        <v>230.4</v>
      </c>
      <c r="M196" s="36">
        <v>12.1</v>
      </c>
      <c r="N196" s="36">
        <v>284.89999999999998</v>
      </c>
      <c r="O196" s="36">
        <v>41</v>
      </c>
      <c r="P196" s="36"/>
      <c r="Q196" s="36">
        <v>230.1</v>
      </c>
      <c r="R196" s="36">
        <v>12</v>
      </c>
      <c r="T196" s="41">
        <v>-2.1267361111111138</v>
      </c>
      <c r="U196" s="41">
        <v>-23.654513888888875</v>
      </c>
    </row>
    <row r="197" spans="1:21">
      <c r="A197" s="35" t="s">
        <v>2684</v>
      </c>
      <c r="B197" s="36">
        <v>272.28393365338098</v>
      </c>
      <c r="C197" s="36">
        <v>2.9460742653077698</v>
      </c>
      <c r="D197" s="36"/>
      <c r="E197" s="66">
        <v>56.211958277025701</v>
      </c>
      <c r="F197" s="66">
        <v>2.17753847044261</v>
      </c>
      <c r="G197" s="68">
        <v>4.7595927667035402E-2</v>
      </c>
      <c r="H197" s="68">
        <v>3.0408129628098799E-3</v>
      </c>
      <c r="I197" s="66">
        <v>0.48492475554051501</v>
      </c>
      <c r="J197" s="36">
        <v>112.07</v>
      </c>
      <c r="K197" s="36">
        <v>2.99</v>
      </c>
      <c r="L197" s="36">
        <v>113.67</v>
      </c>
      <c r="M197" s="36">
        <v>2.1800000000000002</v>
      </c>
      <c r="N197" s="36">
        <v>78.2</v>
      </c>
      <c r="O197" s="36">
        <v>75.900000000000006</v>
      </c>
      <c r="P197" s="36"/>
      <c r="Q197" s="36">
        <v>113.77</v>
      </c>
      <c r="R197" s="36">
        <v>2.1800000000000002</v>
      </c>
      <c r="T197" s="41">
        <v>1.4075833553268307</v>
      </c>
      <c r="U197" s="41">
        <v>31.20436350840151</v>
      </c>
    </row>
    <row r="198" spans="1:21">
      <c r="A198" s="35" t="s">
        <v>2709</v>
      </c>
      <c r="B198" s="36">
        <v>1796.76879368409</v>
      </c>
      <c r="C198" s="36">
        <v>50.099071501782497</v>
      </c>
      <c r="D198" s="36"/>
      <c r="E198" s="66">
        <v>59.115009350813203</v>
      </c>
      <c r="F198" s="66">
        <v>4.1964116225890704</v>
      </c>
      <c r="G198" s="68">
        <v>4.8873971599698501E-2</v>
      </c>
      <c r="H198" s="68">
        <v>2.3810358818490999E-3</v>
      </c>
      <c r="I198" s="66">
        <v>0.41229578412379803</v>
      </c>
      <c r="J198" s="36">
        <v>109.57</v>
      </c>
      <c r="K198" s="36">
        <v>3.51</v>
      </c>
      <c r="L198" s="36">
        <v>108.14</v>
      </c>
      <c r="M198" s="36">
        <v>3.81</v>
      </c>
      <c r="N198" s="36">
        <v>140.69999999999999</v>
      </c>
      <c r="O198" s="36">
        <v>57.2</v>
      </c>
      <c r="P198" s="36"/>
      <c r="Q198" s="36">
        <v>108.05</v>
      </c>
      <c r="R198" s="36">
        <v>3.8</v>
      </c>
      <c r="T198" s="41">
        <v>-1.3223599038283638</v>
      </c>
      <c r="U198" s="41">
        <v>-30.109117810245966</v>
      </c>
    </row>
    <row r="199" spans="1:21">
      <c r="A199" s="35" t="s">
        <v>2708</v>
      </c>
      <c r="B199" s="36">
        <v>1016.54450196118</v>
      </c>
      <c r="C199" s="36">
        <v>97.850705867435806</v>
      </c>
      <c r="D199" s="36"/>
      <c r="E199" s="66">
        <v>62.1586837273898</v>
      </c>
      <c r="F199" s="66">
        <v>2.6028819020030398</v>
      </c>
      <c r="G199" s="68">
        <v>5.1008937920020099E-2</v>
      </c>
      <c r="H199" s="68">
        <v>3.17024139741845E-3</v>
      </c>
      <c r="I199" s="66">
        <v>0.12957212151182501</v>
      </c>
      <c r="J199" s="36">
        <v>108.79</v>
      </c>
      <c r="K199" s="36">
        <v>3.63</v>
      </c>
      <c r="L199" s="36">
        <v>102.88</v>
      </c>
      <c r="M199" s="36">
        <v>2.14</v>
      </c>
      <c r="N199" s="36">
        <v>240.2</v>
      </c>
      <c r="O199" s="36">
        <v>71.599999999999994</v>
      </c>
      <c r="P199" s="36"/>
      <c r="Q199" s="36">
        <v>102.51</v>
      </c>
      <c r="R199" s="36">
        <v>2.13</v>
      </c>
      <c r="T199" s="41">
        <v>-5.744556765163308</v>
      </c>
      <c r="U199" s="41">
        <v>-133.47589424572317</v>
      </c>
    </row>
    <row r="200" spans="1:21">
      <c r="A200" s="35" t="s">
        <v>2666</v>
      </c>
      <c r="B200" s="36">
        <v>696.33008946355801</v>
      </c>
      <c r="C200" s="36">
        <v>1.5465325469994899</v>
      </c>
      <c r="D200" s="36"/>
      <c r="E200" s="66">
        <v>64.777438516611198</v>
      </c>
      <c r="F200" s="66">
        <v>2.63503819997376</v>
      </c>
      <c r="G200" s="68">
        <v>4.7402822190846398E-2</v>
      </c>
      <c r="H200" s="68">
        <v>1.96094194695997E-3</v>
      </c>
      <c r="I200" s="66">
        <v>0.341411420833026</v>
      </c>
      <c r="J200" s="36">
        <v>97.56</v>
      </c>
      <c r="K200" s="36">
        <v>2.19</v>
      </c>
      <c r="L200" s="36">
        <v>98.76</v>
      </c>
      <c r="M200" s="36">
        <v>1.99</v>
      </c>
      <c r="N200" s="36">
        <v>68.5</v>
      </c>
      <c r="O200" s="36">
        <v>49.2</v>
      </c>
      <c r="P200" s="36"/>
      <c r="Q200" s="36">
        <v>98.83</v>
      </c>
      <c r="R200" s="36">
        <v>1.99</v>
      </c>
      <c r="T200" s="41">
        <v>1.2150668286755799</v>
      </c>
      <c r="U200" s="41">
        <v>30.639935196435808</v>
      </c>
    </row>
    <row r="201" spans="1:21">
      <c r="A201" s="35" t="s">
        <v>2707</v>
      </c>
      <c r="B201" s="36">
        <v>1489.8773599999499</v>
      </c>
      <c r="C201" s="36">
        <v>2.5936101671780301</v>
      </c>
      <c r="D201" s="36"/>
      <c r="E201" s="66">
        <v>67.457794518524594</v>
      </c>
      <c r="F201" s="66">
        <v>3.11403507859549</v>
      </c>
      <c r="G201" s="68">
        <v>4.8502056917665702E-2</v>
      </c>
      <c r="H201" s="68">
        <v>2.2193358977862601E-3</v>
      </c>
      <c r="I201" s="66">
        <v>0.25122399430108999</v>
      </c>
      <c r="J201" s="36">
        <v>95.94</v>
      </c>
      <c r="K201" s="36">
        <v>2.57</v>
      </c>
      <c r="L201" s="36">
        <v>94.86</v>
      </c>
      <c r="M201" s="36">
        <v>2.17</v>
      </c>
      <c r="N201" s="36">
        <v>122.8</v>
      </c>
      <c r="O201" s="36">
        <v>53.9</v>
      </c>
      <c r="P201" s="36"/>
      <c r="Q201" s="36">
        <v>94.79</v>
      </c>
      <c r="R201" s="36">
        <v>2.17</v>
      </c>
      <c r="T201" s="41">
        <v>-1.1385199240986699</v>
      </c>
      <c r="U201" s="41">
        <v>-29.453932110478597</v>
      </c>
    </row>
    <row r="202" spans="1:21">
      <c r="A202" s="35" t="s">
        <v>2706</v>
      </c>
      <c r="B202" s="36">
        <v>419.11360904760198</v>
      </c>
      <c r="C202" s="36">
        <v>1.5670642617514701</v>
      </c>
      <c r="D202" s="36"/>
      <c r="E202" s="66">
        <v>69.570054062804005</v>
      </c>
      <c r="F202" s="66">
        <v>2.4951158988572</v>
      </c>
      <c r="G202" s="68">
        <v>4.7008417229761498E-2</v>
      </c>
      <c r="H202" s="68">
        <v>2.7809471052281801E-3</v>
      </c>
      <c r="I202" s="66">
        <v>4.23673603149387E-2</v>
      </c>
      <c r="J202" s="36">
        <v>90.41</v>
      </c>
      <c r="K202" s="36">
        <v>2.94</v>
      </c>
      <c r="L202" s="36">
        <v>92</v>
      </c>
      <c r="M202" s="36">
        <v>1.64</v>
      </c>
      <c r="N202" s="36">
        <v>48.6</v>
      </c>
      <c r="O202" s="36">
        <v>70.599999999999994</v>
      </c>
      <c r="P202" s="36"/>
      <c r="Q202" s="36">
        <v>92.1</v>
      </c>
      <c r="R202" s="36">
        <v>1.64</v>
      </c>
      <c r="T202" s="41">
        <v>1.7282608695652211</v>
      </c>
      <c r="U202" s="41">
        <v>47.173913043478258</v>
      </c>
    </row>
    <row r="203" spans="1:21">
      <c r="A203" s="35" t="s">
        <v>2705</v>
      </c>
      <c r="B203" s="36">
        <v>300.76813509412602</v>
      </c>
      <c r="C203" s="36">
        <v>2.4241718710120401</v>
      </c>
      <c r="D203" s="36"/>
      <c r="E203" s="66">
        <v>69.792241020354993</v>
      </c>
      <c r="F203" s="66">
        <v>3.5296237290569401</v>
      </c>
      <c r="G203" s="68">
        <v>4.7253950343028601E-2</v>
      </c>
      <c r="H203" s="68">
        <v>4.9064638577374598E-3</v>
      </c>
      <c r="I203" s="66">
        <v>0.11290711723156401</v>
      </c>
      <c r="J203" s="36">
        <v>90.58</v>
      </c>
      <c r="K203" s="36">
        <v>4.78</v>
      </c>
      <c r="L203" s="36">
        <v>91.71</v>
      </c>
      <c r="M203" s="36">
        <v>2.2999999999999998</v>
      </c>
      <c r="N203" s="36">
        <v>61</v>
      </c>
      <c r="O203" s="36">
        <v>123.7</v>
      </c>
      <c r="P203" s="36"/>
      <c r="Q203" s="36">
        <v>91.78</v>
      </c>
      <c r="R203" s="36">
        <v>2.2999999999999998</v>
      </c>
      <c r="T203" s="41">
        <v>1.2321448042743381</v>
      </c>
      <c r="U203" s="41">
        <v>33.485988441827494</v>
      </c>
    </row>
    <row r="204" spans="1:21">
      <c r="A204" s="35" t="s">
        <v>2692</v>
      </c>
      <c r="B204" s="36">
        <v>58.248040440375298</v>
      </c>
      <c r="C204" s="36">
        <v>4.0813097224255204</v>
      </c>
      <c r="D204" s="36"/>
      <c r="E204" s="66">
        <v>65.754072822037102</v>
      </c>
      <c r="F204" s="66">
        <v>3.9442493026605199</v>
      </c>
      <c r="G204" s="68">
        <v>9.5866962250505797E-2</v>
      </c>
      <c r="H204" s="68">
        <v>9.1447846518870508E-3</v>
      </c>
      <c r="I204" s="66">
        <v>-0.28924044028125401</v>
      </c>
      <c r="J204" s="36">
        <v>186</v>
      </c>
      <c r="K204" s="36">
        <v>11</v>
      </c>
      <c r="L204" s="36">
        <v>97.3</v>
      </c>
      <c r="M204" s="36">
        <v>2.9</v>
      </c>
      <c r="N204" s="36">
        <v>1544</v>
      </c>
      <c r="O204" s="36">
        <v>90</v>
      </c>
      <c r="P204" s="36"/>
      <c r="Q204" s="36">
        <v>91.5</v>
      </c>
      <c r="R204" s="36">
        <v>2.7</v>
      </c>
      <c r="T204" s="41">
        <v>-91.161356628982531</v>
      </c>
      <c r="U204" s="41">
        <v>-1486.8448098663928</v>
      </c>
    </row>
    <row r="205" spans="1:21">
      <c r="A205" s="35" t="s">
        <v>2668</v>
      </c>
      <c r="B205" s="36">
        <v>273.48073119425197</v>
      </c>
      <c r="C205" s="36">
        <v>1.55214560230197</v>
      </c>
      <c r="D205" s="36"/>
      <c r="E205" s="66">
        <v>71.316407429525597</v>
      </c>
      <c r="F205" s="66">
        <v>2.48768534381328</v>
      </c>
      <c r="G205" s="68">
        <v>4.8136254156191299E-2</v>
      </c>
      <c r="H205" s="68">
        <v>2.79785486492958E-3</v>
      </c>
      <c r="I205" s="66">
        <v>0.46981690056072101</v>
      </c>
      <c r="J205" s="36">
        <v>90.32</v>
      </c>
      <c r="K205" s="36">
        <v>2.2400000000000002</v>
      </c>
      <c r="L205" s="36">
        <v>89.76</v>
      </c>
      <c r="M205" s="36">
        <v>1.55</v>
      </c>
      <c r="N205" s="36">
        <v>104.9</v>
      </c>
      <c r="O205" s="36">
        <v>68.7</v>
      </c>
      <c r="P205" s="36"/>
      <c r="Q205" s="36">
        <v>89.73</v>
      </c>
      <c r="R205" s="36">
        <v>1.55</v>
      </c>
      <c r="T205" s="41">
        <v>-0.62388591800355175</v>
      </c>
      <c r="U205" s="41">
        <v>-16.867201426024955</v>
      </c>
    </row>
    <row r="206" spans="1:21">
      <c r="A206" s="35" t="s">
        <v>2704</v>
      </c>
      <c r="B206" s="36">
        <v>385.80435540102201</v>
      </c>
      <c r="C206" s="36">
        <v>1.9584278289544199</v>
      </c>
      <c r="D206" s="36"/>
      <c r="E206" s="66">
        <v>71.398427977618098</v>
      </c>
      <c r="F206" s="66">
        <v>2.2953030806163301</v>
      </c>
      <c r="G206" s="68">
        <v>5.1931476685242298E-2</v>
      </c>
      <c r="H206" s="68">
        <v>3.2178770968888798E-3</v>
      </c>
      <c r="I206" s="66">
        <v>0.124752165344376</v>
      </c>
      <c r="J206" s="36">
        <v>97</v>
      </c>
      <c r="K206" s="36">
        <v>3.06</v>
      </c>
      <c r="L206" s="36">
        <v>89.66</v>
      </c>
      <c r="M206" s="36">
        <v>1.43</v>
      </c>
      <c r="N206" s="36">
        <v>281.39999999999998</v>
      </c>
      <c r="O206" s="36">
        <v>70.900000000000006</v>
      </c>
      <c r="P206" s="36"/>
      <c r="Q206" s="36">
        <v>89.2</v>
      </c>
      <c r="R206" s="36">
        <v>1.42</v>
      </c>
      <c r="T206" s="41">
        <v>-8.1864822663395085</v>
      </c>
      <c r="U206" s="41">
        <v>-213.85233102832922</v>
      </c>
    </row>
    <row r="207" spans="1:21">
      <c r="A207" s="35" t="s">
        <v>2701</v>
      </c>
      <c r="B207" s="36">
        <v>313.32769906258198</v>
      </c>
      <c r="C207" s="36">
        <v>5.1909599222923299</v>
      </c>
      <c r="D207" s="36"/>
      <c r="E207" s="66">
        <v>70.639482469999393</v>
      </c>
      <c r="F207" s="66">
        <v>2.4911510650620499</v>
      </c>
      <c r="G207" s="68">
        <v>7.08150156490258E-2</v>
      </c>
      <c r="H207" s="68">
        <v>5.2148637825741298E-3</v>
      </c>
      <c r="I207" s="66">
        <v>-0.11359757263298099</v>
      </c>
      <c r="J207" s="36">
        <v>131.4</v>
      </c>
      <c r="K207" s="36">
        <v>5.25</v>
      </c>
      <c r="L207" s="36">
        <v>90.62</v>
      </c>
      <c r="M207" s="36">
        <v>1.59</v>
      </c>
      <c r="N207" s="36">
        <v>951.2</v>
      </c>
      <c r="O207" s="36">
        <v>75.3</v>
      </c>
      <c r="P207" s="36"/>
      <c r="Q207" s="36">
        <v>88.77</v>
      </c>
      <c r="R207" s="36">
        <v>1.55</v>
      </c>
      <c r="T207" s="41">
        <v>-45.001103509159122</v>
      </c>
      <c r="U207" s="41">
        <v>-949.65791216067089</v>
      </c>
    </row>
    <row r="208" spans="1:21">
      <c r="A208" s="35" t="s">
        <v>2703</v>
      </c>
      <c r="B208" s="36">
        <v>230.34186269141401</v>
      </c>
      <c r="C208" s="36">
        <v>1.6374183494379899</v>
      </c>
      <c r="D208" s="36"/>
      <c r="E208" s="66">
        <v>73.190743482210095</v>
      </c>
      <c r="F208" s="66">
        <v>4.7683718496963801</v>
      </c>
      <c r="G208" s="68">
        <v>4.9751409362603298E-2</v>
      </c>
      <c r="H208" s="68">
        <v>8.8246299731784602E-3</v>
      </c>
      <c r="I208" s="66">
        <v>0.39759737297428899</v>
      </c>
      <c r="J208" s="36">
        <v>90.93</v>
      </c>
      <c r="K208" s="36">
        <v>7.08</v>
      </c>
      <c r="L208" s="36">
        <v>87.48</v>
      </c>
      <c r="M208" s="36">
        <v>2.83</v>
      </c>
      <c r="N208" s="36">
        <v>182</v>
      </c>
      <c r="O208" s="36">
        <v>207</v>
      </c>
      <c r="P208" s="36"/>
      <c r="Q208" s="36">
        <v>87.26</v>
      </c>
      <c r="R208" s="36">
        <v>2.82</v>
      </c>
      <c r="T208" s="41">
        <v>-3.9437585733882061</v>
      </c>
      <c r="U208" s="41">
        <v>-108.04755372656606</v>
      </c>
    </row>
    <row r="209" spans="1:21">
      <c r="A209" s="35" t="s">
        <v>2672</v>
      </c>
      <c r="B209" s="36">
        <v>276.45388742026302</v>
      </c>
      <c r="C209" s="36">
        <v>4.02954271574297</v>
      </c>
      <c r="D209" s="36"/>
      <c r="E209" s="66">
        <v>73.422750720186301</v>
      </c>
      <c r="F209" s="66">
        <v>2.6515706235511902</v>
      </c>
      <c r="G209" s="68">
        <v>4.7437515981984202E-2</v>
      </c>
      <c r="H209" s="68">
        <v>3.1679189821861801E-3</v>
      </c>
      <c r="I209" s="66">
        <v>0.24763706525850299</v>
      </c>
      <c r="J209" s="36">
        <v>86.61</v>
      </c>
      <c r="K209" s="36">
        <v>2.81</v>
      </c>
      <c r="L209" s="36">
        <v>87.21</v>
      </c>
      <c r="M209" s="36">
        <v>1.56</v>
      </c>
      <c r="N209" s="36">
        <v>70.2</v>
      </c>
      <c r="O209" s="36">
        <v>79.400000000000006</v>
      </c>
      <c r="P209" s="36"/>
      <c r="Q209" s="36">
        <v>87.24</v>
      </c>
      <c r="R209" s="36">
        <v>1.56</v>
      </c>
      <c r="T209" s="41">
        <v>0.68799449604402518</v>
      </c>
      <c r="U209" s="41">
        <v>19.504643962848288</v>
      </c>
    </row>
    <row r="210" spans="1:21">
      <c r="A210" s="35" t="s">
        <v>2687</v>
      </c>
      <c r="B210" s="36">
        <v>165.55191826543901</v>
      </c>
      <c r="C210" s="36">
        <v>6.2395785638592596</v>
      </c>
      <c r="D210" s="36"/>
      <c r="E210" s="66">
        <v>60.342233250131102</v>
      </c>
      <c r="F210" s="66">
        <v>4.72737798959378</v>
      </c>
      <c r="G210" s="68">
        <v>0.19285765084978601</v>
      </c>
      <c r="H210" s="68">
        <v>3.0877237327962999E-2</v>
      </c>
      <c r="I210" s="66">
        <v>-0.77555118084725705</v>
      </c>
      <c r="J210" s="36">
        <v>371</v>
      </c>
      <c r="K210" s="36">
        <v>35</v>
      </c>
      <c r="L210" s="36">
        <v>106</v>
      </c>
      <c r="M210" s="36">
        <v>4.0999999999999996</v>
      </c>
      <c r="N210" s="36">
        <v>2766</v>
      </c>
      <c r="O210" s="36">
        <v>131</v>
      </c>
      <c r="P210" s="36"/>
      <c r="Q210" s="36">
        <v>86.7</v>
      </c>
      <c r="R210" s="36">
        <v>3.4</v>
      </c>
      <c r="T210" s="41">
        <v>-250</v>
      </c>
      <c r="U210" s="41">
        <v>-2509.433962264151</v>
      </c>
    </row>
    <row r="211" spans="1:21">
      <c r="A211" s="35" t="s">
        <v>2702</v>
      </c>
      <c r="B211" s="36">
        <v>380.99413588820499</v>
      </c>
      <c r="C211" s="36">
        <v>1.5680419303945301</v>
      </c>
      <c r="D211" s="36"/>
      <c r="E211" s="66">
        <v>73.920181192375395</v>
      </c>
      <c r="F211" s="66">
        <v>3.1224803415590898</v>
      </c>
      <c r="G211" s="68">
        <v>5.0791708949202999E-2</v>
      </c>
      <c r="H211" s="68">
        <v>3.5839833246866701E-3</v>
      </c>
      <c r="I211" s="66">
        <v>-6.1797631591357302E-2</v>
      </c>
      <c r="J211" s="36">
        <v>91.87</v>
      </c>
      <c r="K211" s="36">
        <v>3.71</v>
      </c>
      <c r="L211" s="36">
        <v>86.62</v>
      </c>
      <c r="M211" s="36">
        <v>1.82</v>
      </c>
      <c r="N211" s="36">
        <v>230.3</v>
      </c>
      <c r="O211" s="36">
        <v>81.5</v>
      </c>
      <c r="P211" s="36"/>
      <c r="Q211" s="36">
        <v>86.39</v>
      </c>
      <c r="R211" s="36">
        <v>1.81</v>
      </c>
      <c r="T211" s="41">
        <v>-6.0609558993304082</v>
      </c>
      <c r="U211" s="41">
        <v>-165.87393211729392</v>
      </c>
    </row>
    <row r="212" spans="1:21">
      <c r="A212" s="35" t="s">
        <v>2701</v>
      </c>
      <c r="B212" s="36">
        <v>576.65747907768798</v>
      </c>
      <c r="C212" s="36">
        <v>2.3375331885135502</v>
      </c>
      <c r="D212" s="36"/>
      <c r="E212" s="66">
        <v>73.077646684450897</v>
      </c>
      <c r="F212" s="66">
        <v>3.3787999016838302</v>
      </c>
      <c r="G212" s="68">
        <v>6.6266332144495704E-2</v>
      </c>
      <c r="H212" s="68">
        <v>4.6081797354515803E-3</v>
      </c>
      <c r="I212" s="66">
        <v>-5.5998987151766003E-2</v>
      </c>
      <c r="J212" s="36">
        <v>119.6</v>
      </c>
      <c r="K212" s="36">
        <v>4.8</v>
      </c>
      <c r="L212" s="36">
        <v>87.6</v>
      </c>
      <c r="M212" s="36">
        <v>2</v>
      </c>
      <c r="N212" s="36">
        <v>814</v>
      </c>
      <c r="O212" s="36">
        <v>73</v>
      </c>
      <c r="P212" s="36"/>
      <c r="Q212" s="36">
        <v>86.2</v>
      </c>
      <c r="R212" s="36">
        <v>2</v>
      </c>
      <c r="T212" s="41">
        <v>-36.529680365296805</v>
      </c>
      <c r="U212" s="41">
        <v>-829.22374429223748</v>
      </c>
    </row>
    <row r="213" spans="1:21">
      <c r="A213" s="35" t="s">
        <v>2663</v>
      </c>
      <c r="B213" s="36">
        <v>398.409692745315</v>
      </c>
      <c r="C213" s="36">
        <v>1.97744867609618</v>
      </c>
      <c r="D213" s="36"/>
      <c r="E213" s="66">
        <v>74.325916507267095</v>
      </c>
      <c r="F213" s="66">
        <v>2.9849151096879898</v>
      </c>
      <c r="G213" s="68">
        <v>4.9426697497907998E-2</v>
      </c>
      <c r="H213" s="68">
        <v>3.1693616094232999E-3</v>
      </c>
      <c r="I213" s="66">
        <v>0.28461495944093901</v>
      </c>
      <c r="J213" s="36">
        <v>89.04</v>
      </c>
      <c r="K213" s="36">
        <v>2.78</v>
      </c>
      <c r="L213" s="36">
        <v>86.15</v>
      </c>
      <c r="M213" s="36">
        <v>1.72</v>
      </c>
      <c r="N213" s="36">
        <v>167.1</v>
      </c>
      <c r="O213" s="36">
        <v>74.900000000000006</v>
      </c>
      <c r="P213" s="36"/>
      <c r="Q213" s="36">
        <v>85.97</v>
      </c>
      <c r="R213" s="36">
        <v>1.71</v>
      </c>
      <c r="T213" s="41">
        <v>-3.3546140452698783</v>
      </c>
      <c r="U213" s="41">
        <v>-93.96401625072545</v>
      </c>
    </row>
    <row r="214" spans="1:21">
      <c r="A214" s="35" t="s">
        <v>2676</v>
      </c>
      <c r="B214" s="36">
        <v>615.88871059969097</v>
      </c>
      <c r="C214" s="36">
        <v>1.29552972237997</v>
      </c>
      <c r="D214" s="36"/>
      <c r="E214" s="66">
        <v>75.037894059088401</v>
      </c>
      <c r="F214" s="66">
        <v>3.0534664343852902</v>
      </c>
      <c r="G214" s="68">
        <v>4.7318599783225002E-2</v>
      </c>
      <c r="H214" s="68">
        <v>2.44843499967656E-3</v>
      </c>
      <c r="I214" s="66">
        <v>0.449369449854985</v>
      </c>
      <c r="J214" s="36">
        <v>84.62</v>
      </c>
      <c r="K214" s="36">
        <v>2.0099999999999998</v>
      </c>
      <c r="L214" s="36">
        <v>85.34</v>
      </c>
      <c r="M214" s="36">
        <v>1.72</v>
      </c>
      <c r="N214" s="36">
        <v>64.3</v>
      </c>
      <c r="O214" s="36">
        <v>61.6</v>
      </c>
      <c r="P214" s="36"/>
      <c r="Q214" s="36">
        <v>85.39</v>
      </c>
      <c r="R214" s="36">
        <v>1.73</v>
      </c>
      <c r="T214" s="41">
        <v>0.84368408718068755</v>
      </c>
      <c r="U214" s="41">
        <v>24.654323880946809</v>
      </c>
    </row>
    <row r="215" spans="1:21">
      <c r="A215" s="35" t="s">
        <v>2700</v>
      </c>
      <c r="B215" s="36">
        <v>300.98325012227201</v>
      </c>
      <c r="C215" s="36">
        <v>1.4440129021939001</v>
      </c>
      <c r="D215" s="36"/>
      <c r="E215" s="66">
        <v>75.064200074190396</v>
      </c>
      <c r="F215" s="66">
        <v>3.3907544073142901</v>
      </c>
      <c r="G215" s="68">
        <v>4.7378983979974698E-2</v>
      </c>
      <c r="H215" s="68">
        <v>2.27934680410134E-3</v>
      </c>
      <c r="I215" s="66">
        <v>0.40331976354631599</v>
      </c>
      <c r="J215" s="36">
        <v>84.69</v>
      </c>
      <c r="K215" s="36">
        <v>2.0699999999999998</v>
      </c>
      <c r="L215" s="36">
        <v>85.31</v>
      </c>
      <c r="M215" s="36">
        <v>1.91</v>
      </c>
      <c r="N215" s="36">
        <v>67.3</v>
      </c>
      <c r="O215" s="36">
        <v>57.2</v>
      </c>
      <c r="P215" s="36"/>
      <c r="Q215" s="36">
        <v>85.35</v>
      </c>
      <c r="R215" s="36">
        <v>1.91</v>
      </c>
      <c r="T215" s="41">
        <v>0.72676122377213048</v>
      </c>
      <c r="U215" s="41">
        <v>21.111241355058031</v>
      </c>
    </row>
    <row r="216" spans="1:21">
      <c r="A216" s="35" t="s">
        <v>2699</v>
      </c>
      <c r="B216" s="36">
        <v>83.901962386073194</v>
      </c>
      <c r="C216" s="36">
        <v>7.7503460360024699</v>
      </c>
      <c r="D216" s="36"/>
      <c r="E216" s="66">
        <v>74.246163083366199</v>
      </c>
      <c r="F216" s="66">
        <v>2.6056789081737799</v>
      </c>
      <c r="G216" s="68">
        <v>6.3151087635835504E-2</v>
      </c>
      <c r="H216" s="68">
        <v>5.6380763220005197E-3</v>
      </c>
      <c r="I216" s="66">
        <v>0.50395459452332203</v>
      </c>
      <c r="J216" s="36">
        <v>112.6</v>
      </c>
      <c r="K216" s="36">
        <v>4.0999999999999996</v>
      </c>
      <c r="L216" s="36">
        <v>86.2</v>
      </c>
      <c r="M216" s="36">
        <v>1.5</v>
      </c>
      <c r="N216" s="36">
        <v>712</v>
      </c>
      <c r="O216" s="36">
        <v>95</v>
      </c>
      <c r="P216" s="36"/>
      <c r="Q216" s="36">
        <v>84.6</v>
      </c>
      <c r="R216" s="36">
        <v>1.5</v>
      </c>
      <c r="T216" s="41">
        <v>-30.62645011600927</v>
      </c>
      <c r="U216" s="41">
        <v>-725.98607888631079</v>
      </c>
    </row>
    <row r="217" spans="1:21">
      <c r="A217" s="35" t="s">
        <v>2697</v>
      </c>
      <c r="B217" s="36">
        <v>539.13800340018599</v>
      </c>
      <c r="C217" s="36">
        <v>4.1045499337866502</v>
      </c>
      <c r="D217" s="36"/>
      <c r="E217" s="66">
        <v>75.487501772300504</v>
      </c>
      <c r="F217" s="66">
        <v>4.4394002811385196</v>
      </c>
      <c r="G217" s="68">
        <v>5.0468751833009702E-2</v>
      </c>
      <c r="H217" s="68">
        <v>3.8351550750992899E-3</v>
      </c>
      <c r="I217" s="66">
        <v>0.64010731683538602</v>
      </c>
      <c r="J217" s="36">
        <v>89.5</v>
      </c>
      <c r="K217" s="36">
        <v>2.5</v>
      </c>
      <c r="L217" s="36">
        <v>84.8</v>
      </c>
      <c r="M217" s="36">
        <v>2.5</v>
      </c>
      <c r="N217" s="36">
        <v>216</v>
      </c>
      <c r="O217" s="36">
        <v>88</v>
      </c>
      <c r="P217" s="36"/>
      <c r="Q217" s="36">
        <v>84.5</v>
      </c>
      <c r="R217" s="36">
        <v>2.5</v>
      </c>
      <c r="T217" s="41">
        <v>-5.5424528301886831</v>
      </c>
      <c r="U217" s="41">
        <v>-154.71698113207546</v>
      </c>
    </row>
    <row r="218" spans="1:21">
      <c r="A218" s="35" t="s">
        <v>2669</v>
      </c>
      <c r="B218" s="36">
        <v>1201.2829040075301</v>
      </c>
      <c r="C218" s="36">
        <v>1.8933064610872199</v>
      </c>
      <c r="D218" s="36"/>
      <c r="E218" s="66">
        <v>75.984659848841403</v>
      </c>
      <c r="F218" s="66">
        <v>2.6551014086630902</v>
      </c>
      <c r="G218" s="68">
        <v>4.7983545647477498E-2</v>
      </c>
      <c r="H218" s="68">
        <v>1.9859063713777098E-3</v>
      </c>
      <c r="I218" s="66">
        <v>0.32383483910974598</v>
      </c>
      <c r="J218" s="36">
        <v>84.73</v>
      </c>
      <c r="K218" s="36">
        <v>1.82</v>
      </c>
      <c r="L218" s="36">
        <v>84.28</v>
      </c>
      <c r="M218" s="36">
        <v>1.46</v>
      </c>
      <c r="N218" s="36">
        <v>97.4</v>
      </c>
      <c r="O218" s="36">
        <v>49</v>
      </c>
      <c r="P218" s="36"/>
      <c r="Q218" s="36">
        <v>84.26</v>
      </c>
      <c r="R218" s="36">
        <v>1.46</v>
      </c>
      <c r="T218" s="41">
        <v>-0.53393450403417508</v>
      </c>
      <c r="U218" s="41">
        <v>-15.567157095396302</v>
      </c>
    </row>
    <row r="219" spans="1:21">
      <c r="A219" s="35" t="s">
        <v>2698</v>
      </c>
      <c r="B219" s="36">
        <v>47.691961672565903</v>
      </c>
      <c r="C219" s="36">
        <v>0.82879722385281396</v>
      </c>
      <c r="D219" s="36"/>
      <c r="E219" s="66">
        <v>76.849758397047594</v>
      </c>
      <c r="F219" s="66">
        <v>3.0472412583144601</v>
      </c>
      <c r="G219" s="68">
        <v>4.1866279862752001E-2</v>
      </c>
      <c r="H219" s="68">
        <v>6.9766222495961597E-3</v>
      </c>
      <c r="I219" s="66">
        <v>0.168595684732115</v>
      </c>
      <c r="J219" s="36">
        <v>73.510000000000005</v>
      </c>
      <c r="K219" s="36">
        <v>5.84</v>
      </c>
      <c r="L219" s="36">
        <v>83.34</v>
      </c>
      <c r="M219" s="36">
        <v>1.64</v>
      </c>
      <c r="N219" s="36">
        <v>1.4999999999999999E-4</v>
      </c>
      <c r="O219" s="36">
        <v>174.69191000000001</v>
      </c>
      <c r="P219" s="36"/>
      <c r="Q219" s="36">
        <v>83.95</v>
      </c>
      <c r="R219" s="36">
        <v>1.65</v>
      </c>
      <c r="T219" s="41">
        <v>11.795056395488359</v>
      </c>
      <c r="U219" s="41">
        <v>99.99982001439885</v>
      </c>
    </row>
    <row r="220" spans="1:21">
      <c r="A220" s="35" t="s">
        <v>2697</v>
      </c>
      <c r="B220" s="36">
        <v>718.47703308483904</v>
      </c>
      <c r="C220" s="36">
        <v>3.54812765695337</v>
      </c>
      <c r="D220" s="36"/>
      <c r="E220" s="66">
        <v>76.316609754621098</v>
      </c>
      <c r="F220" s="66">
        <v>3.2337521125564499</v>
      </c>
      <c r="G220" s="68">
        <v>4.8466727544583803E-2</v>
      </c>
      <c r="H220" s="68">
        <v>1.91742380059394E-3</v>
      </c>
      <c r="I220" s="66">
        <v>0.44153453066658599</v>
      </c>
      <c r="J220" s="36">
        <v>85.19</v>
      </c>
      <c r="K220" s="36">
        <v>1.77</v>
      </c>
      <c r="L220" s="36">
        <v>83.92</v>
      </c>
      <c r="M220" s="36">
        <v>1.77</v>
      </c>
      <c r="N220" s="36">
        <v>121.1</v>
      </c>
      <c r="O220" s="36">
        <v>46.6</v>
      </c>
      <c r="P220" s="36"/>
      <c r="Q220" s="36">
        <v>83.84</v>
      </c>
      <c r="R220" s="36">
        <v>1.76</v>
      </c>
      <c r="T220" s="41">
        <v>-1.513346043851282</v>
      </c>
      <c r="U220" s="41">
        <v>-44.304099142040023</v>
      </c>
    </row>
    <row r="221" spans="1:21">
      <c r="A221" s="35" t="s">
        <v>2691</v>
      </c>
      <c r="B221" s="36">
        <v>1003.49128702197</v>
      </c>
      <c r="C221" s="36">
        <v>2.0380978610382701</v>
      </c>
      <c r="D221" s="36"/>
      <c r="E221" s="66">
        <v>76.438114362285404</v>
      </c>
      <c r="F221" s="66">
        <v>2.7427921552448198</v>
      </c>
      <c r="G221" s="68">
        <v>4.7890956550717401E-2</v>
      </c>
      <c r="H221" s="68">
        <v>1.7863521509743599E-3</v>
      </c>
      <c r="I221" s="66">
        <v>0.337991106196324</v>
      </c>
      <c r="J221" s="36">
        <v>84.1</v>
      </c>
      <c r="K221" s="36">
        <v>1.7</v>
      </c>
      <c r="L221" s="36">
        <v>83.79</v>
      </c>
      <c r="M221" s="36">
        <v>1.49</v>
      </c>
      <c r="N221" s="36">
        <v>92.8</v>
      </c>
      <c r="O221" s="36">
        <v>44.2</v>
      </c>
      <c r="P221" s="36"/>
      <c r="Q221" s="36">
        <v>83.77</v>
      </c>
      <c r="R221" s="36">
        <v>1.49</v>
      </c>
      <c r="T221" s="41">
        <v>-0.36997255042366395</v>
      </c>
      <c r="U221" s="41">
        <v>-10.753073159088185</v>
      </c>
    </row>
    <row r="222" spans="1:21">
      <c r="A222" s="35" t="s">
        <v>2696</v>
      </c>
      <c r="B222" s="36">
        <v>227.044810488715</v>
      </c>
      <c r="C222" s="36">
        <v>3.5850870022695598</v>
      </c>
      <c r="D222" s="36"/>
      <c r="E222" s="66">
        <v>76.508156547896405</v>
      </c>
      <c r="F222" s="66">
        <v>3.03037531904888</v>
      </c>
      <c r="G222" s="68">
        <v>5.80479541847908E-2</v>
      </c>
      <c r="H222" s="68">
        <v>8.1689634383693404E-3</v>
      </c>
      <c r="I222" s="66">
        <v>0.19768634969152099</v>
      </c>
      <c r="J222" s="36">
        <v>100.98</v>
      </c>
      <c r="K222" s="36">
        <v>6.65</v>
      </c>
      <c r="L222" s="36">
        <v>83.71</v>
      </c>
      <c r="M222" s="36">
        <v>1.65</v>
      </c>
      <c r="N222" s="36">
        <v>531</v>
      </c>
      <c r="O222" s="36">
        <v>154</v>
      </c>
      <c r="P222" s="36"/>
      <c r="Q222" s="36">
        <v>82.63</v>
      </c>
      <c r="R222" s="36">
        <v>1.63</v>
      </c>
      <c r="T222" s="41">
        <v>-20.630749014454679</v>
      </c>
      <c r="U222" s="41">
        <v>-534.33281567315737</v>
      </c>
    </row>
    <row r="223" spans="1:21">
      <c r="A223" s="35" t="s">
        <v>2695</v>
      </c>
      <c r="B223" s="36">
        <v>683.008673684624</v>
      </c>
      <c r="C223" s="36">
        <v>0.91277408143332806</v>
      </c>
      <c r="D223" s="36"/>
      <c r="E223" s="66">
        <v>77.733642361728997</v>
      </c>
      <c r="F223" s="66">
        <v>3.27210734979877</v>
      </c>
      <c r="G223" s="68">
        <v>4.9839099360881399E-2</v>
      </c>
      <c r="H223" s="68">
        <v>2.26347468466815E-3</v>
      </c>
      <c r="I223" s="66">
        <v>0.499798081907387</v>
      </c>
      <c r="J223" s="36">
        <v>85.98</v>
      </c>
      <c r="K223" s="36">
        <v>1.81</v>
      </c>
      <c r="L223" s="36">
        <v>82.4</v>
      </c>
      <c r="M223" s="36">
        <v>1.72</v>
      </c>
      <c r="N223" s="36">
        <v>186.4</v>
      </c>
      <c r="O223" s="36">
        <v>52.9</v>
      </c>
      <c r="P223" s="36"/>
      <c r="Q223" s="36">
        <v>82.18</v>
      </c>
      <c r="R223" s="36">
        <v>1.72</v>
      </c>
      <c r="T223" s="41">
        <v>-4.3446601941747547</v>
      </c>
      <c r="U223" s="41">
        <v>-126.21359223300969</v>
      </c>
    </row>
    <row r="224" spans="1:21">
      <c r="A224" s="35" t="s">
        <v>2665</v>
      </c>
      <c r="B224" s="36">
        <v>346.23037115815703</v>
      </c>
      <c r="C224" s="36">
        <v>1.9718242657773699</v>
      </c>
      <c r="D224" s="36"/>
      <c r="E224" s="66">
        <v>78.453383451294499</v>
      </c>
      <c r="F224" s="66">
        <v>5.0557635946873303</v>
      </c>
      <c r="G224" s="68">
        <v>4.5543209676426798E-2</v>
      </c>
      <c r="H224" s="68">
        <v>4.7711072579951896E-3</v>
      </c>
      <c r="I224" s="66">
        <v>0.320472896413384</v>
      </c>
      <c r="J224" s="36">
        <v>78.150000000000006</v>
      </c>
      <c r="K224" s="36">
        <v>3.91</v>
      </c>
      <c r="L224" s="36">
        <v>81.650000000000006</v>
      </c>
      <c r="M224" s="36">
        <v>2.61</v>
      </c>
      <c r="N224" s="36">
        <v>1.6000000000000001E-4</v>
      </c>
      <c r="O224" s="36">
        <v>118.03073000000001</v>
      </c>
      <c r="P224" s="36"/>
      <c r="Q224" s="36">
        <v>81.87</v>
      </c>
      <c r="R224" s="36">
        <v>2.62</v>
      </c>
      <c r="T224" s="41">
        <v>4.2865890998162888</v>
      </c>
      <c r="U224" s="41">
        <v>99.999804041641156</v>
      </c>
    </row>
    <row r="225" spans="1:21">
      <c r="A225" s="35" t="s">
        <v>2694</v>
      </c>
      <c r="B225" s="36">
        <v>385.439986267216</v>
      </c>
      <c r="C225" s="36">
        <v>3.0440257320609199</v>
      </c>
      <c r="D225" s="36"/>
      <c r="E225" s="66">
        <v>78.739149528977094</v>
      </c>
      <c r="F225" s="66">
        <v>5.0726189941743298</v>
      </c>
      <c r="G225" s="68">
        <v>4.3912199674323499E-2</v>
      </c>
      <c r="H225" s="68">
        <v>3.8616775517542998E-3</v>
      </c>
      <c r="I225" s="66">
        <v>0.36406363143753401</v>
      </c>
      <c r="J225" s="36">
        <v>75.19</v>
      </c>
      <c r="K225" s="36">
        <v>3.19</v>
      </c>
      <c r="L225" s="36">
        <v>81.349999999999994</v>
      </c>
      <c r="M225" s="36">
        <v>2.6</v>
      </c>
      <c r="N225" s="36">
        <v>1.7000000000000001E-4</v>
      </c>
      <c r="O225" s="36">
        <v>98.480990000000006</v>
      </c>
      <c r="P225" s="36"/>
      <c r="Q225" s="36">
        <v>81.739999999999995</v>
      </c>
      <c r="R225" s="36">
        <v>2.62</v>
      </c>
      <c r="T225" s="41">
        <v>7.5722188076213852</v>
      </c>
      <c r="U225" s="41">
        <v>99.999791026429023</v>
      </c>
    </row>
    <row r="226" spans="1:21">
      <c r="A226" s="35" t="s">
        <v>2679</v>
      </c>
      <c r="B226" s="36">
        <v>1094.13201198409</v>
      </c>
      <c r="C226" s="36">
        <v>3.4719232909918101</v>
      </c>
      <c r="D226" s="36"/>
      <c r="E226" s="66">
        <v>78.516627639336903</v>
      </c>
      <c r="F226" s="66">
        <v>2.6725429049352298</v>
      </c>
      <c r="G226" s="68">
        <v>4.7941063412217003E-2</v>
      </c>
      <c r="H226" s="68">
        <v>3.8235245020584599E-3</v>
      </c>
      <c r="I226" s="66">
        <v>-0.246768445530401</v>
      </c>
      <c r="J226" s="36">
        <v>82.04</v>
      </c>
      <c r="K226" s="36">
        <v>3.71</v>
      </c>
      <c r="L226" s="36">
        <v>81.58</v>
      </c>
      <c r="M226" s="36">
        <v>1.38</v>
      </c>
      <c r="N226" s="36">
        <v>95.3</v>
      </c>
      <c r="O226" s="36">
        <v>94.4</v>
      </c>
      <c r="P226" s="36"/>
      <c r="Q226" s="36">
        <v>81.56</v>
      </c>
      <c r="R226" s="36">
        <v>1.38</v>
      </c>
      <c r="T226" s="41">
        <v>-0.5638636920814023</v>
      </c>
      <c r="U226" s="41">
        <v>-16.817847511645009</v>
      </c>
    </row>
    <row r="227" spans="1:21">
      <c r="A227" s="35" t="s">
        <v>2693</v>
      </c>
      <c r="B227" s="36">
        <v>940.476734902256</v>
      </c>
      <c r="C227" s="36">
        <v>1.8453974491229901</v>
      </c>
      <c r="D227" s="36"/>
      <c r="E227" s="66">
        <v>78.833999393200003</v>
      </c>
      <c r="F227" s="66">
        <v>3.6715585829885899</v>
      </c>
      <c r="G227" s="68">
        <v>5.1327274929089999E-2</v>
      </c>
      <c r="H227" s="68">
        <v>2.60544735888626E-3</v>
      </c>
      <c r="I227" s="66">
        <v>0.22778871837408199</v>
      </c>
      <c r="J227" s="36">
        <v>87.25</v>
      </c>
      <c r="K227" s="36">
        <v>2.5299999999999998</v>
      </c>
      <c r="L227" s="36">
        <v>81.260000000000005</v>
      </c>
      <c r="M227" s="36">
        <v>1.88</v>
      </c>
      <c r="N227" s="36">
        <v>254.5</v>
      </c>
      <c r="O227" s="36">
        <v>58.4</v>
      </c>
      <c r="P227" s="36"/>
      <c r="Q227" s="36">
        <v>80.88</v>
      </c>
      <c r="R227" s="36">
        <v>1.87</v>
      </c>
      <c r="T227" s="41">
        <v>-7.3714004430223916</v>
      </c>
      <c r="U227" s="41">
        <v>-213.19222249569285</v>
      </c>
    </row>
    <row r="228" spans="1:21">
      <c r="A228" s="35" t="s">
        <v>2692</v>
      </c>
      <c r="B228" s="36">
        <v>925.20363199157703</v>
      </c>
      <c r="C228" s="36">
        <v>2.0030130463318598</v>
      </c>
      <c r="D228" s="36"/>
      <c r="E228" s="66">
        <v>79.839279746792201</v>
      </c>
      <c r="F228" s="66">
        <v>2.8309686747468801</v>
      </c>
      <c r="G228" s="68">
        <v>4.97562245468538E-2</v>
      </c>
      <c r="H228" s="68">
        <v>2.8059430735355201E-3</v>
      </c>
      <c r="I228" s="66">
        <v>0.37514922619445101</v>
      </c>
      <c r="J228" s="36">
        <v>83.67</v>
      </c>
      <c r="K228" s="36">
        <v>2.1800000000000002</v>
      </c>
      <c r="L228" s="36">
        <v>80.239999999999995</v>
      </c>
      <c r="M228" s="36">
        <v>1.41</v>
      </c>
      <c r="N228" s="36">
        <v>182.6</v>
      </c>
      <c r="O228" s="36">
        <v>65.7</v>
      </c>
      <c r="P228" s="36"/>
      <c r="Q228" s="36">
        <v>80.03</v>
      </c>
      <c r="R228" s="36">
        <v>1.41</v>
      </c>
      <c r="T228" s="41">
        <v>-4.2746759720837568</v>
      </c>
      <c r="U228" s="41">
        <v>-127.56729810568297</v>
      </c>
    </row>
    <row r="229" spans="1:21">
      <c r="A229" s="35" t="s">
        <v>2691</v>
      </c>
      <c r="B229" s="36">
        <v>281.71186543920601</v>
      </c>
      <c r="C229" s="36">
        <v>2.1717721654362698</v>
      </c>
      <c r="D229" s="36"/>
      <c r="E229" s="66">
        <v>78.645441816222402</v>
      </c>
      <c r="F229" s="66">
        <v>3.1206781164300499</v>
      </c>
      <c r="G229" s="68">
        <v>6.2450936415416901E-2</v>
      </c>
      <c r="H229" s="68">
        <v>4.1773977706848304E-3</v>
      </c>
      <c r="I229" s="66">
        <v>0.139696905536451</v>
      </c>
      <c r="J229" s="36">
        <v>105.5</v>
      </c>
      <c r="K229" s="36">
        <v>3.6</v>
      </c>
      <c r="L229" s="36">
        <v>81.5</v>
      </c>
      <c r="M229" s="36">
        <v>1.6</v>
      </c>
      <c r="N229" s="36">
        <v>689</v>
      </c>
      <c r="O229" s="36">
        <v>71</v>
      </c>
      <c r="P229" s="36"/>
      <c r="Q229" s="36">
        <v>79.900000000000006</v>
      </c>
      <c r="R229" s="36">
        <v>1.6</v>
      </c>
      <c r="T229" s="41">
        <v>-29.447852760736197</v>
      </c>
      <c r="U229" s="41">
        <v>-745.398773006135</v>
      </c>
    </row>
    <row r="230" spans="1:21">
      <c r="A230" s="35" t="s">
        <v>2690</v>
      </c>
      <c r="B230" s="36">
        <v>181.52682464949299</v>
      </c>
      <c r="C230" s="36">
        <v>3.4684837740346199</v>
      </c>
      <c r="D230" s="36"/>
      <c r="E230" s="66">
        <v>80.399319330603205</v>
      </c>
      <c r="F230" s="66">
        <v>4.0586028285080102</v>
      </c>
      <c r="G230" s="68">
        <v>5.06226695195146E-2</v>
      </c>
      <c r="H230" s="68">
        <v>5.0965373603138802E-3</v>
      </c>
      <c r="I230" s="66">
        <v>0.178011679138464</v>
      </c>
      <c r="J230" s="36">
        <v>84.5</v>
      </c>
      <c r="K230" s="36">
        <v>4.2300000000000004</v>
      </c>
      <c r="L230" s="36">
        <v>79.69</v>
      </c>
      <c r="M230" s="36">
        <v>2</v>
      </c>
      <c r="N230" s="36">
        <v>223</v>
      </c>
      <c r="O230" s="36">
        <v>116</v>
      </c>
      <c r="P230" s="36"/>
      <c r="Q230" s="36">
        <v>79.39</v>
      </c>
      <c r="R230" s="36">
        <v>1.99</v>
      </c>
      <c r="T230" s="41">
        <v>-6.0358890701468226</v>
      </c>
      <c r="U230" s="41">
        <v>-179.83435813778391</v>
      </c>
    </row>
    <row r="231" spans="1:21">
      <c r="A231" s="35" t="s">
        <v>2664</v>
      </c>
      <c r="B231" s="36">
        <v>68.7673919369836</v>
      </c>
      <c r="C231" s="36">
        <v>0.95639379408412695</v>
      </c>
      <c r="D231" s="36"/>
      <c r="E231" s="66">
        <v>80.7600340606202</v>
      </c>
      <c r="F231" s="66">
        <v>4.1346556220948303</v>
      </c>
      <c r="G231" s="68">
        <v>5.0836189969081201E-2</v>
      </c>
      <c r="H231" s="68">
        <v>1.34529385611035E-2</v>
      </c>
      <c r="I231" s="66">
        <v>-1.38121761490208E-2</v>
      </c>
      <c r="J231" s="36">
        <v>84.5</v>
      </c>
      <c r="K231" s="36">
        <v>11</v>
      </c>
      <c r="L231" s="36">
        <v>79.33</v>
      </c>
      <c r="M231" s="36">
        <v>2.02</v>
      </c>
      <c r="N231" s="36">
        <v>232</v>
      </c>
      <c r="O231" s="36">
        <v>305</v>
      </c>
      <c r="P231" s="36"/>
      <c r="Q231" s="36">
        <v>79.11</v>
      </c>
      <c r="R231" s="36">
        <v>2.0099999999999998</v>
      </c>
      <c r="T231" s="41">
        <v>-6.5170805496029267</v>
      </c>
      <c r="U231" s="41">
        <v>-192.44926257405777</v>
      </c>
    </row>
    <row r="232" spans="1:21">
      <c r="A232" s="35" t="s">
        <v>2689</v>
      </c>
      <c r="B232" s="36">
        <v>572.138158889539</v>
      </c>
      <c r="C232" s="36">
        <v>1.7088457430445601</v>
      </c>
      <c r="D232" s="36"/>
      <c r="E232" s="66">
        <v>80.812552806343305</v>
      </c>
      <c r="F232" s="66">
        <v>3.79789521559128</v>
      </c>
      <c r="G232" s="68">
        <v>5.0308027893581603E-2</v>
      </c>
      <c r="H232" s="68">
        <v>3.1422822682478E-3</v>
      </c>
      <c r="I232" s="66">
        <v>0.33181893221117498</v>
      </c>
      <c r="J232" s="36">
        <v>83.58</v>
      </c>
      <c r="K232" s="36">
        <v>2.59</v>
      </c>
      <c r="L232" s="36">
        <v>79.28</v>
      </c>
      <c r="M232" s="36">
        <v>1.85</v>
      </c>
      <c r="N232" s="36">
        <v>208.2</v>
      </c>
      <c r="O232" s="36">
        <v>72.400000000000006</v>
      </c>
      <c r="P232" s="36"/>
      <c r="Q232" s="36">
        <v>79.010000000000005</v>
      </c>
      <c r="R232" s="36">
        <v>1.85</v>
      </c>
      <c r="T232" s="41">
        <v>-5.4238143289606429</v>
      </c>
      <c r="U232" s="41">
        <v>-162.6135216952573</v>
      </c>
    </row>
    <row r="233" spans="1:21">
      <c r="A233" s="35" t="s">
        <v>2688</v>
      </c>
      <c r="B233" s="36">
        <v>96.348862064476904</v>
      </c>
      <c r="C233" s="36">
        <v>2.7898507630897398</v>
      </c>
      <c r="D233" s="36"/>
      <c r="E233" s="66">
        <v>80.603667735360801</v>
      </c>
      <c r="F233" s="66">
        <v>4.2430264830050497</v>
      </c>
      <c r="G233" s="68">
        <v>5.4303933163481602E-2</v>
      </c>
      <c r="H233" s="68">
        <v>7.4040119729404203E-3</v>
      </c>
      <c r="I233" s="66">
        <v>0.477219444746665</v>
      </c>
      <c r="J233" s="36">
        <v>90.15</v>
      </c>
      <c r="K233" s="36">
        <v>5.2</v>
      </c>
      <c r="L233" s="36">
        <v>79.48</v>
      </c>
      <c r="M233" s="36">
        <v>2.08</v>
      </c>
      <c r="N233" s="36">
        <v>383</v>
      </c>
      <c r="O233" s="36">
        <v>153</v>
      </c>
      <c r="P233" s="36"/>
      <c r="Q233" s="36">
        <v>78.819999999999993</v>
      </c>
      <c r="R233" s="36">
        <v>2.06</v>
      </c>
      <c r="T233" s="41">
        <v>-13.424760946149977</v>
      </c>
      <c r="U233" s="41">
        <v>-381.8822345244086</v>
      </c>
    </row>
    <row r="234" spans="1:21">
      <c r="A234" s="35" t="s">
        <v>2670</v>
      </c>
      <c r="B234" s="36">
        <v>39.861934633690097</v>
      </c>
      <c r="C234" s="36">
        <v>1.46262542829111</v>
      </c>
      <c r="D234" s="36"/>
      <c r="E234" s="66">
        <v>80.822742914522607</v>
      </c>
      <c r="F234" s="66">
        <v>4.5829626866986803</v>
      </c>
      <c r="G234" s="68">
        <v>5.36574177684465E-2</v>
      </c>
      <c r="H234" s="68">
        <v>9.2379127097689893E-3</v>
      </c>
      <c r="I234" s="66">
        <v>0.152186344664305</v>
      </c>
      <c r="J234" s="36">
        <v>88.9</v>
      </c>
      <c r="K234" s="36">
        <v>7.36</v>
      </c>
      <c r="L234" s="36">
        <v>79.27</v>
      </c>
      <c r="M234" s="36">
        <v>2.23</v>
      </c>
      <c r="N234" s="36">
        <v>356</v>
      </c>
      <c r="O234" s="36">
        <v>194</v>
      </c>
      <c r="P234" s="36"/>
      <c r="Q234" s="36">
        <v>78.67</v>
      </c>
      <c r="R234" s="36">
        <v>2.2200000000000002</v>
      </c>
      <c r="T234" s="41">
        <v>-12.148353727765876</v>
      </c>
      <c r="U234" s="41">
        <v>-349.09801942727393</v>
      </c>
    </row>
    <row r="235" spans="1:21">
      <c r="A235" s="35" t="s">
        <v>2687</v>
      </c>
      <c r="B235" s="36">
        <v>655.33361257837703</v>
      </c>
      <c r="C235" s="36">
        <v>3.0304853470112199</v>
      </c>
      <c r="D235" s="36"/>
      <c r="E235" s="66">
        <v>81.636225918492997</v>
      </c>
      <c r="F235" s="66">
        <v>3.3717209581760801</v>
      </c>
      <c r="G235" s="68">
        <v>4.7284950816116798E-2</v>
      </c>
      <c r="H235" s="68">
        <v>2.4514226957203199E-3</v>
      </c>
      <c r="I235" s="66">
        <v>0.36343969171935497</v>
      </c>
      <c r="J235" s="36">
        <v>77.98</v>
      </c>
      <c r="K235" s="36">
        <v>2</v>
      </c>
      <c r="L235" s="36">
        <v>78.489999999999995</v>
      </c>
      <c r="M235" s="36">
        <v>1.61</v>
      </c>
      <c r="N235" s="36">
        <v>62.6</v>
      </c>
      <c r="O235" s="36">
        <v>61.7</v>
      </c>
      <c r="P235" s="36"/>
      <c r="Q235" s="36">
        <v>78.52</v>
      </c>
      <c r="R235" s="36">
        <v>1.61</v>
      </c>
      <c r="T235" s="41">
        <v>0.64976430118485273</v>
      </c>
      <c r="U235" s="41">
        <v>20.244617148681353</v>
      </c>
    </row>
    <row r="236" spans="1:21">
      <c r="A236" s="35" t="s">
        <v>2686</v>
      </c>
      <c r="B236" s="36">
        <v>1763.41046775992</v>
      </c>
      <c r="C236" s="36">
        <v>2.3905783158298202</v>
      </c>
      <c r="D236" s="36"/>
      <c r="E236" s="66">
        <v>81.581622517444799</v>
      </c>
      <c r="F236" s="66">
        <v>3.2335568544082798</v>
      </c>
      <c r="G236" s="68">
        <v>4.8251294598270197E-2</v>
      </c>
      <c r="H236" s="68">
        <v>1.95515311360646E-3</v>
      </c>
      <c r="I236" s="66">
        <v>0.46797784775891399</v>
      </c>
      <c r="J236" s="36">
        <v>79.569999999999993</v>
      </c>
      <c r="K236" s="36">
        <v>1.58</v>
      </c>
      <c r="L236" s="36">
        <v>78.540000000000006</v>
      </c>
      <c r="M236" s="36">
        <v>1.55</v>
      </c>
      <c r="N236" s="36">
        <v>110.5</v>
      </c>
      <c r="O236" s="36">
        <v>47.8</v>
      </c>
      <c r="P236" s="36"/>
      <c r="Q236" s="36">
        <v>78.47</v>
      </c>
      <c r="R236" s="36">
        <v>1.55</v>
      </c>
      <c r="T236" s="41">
        <v>-1.3114336643748241</v>
      </c>
      <c r="U236" s="41">
        <v>-40.69264069264068</v>
      </c>
    </row>
    <row r="237" spans="1:21">
      <c r="A237" s="35" t="s">
        <v>2685</v>
      </c>
      <c r="B237" s="36">
        <v>226.564394669493</v>
      </c>
      <c r="C237" s="36">
        <v>1.90602379420668</v>
      </c>
      <c r="D237" s="36"/>
      <c r="E237" s="66">
        <v>82.293393724603703</v>
      </c>
      <c r="F237" s="66">
        <v>3.0548872248102099</v>
      </c>
      <c r="G237" s="68">
        <v>4.8643827793150102E-2</v>
      </c>
      <c r="H237" s="68">
        <v>2.9055512421022698E-3</v>
      </c>
      <c r="I237" s="66">
        <v>8.0097284624271403E-2</v>
      </c>
      <c r="J237" s="36">
        <v>79.52</v>
      </c>
      <c r="K237" s="36">
        <v>2.59</v>
      </c>
      <c r="L237" s="36">
        <v>77.86</v>
      </c>
      <c r="M237" s="36">
        <v>1.44</v>
      </c>
      <c r="N237" s="36">
        <v>129.6</v>
      </c>
      <c r="O237" s="36">
        <v>70.3</v>
      </c>
      <c r="P237" s="36"/>
      <c r="Q237" s="36">
        <v>77.760000000000005</v>
      </c>
      <c r="R237" s="36">
        <v>1.43</v>
      </c>
      <c r="T237" s="41">
        <v>-2.1320318520421226</v>
      </c>
      <c r="U237" s="41">
        <v>-66.452607243770871</v>
      </c>
    </row>
    <row r="238" spans="1:21">
      <c r="A238" s="35" t="s">
        <v>2673</v>
      </c>
      <c r="B238" s="36">
        <v>54.359506880062497</v>
      </c>
      <c r="C238" s="36">
        <v>1.0689779850149399</v>
      </c>
      <c r="D238" s="36"/>
      <c r="E238" s="66">
        <v>83.632290854294098</v>
      </c>
      <c r="F238" s="66">
        <v>4.0350605152650196</v>
      </c>
      <c r="G238" s="68">
        <v>3.8562575894808E-2</v>
      </c>
      <c r="H238" s="68">
        <v>8.6001581278487092E-3</v>
      </c>
      <c r="I238" s="66">
        <v>7.5604503341086093E-2</v>
      </c>
      <c r="J238" s="36">
        <v>62.56</v>
      </c>
      <c r="K238" s="36">
        <v>6.81</v>
      </c>
      <c r="L238" s="36">
        <v>76.62</v>
      </c>
      <c r="M238" s="36">
        <v>1.84</v>
      </c>
      <c r="N238" s="36">
        <v>1.8000000000000001E-4</v>
      </c>
      <c r="O238" s="36">
        <v>222.67233999999999</v>
      </c>
      <c r="P238" s="36"/>
      <c r="Q238" s="36">
        <v>77.489999999999995</v>
      </c>
      <c r="R238" s="36">
        <v>1.86</v>
      </c>
      <c r="T238" s="41">
        <v>18.35030018271992</v>
      </c>
      <c r="U238" s="41">
        <v>99.99976507439311</v>
      </c>
    </row>
    <row r="239" spans="1:21">
      <c r="A239" s="35" t="s">
        <v>2684</v>
      </c>
      <c r="B239" s="36">
        <v>1207.4834906036101</v>
      </c>
      <c r="C239" s="36">
        <v>2.8553012747580899</v>
      </c>
      <c r="D239" s="36"/>
      <c r="E239" s="66">
        <v>82.505780691857296</v>
      </c>
      <c r="F239" s="66">
        <v>3.84604051793132</v>
      </c>
      <c r="G239" s="68">
        <v>5.1435703279690603E-2</v>
      </c>
      <c r="H239" s="68">
        <v>2.2755814484239898E-3</v>
      </c>
      <c r="I239" s="66">
        <v>0.74991083495291</v>
      </c>
      <c r="J239" s="36">
        <v>83.7</v>
      </c>
      <c r="K239" s="36">
        <v>1.3</v>
      </c>
      <c r="L239" s="36">
        <v>77.7</v>
      </c>
      <c r="M239" s="36">
        <v>1.8</v>
      </c>
      <c r="N239" s="36">
        <v>259</v>
      </c>
      <c r="O239" s="36">
        <v>51</v>
      </c>
      <c r="P239" s="36"/>
      <c r="Q239" s="36">
        <v>77.3</v>
      </c>
      <c r="R239" s="36">
        <v>1.8</v>
      </c>
      <c r="T239" s="41">
        <v>-7.7220077220077217</v>
      </c>
      <c r="U239" s="41">
        <v>-233.33333333333334</v>
      </c>
    </row>
    <row r="240" spans="1:21">
      <c r="A240" s="35" t="s">
        <v>2683</v>
      </c>
      <c r="B240" s="36">
        <v>294.95057356038001</v>
      </c>
      <c r="C240" s="36">
        <v>3.6705838335860199</v>
      </c>
      <c r="D240" s="36"/>
      <c r="E240" s="66">
        <v>83.382054312461094</v>
      </c>
      <c r="F240" s="66">
        <v>3.6626184118331802</v>
      </c>
      <c r="G240" s="68">
        <v>4.6182588982966198E-2</v>
      </c>
      <c r="H240" s="68">
        <v>4.5358695645036301E-3</v>
      </c>
      <c r="I240" s="66">
        <v>-5.18233755639931E-2</v>
      </c>
      <c r="J240" s="36">
        <v>74.69</v>
      </c>
      <c r="K240" s="36">
        <v>3.95</v>
      </c>
      <c r="L240" s="36">
        <v>76.849999999999994</v>
      </c>
      <c r="M240" s="36">
        <v>1.68</v>
      </c>
      <c r="N240" s="36">
        <v>6.08</v>
      </c>
      <c r="O240" s="36">
        <v>118.24</v>
      </c>
      <c r="P240" s="36"/>
      <c r="Q240" s="36">
        <v>76.95</v>
      </c>
      <c r="R240" s="36">
        <v>1.68</v>
      </c>
      <c r="T240" s="41">
        <v>2.8106701366297941</v>
      </c>
      <c r="U240" s="41">
        <v>92.088484059856867</v>
      </c>
    </row>
    <row r="241" spans="1:21">
      <c r="A241" s="35" t="s">
        <v>2682</v>
      </c>
      <c r="B241" s="36">
        <v>168.77656982329</v>
      </c>
      <c r="C241" s="36">
        <v>1.5857175663663801</v>
      </c>
      <c r="D241" s="36"/>
      <c r="E241" s="66">
        <v>83.4428987012421</v>
      </c>
      <c r="F241" s="66">
        <v>2.9033936766983901</v>
      </c>
      <c r="G241" s="68">
        <v>4.9867865652664503E-2</v>
      </c>
      <c r="H241" s="68">
        <v>5.1877525161501898E-3</v>
      </c>
      <c r="I241" s="66">
        <v>0.108642144913785</v>
      </c>
      <c r="J241" s="36">
        <v>80.37</v>
      </c>
      <c r="K241" s="36">
        <v>4.0999999999999996</v>
      </c>
      <c r="L241" s="36">
        <v>76.8</v>
      </c>
      <c r="M241" s="36">
        <v>1.33</v>
      </c>
      <c r="N241" s="36">
        <v>188</v>
      </c>
      <c r="O241" s="36">
        <v>121</v>
      </c>
      <c r="P241" s="36"/>
      <c r="Q241" s="36">
        <v>76.569999999999993</v>
      </c>
      <c r="R241" s="36">
        <v>1.32</v>
      </c>
      <c r="T241" s="41">
        <v>-4.6484375000000098</v>
      </c>
      <c r="U241" s="41">
        <v>-144.79166666666669</v>
      </c>
    </row>
    <row r="242" spans="1:21">
      <c r="A242" s="35" t="s">
        <v>2681</v>
      </c>
      <c r="B242" s="36">
        <v>208.36041727862201</v>
      </c>
      <c r="C242" s="36">
        <v>2.6516449501485901</v>
      </c>
      <c r="D242" s="36"/>
      <c r="E242" s="66">
        <v>83.946419504014699</v>
      </c>
      <c r="F242" s="66">
        <v>3.3002279246161899</v>
      </c>
      <c r="G242" s="68">
        <v>4.9131678771219899E-2</v>
      </c>
      <c r="H242" s="68">
        <v>4.65716372424178E-3</v>
      </c>
      <c r="I242" s="66">
        <v>-2.4681361068079801E-2</v>
      </c>
      <c r="J242" s="36">
        <v>78.77</v>
      </c>
      <c r="K242" s="36">
        <v>3.92</v>
      </c>
      <c r="L242" s="36">
        <v>76.34</v>
      </c>
      <c r="M242" s="36">
        <v>1.49</v>
      </c>
      <c r="N242" s="36">
        <v>153</v>
      </c>
      <c r="O242" s="36">
        <v>111</v>
      </c>
      <c r="P242" s="36"/>
      <c r="Q242" s="36">
        <v>76.23</v>
      </c>
      <c r="R242" s="36">
        <v>1.49</v>
      </c>
      <c r="T242" s="41">
        <v>-3.183128111081992</v>
      </c>
      <c r="U242" s="41">
        <v>-100.41917736442232</v>
      </c>
    </row>
    <row r="243" spans="1:21">
      <c r="A243" s="35" t="s">
        <v>2674</v>
      </c>
      <c r="B243" s="36">
        <v>362.52598105158597</v>
      </c>
      <c r="C243" s="36">
        <v>3.6464848441835702</v>
      </c>
      <c r="D243" s="36"/>
      <c r="E243" s="66">
        <v>84.053199617739097</v>
      </c>
      <c r="F243" s="66">
        <v>3.6957310368177301</v>
      </c>
      <c r="G243" s="68">
        <v>4.94266056308688E-2</v>
      </c>
      <c r="H243" s="68">
        <v>2.7533589924735999E-3</v>
      </c>
      <c r="I243" s="66">
        <v>7.5235709480270002E-2</v>
      </c>
      <c r="J243" s="36">
        <v>79.099999999999994</v>
      </c>
      <c r="K243" s="36">
        <v>2.6</v>
      </c>
      <c r="L243" s="36">
        <v>76.2</v>
      </c>
      <c r="M243" s="36">
        <v>1.7</v>
      </c>
      <c r="N243" s="36">
        <v>167</v>
      </c>
      <c r="O243" s="36">
        <v>65</v>
      </c>
      <c r="P243" s="36"/>
      <c r="Q243" s="36">
        <v>76.099999999999994</v>
      </c>
      <c r="R243" s="36">
        <v>1.7</v>
      </c>
      <c r="T243" s="41">
        <v>-3.8057742782152117</v>
      </c>
      <c r="U243" s="41">
        <v>-119.16010498687663</v>
      </c>
    </row>
    <row r="244" spans="1:21">
      <c r="A244" s="35" t="s">
        <v>2680</v>
      </c>
      <c r="B244" s="36">
        <v>66.169691353615207</v>
      </c>
      <c r="C244" s="36">
        <v>0.83530395469691099</v>
      </c>
      <c r="D244" s="36"/>
      <c r="E244" s="66">
        <v>84.765591250456595</v>
      </c>
      <c r="F244" s="66">
        <v>4.6238939641447301</v>
      </c>
      <c r="G244" s="68">
        <v>4.6667937751890098E-2</v>
      </c>
      <c r="H244" s="68">
        <v>6.9724640443844504E-3</v>
      </c>
      <c r="I244" s="66">
        <v>0.58443462925859202</v>
      </c>
      <c r="J244" s="36">
        <v>74.260000000000005</v>
      </c>
      <c r="K244" s="36">
        <v>4.5</v>
      </c>
      <c r="L244" s="36">
        <v>75.599999999999994</v>
      </c>
      <c r="M244" s="36">
        <v>2.0499999999999998</v>
      </c>
      <c r="N244" s="36">
        <v>31.2</v>
      </c>
      <c r="O244" s="36">
        <v>179</v>
      </c>
      <c r="P244" s="36"/>
      <c r="Q244" s="36">
        <v>75.69</v>
      </c>
      <c r="R244" s="36">
        <v>2.0499999999999998</v>
      </c>
      <c r="T244" s="41">
        <v>1.7724867724867583</v>
      </c>
      <c r="U244" s="41">
        <v>58.73015873015872</v>
      </c>
    </row>
    <row r="245" spans="1:21">
      <c r="A245" s="35" t="s">
        <v>2667</v>
      </c>
      <c r="B245" s="36">
        <v>84.8501119932682</v>
      </c>
      <c r="C245" s="36">
        <v>1.1883436301480701</v>
      </c>
      <c r="D245" s="36"/>
      <c r="E245" s="66">
        <v>84.436519236835494</v>
      </c>
      <c r="F245" s="66">
        <v>3.35240917049655</v>
      </c>
      <c r="G245" s="68">
        <v>5.3550015195715797E-2</v>
      </c>
      <c r="H245" s="68">
        <v>4.77483632263862E-3</v>
      </c>
      <c r="I245" s="66">
        <v>-2.8210081511467599E-2</v>
      </c>
      <c r="J245" s="36">
        <v>85.08</v>
      </c>
      <c r="K245" s="36">
        <v>4.0199999999999996</v>
      </c>
      <c r="L245" s="36">
        <v>75.900000000000006</v>
      </c>
      <c r="M245" s="36">
        <v>1.5</v>
      </c>
      <c r="N245" s="36">
        <v>351</v>
      </c>
      <c r="O245" s="36">
        <v>101</v>
      </c>
      <c r="P245" s="36"/>
      <c r="Q245" s="36">
        <v>75.489999999999995</v>
      </c>
      <c r="R245" s="36">
        <v>1.49</v>
      </c>
      <c r="T245" s="41">
        <v>-12.094861660079042</v>
      </c>
      <c r="U245" s="41">
        <v>-362.4505928853755</v>
      </c>
    </row>
    <row r="246" spans="1:21">
      <c r="A246" s="35" t="s">
        <v>2679</v>
      </c>
      <c r="B246" s="36">
        <v>1576.84836054523</v>
      </c>
      <c r="C246" s="36">
        <v>4.97238725721453</v>
      </c>
      <c r="D246" s="36"/>
      <c r="E246" s="66">
        <v>85.089419262137596</v>
      </c>
      <c r="F246" s="66">
        <v>2.5200144996385401</v>
      </c>
      <c r="G246" s="68">
        <v>4.8611377562650201E-2</v>
      </c>
      <c r="H246" s="68">
        <v>2.16660030499518E-3</v>
      </c>
      <c r="I246" s="66">
        <v>0.60209557850685602</v>
      </c>
      <c r="J246" s="36">
        <v>77</v>
      </c>
      <c r="K246" s="36">
        <v>1.3</v>
      </c>
      <c r="L246" s="36">
        <v>75.3</v>
      </c>
      <c r="M246" s="36">
        <v>1.1000000000000001</v>
      </c>
      <c r="N246" s="36">
        <v>128</v>
      </c>
      <c r="O246" s="36">
        <v>52</v>
      </c>
      <c r="P246" s="36"/>
      <c r="Q246" s="36">
        <v>75.2</v>
      </c>
      <c r="R246" s="36">
        <v>1.1000000000000001</v>
      </c>
      <c r="T246" s="41">
        <v>-2.2576361221779586</v>
      </c>
      <c r="U246" s="41">
        <v>-69.986719787516606</v>
      </c>
    </row>
    <row r="247" spans="1:21">
      <c r="A247" s="35" t="s">
        <v>2678</v>
      </c>
      <c r="B247" s="36">
        <v>134.169990097442</v>
      </c>
      <c r="C247" s="36">
        <v>3.0763293019670299</v>
      </c>
      <c r="D247" s="36"/>
      <c r="E247" s="66">
        <v>84.944765323115305</v>
      </c>
      <c r="F247" s="66">
        <v>3.4234990246739501</v>
      </c>
      <c r="G247" s="68">
        <v>5.9941035108153497E-2</v>
      </c>
      <c r="H247" s="68">
        <v>5.1574799173196703E-3</v>
      </c>
      <c r="I247" s="66">
        <v>0.21645551407261199</v>
      </c>
      <c r="J247" s="36">
        <v>94.2</v>
      </c>
      <c r="K247" s="36">
        <v>3.9</v>
      </c>
      <c r="L247" s="36">
        <v>75.400000000000006</v>
      </c>
      <c r="M247" s="36">
        <v>1.5</v>
      </c>
      <c r="N247" s="36">
        <v>600</v>
      </c>
      <c r="O247" s="36">
        <v>93</v>
      </c>
      <c r="P247" s="36"/>
      <c r="Q247" s="36">
        <v>74.3</v>
      </c>
      <c r="R247" s="36">
        <v>1.5</v>
      </c>
      <c r="T247" s="41">
        <v>-24.933687002652512</v>
      </c>
      <c r="U247" s="41">
        <v>-695.75596816976133</v>
      </c>
    </row>
    <row r="248" spans="1:21">
      <c r="A248" s="35" t="s">
        <v>2677</v>
      </c>
      <c r="B248" s="36">
        <v>111.173969577211</v>
      </c>
      <c r="C248" s="36">
        <v>0.85254422075883296</v>
      </c>
      <c r="D248" s="36"/>
      <c r="E248" s="66">
        <v>85.6427278790473</v>
      </c>
      <c r="F248" s="66">
        <v>3.4729389023420398</v>
      </c>
      <c r="G248" s="68">
        <v>5.8606937629717699E-2</v>
      </c>
      <c r="H248" s="68">
        <v>7.4070409669353496E-3</v>
      </c>
      <c r="I248" s="66">
        <v>0.34597297494582802</v>
      </c>
      <c r="J248" s="36">
        <v>91.51</v>
      </c>
      <c r="K248" s="36">
        <v>5.19</v>
      </c>
      <c r="L248" s="36">
        <v>74.83</v>
      </c>
      <c r="M248" s="36">
        <v>1.51</v>
      </c>
      <c r="N248" s="36">
        <v>552</v>
      </c>
      <c r="O248" s="36">
        <v>138</v>
      </c>
      <c r="P248" s="36"/>
      <c r="Q248" s="36">
        <v>73.790000000000006</v>
      </c>
      <c r="R248" s="36">
        <v>1.49</v>
      </c>
      <c r="T248" s="41">
        <v>-22.290525190431655</v>
      </c>
      <c r="U248" s="41">
        <v>-637.67205666176676</v>
      </c>
    </row>
    <row r="249" spans="1:21">
      <c r="A249" s="35" t="s">
        <v>2676</v>
      </c>
      <c r="B249" s="36">
        <v>251.80264992587499</v>
      </c>
      <c r="C249" s="36">
        <v>3.00494485711378</v>
      </c>
      <c r="D249" s="36"/>
      <c r="E249" s="66">
        <v>85.070668218809203</v>
      </c>
      <c r="F249" s="66">
        <v>4.8624244637732597</v>
      </c>
      <c r="G249" s="68">
        <v>6.4575592849955496E-2</v>
      </c>
      <c r="H249" s="68">
        <v>3.3473174045057599E-3</v>
      </c>
      <c r="I249" s="66">
        <v>0.26018473795403502</v>
      </c>
      <c r="J249" s="36">
        <v>101</v>
      </c>
      <c r="K249" s="36">
        <v>3.2</v>
      </c>
      <c r="L249" s="36">
        <v>75.3</v>
      </c>
      <c r="M249" s="36">
        <v>2.1</v>
      </c>
      <c r="N249" s="36">
        <v>760</v>
      </c>
      <c r="O249" s="36">
        <v>55</v>
      </c>
      <c r="P249" s="36"/>
      <c r="Q249" s="36">
        <v>73.7</v>
      </c>
      <c r="R249" s="36">
        <v>2.1</v>
      </c>
      <c r="T249" s="41">
        <v>-34.130146082337319</v>
      </c>
      <c r="U249" s="41">
        <v>-909.29614873838</v>
      </c>
    </row>
    <row r="250" spans="1:21">
      <c r="A250" s="35" t="s">
        <v>2675</v>
      </c>
      <c r="B250" s="36">
        <v>382.96154327049101</v>
      </c>
      <c r="C250" s="36">
        <v>3.59908162788195</v>
      </c>
      <c r="D250" s="36"/>
      <c r="E250" s="66">
        <v>86.091265067828601</v>
      </c>
      <c r="F250" s="66">
        <v>7.1940030631085001</v>
      </c>
      <c r="G250" s="68">
        <v>6.0731449606947201E-2</v>
      </c>
      <c r="H250" s="68">
        <v>3.3588277377787001E-3</v>
      </c>
      <c r="I250" s="66">
        <v>-5.9753093471020903E-2</v>
      </c>
      <c r="J250" s="36">
        <v>94.2</v>
      </c>
      <c r="K250" s="36">
        <v>4.5999999999999996</v>
      </c>
      <c r="L250" s="36">
        <v>74.400000000000006</v>
      </c>
      <c r="M250" s="36">
        <v>3.1</v>
      </c>
      <c r="N250" s="36">
        <v>629</v>
      </c>
      <c r="O250" s="36">
        <v>60</v>
      </c>
      <c r="P250" s="36"/>
      <c r="Q250" s="36">
        <v>73.2</v>
      </c>
      <c r="R250" s="36">
        <v>3</v>
      </c>
      <c r="T250" s="41">
        <v>-26.612903225806445</v>
      </c>
      <c r="U250" s="41">
        <v>-745.43010752688167</v>
      </c>
    </row>
    <row r="251" spans="1:21">
      <c r="A251" s="35" t="s">
        <v>2674</v>
      </c>
      <c r="B251" s="36">
        <v>149.13578518486199</v>
      </c>
      <c r="C251" s="36">
        <v>1.2706417912683099</v>
      </c>
      <c r="D251" s="36"/>
      <c r="E251" s="66">
        <v>86.518093125224894</v>
      </c>
      <c r="F251" s="66">
        <v>2.8141826182643102</v>
      </c>
      <c r="G251" s="68">
        <v>5.8760561019169003E-2</v>
      </c>
      <c r="H251" s="68">
        <v>4.8218921652939803E-3</v>
      </c>
      <c r="I251" s="66">
        <v>4.9003538287589299E-2</v>
      </c>
      <c r="J251" s="36">
        <v>90.85</v>
      </c>
      <c r="K251" s="36">
        <v>3.77</v>
      </c>
      <c r="L251" s="36">
        <v>74.08</v>
      </c>
      <c r="M251" s="36">
        <v>1.2</v>
      </c>
      <c r="N251" s="36">
        <v>557.29999999999995</v>
      </c>
      <c r="O251" s="36">
        <v>89.5</v>
      </c>
      <c r="P251" s="36"/>
      <c r="Q251" s="36">
        <v>73.040000000000006</v>
      </c>
      <c r="R251" s="36">
        <v>1.18</v>
      </c>
      <c r="T251" s="41">
        <v>-22.637688984881205</v>
      </c>
      <c r="U251" s="41">
        <v>-652.29481641468681</v>
      </c>
    </row>
    <row r="252" spans="1:21">
      <c r="A252" s="35" t="s">
        <v>2673</v>
      </c>
      <c r="B252" s="36">
        <v>273.47927791161499</v>
      </c>
      <c r="C252" s="36">
        <v>2.54842945523106</v>
      </c>
      <c r="D252" s="36"/>
      <c r="E252" s="66">
        <v>87.174568751327499</v>
      </c>
      <c r="F252" s="66">
        <v>3.4401403692448</v>
      </c>
      <c r="G252" s="68">
        <v>5.5627144843816201E-2</v>
      </c>
      <c r="H252" s="68">
        <v>3.6111817527755201E-3</v>
      </c>
      <c r="I252" s="66">
        <v>-5.1423684967297899E-2</v>
      </c>
      <c r="J252" s="36">
        <v>85.6</v>
      </c>
      <c r="K252" s="36">
        <v>3.2</v>
      </c>
      <c r="L252" s="36">
        <v>73.5</v>
      </c>
      <c r="M252" s="36">
        <v>1.4</v>
      </c>
      <c r="N252" s="36">
        <v>437</v>
      </c>
      <c r="O252" s="36">
        <v>72</v>
      </c>
      <c r="P252" s="36"/>
      <c r="Q252" s="36">
        <v>73</v>
      </c>
      <c r="R252" s="36">
        <v>1.4</v>
      </c>
      <c r="T252" s="41">
        <v>-16.462585034013596</v>
      </c>
      <c r="U252" s="41">
        <v>-494.55782312925169</v>
      </c>
    </row>
    <row r="253" spans="1:21">
      <c r="A253" s="35" t="s">
        <v>2672</v>
      </c>
      <c r="B253" s="36">
        <v>138.00463015800599</v>
      </c>
      <c r="C253" s="36">
        <v>1.9400805713851199</v>
      </c>
      <c r="D253" s="36"/>
      <c r="E253" s="66">
        <v>85.913618261816893</v>
      </c>
      <c r="F253" s="66">
        <v>5.1648771527917896</v>
      </c>
      <c r="G253" s="68">
        <v>6.6921005581230306E-2</v>
      </c>
      <c r="H253" s="68">
        <v>7.0708985615107701E-3</v>
      </c>
      <c r="I253" s="66">
        <v>0.183951451235456</v>
      </c>
      <c r="J253" s="36">
        <v>103.5</v>
      </c>
      <c r="K253" s="36">
        <v>5.5</v>
      </c>
      <c r="L253" s="36">
        <v>74.599999999999994</v>
      </c>
      <c r="M253" s="36">
        <v>2.2000000000000002</v>
      </c>
      <c r="N253" s="36">
        <v>834</v>
      </c>
      <c r="O253" s="36">
        <v>110</v>
      </c>
      <c r="P253" s="36"/>
      <c r="Q253" s="36">
        <v>72.8</v>
      </c>
      <c r="R253" s="36">
        <v>2.2000000000000002</v>
      </c>
      <c r="T253" s="41">
        <v>-38.739946380697063</v>
      </c>
      <c r="U253" s="41">
        <v>-1017.9624664879358</v>
      </c>
    </row>
    <row r="254" spans="1:21">
      <c r="A254" s="35" t="s">
        <v>2671</v>
      </c>
      <c r="B254" s="36">
        <v>190.32802309984601</v>
      </c>
      <c r="C254" s="36">
        <v>2.34244046508273</v>
      </c>
      <c r="D254" s="36"/>
      <c r="E254" s="66">
        <v>87.990663782817407</v>
      </c>
      <c r="F254" s="66">
        <v>4.0162994574139201</v>
      </c>
      <c r="G254" s="68">
        <v>5.0860464758587201E-2</v>
      </c>
      <c r="H254" s="68">
        <v>4.1632521042615604E-3</v>
      </c>
      <c r="I254" s="66">
        <v>0.179426787112905</v>
      </c>
      <c r="J254" s="36">
        <v>77.83</v>
      </c>
      <c r="K254" s="36">
        <v>3.23</v>
      </c>
      <c r="L254" s="36">
        <v>72.849999999999994</v>
      </c>
      <c r="M254" s="36">
        <v>1.65</v>
      </c>
      <c r="N254" s="36">
        <v>233.5</v>
      </c>
      <c r="O254" s="36">
        <v>94.5</v>
      </c>
      <c r="P254" s="36"/>
      <c r="Q254" s="36">
        <v>72.540000000000006</v>
      </c>
      <c r="R254" s="36">
        <v>1.65</v>
      </c>
      <c r="T254" s="41">
        <v>-6.8359643102264984</v>
      </c>
      <c r="U254" s="41">
        <v>-220.52161976664379</v>
      </c>
    </row>
    <row r="255" spans="1:21">
      <c r="A255" s="35" t="s">
        <v>2670</v>
      </c>
      <c r="B255" s="36">
        <v>117.166062121813</v>
      </c>
      <c r="C255" s="36">
        <v>2.9567136355436201</v>
      </c>
      <c r="D255" s="36"/>
      <c r="E255" s="66">
        <v>86.932363423439398</v>
      </c>
      <c r="F255" s="66">
        <v>6.3144182144341903</v>
      </c>
      <c r="G255" s="68">
        <v>6.7519254543337598E-2</v>
      </c>
      <c r="H255" s="68">
        <v>5.43430600331759E-3</v>
      </c>
      <c r="I255" s="66">
        <v>-7.6760934628291894E-2</v>
      </c>
      <c r="J255" s="36">
        <v>103.3</v>
      </c>
      <c r="K255" s="36">
        <v>5.5</v>
      </c>
      <c r="L255" s="36">
        <v>73.7</v>
      </c>
      <c r="M255" s="36">
        <v>2.7</v>
      </c>
      <c r="N255" s="36">
        <v>853</v>
      </c>
      <c r="O255" s="36">
        <v>84</v>
      </c>
      <c r="P255" s="36"/>
      <c r="Q255" s="36">
        <v>72.400000000000006</v>
      </c>
      <c r="R255" s="36">
        <v>2.6</v>
      </c>
      <c r="T255" s="41">
        <v>-40.162822252374482</v>
      </c>
      <c r="U255" s="41">
        <v>-1057.3948439620081</v>
      </c>
    </row>
    <row r="256" spans="1:21">
      <c r="A256" s="35" t="s">
        <v>2669</v>
      </c>
      <c r="B256" s="36">
        <v>82.647941805837505</v>
      </c>
      <c r="C256" s="36">
        <v>1.9194224554272199</v>
      </c>
      <c r="D256" s="36"/>
      <c r="E256" s="66">
        <v>86.639446549338501</v>
      </c>
      <c r="F256" s="66">
        <v>4.26290507316972</v>
      </c>
      <c r="G256" s="68">
        <v>6.5212588572101701E-2</v>
      </c>
      <c r="H256" s="68">
        <v>7.2059164003638303E-3</v>
      </c>
      <c r="I256" s="66">
        <v>0.28469875964158298</v>
      </c>
      <c r="J256" s="36">
        <v>100.2</v>
      </c>
      <c r="K256" s="36">
        <v>5.0999999999999996</v>
      </c>
      <c r="L256" s="36">
        <v>74</v>
      </c>
      <c r="M256" s="36">
        <v>1.8</v>
      </c>
      <c r="N256" s="36">
        <v>780</v>
      </c>
      <c r="O256" s="36">
        <v>116</v>
      </c>
      <c r="P256" s="36"/>
      <c r="Q256" s="36">
        <v>72.3</v>
      </c>
      <c r="R256" s="36">
        <v>1.8</v>
      </c>
      <c r="T256" s="41">
        <v>-35.405405405405411</v>
      </c>
      <c r="U256" s="41">
        <v>-954.05405405405406</v>
      </c>
    </row>
    <row r="257" spans="1:21">
      <c r="A257" s="35" t="s">
        <v>2668</v>
      </c>
      <c r="B257" s="36">
        <v>111.967458143838</v>
      </c>
      <c r="C257" s="36">
        <v>1.6328206235795399</v>
      </c>
      <c r="D257" s="36"/>
      <c r="E257" s="66">
        <v>87.301930154290901</v>
      </c>
      <c r="F257" s="66">
        <v>3.2202308671245898</v>
      </c>
      <c r="G257" s="68">
        <v>6.7727652658054902E-2</v>
      </c>
      <c r="H257" s="68">
        <v>5.0135687745188704E-3</v>
      </c>
      <c r="I257" s="66">
        <v>0.14998265264284699</v>
      </c>
      <c r="J257" s="36">
        <v>103.1</v>
      </c>
      <c r="K257" s="36">
        <v>3.8</v>
      </c>
      <c r="L257" s="36">
        <v>73.400000000000006</v>
      </c>
      <c r="M257" s="36">
        <v>1.3</v>
      </c>
      <c r="N257" s="36">
        <v>859</v>
      </c>
      <c r="O257" s="36">
        <v>77</v>
      </c>
      <c r="P257" s="36"/>
      <c r="Q257" s="36">
        <v>71.599999999999994</v>
      </c>
      <c r="R257" s="36">
        <v>1.3</v>
      </c>
      <c r="T257" s="41">
        <v>-40.46321525885557</v>
      </c>
      <c r="U257" s="41">
        <v>-1070.2997275204359</v>
      </c>
    </row>
    <row r="258" spans="1:21">
      <c r="A258" s="35" t="s">
        <v>2667</v>
      </c>
      <c r="B258" s="36">
        <v>116.099093505901</v>
      </c>
      <c r="C258" s="36">
        <v>2.1023694263578401</v>
      </c>
      <c r="D258" s="36"/>
      <c r="E258" s="66">
        <v>88.597176536996798</v>
      </c>
      <c r="F258" s="66">
        <v>2.9353356584752901</v>
      </c>
      <c r="G258" s="68">
        <v>5.7782521169894303E-2</v>
      </c>
      <c r="H258" s="68">
        <v>4.49670320508057E-3</v>
      </c>
      <c r="I258" s="66">
        <v>4.9615102095335401E-2</v>
      </c>
      <c r="J258" s="36">
        <v>87.4</v>
      </c>
      <c r="K258" s="36">
        <v>3.5</v>
      </c>
      <c r="L258" s="36">
        <v>72.400000000000006</v>
      </c>
      <c r="M258" s="36">
        <v>1.2</v>
      </c>
      <c r="N258" s="36">
        <v>521</v>
      </c>
      <c r="O258" s="36">
        <v>85</v>
      </c>
      <c r="P258" s="36"/>
      <c r="Q258" s="36">
        <v>71.400000000000006</v>
      </c>
      <c r="R258" s="36">
        <v>1.2</v>
      </c>
      <c r="T258" s="41">
        <v>-20.718232044198892</v>
      </c>
      <c r="U258" s="41">
        <v>-619.61325966850836</v>
      </c>
    </row>
    <row r="259" spans="1:21">
      <c r="A259" s="35" t="s">
        <v>2666</v>
      </c>
      <c r="B259" s="36">
        <v>58.4602111205337</v>
      </c>
      <c r="C259" s="36">
        <v>1.17345949875366</v>
      </c>
      <c r="D259" s="36"/>
      <c r="E259" s="66">
        <v>89.118342001067802</v>
      </c>
      <c r="F259" s="66">
        <v>4.8656337466983803</v>
      </c>
      <c r="G259" s="68">
        <v>6.0391179554796198E-2</v>
      </c>
      <c r="H259" s="68">
        <v>9.2214277253908506E-3</v>
      </c>
      <c r="I259" s="66">
        <v>0.17649440715624201</v>
      </c>
      <c r="J259" s="36">
        <v>90.7</v>
      </c>
      <c r="K259" s="36">
        <v>6.6</v>
      </c>
      <c r="L259" s="36">
        <v>71.900000000000006</v>
      </c>
      <c r="M259" s="36">
        <v>2</v>
      </c>
      <c r="N259" s="36">
        <v>617</v>
      </c>
      <c r="O259" s="36">
        <v>165</v>
      </c>
      <c r="P259" s="36"/>
      <c r="Q259" s="36">
        <v>70.8</v>
      </c>
      <c r="R259" s="36">
        <v>1.9</v>
      </c>
      <c r="T259" s="41">
        <v>-26.147426981919324</v>
      </c>
      <c r="U259" s="41">
        <v>-758.13630041724616</v>
      </c>
    </row>
    <row r="260" spans="1:21">
      <c r="A260" s="35" t="s">
        <v>2665</v>
      </c>
      <c r="B260" s="36">
        <v>120.194084891472</v>
      </c>
      <c r="C260" s="36">
        <v>2.9198129302171099</v>
      </c>
      <c r="D260" s="36"/>
      <c r="E260" s="66">
        <v>88.256417512389504</v>
      </c>
      <c r="F260" s="66">
        <v>5.1800163235943497</v>
      </c>
      <c r="G260" s="68">
        <v>8.1997883290424706E-2</v>
      </c>
      <c r="H260" s="68">
        <v>9.3232465394188693E-3</v>
      </c>
      <c r="I260" s="66">
        <v>0.15003916957705399</v>
      </c>
      <c r="J260" s="36">
        <v>122.3</v>
      </c>
      <c r="K260" s="36">
        <v>6.9</v>
      </c>
      <c r="L260" s="36">
        <v>72.599999999999994</v>
      </c>
      <c r="M260" s="36">
        <v>2.1</v>
      </c>
      <c r="N260" s="36">
        <v>1245</v>
      </c>
      <c r="O260" s="36">
        <v>111</v>
      </c>
      <c r="P260" s="36"/>
      <c r="Q260" s="36">
        <v>69.5</v>
      </c>
      <c r="R260" s="36">
        <v>2</v>
      </c>
      <c r="T260" s="41">
        <v>-68.457300275482098</v>
      </c>
      <c r="U260" s="41">
        <v>-1614.8760330578516</v>
      </c>
    </row>
    <row r="261" spans="1:21">
      <c r="A261" s="35" t="s">
        <v>2664</v>
      </c>
      <c r="B261" s="36">
        <v>53.231103921657599</v>
      </c>
      <c r="C261" s="36">
        <v>1.34505609444644</v>
      </c>
      <c r="D261" s="36"/>
      <c r="E261" s="66">
        <v>88.844897139346799</v>
      </c>
      <c r="F261" s="66">
        <v>4.4547664709113803</v>
      </c>
      <c r="G261" s="68">
        <v>8.1111682238147895E-2</v>
      </c>
      <c r="H261" s="68">
        <v>9.6241688716685592E-3</v>
      </c>
      <c r="I261" s="66">
        <v>0.17785674367190099</v>
      </c>
      <c r="J261" s="36">
        <v>120.3</v>
      </c>
      <c r="K261" s="36">
        <v>6.8</v>
      </c>
      <c r="L261" s="36">
        <v>72.2</v>
      </c>
      <c r="M261" s="36">
        <v>1.8</v>
      </c>
      <c r="N261" s="36">
        <v>1223</v>
      </c>
      <c r="O261" s="36">
        <v>117</v>
      </c>
      <c r="P261" s="36"/>
      <c r="Q261" s="36">
        <v>69.099999999999994</v>
      </c>
      <c r="R261" s="36">
        <v>1.7</v>
      </c>
      <c r="T261" s="41">
        <v>-66.620498614958436</v>
      </c>
      <c r="U261" s="41">
        <v>-1593.9058171745151</v>
      </c>
    </row>
    <row r="262" spans="1:21">
      <c r="A262" s="35" t="s">
        <v>2663</v>
      </c>
      <c r="B262" s="36">
        <v>95.151465753296605</v>
      </c>
      <c r="C262" s="36">
        <v>1.7784194370762001</v>
      </c>
      <c r="D262" s="36"/>
      <c r="E262" s="66">
        <v>90.885150108441806</v>
      </c>
      <c r="F262" s="66">
        <v>5.1776813207023196</v>
      </c>
      <c r="G262" s="68">
        <v>6.73432818707808E-2</v>
      </c>
      <c r="H262" s="68">
        <v>7.3271921286952703E-3</v>
      </c>
      <c r="I262" s="66">
        <v>0.33804641351185</v>
      </c>
      <c r="J262" s="36">
        <v>98.7</v>
      </c>
      <c r="K262" s="36">
        <v>4.9000000000000004</v>
      </c>
      <c r="L262" s="36">
        <v>70.5</v>
      </c>
      <c r="M262" s="36">
        <v>2</v>
      </c>
      <c r="N262" s="36">
        <v>847</v>
      </c>
      <c r="O262" s="36">
        <v>113</v>
      </c>
      <c r="P262" s="36"/>
      <c r="Q262" s="36">
        <v>68.8</v>
      </c>
      <c r="R262" s="36">
        <v>1.9</v>
      </c>
      <c r="T262" s="41">
        <v>-40</v>
      </c>
      <c r="U262" s="41">
        <v>-1101.4184397163122</v>
      </c>
    </row>
    <row r="263" spans="1:21">
      <c r="A263" s="35" t="s">
        <v>2662</v>
      </c>
      <c r="B263" s="36">
        <v>35.338084030611697</v>
      </c>
      <c r="C263" s="36">
        <v>1.29226574650808</v>
      </c>
      <c r="D263" s="36"/>
      <c r="E263" s="66">
        <v>99.382327496649694</v>
      </c>
      <c r="F263" s="66">
        <v>7.6371437906864399</v>
      </c>
      <c r="G263" s="68">
        <v>5.3455796050412001E-2</v>
      </c>
      <c r="H263" s="68">
        <v>2.2064398025517198E-2</v>
      </c>
      <c r="I263" s="66">
        <v>-0.13029358783912701</v>
      </c>
      <c r="J263" s="36">
        <v>72.599999999999994</v>
      </c>
      <c r="K263" s="36">
        <v>15.1</v>
      </c>
      <c r="L263" s="36">
        <v>64.540000000000006</v>
      </c>
      <c r="M263" s="36">
        <v>2.4700000000000002</v>
      </c>
      <c r="N263" s="36">
        <v>347</v>
      </c>
      <c r="O263" s="36">
        <v>467</v>
      </c>
      <c r="P263" s="36"/>
      <c r="Q263" s="36">
        <v>64.19</v>
      </c>
      <c r="R263" s="36">
        <v>2.4500000000000002</v>
      </c>
      <c r="T263" s="41">
        <v>-12.488379299659107</v>
      </c>
      <c r="U263" s="41">
        <v>-437.65106910443131</v>
      </c>
    </row>
    <row r="264" spans="1:21">
      <c r="A264" s="35" t="s">
        <v>2661</v>
      </c>
      <c r="B264" s="36">
        <v>24.5765828380624</v>
      </c>
      <c r="C264" s="36">
        <v>1.3235410947168</v>
      </c>
      <c r="D264" s="36"/>
      <c r="E264" s="66">
        <v>71.9276992595981</v>
      </c>
      <c r="F264" s="66">
        <v>10.298125093634299</v>
      </c>
      <c r="G264" s="68">
        <v>0.269492524336791</v>
      </c>
      <c r="H264" s="68">
        <v>4.1565097864811898E-2</v>
      </c>
      <c r="I264" s="66">
        <v>0.461355975354244</v>
      </c>
      <c r="J264" s="36">
        <v>422.7</v>
      </c>
      <c r="K264" s="36">
        <v>26.7</v>
      </c>
      <c r="L264" s="36">
        <v>89.01</v>
      </c>
      <c r="M264" s="36">
        <v>6.33</v>
      </c>
      <c r="N264" s="36">
        <v>3302</v>
      </c>
      <c r="O264" s="36">
        <v>121</v>
      </c>
      <c r="P264" s="36"/>
      <c r="Q264" s="36">
        <v>64.180000000000007</v>
      </c>
      <c r="R264" s="36">
        <v>4.57</v>
      </c>
      <c r="T264" s="41">
        <v>-374.89046174587122</v>
      </c>
      <c r="U264" s="41">
        <v>-3609.6955398269856</v>
      </c>
    </row>
    <row r="265" spans="1:21">
      <c r="B265" s="36"/>
      <c r="C265" s="36"/>
      <c r="D265" s="36"/>
      <c r="E265" s="66"/>
      <c r="F265" s="66"/>
      <c r="G265" s="68"/>
      <c r="H265" s="68"/>
      <c r="I265" s="66"/>
      <c r="J265" s="36"/>
      <c r="K265" s="36"/>
      <c r="L265" s="36"/>
      <c r="M265" s="36"/>
      <c r="N265" s="36"/>
      <c r="O265" s="36"/>
      <c r="P265" s="36"/>
      <c r="Q265" s="36"/>
      <c r="R265" s="36"/>
      <c r="T265" s="41"/>
      <c r="U265" s="41"/>
    </row>
    <row r="266" spans="1:21">
      <c r="A266" s="35" t="s">
        <v>2660</v>
      </c>
      <c r="B266" s="36">
        <v>60.823872759858702</v>
      </c>
      <c r="C266" s="36">
        <v>1.54251684316618</v>
      </c>
      <c r="D266" s="36"/>
      <c r="E266" s="66">
        <v>5.3783404457510997</v>
      </c>
      <c r="F266" s="66">
        <v>0.371897965212029</v>
      </c>
      <c r="G266" s="68">
        <v>8.5198071159594893E-2</v>
      </c>
      <c r="H266" s="68">
        <v>5.4308814565767203E-3</v>
      </c>
      <c r="I266" s="66">
        <v>0.15758749848379799</v>
      </c>
      <c r="J266" s="36">
        <v>1175.7</v>
      </c>
      <c r="K266" s="36">
        <v>30.1</v>
      </c>
      <c r="L266" s="36">
        <v>1099.3</v>
      </c>
      <c r="M266" s="36">
        <v>34.9</v>
      </c>
      <c r="N266" s="36">
        <v>1319.2</v>
      </c>
      <c r="O266" s="36">
        <v>61.8</v>
      </c>
      <c r="P266" s="36"/>
      <c r="Q266" s="36">
        <v>1087.9000000000001</v>
      </c>
      <c r="R266" s="36">
        <v>34.6</v>
      </c>
      <c r="T266" s="41">
        <v>-6.9498771945783773</v>
      </c>
      <c r="U266" s="41">
        <v>-20.003638679159476</v>
      </c>
    </row>
    <row r="267" spans="1:21">
      <c r="A267" s="35" t="s">
        <v>2659</v>
      </c>
      <c r="B267" s="36">
        <v>527.19166167338597</v>
      </c>
      <c r="C267" s="36">
        <v>4.7216762298748298</v>
      </c>
      <c r="D267" s="36"/>
      <c r="E267" s="66">
        <v>6.4513029223226699</v>
      </c>
      <c r="F267" s="66">
        <v>0.29286777114102303</v>
      </c>
      <c r="G267" s="68">
        <v>7.5574911707249698E-2</v>
      </c>
      <c r="H267" s="68">
        <v>2.1894356224434401E-3</v>
      </c>
      <c r="I267" s="66">
        <v>0.65085537734380206</v>
      </c>
      <c r="J267" s="36">
        <v>975.9</v>
      </c>
      <c r="K267" s="36">
        <v>10.8</v>
      </c>
      <c r="L267" s="36">
        <v>929</v>
      </c>
      <c r="M267" s="36">
        <v>19.600000000000001</v>
      </c>
      <c r="N267" s="36">
        <v>1082.9000000000001</v>
      </c>
      <c r="O267" s="36">
        <v>29.1</v>
      </c>
      <c r="P267" s="36"/>
      <c r="Q267" s="36">
        <v>923</v>
      </c>
      <c r="R267" s="36">
        <v>19.5</v>
      </c>
      <c r="T267" s="41">
        <v>-5.0484391819160361</v>
      </c>
      <c r="U267" s="41">
        <v>-16.566200215285264</v>
      </c>
    </row>
    <row r="268" spans="1:21">
      <c r="A268" s="35" t="s">
        <v>2646</v>
      </c>
      <c r="B268" s="36">
        <v>115.87409156210001</v>
      </c>
      <c r="C268" s="36">
        <v>1.7083404704361</v>
      </c>
      <c r="D268" s="36"/>
      <c r="E268" s="66">
        <v>6.8925821457425904</v>
      </c>
      <c r="F268" s="66">
        <v>0.39221991326864702</v>
      </c>
      <c r="G268" s="68">
        <v>7.5512141256385001E-2</v>
      </c>
      <c r="H268" s="68">
        <v>4.1604007465420997E-3</v>
      </c>
      <c r="I268" s="66">
        <v>0.63785854843303502</v>
      </c>
      <c r="J268" s="36">
        <v>934</v>
      </c>
      <c r="K268" s="36">
        <v>15</v>
      </c>
      <c r="L268" s="36">
        <v>873</v>
      </c>
      <c r="M268" s="36">
        <v>23</v>
      </c>
      <c r="N268" s="36">
        <v>1081</v>
      </c>
      <c r="O268" s="36">
        <v>55</v>
      </c>
      <c r="P268" s="36"/>
      <c r="Q268" s="36">
        <v>866</v>
      </c>
      <c r="R268" s="36">
        <v>23</v>
      </c>
      <c r="T268" s="41">
        <v>-6.9873997709049256</v>
      </c>
      <c r="U268" s="41">
        <v>-23.825887743413514</v>
      </c>
    </row>
    <row r="269" spans="1:21">
      <c r="A269" s="35" t="s">
        <v>2658</v>
      </c>
      <c r="B269" s="36">
        <v>445.91610607449002</v>
      </c>
      <c r="C269" s="36">
        <v>1.8220746108072601</v>
      </c>
      <c r="D269" s="36"/>
      <c r="E269" s="66">
        <v>6.2929379132478296</v>
      </c>
      <c r="F269" s="66">
        <v>0.40465814694428398</v>
      </c>
      <c r="G269" s="68">
        <v>0.1596615782942</v>
      </c>
      <c r="H269" s="68">
        <v>6.7647690340596903E-3</v>
      </c>
      <c r="I269" s="66">
        <v>0.12937660915478699</v>
      </c>
      <c r="J269" s="36">
        <v>1526.5</v>
      </c>
      <c r="K269" s="36">
        <v>28.5</v>
      </c>
      <c r="L269" s="36">
        <v>950.7</v>
      </c>
      <c r="M269" s="36">
        <v>28.4</v>
      </c>
      <c r="N269" s="36">
        <v>2451.3000000000002</v>
      </c>
      <c r="O269" s="36">
        <v>35.799999999999997</v>
      </c>
      <c r="P269" s="36"/>
      <c r="Q269" s="36">
        <v>851.7</v>
      </c>
      <c r="R269" s="36">
        <v>25.7</v>
      </c>
      <c r="T269" s="41">
        <v>-60.565898811402121</v>
      </c>
      <c r="U269" s="41">
        <v>-157.84159040706848</v>
      </c>
    </row>
    <row r="270" spans="1:21">
      <c r="A270" s="35" t="s">
        <v>2657</v>
      </c>
      <c r="B270" s="36">
        <v>395.13798834175799</v>
      </c>
      <c r="C270" s="36">
        <v>2.7323363628428399</v>
      </c>
      <c r="D270" s="36"/>
      <c r="E270" s="66">
        <v>7.7998577030757499</v>
      </c>
      <c r="F270" s="66">
        <v>0.37983688720639602</v>
      </c>
      <c r="G270" s="68">
        <v>7.404732026244E-2</v>
      </c>
      <c r="H270" s="68">
        <v>3.86541141847394E-3</v>
      </c>
      <c r="I270" s="66">
        <v>0.43022222968176199</v>
      </c>
      <c r="J270" s="36">
        <v>849.4</v>
      </c>
      <c r="K270" s="36">
        <v>15.5</v>
      </c>
      <c r="L270" s="36">
        <v>777.6</v>
      </c>
      <c r="M270" s="36">
        <v>17.8</v>
      </c>
      <c r="N270" s="36">
        <v>1041.8</v>
      </c>
      <c r="O270" s="36">
        <v>52.7</v>
      </c>
      <c r="P270" s="36"/>
      <c r="Q270" s="36">
        <v>769.5</v>
      </c>
      <c r="R270" s="36">
        <v>17.7</v>
      </c>
      <c r="T270" s="41">
        <v>-9.2335390946501992</v>
      </c>
      <c r="U270" s="41">
        <v>-33.976337448559661</v>
      </c>
    </row>
    <row r="271" spans="1:21">
      <c r="A271" s="35" t="s">
        <v>2656</v>
      </c>
      <c r="B271" s="36">
        <v>1057.32463474253</v>
      </c>
      <c r="C271" s="36">
        <v>3.5934283202311299</v>
      </c>
      <c r="D271" s="36"/>
      <c r="E271" s="66">
        <v>10.156003754713099</v>
      </c>
      <c r="F271" s="66">
        <v>1.0056634259692601</v>
      </c>
      <c r="G271" s="68">
        <v>8.8602525243383995E-2</v>
      </c>
      <c r="H271" s="68">
        <v>1.2418695228239299E-2</v>
      </c>
      <c r="I271" s="66">
        <v>0.20832708871928199</v>
      </c>
      <c r="J271" s="36">
        <v>801.7</v>
      </c>
      <c r="K271" s="36">
        <v>42.6</v>
      </c>
      <c r="L271" s="36">
        <v>605.4</v>
      </c>
      <c r="M271" s="36">
        <v>28.6</v>
      </c>
      <c r="N271" s="36">
        <v>1395</v>
      </c>
      <c r="O271" s="36">
        <v>134</v>
      </c>
      <c r="P271" s="36"/>
      <c r="Q271" s="36">
        <v>584.79999999999995</v>
      </c>
      <c r="R271" s="36">
        <v>27.7</v>
      </c>
      <c r="T271" s="41">
        <v>-32.424843078956073</v>
      </c>
      <c r="U271" s="41">
        <v>-130.42616451932608</v>
      </c>
    </row>
    <row r="272" spans="1:21">
      <c r="A272" s="35" t="s">
        <v>2647</v>
      </c>
      <c r="B272" s="36">
        <v>392.49904680454898</v>
      </c>
      <c r="C272" s="36">
        <v>2.43512293034436</v>
      </c>
      <c r="D272" s="36"/>
      <c r="E272" s="66">
        <v>10.4965793469879</v>
      </c>
      <c r="F272" s="66">
        <v>0.60549296558092403</v>
      </c>
      <c r="G272" s="68">
        <v>7.3533607292385506E-2</v>
      </c>
      <c r="H272" s="68">
        <v>2.7498284568669299E-3</v>
      </c>
      <c r="I272" s="66">
        <v>0.41902479495830602</v>
      </c>
      <c r="J272" s="36">
        <v>686</v>
      </c>
      <c r="K272" s="36">
        <v>13</v>
      </c>
      <c r="L272" s="36">
        <v>587</v>
      </c>
      <c r="M272" s="36">
        <v>16</v>
      </c>
      <c r="N272" s="36">
        <v>1028</v>
      </c>
      <c r="O272" s="36">
        <v>38</v>
      </c>
      <c r="P272" s="36"/>
      <c r="Q272" s="36">
        <v>577</v>
      </c>
      <c r="R272" s="36">
        <v>16</v>
      </c>
      <c r="T272" s="41">
        <v>-16.86541737649063</v>
      </c>
      <c r="U272" s="41">
        <v>-75.127768313458262</v>
      </c>
    </row>
    <row r="273" spans="1:21">
      <c r="A273" s="35" t="s">
        <v>2636</v>
      </c>
      <c r="B273" s="36">
        <v>455.75007808565999</v>
      </c>
      <c r="C273" s="36">
        <v>1.84565378194231</v>
      </c>
      <c r="D273" s="36"/>
      <c r="E273" s="66">
        <v>10.617271146949999</v>
      </c>
      <c r="F273" s="66">
        <v>0.70881960656679899</v>
      </c>
      <c r="G273" s="68">
        <v>9.58858017867152E-2</v>
      </c>
      <c r="H273" s="68">
        <v>1.8368595595361598E-2</v>
      </c>
      <c r="I273" s="66">
        <v>-0.16405639481596501</v>
      </c>
      <c r="J273" s="36">
        <v>821</v>
      </c>
      <c r="K273" s="36">
        <v>60</v>
      </c>
      <c r="L273" s="36">
        <v>580</v>
      </c>
      <c r="M273" s="36">
        <v>19</v>
      </c>
      <c r="N273" s="36">
        <v>1545</v>
      </c>
      <c r="O273" s="36">
        <v>180</v>
      </c>
      <c r="P273" s="36"/>
      <c r="Q273" s="36">
        <v>562</v>
      </c>
      <c r="R273" s="36">
        <v>18</v>
      </c>
      <c r="T273" s="41">
        <v>-41.551724137931032</v>
      </c>
      <c r="U273" s="41">
        <v>-166.37931034482759</v>
      </c>
    </row>
    <row r="274" spans="1:21">
      <c r="A274" s="35" t="s">
        <v>2634</v>
      </c>
      <c r="B274" s="36">
        <v>427.35981336217799</v>
      </c>
      <c r="C274" s="36">
        <v>16.092406291332999</v>
      </c>
      <c r="D274" s="36"/>
      <c r="E274" s="66">
        <v>12.127872432269401</v>
      </c>
      <c r="F274" s="66">
        <v>1.8442239054184499</v>
      </c>
      <c r="G274" s="68">
        <v>0.15919038546403999</v>
      </c>
      <c r="H274" s="68">
        <v>6.5689958586746203E-3</v>
      </c>
      <c r="I274" s="66">
        <v>-0.62940731241732994</v>
      </c>
      <c r="J274" s="36">
        <v>1048.7</v>
      </c>
      <c r="K274" s="36">
        <v>59.1</v>
      </c>
      <c r="L274" s="36">
        <v>510.8</v>
      </c>
      <c r="M274" s="36">
        <v>37.299999999999997</v>
      </c>
      <c r="N274" s="36">
        <v>2446.3000000000002</v>
      </c>
      <c r="O274" s="36">
        <v>34.9</v>
      </c>
      <c r="P274" s="36"/>
      <c r="Q274" s="36">
        <v>447.9</v>
      </c>
      <c r="R274" s="36">
        <v>32.9</v>
      </c>
      <c r="T274" s="41">
        <v>-105.30540328895852</v>
      </c>
      <c r="U274" s="41">
        <v>-378.91542678151922</v>
      </c>
    </row>
    <row r="275" spans="1:21">
      <c r="A275" s="35" t="s">
        <v>2629</v>
      </c>
      <c r="B275" s="36">
        <v>289.15927873513101</v>
      </c>
      <c r="C275" s="36">
        <v>4.63054111106314</v>
      </c>
      <c r="D275" s="36"/>
      <c r="E275" s="66">
        <v>14.1450558167613</v>
      </c>
      <c r="F275" s="66">
        <v>1.0111251893044899</v>
      </c>
      <c r="G275" s="68">
        <v>7.4355085498335097E-2</v>
      </c>
      <c r="H275" s="68">
        <v>3.7426512239537601E-3</v>
      </c>
      <c r="I275" s="66">
        <v>0.20096772512841499</v>
      </c>
      <c r="J275" s="36">
        <v>553.29999999999995</v>
      </c>
      <c r="K275" s="36">
        <v>16.8</v>
      </c>
      <c r="L275" s="36">
        <v>440.3</v>
      </c>
      <c r="M275" s="36">
        <v>15.2</v>
      </c>
      <c r="N275" s="36">
        <v>1050.2</v>
      </c>
      <c r="O275" s="36">
        <v>50.7</v>
      </c>
      <c r="P275" s="36"/>
      <c r="Q275" s="36">
        <v>430.4</v>
      </c>
      <c r="R275" s="36">
        <v>14.9</v>
      </c>
      <c r="T275" s="41">
        <v>-25.664319781966828</v>
      </c>
      <c r="U275" s="41">
        <v>-138.51919146036795</v>
      </c>
    </row>
    <row r="276" spans="1:21">
      <c r="A276" s="35" t="s">
        <v>2655</v>
      </c>
      <c r="B276" s="36">
        <v>260.06213877325098</v>
      </c>
      <c r="C276" s="36">
        <v>5.7942488729858201</v>
      </c>
      <c r="D276" s="36"/>
      <c r="E276" s="66">
        <v>14.7593630846801</v>
      </c>
      <c r="F276" s="66">
        <v>3.10064249508717</v>
      </c>
      <c r="G276" s="68">
        <v>7.4285088721029305E-2</v>
      </c>
      <c r="H276" s="68">
        <v>4.3503404733558904E-3</v>
      </c>
      <c r="I276" s="66">
        <v>-0.32587821437700198</v>
      </c>
      <c r="J276" s="36">
        <v>535</v>
      </c>
      <c r="K276" s="36">
        <v>49</v>
      </c>
      <c r="L276" s="36">
        <v>422.6</v>
      </c>
      <c r="M276" s="36">
        <v>43</v>
      </c>
      <c r="N276" s="36">
        <v>1048.3</v>
      </c>
      <c r="O276" s="36">
        <v>59</v>
      </c>
      <c r="P276" s="36"/>
      <c r="Q276" s="36">
        <v>412.9</v>
      </c>
      <c r="R276" s="36">
        <v>42</v>
      </c>
      <c r="T276" s="41">
        <v>-26.597255087553233</v>
      </c>
      <c r="U276" s="41">
        <v>-148.05963085660196</v>
      </c>
    </row>
    <row r="277" spans="1:21">
      <c r="A277" s="35" t="s">
        <v>2654</v>
      </c>
      <c r="B277" s="36">
        <v>506.43420515424498</v>
      </c>
      <c r="C277" s="36">
        <v>13.4545348450148</v>
      </c>
      <c r="D277" s="36"/>
      <c r="E277" s="66">
        <v>25.576738172151401</v>
      </c>
      <c r="F277" s="66">
        <v>1.24250383042421</v>
      </c>
      <c r="G277" s="68">
        <v>6.4000414336998504E-2</v>
      </c>
      <c r="H277" s="68">
        <v>3.23441296047748E-3</v>
      </c>
      <c r="I277" s="66">
        <v>3.7370168351952E-3</v>
      </c>
      <c r="J277" s="36">
        <v>300.85000000000002</v>
      </c>
      <c r="K277" s="36">
        <v>9.11</v>
      </c>
      <c r="L277" s="36">
        <v>247.24</v>
      </c>
      <c r="M277" s="36">
        <v>5.89</v>
      </c>
      <c r="N277" s="36">
        <v>740.7</v>
      </c>
      <c r="O277" s="36">
        <v>53.5</v>
      </c>
      <c r="P277" s="36"/>
      <c r="Q277" s="36">
        <v>243.32</v>
      </c>
      <c r="R277" s="36">
        <v>5.8</v>
      </c>
      <c r="T277" s="41">
        <v>-21.683384565604275</v>
      </c>
      <c r="U277" s="41">
        <v>-199.58744539718495</v>
      </c>
    </row>
    <row r="278" spans="1:21">
      <c r="A278" s="35" t="s">
        <v>2653</v>
      </c>
      <c r="B278" s="36">
        <v>800.68183385544501</v>
      </c>
      <c r="C278" s="36">
        <v>10.489423255458</v>
      </c>
      <c r="D278" s="36"/>
      <c r="E278" s="66">
        <v>26.29850233078</v>
      </c>
      <c r="F278" s="66">
        <v>1.49027496878872</v>
      </c>
      <c r="G278" s="68">
        <v>6.2168626870077903E-2</v>
      </c>
      <c r="H278" s="68">
        <v>2.7743041007642398E-3</v>
      </c>
      <c r="I278" s="66">
        <v>0.34911096571144701</v>
      </c>
      <c r="J278" s="36">
        <v>286.35000000000002</v>
      </c>
      <c r="K278" s="36">
        <v>7.31</v>
      </c>
      <c r="L278" s="36">
        <v>240.58</v>
      </c>
      <c r="M278" s="36">
        <v>6.69</v>
      </c>
      <c r="N278" s="36">
        <v>679</v>
      </c>
      <c r="O278" s="36">
        <v>47.7</v>
      </c>
      <c r="P278" s="36"/>
      <c r="Q278" s="36">
        <v>237.27</v>
      </c>
      <c r="R278" s="36">
        <v>6.6</v>
      </c>
      <c r="T278" s="41">
        <v>-19.024856596558319</v>
      </c>
      <c r="U278" s="41">
        <v>-182.23459971734971</v>
      </c>
    </row>
    <row r="279" spans="1:21">
      <c r="A279" s="35" t="s">
        <v>2652</v>
      </c>
      <c r="B279" s="36">
        <v>537.78042674402104</v>
      </c>
      <c r="C279" s="36">
        <v>2.8797833608560199</v>
      </c>
      <c r="D279" s="36"/>
      <c r="E279" s="66">
        <v>38.178294578706797</v>
      </c>
      <c r="F279" s="66">
        <v>1.23983946487472</v>
      </c>
      <c r="G279" s="68">
        <v>4.97962567872118E-2</v>
      </c>
      <c r="H279" s="68">
        <v>2.2097683362572399E-3</v>
      </c>
      <c r="I279" s="66">
        <v>0.51630068464573198</v>
      </c>
      <c r="J279" s="36">
        <v>167.85</v>
      </c>
      <c r="K279" s="36">
        <v>3.03</v>
      </c>
      <c r="L279" s="36">
        <v>166.68</v>
      </c>
      <c r="M279" s="36">
        <v>2.67</v>
      </c>
      <c r="N279" s="36">
        <v>184.4</v>
      </c>
      <c r="O279" s="36">
        <v>51.7</v>
      </c>
      <c r="P279" s="36"/>
      <c r="Q279" s="36">
        <v>166.6</v>
      </c>
      <c r="R279" s="36">
        <v>2.67</v>
      </c>
      <c r="T279" s="41">
        <v>-0.70194384449243308</v>
      </c>
      <c r="U279" s="41">
        <v>-10.631149508039355</v>
      </c>
    </row>
    <row r="280" spans="1:21">
      <c r="A280" s="35" t="s">
        <v>2651</v>
      </c>
      <c r="B280" s="36">
        <v>1409.39460736811</v>
      </c>
      <c r="C280" s="36">
        <v>44.961697159030699</v>
      </c>
      <c r="D280" s="36"/>
      <c r="E280" s="66">
        <v>37.714070717695002</v>
      </c>
      <c r="F280" s="66">
        <v>7.4212431342537197</v>
      </c>
      <c r="G280" s="68">
        <v>6.5812717704607698E-2</v>
      </c>
      <c r="H280" s="68">
        <v>4.0144530010814304E-3</v>
      </c>
      <c r="I280" s="66">
        <v>-0.79405907064257197</v>
      </c>
      <c r="J280" s="36">
        <v>218.8</v>
      </c>
      <c r="K280" s="36">
        <v>24.4</v>
      </c>
      <c r="L280" s="36">
        <v>168.7</v>
      </c>
      <c r="M280" s="36">
        <v>16.399999999999999</v>
      </c>
      <c r="N280" s="36">
        <v>799.5</v>
      </c>
      <c r="O280" s="36">
        <v>63.9</v>
      </c>
      <c r="P280" s="36"/>
      <c r="Q280" s="36">
        <v>165.3</v>
      </c>
      <c r="R280" s="36">
        <v>16.100000000000001</v>
      </c>
      <c r="T280" s="41">
        <v>-29.697688203912286</v>
      </c>
      <c r="U280" s="41">
        <v>-373.91819798458801</v>
      </c>
    </row>
    <row r="281" spans="1:21">
      <c r="A281" s="35" t="s">
        <v>2635</v>
      </c>
      <c r="B281" s="36">
        <v>58.196559970694203</v>
      </c>
      <c r="C281" s="36">
        <v>1.0364622932616201</v>
      </c>
      <c r="D281" s="36"/>
      <c r="E281" s="66">
        <v>19.243337403171001</v>
      </c>
      <c r="F281" s="66">
        <v>1.9155506699182201</v>
      </c>
      <c r="G281" s="68">
        <v>0.64270263220060098</v>
      </c>
      <c r="H281" s="68">
        <v>4.4406700028526203E-2</v>
      </c>
      <c r="I281" s="66">
        <v>-0.34567235337421798</v>
      </c>
      <c r="J281" s="36">
        <v>1750</v>
      </c>
      <c r="K281" s="36">
        <v>58</v>
      </c>
      <c r="L281" s="36">
        <v>327</v>
      </c>
      <c r="M281" s="36">
        <v>16</v>
      </c>
      <c r="N281" s="36">
        <v>4607</v>
      </c>
      <c r="O281" s="36">
        <v>50</v>
      </c>
      <c r="P281" s="36"/>
      <c r="Q281" s="36">
        <v>155.5</v>
      </c>
      <c r="R281" s="36">
        <v>7.6</v>
      </c>
      <c r="T281" s="41">
        <v>-435.16819571865443</v>
      </c>
      <c r="U281" s="41">
        <v>-1308.8685015290521</v>
      </c>
    </row>
    <row r="282" spans="1:21">
      <c r="A282" s="35" t="s">
        <v>2637</v>
      </c>
      <c r="B282" s="36">
        <v>418.83248792500501</v>
      </c>
      <c r="C282" s="36">
        <v>10.529754220642101</v>
      </c>
      <c r="D282" s="36"/>
      <c r="E282" s="66">
        <v>32.558701219373603</v>
      </c>
      <c r="F282" s="66">
        <v>1.7716550705138101</v>
      </c>
      <c r="G282" s="68">
        <v>0.233870975494329</v>
      </c>
      <c r="H282" s="68">
        <v>1.0902101904094E-2</v>
      </c>
      <c r="I282" s="66">
        <v>0.34622627116149002</v>
      </c>
      <c r="J282" s="36">
        <v>699</v>
      </c>
      <c r="K282" s="36">
        <v>15</v>
      </c>
      <c r="L282" s="36">
        <v>195</v>
      </c>
      <c r="M282" s="36">
        <v>5.2</v>
      </c>
      <c r="N282" s="36">
        <v>3078</v>
      </c>
      <c r="O282" s="36">
        <v>37</v>
      </c>
      <c r="P282" s="36"/>
      <c r="Q282" s="36">
        <v>150.30000000000001</v>
      </c>
      <c r="R282" s="36">
        <v>4</v>
      </c>
      <c r="T282" s="41">
        <v>-258.46153846153845</v>
      </c>
      <c r="U282" s="41">
        <v>-1478.4615384615386</v>
      </c>
    </row>
    <row r="283" spans="1:21">
      <c r="A283" s="35" t="s">
        <v>2650</v>
      </c>
      <c r="B283" s="36">
        <v>222.03803690862301</v>
      </c>
      <c r="C283" s="36">
        <v>4.80811117442589</v>
      </c>
      <c r="D283" s="36"/>
      <c r="E283" s="66">
        <v>26.008352782858601</v>
      </c>
      <c r="F283" s="66">
        <v>3.1932602371414101</v>
      </c>
      <c r="G283" s="68">
        <v>0.55542345965000095</v>
      </c>
      <c r="H283" s="68">
        <v>4.1977229859551199E-2</v>
      </c>
      <c r="I283" s="66">
        <v>-0.68025609630505202</v>
      </c>
      <c r="J283" s="36">
        <v>1393.1</v>
      </c>
      <c r="K283" s="36">
        <v>69.3</v>
      </c>
      <c r="L283" s="36">
        <v>243.2</v>
      </c>
      <c r="M283" s="36">
        <v>14.7</v>
      </c>
      <c r="N283" s="36">
        <v>4394.8</v>
      </c>
      <c r="O283" s="36">
        <v>55.2</v>
      </c>
      <c r="P283" s="36"/>
      <c r="Q283" s="36">
        <v>134.33000000000001</v>
      </c>
      <c r="R283" s="36">
        <v>8.16</v>
      </c>
      <c r="T283" s="41">
        <v>-472.82072368421052</v>
      </c>
      <c r="U283" s="41">
        <v>-1707.0723684210527</v>
      </c>
    </row>
    <row r="284" spans="1:21">
      <c r="A284" s="35" t="s">
        <v>2649</v>
      </c>
      <c r="B284" s="36">
        <v>650.14719821410904</v>
      </c>
      <c r="C284" s="36">
        <v>2.7722341261769601</v>
      </c>
      <c r="D284" s="36"/>
      <c r="E284" s="66">
        <v>60.083999946617602</v>
      </c>
      <c r="F284" s="66">
        <v>3.0775565305824699</v>
      </c>
      <c r="G284" s="68">
        <v>5.0102952007223103E-2</v>
      </c>
      <c r="H284" s="68">
        <v>2.4558898184793201E-3</v>
      </c>
      <c r="I284" s="66">
        <v>-3.8313841178892701E-2</v>
      </c>
      <c r="J284" s="36">
        <v>110.46</v>
      </c>
      <c r="K284" s="36">
        <v>3.78</v>
      </c>
      <c r="L284" s="36">
        <v>106.41</v>
      </c>
      <c r="M284" s="36">
        <v>2.7</v>
      </c>
      <c r="N284" s="36">
        <v>198.7</v>
      </c>
      <c r="O284" s="36">
        <v>56.9</v>
      </c>
      <c r="P284" s="36"/>
      <c r="Q284" s="36">
        <v>106.22</v>
      </c>
      <c r="R284" s="36">
        <v>2.7</v>
      </c>
      <c r="T284" s="41">
        <v>-3.8060332675500392</v>
      </c>
      <c r="U284" s="41">
        <v>-86.730570435109485</v>
      </c>
    </row>
    <row r="285" spans="1:21">
      <c r="A285" s="35" t="s">
        <v>2648</v>
      </c>
      <c r="B285" s="36">
        <v>216.16227719754201</v>
      </c>
      <c r="C285" s="36">
        <v>1.9157365595940301</v>
      </c>
      <c r="D285" s="36"/>
      <c r="E285" s="66">
        <v>45.5419956801883</v>
      </c>
      <c r="F285" s="66">
        <v>3.7053838308752698</v>
      </c>
      <c r="G285" s="68">
        <v>0.34589488161253301</v>
      </c>
      <c r="H285" s="68">
        <v>3.3377552486962399E-2</v>
      </c>
      <c r="I285" s="66">
        <v>-0.120447190932922</v>
      </c>
      <c r="J285" s="36">
        <v>727</v>
      </c>
      <c r="K285" s="36">
        <v>35</v>
      </c>
      <c r="L285" s="36">
        <v>140</v>
      </c>
      <c r="M285" s="36">
        <v>5.6</v>
      </c>
      <c r="N285" s="36">
        <v>3688</v>
      </c>
      <c r="O285" s="36">
        <v>74</v>
      </c>
      <c r="P285" s="36"/>
      <c r="Q285" s="36">
        <v>103.1</v>
      </c>
      <c r="R285" s="36">
        <v>4.2</v>
      </c>
      <c r="T285" s="41">
        <v>-419.28571428571433</v>
      </c>
      <c r="U285" s="41">
        <v>-2534.2857142857142</v>
      </c>
    </row>
    <row r="286" spans="1:21">
      <c r="A286" s="35" t="s">
        <v>2648</v>
      </c>
      <c r="B286" s="36">
        <v>1297.5565395161</v>
      </c>
      <c r="C286" s="36">
        <v>40.480758992456202</v>
      </c>
      <c r="D286" s="36"/>
      <c r="E286" s="66">
        <v>63.710047915106301</v>
      </c>
      <c r="F286" s="66">
        <v>1.9576352082698201</v>
      </c>
      <c r="G286" s="68">
        <v>4.8189312868852398E-2</v>
      </c>
      <c r="H286" s="68">
        <v>2.14572150819538E-3</v>
      </c>
      <c r="I286" s="66">
        <v>-0.176878934705992</v>
      </c>
      <c r="J286" s="36">
        <v>100.69</v>
      </c>
      <c r="K286" s="36">
        <v>2.8</v>
      </c>
      <c r="L286" s="36">
        <v>100.4</v>
      </c>
      <c r="M286" s="36">
        <v>1.53</v>
      </c>
      <c r="N286" s="36">
        <v>107.5</v>
      </c>
      <c r="O286" s="36">
        <v>52.6</v>
      </c>
      <c r="P286" s="36"/>
      <c r="Q286" s="36">
        <v>100.38</v>
      </c>
      <c r="R286" s="36">
        <v>1.53</v>
      </c>
      <c r="T286" s="41">
        <v>-0.28884462151393625</v>
      </c>
      <c r="U286" s="41">
        <v>-7.0717131474103523</v>
      </c>
    </row>
    <row r="287" spans="1:21">
      <c r="A287" s="35" t="s">
        <v>2647</v>
      </c>
      <c r="B287" s="36">
        <v>1367.25481521542</v>
      </c>
      <c r="C287" s="36">
        <v>66.876056123770695</v>
      </c>
      <c r="D287" s="36"/>
      <c r="E287" s="66">
        <v>63.697193416132599</v>
      </c>
      <c r="F287" s="66">
        <v>2.31575248834364</v>
      </c>
      <c r="G287" s="68">
        <v>5.02200084265573E-2</v>
      </c>
      <c r="H287" s="68">
        <v>1.84720234320586E-3</v>
      </c>
      <c r="I287" s="66">
        <v>0.48046130273057303</v>
      </c>
      <c r="J287" s="36">
        <v>104.74</v>
      </c>
      <c r="K287" s="36">
        <v>1.85</v>
      </c>
      <c r="L287" s="36">
        <v>100.42</v>
      </c>
      <c r="M287" s="36">
        <v>1.81</v>
      </c>
      <c r="N287" s="36">
        <v>204.1</v>
      </c>
      <c r="O287" s="36">
        <v>42.7</v>
      </c>
      <c r="P287" s="36"/>
      <c r="Q287" s="36">
        <v>100.14</v>
      </c>
      <c r="R287" s="36">
        <v>1.81</v>
      </c>
      <c r="T287" s="41">
        <v>-4.3019318860784637</v>
      </c>
      <c r="U287" s="41">
        <v>-103.24636526588328</v>
      </c>
    </row>
    <row r="288" spans="1:21">
      <c r="A288" s="35" t="s">
        <v>2646</v>
      </c>
      <c r="B288" s="36">
        <v>1677.0315956591701</v>
      </c>
      <c r="C288" s="36">
        <v>67.840042417087503</v>
      </c>
      <c r="D288" s="36"/>
      <c r="E288" s="66">
        <v>66.653483308726194</v>
      </c>
      <c r="F288" s="66">
        <v>2.49751897750739</v>
      </c>
      <c r="G288" s="68">
        <v>4.7086973885513701E-2</v>
      </c>
      <c r="H288" s="68">
        <v>2.2316451899722098E-3</v>
      </c>
      <c r="I288" s="66">
        <v>0.42293673814330301</v>
      </c>
      <c r="J288" s="36">
        <v>94.34</v>
      </c>
      <c r="K288" s="36">
        <v>2.09</v>
      </c>
      <c r="L288" s="36">
        <v>96</v>
      </c>
      <c r="M288" s="36">
        <v>1.79</v>
      </c>
      <c r="N288" s="36">
        <v>52.6</v>
      </c>
      <c r="O288" s="36">
        <v>56.6</v>
      </c>
      <c r="P288" s="36"/>
      <c r="Q288" s="36">
        <v>96.1</v>
      </c>
      <c r="R288" s="36">
        <v>1.79</v>
      </c>
      <c r="T288" s="41">
        <v>1.7291666666666632</v>
      </c>
      <c r="U288" s="41">
        <v>45.208333333333336</v>
      </c>
    </row>
    <row r="289" spans="1:21">
      <c r="A289" s="35" t="s">
        <v>2645</v>
      </c>
      <c r="B289" s="36">
        <v>3636.65082714241</v>
      </c>
      <c r="C289" s="36">
        <v>122.37483631636201</v>
      </c>
      <c r="D289" s="36"/>
      <c r="E289" s="66">
        <v>67.986673898344506</v>
      </c>
      <c r="F289" s="66">
        <v>3.2111563000380299</v>
      </c>
      <c r="G289" s="68">
        <v>4.7552859524330901E-2</v>
      </c>
      <c r="H289" s="68">
        <v>1.57566537958197E-3</v>
      </c>
      <c r="I289" s="66">
        <v>0.485380917499592</v>
      </c>
      <c r="J289" s="36">
        <v>93.44</v>
      </c>
      <c r="K289" s="36">
        <v>1.9</v>
      </c>
      <c r="L289" s="36">
        <v>94.13</v>
      </c>
      <c r="M289" s="36">
        <v>2.21</v>
      </c>
      <c r="N289" s="36">
        <v>76</v>
      </c>
      <c r="O289" s="36">
        <v>39.4</v>
      </c>
      <c r="P289" s="36"/>
      <c r="Q289" s="36">
        <v>94.17</v>
      </c>
      <c r="R289" s="36">
        <v>2.21</v>
      </c>
      <c r="T289" s="41">
        <v>0.73302878997131382</v>
      </c>
      <c r="U289" s="41">
        <v>19.260597046637624</v>
      </c>
    </row>
    <row r="290" spans="1:21">
      <c r="A290" s="35" t="s">
        <v>2644</v>
      </c>
      <c r="B290" s="36">
        <v>826.40982320881199</v>
      </c>
      <c r="C290" s="36">
        <v>17.654978138452599</v>
      </c>
      <c r="D290" s="36"/>
      <c r="E290" s="66">
        <v>68.959711691324202</v>
      </c>
      <c r="F290" s="66">
        <v>4.7175558733713299</v>
      </c>
      <c r="G290" s="68">
        <v>5.2030300084718602E-2</v>
      </c>
      <c r="H290" s="68">
        <v>2.7364801069294101E-3</v>
      </c>
      <c r="I290" s="66">
        <v>-4.31633710323195E-2</v>
      </c>
      <c r="J290" s="36">
        <v>100.45</v>
      </c>
      <c r="K290" s="36">
        <v>4.21</v>
      </c>
      <c r="L290" s="36">
        <v>92.81</v>
      </c>
      <c r="M290" s="36">
        <v>3.15</v>
      </c>
      <c r="N290" s="36">
        <v>285.7</v>
      </c>
      <c r="O290" s="36">
        <v>60.1</v>
      </c>
      <c r="P290" s="36"/>
      <c r="Q290" s="36">
        <v>92.47</v>
      </c>
      <c r="R290" s="36">
        <v>3.14</v>
      </c>
      <c r="T290" s="41">
        <v>-8.231871565564056</v>
      </c>
      <c r="U290" s="41">
        <v>-207.83320762848828</v>
      </c>
    </row>
    <row r="291" spans="1:21">
      <c r="A291" s="35" t="s">
        <v>2643</v>
      </c>
      <c r="B291" s="36">
        <v>392.99126131713098</v>
      </c>
      <c r="C291" s="36">
        <v>3.8302361014263999</v>
      </c>
      <c r="D291" s="36"/>
      <c r="E291" s="66">
        <v>61.644857271214697</v>
      </c>
      <c r="F291" s="66">
        <v>2.4853581303572301</v>
      </c>
      <c r="G291" s="68">
        <v>0.15831239972420699</v>
      </c>
      <c r="H291" s="68">
        <v>2.8859872808579198E-2</v>
      </c>
      <c r="I291" s="66">
        <v>1.74473912529781E-2</v>
      </c>
      <c r="J291" s="36">
        <v>308</v>
      </c>
      <c r="K291" s="36">
        <v>25</v>
      </c>
      <c r="L291" s="36">
        <v>103.7</v>
      </c>
      <c r="M291" s="36">
        <v>2.1</v>
      </c>
      <c r="N291" s="36">
        <v>2437</v>
      </c>
      <c r="O291" s="36">
        <v>154</v>
      </c>
      <c r="P291" s="36"/>
      <c r="Q291" s="36">
        <v>89.4</v>
      </c>
      <c r="R291" s="36">
        <v>1.8</v>
      </c>
      <c r="T291" s="41">
        <v>-197.01060752169721</v>
      </c>
      <c r="U291" s="41">
        <v>-2250.0482160077149</v>
      </c>
    </row>
    <row r="292" spans="1:21">
      <c r="A292" s="35" t="s">
        <v>2643</v>
      </c>
      <c r="B292" s="36">
        <v>444.16423903372998</v>
      </c>
      <c r="C292" s="36">
        <v>30.010675855950598</v>
      </c>
      <c r="D292" s="36"/>
      <c r="E292" s="66">
        <v>46.113080501115697</v>
      </c>
      <c r="F292" s="66">
        <v>10.1525761884552</v>
      </c>
      <c r="G292" s="68">
        <v>0.33857404360145499</v>
      </c>
      <c r="H292" s="68">
        <v>0.100444467070493</v>
      </c>
      <c r="I292" s="66">
        <v>-0.92617658614768705</v>
      </c>
      <c r="J292" s="36">
        <v>710</v>
      </c>
      <c r="K292" s="36">
        <v>130</v>
      </c>
      <c r="L292" s="36">
        <v>138.30000000000001</v>
      </c>
      <c r="M292" s="36">
        <v>15.1</v>
      </c>
      <c r="N292" s="36">
        <v>3656</v>
      </c>
      <c r="O292" s="36">
        <v>227</v>
      </c>
      <c r="P292" s="36"/>
      <c r="Q292" s="36">
        <v>87.97</v>
      </c>
      <c r="R292" s="36">
        <v>9.6199999999999992</v>
      </c>
      <c r="T292" s="41">
        <v>-413.37671728127259</v>
      </c>
      <c r="U292" s="41">
        <v>-2543.5285610990595</v>
      </c>
    </row>
    <row r="293" spans="1:21">
      <c r="A293" s="35" t="s">
        <v>2642</v>
      </c>
      <c r="B293" s="36">
        <v>7904.1509906298097</v>
      </c>
      <c r="C293" s="36">
        <v>261.22736945776302</v>
      </c>
      <c r="D293" s="36"/>
      <c r="E293" s="66">
        <v>73.974083841022903</v>
      </c>
      <c r="F293" s="66">
        <v>2.6586068274057899</v>
      </c>
      <c r="G293" s="68">
        <v>4.63703521665252E-2</v>
      </c>
      <c r="H293" s="68">
        <v>1.4370830489490601E-3</v>
      </c>
      <c r="I293" s="66">
        <v>0.67337750650015005</v>
      </c>
      <c r="J293" s="36">
        <v>84.14</v>
      </c>
      <c r="K293" s="36">
        <v>1.1100000000000001</v>
      </c>
      <c r="L293" s="36">
        <v>86.56</v>
      </c>
      <c r="M293" s="36">
        <v>1.55</v>
      </c>
      <c r="N293" s="36">
        <v>15.8</v>
      </c>
      <c r="O293" s="36">
        <v>37.200000000000003</v>
      </c>
      <c r="P293" s="36"/>
      <c r="Q293" s="36">
        <v>86.71</v>
      </c>
      <c r="R293" s="36">
        <v>1.55</v>
      </c>
      <c r="T293" s="41">
        <v>2.7957486136783749</v>
      </c>
      <c r="U293" s="41">
        <v>81.746765249537901</v>
      </c>
    </row>
    <row r="294" spans="1:21">
      <c r="A294" s="35" t="s">
        <v>2641</v>
      </c>
      <c r="B294" s="36">
        <v>2734.95470256304</v>
      </c>
      <c r="C294" s="36">
        <v>40.783736012911397</v>
      </c>
      <c r="D294" s="36"/>
      <c r="E294" s="66">
        <v>74.000714581601201</v>
      </c>
      <c r="F294" s="66">
        <v>4.4033861848370996</v>
      </c>
      <c r="G294" s="68">
        <v>4.8048451863300402E-2</v>
      </c>
      <c r="H294" s="68">
        <v>2.9734221737885299E-3</v>
      </c>
      <c r="I294" s="66">
        <v>0.45528499284893098</v>
      </c>
      <c r="J294" s="36">
        <v>87.02</v>
      </c>
      <c r="K294" s="36">
        <v>2.64</v>
      </c>
      <c r="L294" s="36">
        <v>86.53</v>
      </c>
      <c r="M294" s="36">
        <v>2.56</v>
      </c>
      <c r="N294" s="36">
        <v>100.6</v>
      </c>
      <c r="O294" s="36">
        <v>73.2</v>
      </c>
      <c r="P294" s="36"/>
      <c r="Q294" s="36">
        <v>86.5</v>
      </c>
      <c r="R294" s="36">
        <v>2.56</v>
      </c>
      <c r="T294" s="41">
        <v>-0.56627759158672697</v>
      </c>
      <c r="U294" s="41">
        <v>-16.260256558419037</v>
      </c>
    </row>
    <row r="295" spans="1:21">
      <c r="A295" s="35" t="s">
        <v>2640</v>
      </c>
      <c r="B295" s="36">
        <v>2063.5384804995001</v>
      </c>
      <c r="C295" s="36">
        <v>56.599837750128202</v>
      </c>
      <c r="D295" s="36"/>
      <c r="E295" s="66">
        <v>75.078765702162102</v>
      </c>
      <c r="F295" s="66">
        <v>3.0747870105506299</v>
      </c>
      <c r="G295" s="68">
        <v>4.8385604001351501E-2</v>
      </c>
      <c r="H295" s="68">
        <v>2.1146499206584398E-3</v>
      </c>
      <c r="I295" s="66">
        <v>0.35721824343355302</v>
      </c>
      <c r="J295" s="36">
        <v>86.4</v>
      </c>
      <c r="K295" s="36">
        <v>1.99</v>
      </c>
      <c r="L295" s="36">
        <v>85.3</v>
      </c>
      <c r="M295" s="36">
        <v>1.74</v>
      </c>
      <c r="N295" s="36">
        <v>117.1</v>
      </c>
      <c r="O295" s="36">
        <v>51.5</v>
      </c>
      <c r="P295" s="36"/>
      <c r="Q295" s="36">
        <v>85.23</v>
      </c>
      <c r="R295" s="36">
        <v>1.73</v>
      </c>
      <c r="T295" s="41">
        <v>-1.2895662368112646</v>
      </c>
      <c r="U295" s="41">
        <v>-37.280187573270808</v>
      </c>
    </row>
    <row r="296" spans="1:21">
      <c r="A296" s="35" t="s">
        <v>2639</v>
      </c>
      <c r="B296" s="36">
        <v>590.87733953439499</v>
      </c>
      <c r="C296" s="36">
        <v>3.9033400650828498</v>
      </c>
      <c r="D296" s="36"/>
      <c r="E296" s="66">
        <v>76.697006447920501</v>
      </c>
      <c r="F296" s="66">
        <v>2.6503608311832898</v>
      </c>
      <c r="G296" s="68">
        <v>4.7654408544276002E-2</v>
      </c>
      <c r="H296" s="68">
        <v>2.6434900075413101E-3</v>
      </c>
      <c r="I296" s="66">
        <v>0.22201078480131001</v>
      </c>
      <c r="J296" s="36">
        <v>83.43</v>
      </c>
      <c r="K296" s="36">
        <v>2.34</v>
      </c>
      <c r="L296" s="36">
        <v>83.51</v>
      </c>
      <c r="M296" s="36">
        <v>1.43</v>
      </c>
      <c r="N296" s="36">
        <v>81.099999999999994</v>
      </c>
      <c r="O296" s="36">
        <v>65.8</v>
      </c>
      <c r="P296" s="36"/>
      <c r="Q296" s="36">
        <v>83.51</v>
      </c>
      <c r="R296" s="36">
        <v>1.43</v>
      </c>
      <c r="T296" s="41">
        <v>9.5796910549632727E-2</v>
      </c>
      <c r="U296" s="41">
        <v>2.8858819303077601</v>
      </c>
    </row>
    <row r="297" spans="1:21">
      <c r="A297" s="35" t="s">
        <v>2638</v>
      </c>
      <c r="B297" s="36">
        <v>4819.0651951842001</v>
      </c>
      <c r="C297" s="36">
        <v>74.099307236503606</v>
      </c>
      <c r="D297" s="36"/>
      <c r="E297" s="66">
        <v>77.751624424296097</v>
      </c>
      <c r="F297" s="66">
        <v>4.01112883897357</v>
      </c>
      <c r="G297" s="68">
        <v>4.7728429928344002E-2</v>
      </c>
      <c r="H297" s="68">
        <v>2.13156816232898E-3</v>
      </c>
      <c r="I297" s="66">
        <v>0.42906002742954902</v>
      </c>
      <c r="J297" s="36">
        <v>82.46</v>
      </c>
      <c r="K297" s="36">
        <v>2.0499999999999998</v>
      </c>
      <c r="L297" s="36">
        <v>82.38</v>
      </c>
      <c r="M297" s="36">
        <v>2.11</v>
      </c>
      <c r="N297" s="36">
        <v>84.8</v>
      </c>
      <c r="O297" s="36">
        <v>53</v>
      </c>
      <c r="P297" s="36"/>
      <c r="Q297" s="36">
        <v>82.38</v>
      </c>
      <c r="R297" s="36">
        <v>2.11</v>
      </c>
      <c r="T297" s="41">
        <v>-9.7110949259526944E-2</v>
      </c>
      <c r="U297" s="41">
        <v>-2.9376062151007547</v>
      </c>
    </row>
    <row r="298" spans="1:21">
      <c r="A298" s="35" t="s">
        <v>2637</v>
      </c>
      <c r="B298" s="36">
        <v>292.64015465120502</v>
      </c>
      <c r="C298" s="36">
        <v>2.3454257487622199</v>
      </c>
      <c r="D298" s="36"/>
      <c r="E298" s="66">
        <v>77.662846973649707</v>
      </c>
      <c r="F298" s="66">
        <v>3.76352388927415</v>
      </c>
      <c r="G298" s="68">
        <v>4.89348623502288E-2</v>
      </c>
      <c r="H298" s="68">
        <v>3.0488816194884599E-3</v>
      </c>
      <c r="I298" s="66">
        <v>0.42547377828633798</v>
      </c>
      <c r="J298" s="36">
        <v>84.55</v>
      </c>
      <c r="K298" s="36">
        <v>2.4500000000000002</v>
      </c>
      <c r="L298" s="36">
        <v>82.48</v>
      </c>
      <c r="M298" s="36">
        <v>1.99</v>
      </c>
      <c r="N298" s="36">
        <v>143.69999999999999</v>
      </c>
      <c r="O298" s="36">
        <v>73.099999999999994</v>
      </c>
      <c r="P298" s="36"/>
      <c r="Q298" s="36">
        <v>82.35</v>
      </c>
      <c r="R298" s="36">
        <v>1.98</v>
      </c>
      <c r="T298" s="41">
        <v>-2.5096993210475183</v>
      </c>
      <c r="U298" s="41">
        <v>-74.224054316197837</v>
      </c>
    </row>
    <row r="299" spans="1:21">
      <c r="A299" s="35" t="s">
        <v>2636</v>
      </c>
      <c r="B299" s="36">
        <v>6178.5563981227097</v>
      </c>
      <c r="C299" s="36">
        <v>14.208984715449199</v>
      </c>
      <c r="D299" s="36"/>
      <c r="E299" s="66">
        <v>78.351634463843695</v>
      </c>
      <c r="F299" s="66">
        <v>3.0589886988218602</v>
      </c>
      <c r="G299" s="68">
        <v>4.6897682780579798E-2</v>
      </c>
      <c r="H299" s="68">
        <v>1.13217091216483E-3</v>
      </c>
      <c r="I299" s="66">
        <v>0.28917749299912598</v>
      </c>
      <c r="J299" s="36">
        <v>80.48</v>
      </c>
      <c r="K299" s="36">
        <v>1.53</v>
      </c>
      <c r="L299" s="36">
        <v>81.75</v>
      </c>
      <c r="M299" s="36">
        <v>1.59</v>
      </c>
      <c r="N299" s="36">
        <v>42.9</v>
      </c>
      <c r="O299" s="36">
        <v>28.9</v>
      </c>
      <c r="P299" s="36"/>
      <c r="Q299" s="36">
        <v>81.83</v>
      </c>
      <c r="R299" s="36">
        <v>1.59</v>
      </c>
      <c r="T299" s="41">
        <v>1.5535168195718607</v>
      </c>
      <c r="U299" s="41">
        <v>47.522935779816514</v>
      </c>
    </row>
    <row r="300" spans="1:21">
      <c r="A300" s="35" t="s">
        <v>2635</v>
      </c>
      <c r="B300" s="36">
        <v>724.06221023263504</v>
      </c>
      <c r="C300" s="36">
        <v>1.19206718600899</v>
      </c>
      <c r="D300" s="36"/>
      <c r="E300" s="66">
        <v>79.475075672470595</v>
      </c>
      <c r="F300" s="66">
        <v>2.72500872352275</v>
      </c>
      <c r="G300" s="68">
        <v>4.6481116854740302E-2</v>
      </c>
      <c r="H300" s="68">
        <v>2.9771453022775802E-3</v>
      </c>
      <c r="I300" s="66">
        <v>-3.6117374421148103E-2</v>
      </c>
      <c r="J300" s="36">
        <v>78.709999999999994</v>
      </c>
      <c r="K300" s="36">
        <v>2.79</v>
      </c>
      <c r="L300" s="36">
        <v>80.61</v>
      </c>
      <c r="M300" s="36">
        <v>1.37</v>
      </c>
      <c r="N300" s="36">
        <v>21.6</v>
      </c>
      <c r="O300" s="36">
        <v>76.900000000000006</v>
      </c>
      <c r="P300" s="36"/>
      <c r="Q300" s="36">
        <v>80.69</v>
      </c>
      <c r="R300" s="36">
        <v>1.37</v>
      </c>
      <c r="T300" s="41">
        <v>2.3570276640615377</v>
      </c>
      <c r="U300" s="41">
        <v>73.204317082247854</v>
      </c>
    </row>
    <row r="301" spans="1:21">
      <c r="A301" s="35" t="s">
        <v>2634</v>
      </c>
      <c r="B301" s="36">
        <v>279.27692587642298</v>
      </c>
      <c r="C301" s="36">
        <v>1.4847858428868901</v>
      </c>
      <c r="D301" s="36"/>
      <c r="E301" s="66">
        <v>72.460723781266793</v>
      </c>
      <c r="F301" s="66">
        <v>3.4312803274610899</v>
      </c>
      <c r="G301" s="68">
        <v>0.15346820701174099</v>
      </c>
      <c r="H301" s="68">
        <v>8.4940903395958594E-3</v>
      </c>
      <c r="I301" s="66">
        <v>-0.14938011538750701</v>
      </c>
      <c r="J301" s="36">
        <v>260</v>
      </c>
      <c r="K301" s="36">
        <v>9</v>
      </c>
      <c r="L301" s="36">
        <v>88.4</v>
      </c>
      <c r="M301" s="36">
        <v>2.1</v>
      </c>
      <c r="N301" s="36">
        <v>2384</v>
      </c>
      <c r="O301" s="36">
        <v>47</v>
      </c>
      <c r="P301" s="36"/>
      <c r="Q301" s="36">
        <v>80.099999999999994</v>
      </c>
      <c r="R301" s="36">
        <v>1.9</v>
      </c>
      <c r="T301" s="41">
        <v>-194.11764705882351</v>
      </c>
      <c r="U301" s="41">
        <v>-2596.83257918552</v>
      </c>
    </row>
    <row r="302" spans="1:21">
      <c r="A302" s="35" t="s">
        <v>2632</v>
      </c>
      <c r="B302" s="36">
        <v>829.51381205917903</v>
      </c>
      <c r="C302" s="36">
        <v>12.0072821840205</v>
      </c>
      <c r="D302" s="36"/>
      <c r="E302" s="66">
        <v>80.604465780616806</v>
      </c>
      <c r="F302" s="66">
        <v>3.5607243838728002</v>
      </c>
      <c r="G302" s="68">
        <v>4.96070033869365E-2</v>
      </c>
      <c r="H302" s="68">
        <v>3.1640533174213501E-3</v>
      </c>
      <c r="I302" s="66">
        <v>0.36236082071546799</v>
      </c>
      <c r="J302" s="36">
        <v>82.66</v>
      </c>
      <c r="K302" s="36">
        <v>2.5</v>
      </c>
      <c r="L302" s="36">
        <v>79.48</v>
      </c>
      <c r="M302" s="36">
        <v>1.74</v>
      </c>
      <c r="N302" s="36">
        <v>175.6</v>
      </c>
      <c r="O302" s="36">
        <v>74.400000000000006</v>
      </c>
      <c r="P302" s="36"/>
      <c r="Q302" s="36">
        <v>79.290000000000006</v>
      </c>
      <c r="R302" s="36">
        <v>1.74</v>
      </c>
      <c r="T302" s="41">
        <v>-4.0010065425264116</v>
      </c>
      <c r="U302" s="41">
        <v>-120.93608454957221</v>
      </c>
    </row>
    <row r="303" spans="1:21">
      <c r="A303" s="35" t="s">
        <v>2633</v>
      </c>
      <c r="B303" s="36">
        <v>510.07942191538399</v>
      </c>
      <c r="C303" s="36">
        <v>2.0075053889346202</v>
      </c>
      <c r="D303" s="36"/>
      <c r="E303" s="66">
        <v>82.821651196280399</v>
      </c>
      <c r="F303" s="66">
        <v>3.82795844020698</v>
      </c>
      <c r="G303" s="68">
        <v>4.8349722790858703E-2</v>
      </c>
      <c r="H303" s="68">
        <v>3.4357641036412202E-3</v>
      </c>
      <c r="I303" s="66">
        <v>0.182934977772028</v>
      </c>
      <c r="J303" s="36">
        <v>78.569999999999993</v>
      </c>
      <c r="K303" s="36">
        <v>2.92</v>
      </c>
      <c r="L303" s="36">
        <v>77.37</v>
      </c>
      <c r="M303" s="36">
        <v>1.78</v>
      </c>
      <c r="N303" s="36">
        <v>115.4</v>
      </c>
      <c r="O303" s="36">
        <v>83.8</v>
      </c>
      <c r="P303" s="36"/>
      <c r="Q303" s="36">
        <v>77.290000000000006</v>
      </c>
      <c r="R303" s="36">
        <v>1.78</v>
      </c>
      <c r="T303" s="41">
        <v>-1.5509887553315089</v>
      </c>
      <c r="U303" s="41">
        <v>-49.153418637714871</v>
      </c>
    </row>
    <row r="304" spans="1:21">
      <c r="A304" s="35" t="s">
        <v>2632</v>
      </c>
      <c r="B304" s="36">
        <v>533.06210739420101</v>
      </c>
      <c r="C304" s="36">
        <v>4.3374189821095799</v>
      </c>
      <c r="D304" s="36"/>
      <c r="E304" s="66">
        <v>70.197967366177707</v>
      </c>
      <c r="F304" s="66">
        <v>3.1713543488995302</v>
      </c>
      <c r="G304" s="68">
        <v>0.17434484472456199</v>
      </c>
      <c r="H304" s="68">
        <v>1.20259419123513E-2</v>
      </c>
      <c r="I304" s="66">
        <v>0.287449711559295</v>
      </c>
      <c r="J304" s="36">
        <v>298.89999999999998</v>
      </c>
      <c r="K304" s="36">
        <v>9.1999999999999993</v>
      </c>
      <c r="L304" s="36">
        <v>91.2</v>
      </c>
      <c r="M304" s="36">
        <v>2</v>
      </c>
      <c r="N304" s="36">
        <v>2599</v>
      </c>
      <c r="O304" s="36">
        <v>57</v>
      </c>
      <c r="P304" s="36"/>
      <c r="Q304" s="36">
        <v>76.7</v>
      </c>
      <c r="R304" s="36">
        <v>1.7</v>
      </c>
      <c r="T304" s="41">
        <v>-227.74122807017542</v>
      </c>
      <c r="U304" s="41">
        <v>-2749.780701754386</v>
      </c>
    </row>
    <row r="305" spans="1:21">
      <c r="A305" s="35" t="s">
        <v>2631</v>
      </c>
      <c r="B305" s="36">
        <v>2647.0691586621701</v>
      </c>
      <c r="C305" s="36">
        <v>3.4621079309309901</v>
      </c>
      <c r="D305" s="36"/>
      <c r="E305" s="66">
        <v>84.524342054526002</v>
      </c>
      <c r="F305" s="66">
        <v>5.1024795589027496</v>
      </c>
      <c r="G305" s="68">
        <v>4.6532928589412E-2</v>
      </c>
      <c r="H305" s="68">
        <v>2.8234991893489902E-3</v>
      </c>
      <c r="I305" s="66">
        <v>0.20043346485428601</v>
      </c>
      <c r="J305" s="36">
        <v>74.260000000000005</v>
      </c>
      <c r="K305" s="36">
        <v>2.74</v>
      </c>
      <c r="L305" s="36">
        <v>75.819999999999993</v>
      </c>
      <c r="M305" s="36">
        <v>2.2799999999999998</v>
      </c>
      <c r="N305" s="36">
        <v>24.2</v>
      </c>
      <c r="O305" s="36">
        <v>72.8</v>
      </c>
      <c r="P305" s="36"/>
      <c r="Q305" s="36">
        <v>75.92</v>
      </c>
      <c r="R305" s="36">
        <v>2.2799999999999998</v>
      </c>
      <c r="T305" s="41">
        <v>2.0575046161962387</v>
      </c>
      <c r="U305" s="41">
        <v>68.082300184647849</v>
      </c>
    </row>
    <row r="306" spans="1:21">
      <c r="A306" s="35" t="s">
        <v>2630</v>
      </c>
      <c r="B306" s="36">
        <v>746.84776957356701</v>
      </c>
      <c r="C306" s="36">
        <v>2.4109585335323702</v>
      </c>
      <c r="D306" s="36"/>
      <c r="E306" s="66">
        <v>78.666229837050096</v>
      </c>
      <c r="F306" s="66">
        <v>2.7282993224504501</v>
      </c>
      <c r="G306" s="68">
        <v>0.11459245793461401</v>
      </c>
      <c r="H306" s="68">
        <v>1.23867861012291E-2</v>
      </c>
      <c r="I306" s="66">
        <v>0.15882315549387099</v>
      </c>
      <c r="J306" s="36">
        <v>185.77</v>
      </c>
      <c r="K306" s="36">
        <v>9.18</v>
      </c>
      <c r="L306" s="36">
        <v>81.430000000000007</v>
      </c>
      <c r="M306" s="36">
        <v>1.4</v>
      </c>
      <c r="N306" s="36">
        <v>1872.7</v>
      </c>
      <c r="O306" s="36">
        <v>97.5</v>
      </c>
      <c r="P306" s="36"/>
      <c r="Q306" s="36">
        <v>74.58</v>
      </c>
      <c r="R306" s="36">
        <v>1.29</v>
      </c>
      <c r="T306" s="41">
        <v>-128.13459412992754</v>
      </c>
      <c r="U306" s="41">
        <v>-2199.766670760162</v>
      </c>
    </row>
    <row r="307" spans="1:21">
      <c r="A307" s="35" t="s">
        <v>2629</v>
      </c>
      <c r="B307" s="36">
        <v>2053.4965244200598</v>
      </c>
      <c r="C307" s="36">
        <v>4.1807045858505099</v>
      </c>
      <c r="D307" s="36"/>
      <c r="E307" s="66">
        <v>87.1044940977891</v>
      </c>
      <c r="F307" s="66">
        <v>3.6977943296470199</v>
      </c>
      <c r="G307" s="68">
        <v>5.6725081110787098E-2</v>
      </c>
      <c r="H307" s="68">
        <v>2.5853941792918201E-3</v>
      </c>
      <c r="I307" s="66">
        <v>0.65286301708360694</v>
      </c>
      <c r="J307" s="36">
        <v>87.3</v>
      </c>
      <c r="K307" s="36">
        <v>1.5</v>
      </c>
      <c r="L307" s="36">
        <v>73.599999999999994</v>
      </c>
      <c r="M307" s="36">
        <v>1.6</v>
      </c>
      <c r="N307" s="36">
        <v>480</v>
      </c>
      <c r="O307" s="36">
        <v>50</v>
      </c>
      <c r="P307" s="36"/>
      <c r="Q307" s="36">
        <v>72.7</v>
      </c>
      <c r="R307" s="36">
        <v>1.5</v>
      </c>
      <c r="T307" s="41">
        <v>-18.614130434782613</v>
      </c>
      <c r="U307" s="41">
        <v>-552.17391304347836</v>
      </c>
    </row>
    <row r="308" spans="1:21">
      <c r="A308" s="35" t="s">
        <v>2628</v>
      </c>
      <c r="B308" s="36">
        <v>1112.9341524118699</v>
      </c>
      <c r="C308" s="36">
        <v>1.6623790774645399</v>
      </c>
      <c r="D308" s="36"/>
      <c r="E308" s="66">
        <v>88.489834498132794</v>
      </c>
      <c r="F308" s="66">
        <v>4.0847965682055598</v>
      </c>
      <c r="G308" s="68">
        <v>4.6703754569529798E-2</v>
      </c>
      <c r="H308" s="68">
        <v>3.2526964258292701E-3</v>
      </c>
      <c r="I308" s="66">
        <v>0.37458516850131601</v>
      </c>
      <c r="J308" s="36">
        <v>71.290000000000006</v>
      </c>
      <c r="K308" s="36">
        <v>2.33</v>
      </c>
      <c r="L308" s="36">
        <v>72.44</v>
      </c>
      <c r="M308" s="36">
        <v>1.66</v>
      </c>
      <c r="N308" s="36">
        <v>33</v>
      </c>
      <c r="O308" s="36">
        <v>83.4</v>
      </c>
      <c r="P308" s="36"/>
      <c r="Q308" s="36">
        <v>72.510000000000005</v>
      </c>
      <c r="R308" s="36">
        <v>1.66</v>
      </c>
      <c r="T308" s="41">
        <v>1.587520706791816</v>
      </c>
      <c r="U308" s="41">
        <v>54.445057979017122</v>
      </c>
    </row>
    <row r="309" spans="1:21">
      <c r="A309" s="35" t="s">
        <v>2627</v>
      </c>
      <c r="B309" s="36">
        <v>387.89942406347399</v>
      </c>
      <c r="C309" s="36">
        <v>1.8374479382760001</v>
      </c>
      <c r="D309" s="36"/>
      <c r="E309" s="66">
        <v>89.713603327970503</v>
      </c>
      <c r="F309" s="66">
        <v>3.2735919040894301</v>
      </c>
      <c r="G309" s="68">
        <v>4.6626672678537297E-2</v>
      </c>
      <c r="H309" s="68">
        <v>3.4184884832115202E-3</v>
      </c>
      <c r="I309" s="66">
        <v>0.31146804746887602</v>
      </c>
      <c r="J309" s="36">
        <v>70.239999999999995</v>
      </c>
      <c r="K309" s="36">
        <v>2.41</v>
      </c>
      <c r="L309" s="36">
        <v>71.459999999999994</v>
      </c>
      <c r="M309" s="36">
        <v>1.3</v>
      </c>
      <c r="N309" s="36">
        <v>29.1</v>
      </c>
      <c r="O309" s="36">
        <v>87.9</v>
      </c>
      <c r="P309" s="36"/>
      <c r="Q309" s="36">
        <v>71.53</v>
      </c>
      <c r="R309" s="36">
        <v>1.3</v>
      </c>
      <c r="T309" s="41">
        <v>1.7072488105233683</v>
      </c>
      <c r="U309" s="41">
        <v>59.277917716204861</v>
      </c>
    </row>
    <row r="310" spans="1:21">
      <c r="A310" s="35" t="s">
        <v>2626</v>
      </c>
      <c r="B310" s="36">
        <v>157.725447580165</v>
      </c>
      <c r="C310" s="36">
        <v>1.68352582972026</v>
      </c>
      <c r="D310" s="36"/>
      <c r="E310" s="66">
        <v>92.553316856099102</v>
      </c>
      <c r="F310" s="66">
        <v>6.8367929305136901</v>
      </c>
      <c r="G310" s="68">
        <v>7.0968334489916796E-2</v>
      </c>
      <c r="H310" s="68">
        <v>9.1940403605427108E-3</v>
      </c>
      <c r="I310" s="66">
        <v>0.115477345935158</v>
      </c>
      <c r="J310" s="36">
        <v>102</v>
      </c>
      <c r="K310" s="36">
        <v>6.87</v>
      </c>
      <c r="L310" s="36">
        <v>69.28</v>
      </c>
      <c r="M310" s="36">
        <v>2.5499999999999998</v>
      </c>
      <c r="N310" s="36">
        <v>956</v>
      </c>
      <c r="O310" s="36">
        <v>132</v>
      </c>
      <c r="P310" s="36"/>
      <c r="Q310" s="36">
        <v>67.23</v>
      </c>
      <c r="R310" s="36">
        <v>2.4700000000000002</v>
      </c>
      <c r="T310" s="41">
        <v>-47.228637413394921</v>
      </c>
      <c r="U310" s="41">
        <v>-1279.9076212471132</v>
      </c>
    </row>
    <row r="311" spans="1:21">
      <c r="B311" s="36"/>
      <c r="C311" s="36"/>
      <c r="D311" s="36"/>
      <c r="E311" s="66"/>
      <c r="F311" s="66"/>
      <c r="G311" s="68"/>
      <c r="H311" s="68"/>
      <c r="I311" s="66"/>
      <c r="J311" s="36"/>
      <c r="K311" s="36"/>
      <c r="L311" s="36"/>
      <c r="M311" s="36"/>
      <c r="N311" s="36"/>
      <c r="O311" s="36"/>
      <c r="P311" s="36"/>
      <c r="Q311" s="36"/>
      <c r="R311" s="36"/>
      <c r="T311" s="41"/>
      <c r="U311" s="41"/>
    </row>
    <row r="312" spans="1:21">
      <c r="A312" s="35" t="s">
        <v>2625</v>
      </c>
      <c r="B312" s="36">
        <v>304.42759446597199</v>
      </c>
      <c r="C312" s="36">
        <v>5.84671664992561</v>
      </c>
      <c r="D312" s="36"/>
      <c r="E312" s="66">
        <v>43.441081811574797</v>
      </c>
      <c r="F312" s="66">
        <v>1.91279524112973</v>
      </c>
      <c r="G312" s="68">
        <v>5.0644660596301599E-2</v>
      </c>
      <c r="H312" s="68">
        <v>3.2686305330329999E-3</v>
      </c>
      <c r="I312" s="66">
        <v>0.32202018574758401</v>
      </c>
      <c r="J312" s="36">
        <v>151.29</v>
      </c>
      <c r="K312" s="36">
        <v>4.59</v>
      </c>
      <c r="L312" s="36">
        <v>146.71</v>
      </c>
      <c r="M312" s="36">
        <v>3.19</v>
      </c>
      <c r="N312" s="36">
        <v>223.7</v>
      </c>
      <c r="O312" s="36">
        <v>74.599999999999994</v>
      </c>
      <c r="P312" s="36"/>
      <c r="Q312" s="36">
        <v>146.41</v>
      </c>
      <c r="R312" s="36">
        <v>3.19</v>
      </c>
      <c r="T312" s="41">
        <v>-3.1218049212732493</v>
      </c>
      <c r="U312" s="41">
        <v>-52.477677049962487</v>
      </c>
    </row>
    <row r="313" spans="1:21">
      <c r="A313" s="35" t="s">
        <v>2624</v>
      </c>
      <c r="B313" s="36">
        <v>579.59527026796604</v>
      </c>
      <c r="C313" s="36">
        <v>2.5541518426882601</v>
      </c>
      <c r="D313" s="36"/>
      <c r="E313" s="66">
        <v>43.681035090924901</v>
      </c>
      <c r="F313" s="66">
        <v>3.1951172529576399</v>
      </c>
      <c r="G313" s="68">
        <v>5.4259693379271702E-2</v>
      </c>
      <c r="H313" s="68">
        <v>3.7383201997920499E-3</v>
      </c>
      <c r="I313" s="66">
        <v>0.33762333312787901</v>
      </c>
      <c r="J313" s="36">
        <v>160.46</v>
      </c>
      <c r="K313" s="36">
        <v>6.07</v>
      </c>
      <c r="L313" s="36">
        <v>145.91999999999999</v>
      </c>
      <c r="M313" s="36">
        <v>5.28</v>
      </c>
      <c r="N313" s="36">
        <v>380.8</v>
      </c>
      <c r="O313" s="36">
        <v>77.400000000000006</v>
      </c>
      <c r="P313" s="36"/>
      <c r="Q313" s="36">
        <v>144.96</v>
      </c>
      <c r="R313" s="36">
        <v>5.24</v>
      </c>
      <c r="T313" s="41">
        <v>-9.9643640350877352</v>
      </c>
      <c r="U313" s="41">
        <v>-160.96491228070178</v>
      </c>
    </row>
    <row r="314" spans="1:21">
      <c r="A314" s="35" t="s">
        <v>2614</v>
      </c>
      <c r="B314" s="36">
        <v>742.759104325924</v>
      </c>
      <c r="C314" s="36">
        <v>7.7689558740322102</v>
      </c>
      <c r="D314" s="36"/>
      <c r="E314" s="66">
        <v>48.638202113768401</v>
      </c>
      <c r="F314" s="66">
        <v>2.1934313366675999</v>
      </c>
      <c r="G314" s="68">
        <v>4.7966029098659803E-2</v>
      </c>
      <c r="H314" s="68">
        <v>1.7110618324159899E-3</v>
      </c>
      <c r="I314" s="66">
        <v>-0.15756101960607599</v>
      </c>
      <c r="J314" s="36">
        <v>129.4</v>
      </c>
      <c r="K314" s="36">
        <v>3.75</v>
      </c>
      <c r="L314" s="36">
        <v>131.19</v>
      </c>
      <c r="M314" s="36">
        <v>2.93</v>
      </c>
      <c r="N314" s="36">
        <v>96.5</v>
      </c>
      <c r="O314" s="36">
        <v>42.2</v>
      </c>
      <c r="P314" s="36"/>
      <c r="Q314" s="36">
        <v>131.31</v>
      </c>
      <c r="R314" s="36">
        <v>2.93</v>
      </c>
      <c r="T314" s="41">
        <v>1.3644332647305375</v>
      </c>
      <c r="U314" s="41">
        <v>26.442564219833827</v>
      </c>
    </row>
    <row r="315" spans="1:21">
      <c r="A315" s="35" t="s">
        <v>2623</v>
      </c>
      <c r="B315" s="36">
        <v>667.38890763305005</v>
      </c>
      <c r="C315" s="36">
        <v>4.5890491895757703</v>
      </c>
      <c r="D315" s="36"/>
      <c r="E315" s="66">
        <v>50.036777718011102</v>
      </c>
      <c r="F315" s="66">
        <v>3.10944030409929</v>
      </c>
      <c r="G315" s="68">
        <v>4.8499297697263501E-2</v>
      </c>
      <c r="H315" s="68">
        <v>2.8758626620474198E-3</v>
      </c>
      <c r="I315" s="66">
        <v>0.21090386109343501</v>
      </c>
      <c r="J315" s="36">
        <v>127.31</v>
      </c>
      <c r="K315" s="36">
        <v>4.57</v>
      </c>
      <c r="L315" s="36">
        <v>127.56</v>
      </c>
      <c r="M315" s="36">
        <v>3.92</v>
      </c>
      <c r="N315" s="36">
        <v>122.6</v>
      </c>
      <c r="O315" s="36">
        <v>69.8</v>
      </c>
      <c r="P315" s="36"/>
      <c r="Q315" s="36">
        <v>127.58</v>
      </c>
      <c r="R315" s="36">
        <v>3.93</v>
      </c>
      <c r="T315" s="41">
        <v>0.195986202571339</v>
      </c>
      <c r="U315" s="41">
        <v>3.8883662590153718</v>
      </c>
    </row>
    <row r="316" spans="1:21">
      <c r="A316" s="35" t="s">
        <v>2622</v>
      </c>
      <c r="B316" s="36">
        <v>247.53803777424201</v>
      </c>
      <c r="C316" s="36">
        <v>3.09187898418846</v>
      </c>
      <c r="D316" s="36"/>
      <c r="E316" s="66">
        <v>52.080276044731399</v>
      </c>
      <c r="F316" s="66">
        <v>1.8882437728332899</v>
      </c>
      <c r="G316" s="68">
        <v>4.7406971139492902E-2</v>
      </c>
      <c r="H316" s="68">
        <v>3.3551086751559302E-3</v>
      </c>
      <c r="I316" s="66">
        <v>0.13322219177633501</v>
      </c>
      <c r="J316" s="36">
        <v>120</v>
      </c>
      <c r="K316" s="36">
        <v>4.25</v>
      </c>
      <c r="L316" s="36">
        <v>122.61</v>
      </c>
      <c r="M316" s="36">
        <v>2.2000000000000002</v>
      </c>
      <c r="N316" s="36">
        <v>68.7</v>
      </c>
      <c r="O316" s="36">
        <v>84.2</v>
      </c>
      <c r="P316" s="36"/>
      <c r="Q316" s="36">
        <v>122.77</v>
      </c>
      <c r="R316" s="36">
        <v>2.2000000000000002</v>
      </c>
      <c r="T316" s="41">
        <v>2.1287007585025686</v>
      </c>
      <c r="U316" s="41">
        <v>43.968681184242719</v>
      </c>
    </row>
    <row r="317" spans="1:21">
      <c r="A317" s="35" t="s">
        <v>2621</v>
      </c>
      <c r="B317" s="36">
        <v>514.36654046553303</v>
      </c>
      <c r="C317" s="36">
        <v>8.6851926639377908</v>
      </c>
      <c r="D317" s="36"/>
      <c r="E317" s="66">
        <v>52.647097442190699</v>
      </c>
      <c r="F317" s="66">
        <v>2.9576567992435199</v>
      </c>
      <c r="G317" s="68">
        <v>5.1920936733120697E-2</v>
      </c>
      <c r="H317" s="68">
        <v>2.6776246110604002E-3</v>
      </c>
      <c r="I317" s="66">
        <v>0.28920479996269799</v>
      </c>
      <c r="J317" s="36">
        <v>129.4</v>
      </c>
      <c r="K317" s="36">
        <v>3.91</v>
      </c>
      <c r="L317" s="36">
        <v>121.3</v>
      </c>
      <c r="M317" s="36">
        <v>3.38</v>
      </c>
      <c r="N317" s="36">
        <v>280.89999999999998</v>
      </c>
      <c r="O317" s="36">
        <v>59</v>
      </c>
      <c r="P317" s="36"/>
      <c r="Q317" s="36">
        <v>120.77</v>
      </c>
      <c r="R317" s="36">
        <v>3.36</v>
      </c>
      <c r="T317" s="41">
        <v>-6.6776586974443592</v>
      </c>
      <c r="U317" s="41">
        <v>-131.57460840890352</v>
      </c>
    </row>
    <row r="318" spans="1:21">
      <c r="A318" s="35" t="s">
        <v>2596</v>
      </c>
      <c r="B318" s="36">
        <v>525.32107081124605</v>
      </c>
      <c r="C318" s="36">
        <v>9.4023660606403201</v>
      </c>
      <c r="D318" s="36"/>
      <c r="E318" s="66">
        <v>53.646450666796703</v>
      </c>
      <c r="F318" s="66">
        <v>2.3401973736872499</v>
      </c>
      <c r="G318" s="68">
        <v>4.7781160029711597E-2</v>
      </c>
      <c r="H318" s="68">
        <v>2.0280675343141699E-3</v>
      </c>
      <c r="I318" s="66">
        <v>0.51342279516279099</v>
      </c>
      <c r="J318" s="36">
        <v>117.56</v>
      </c>
      <c r="K318" s="36">
        <v>2.36</v>
      </c>
      <c r="L318" s="36">
        <v>119.06</v>
      </c>
      <c r="M318" s="36">
        <v>2.57</v>
      </c>
      <c r="N318" s="36">
        <v>87.4</v>
      </c>
      <c r="O318" s="36">
        <v>50.3</v>
      </c>
      <c r="P318" s="36"/>
      <c r="Q318" s="36">
        <v>119.15</v>
      </c>
      <c r="R318" s="36">
        <v>2.58</v>
      </c>
      <c r="T318" s="41">
        <v>1.2598689736267428</v>
      </c>
      <c r="U318" s="41">
        <v>26.591634470015112</v>
      </c>
    </row>
    <row r="319" spans="1:21">
      <c r="A319" s="35" t="s">
        <v>2600</v>
      </c>
      <c r="B319" s="36">
        <v>1545.4528715593999</v>
      </c>
      <c r="C319" s="36">
        <v>6.5076136803129501</v>
      </c>
      <c r="D319" s="36"/>
      <c r="E319" s="66">
        <v>54.464761688180701</v>
      </c>
      <c r="F319" s="66">
        <v>2.10487085465572</v>
      </c>
      <c r="G319" s="68">
        <v>5.08118112815285E-2</v>
      </c>
      <c r="H319" s="68">
        <v>2.4973363733220102E-3</v>
      </c>
      <c r="I319" s="66">
        <v>8.2259419993560706E-2</v>
      </c>
      <c r="J319" s="36">
        <v>122.82</v>
      </c>
      <c r="K319" s="36">
        <v>3.47</v>
      </c>
      <c r="L319" s="36">
        <v>117.29</v>
      </c>
      <c r="M319" s="36">
        <v>2.25</v>
      </c>
      <c r="N319" s="36">
        <v>231.3</v>
      </c>
      <c r="O319" s="36">
        <v>56.7</v>
      </c>
      <c r="P319" s="36"/>
      <c r="Q319" s="36">
        <v>116.93</v>
      </c>
      <c r="R319" s="36">
        <v>2.2400000000000002</v>
      </c>
      <c r="T319" s="41">
        <v>-4.7148094466706345</v>
      </c>
      <c r="U319" s="41">
        <v>-97.203512660925909</v>
      </c>
    </row>
    <row r="320" spans="1:21">
      <c r="A320" s="35" t="s">
        <v>2620</v>
      </c>
      <c r="B320" s="36">
        <v>50.844227923716602</v>
      </c>
      <c r="C320" s="36">
        <v>3.66767919146309</v>
      </c>
      <c r="D320" s="36"/>
      <c r="E320" s="66">
        <v>56.572537231783301</v>
      </c>
      <c r="F320" s="66">
        <v>2.8065700628636501</v>
      </c>
      <c r="G320" s="68">
        <v>4.15898043876997E-2</v>
      </c>
      <c r="H320" s="68">
        <v>7.7887090115740104E-3</v>
      </c>
      <c r="I320" s="66">
        <v>-3.9443809088051E-2</v>
      </c>
      <c r="J320" s="36">
        <v>97.99</v>
      </c>
      <c r="K320" s="36">
        <v>9.14</v>
      </c>
      <c r="L320" s="36">
        <v>112.95</v>
      </c>
      <c r="M320" s="36">
        <v>2.78</v>
      </c>
      <c r="N320" s="36">
        <v>1.4999999999999999E-4</v>
      </c>
      <c r="O320" s="36">
        <v>211.58320000000001</v>
      </c>
      <c r="P320" s="36"/>
      <c r="Q320" s="36">
        <v>113.63</v>
      </c>
      <c r="R320" s="36">
        <v>2.79</v>
      </c>
      <c r="T320" s="41">
        <v>13.244798583444009</v>
      </c>
      <c r="U320" s="41">
        <v>99.999867197875162</v>
      </c>
    </row>
    <row r="321" spans="1:21">
      <c r="A321" s="35" t="s">
        <v>2599</v>
      </c>
      <c r="B321" s="36">
        <v>546.55697879283196</v>
      </c>
      <c r="C321" s="36">
        <v>3.0721718609981798</v>
      </c>
      <c r="D321" s="36"/>
      <c r="E321" s="66">
        <v>56.854927565896404</v>
      </c>
      <c r="F321" s="66">
        <v>3.18482619548044</v>
      </c>
      <c r="G321" s="68">
        <v>4.9485588725070001E-2</v>
      </c>
      <c r="H321" s="68">
        <v>2.6711591171647898E-3</v>
      </c>
      <c r="I321" s="66">
        <v>0.708029831193002</v>
      </c>
      <c r="J321" s="36">
        <v>115.03</v>
      </c>
      <c r="K321" s="36">
        <v>2.29</v>
      </c>
      <c r="L321" s="36">
        <v>112.4</v>
      </c>
      <c r="M321" s="36">
        <v>3.12</v>
      </c>
      <c r="N321" s="36">
        <v>169.9</v>
      </c>
      <c r="O321" s="36">
        <v>63</v>
      </c>
      <c r="P321" s="36"/>
      <c r="Q321" s="36">
        <v>112.23</v>
      </c>
      <c r="R321" s="36">
        <v>3.12</v>
      </c>
      <c r="T321" s="41">
        <v>-2.3398576512455476</v>
      </c>
      <c r="U321" s="41">
        <v>-51.156583629893234</v>
      </c>
    </row>
    <row r="322" spans="1:21">
      <c r="A322" s="35" t="s">
        <v>2619</v>
      </c>
      <c r="B322" s="36">
        <v>849.29750319342304</v>
      </c>
      <c r="C322" s="36">
        <v>3.3927383000326001</v>
      </c>
      <c r="D322" s="36"/>
      <c r="E322" s="66">
        <v>58.105244164042603</v>
      </c>
      <c r="F322" s="66">
        <v>2.36151722359967</v>
      </c>
      <c r="G322" s="68">
        <v>4.7796325182873599E-2</v>
      </c>
      <c r="H322" s="68">
        <v>2.1355883114722099E-3</v>
      </c>
      <c r="I322" s="66">
        <v>0.32209361670667702</v>
      </c>
      <c r="J322" s="36">
        <v>109.04</v>
      </c>
      <c r="K322" s="36">
        <v>2.57</v>
      </c>
      <c r="L322" s="36">
        <v>110</v>
      </c>
      <c r="M322" s="36">
        <v>2.2200000000000002</v>
      </c>
      <c r="N322" s="36">
        <v>88.1</v>
      </c>
      <c r="O322" s="36">
        <v>53</v>
      </c>
      <c r="P322" s="36"/>
      <c r="Q322" s="36">
        <v>110.06</v>
      </c>
      <c r="R322" s="36">
        <v>2.2200000000000002</v>
      </c>
      <c r="T322" s="41">
        <v>0.87272727272726702</v>
      </c>
      <c r="U322" s="41">
        <v>19.909090909090914</v>
      </c>
    </row>
    <row r="323" spans="1:21">
      <c r="A323" s="35" t="s">
        <v>2618</v>
      </c>
      <c r="B323" s="36">
        <v>1375.82801211937</v>
      </c>
      <c r="C323" s="36">
        <v>11.796007828988801</v>
      </c>
      <c r="D323" s="36"/>
      <c r="E323" s="66">
        <v>58.362442771720097</v>
      </c>
      <c r="F323" s="66">
        <v>2.7502305323426999</v>
      </c>
      <c r="G323" s="68">
        <v>4.9858834370787197E-2</v>
      </c>
      <c r="H323" s="68">
        <v>2.61208814983266E-3</v>
      </c>
      <c r="I323" s="66">
        <v>0.41228811517503799</v>
      </c>
      <c r="J323" s="36">
        <v>113.02</v>
      </c>
      <c r="K323" s="36">
        <v>2.89</v>
      </c>
      <c r="L323" s="36">
        <v>109.52</v>
      </c>
      <c r="M323" s="36">
        <v>2.56</v>
      </c>
      <c r="N323" s="36">
        <v>187.4</v>
      </c>
      <c r="O323" s="36">
        <v>61</v>
      </c>
      <c r="P323" s="36"/>
      <c r="Q323" s="36">
        <v>109.3</v>
      </c>
      <c r="R323" s="36">
        <v>2.5499999999999998</v>
      </c>
      <c r="T323" s="41">
        <v>-3.1957633308984663</v>
      </c>
      <c r="U323" s="41">
        <v>-71.110299488677882</v>
      </c>
    </row>
    <row r="324" spans="1:21">
      <c r="A324" s="35" t="s">
        <v>2617</v>
      </c>
      <c r="B324" s="36">
        <v>549.73490930726302</v>
      </c>
      <c r="C324" s="36">
        <v>4.0606808780651997</v>
      </c>
      <c r="D324" s="36"/>
      <c r="E324" s="66">
        <v>61.203889600605102</v>
      </c>
      <c r="F324" s="66">
        <v>3.6249018893608298</v>
      </c>
      <c r="G324" s="68">
        <v>5.0223227904722799E-2</v>
      </c>
      <c r="H324" s="68">
        <v>3.2751926644523301E-3</v>
      </c>
      <c r="I324" s="66">
        <v>0.17698849801563299</v>
      </c>
      <c r="J324" s="36">
        <v>108.79</v>
      </c>
      <c r="K324" s="36">
        <v>4.12</v>
      </c>
      <c r="L324" s="36">
        <v>104.48</v>
      </c>
      <c r="M324" s="36">
        <v>3.07</v>
      </c>
      <c r="N324" s="36">
        <v>204.3</v>
      </c>
      <c r="O324" s="36">
        <v>75.7</v>
      </c>
      <c r="P324" s="36"/>
      <c r="Q324" s="36">
        <v>104.2</v>
      </c>
      <c r="R324" s="36">
        <v>3.06</v>
      </c>
      <c r="T324" s="41">
        <v>-4.1251914241960206</v>
      </c>
      <c r="U324" s="41">
        <v>-95.539816232771827</v>
      </c>
    </row>
    <row r="325" spans="1:21">
      <c r="A325" s="35" t="s">
        <v>2607</v>
      </c>
      <c r="B325" s="36">
        <v>490.207617616731</v>
      </c>
      <c r="C325" s="36">
        <v>7.9013297811917802</v>
      </c>
      <c r="D325" s="36"/>
      <c r="E325" s="66">
        <v>61.7909417886138</v>
      </c>
      <c r="F325" s="66">
        <v>2.9803663932937399</v>
      </c>
      <c r="G325" s="68">
        <v>4.9449933845452897E-2</v>
      </c>
      <c r="H325" s="68">
        <v>2.3987855743603302E-3</v>
      </c>
      <c r="I325" s="66">
        <v>0.22440740329366601</v>
      </c>
      <c r="J325" s="36">
        <v>106.23</v>
      </c>
      <c r="K325" s="36">
        <v>3.04</v>
      </c>
      <c r="L325" s="36">
        <v>103.49</v>
      </c>
      <c r="M325" s="36">
        <v>2.48</v>
      </c>
      <c r="N325" s="36">
        <v>168.2</v>
      </c>
      <c r="O325" s="36">
        <v>56.7</v>
      </c>
      <c r="P325" s="36"/>
      <c r="Q325" s="36">
        <v>103.32</v>
      </c>
      <c r="R325" s="36">
        <v>2.4700000000000002</v>
      </c>
      <c r="T325" s="41">
        <v>-2.6475988018166094</v>
      </c>
      <c r="U325" s="41">
        <v>-62.527780461880369</v>
      </c>
    </row>
    <row r="326" spans="1:21">
      <c r="A326" s="35" t="s">
        <v>2609</v>
      </c>
      <c r="B326" s="36">
        <v>231.53723734354</v>
      </c>
      <c r="C326" s="36">
        <v>4.55065204910521</v>
      </c>
      <c r="D326" s="36"/>
      <c r="E326" s="66">
        <v>62.023070909088602</v>
      </c>
      <c r="F326" s="66">
        <v>2.9035055453392</v>
      </c>
      <c r="G326" s="68">
        <v>4.84263385729767E-2</v>
      </c>
      <c r="H326" s="68">
        <v>3.1650026398248698E-3</v>
      </c>
      <c r="I326" s="66">
        <v>0.126420265048275</v>
      </c>
      <c r="J326" s="36">
        <v>103.77</v>
      </c>
      <c r="K326" s="36">
        <v>3.72</v>
      </c>
      <c r="L326" s="36">
        <v>103.11</v>
      </c>
      <c r="M326" s="36">
        <v>2.39</v>
      </c>
      <c r="N326" s="36">
        <v>119.1</v>
      </c>
      <c r="O326" s="36">
        <v>77</v>
      </c>
      <c r="P326" s="36"/>
      <c r="Q326" s="36">
        <v>103.06</v>
      </c>
      <c r="R326" s="36">
        <v>2.39</v>
      </c>
      <c r="T326" s="41">
        <v>-0.64009310445155332</v>
      </c>
      <c r="U326" s="41">
        <v>-15.507710212394526</v>
      </c>
    </row>
    <row r="327" spans="1:21">
      <c r="A327" s="35" t="s">
        <v>2616</v>
      </c>
      <c r="B327" s="36">
        <v>466.35835459642999</v>
      </c>
      <c r="C327" s="36">
        <v>3.8983173988045898</v>
      </c>
      <c r="D327" s="36"/>
      <c r="E327" s="66">
        <v>62.781488563675403</v>
      </c>
      <c r="F327" s="66">
        <v>3.7772228271866002</v>
      </c>
      <c r="G327" s="68">
        <v>4.5989903088366799E-2</v>
      </c>
      <c r="H327" s="68">
        <v>3.0988511630398599E-3</v>
      </c>
      <c r="I327" s="66">
        <v>-3.6004947567414999E-2</v>
      </c>
      <c r="J327" s="36">
        <v>97.66</v>
      </c>
      <c r="K327" s="36">
        <v>4.28</v>
      </c>
      <c r="L327" s="36">
        <v>101.87</v>
      </c>
      <c r="M327" s="36">
        <v>3.04</v>
      </c>
      <c r="N327" s="36">
        <v>1.7000000000000001E-4</v>
      </c>
      <c r="O327" s="36">
        <v>77.138019999999997</v>
      </c>
      <c r="P327" s="36"/>
      <c r="Q327" s="36">
        <v>102.06</v>
      </c>
      <c r="R327" s="36">
        <v>3.05</v>
      </c>
      <c r="T327" s="41">
        <v>4.1327181702169504</v>
      </c>
      <c r="U327" s="41">
        <v>99.99983312064397</v>
      </c>
    </row>
    <row r="328" spans="1:21">
      <c r="A328" s="35" t="s">
        <v>2601</v>
      </c>
      <c r="B328" s="36">
        <v>397.709745289941</v>
      </c>
      <c r="C328" s="36">
        <v>5.7591740710483297</v>
      </c>
      <c r="D328" s="36"/>
      <c r="E328" s="66">
        <v>63.248797085284103</v>
      </c>
      <c r="F328" s="66">
        <v>3.52033660744496</v>
      </c>
      <c r="G328" s="68">
        <v>4.9199924202560599E-2</v>
      </c>
      <c r="H328" s="68">
        <v>3.0766399729593198E-3</v>
      </c>
      <c r="I328" s="66">
        <v>0.224052060358751</v>
      </c>
      <c r="J328" s="36">
        <v>103.41</v>
      </c>
      <c r="K328" s="36">
        <v>3.63</v>
      </c>
      <c r="L328" s="36">
        <v>101.12</v>
      </c>
      <c r="M328" s="36">
        <v>2.79</v>
      </c>
      <c r="N328" s="36">
        <v>156.30000000000001</v>
      </c>
      <c r="O328" s="36">
        <v>73.2</v>
      </c>
      <c r="P328" s="36"/>
      <c r="Q328" s="36">
        <v>100.98</v>
      </c>
      <c r="R328" s="36">
        <v>2.79</v>
      </c>
      <c r="T328" s="41">
        <v>-2.2646360759493591</v>
      </c>
      <c r="U328" s="41">
        <v>-54.568829113924053</v>
      </c>
    </row>
    <row r="329" spans="1:21">
      <c r="A329" s="35" t="s">
        <v>2615</v>
      </c>
      <c r="B329" s="36">
        <v>246.44349928161199</v>
      </c>
      <c r="C329" s="36">
        <v>2.4689570592756298</v>
      </c>
      <c r="D329" s="36"/>
      <c r="E329" s="66">
        <v>63.4828141085315</v>
      </c>
      <c r="F329" s="66">
        <v>2.5771309265823401</v>
      </c>
      <c r="G329" s="68">
        <v>4.7257119282060202E-2</v>
      </c>
      <c r="H329" s="68">
        <v>4.4255273098741501E-3</v>
      </c>
      <c r="I329" s="66">
        <v>3.6741804002746299E-2</v>
      </c>
      <c r="J329" s="36">
        <v>99.17</v>
      </c>
      <c r="K329" s="36">
        <v>4.76</v>
      </c>
      <c r="L329" s="36">
        <v>100.75</v>
      </c>
      <c r="M329" s="36">
        <v>2.0299999999999998</v>
      </c>
      <c r="N329" s="36">
        <v>61.2</v>
      </c>
      <c r="O329" s="36">
        <v>111.6</v>
      </c>
      <c r="P329" s="36"/>
      <c r="Q329" s="36">
        <v>100.85</v>
      </c>
      <c r="R329" s="36">
        <v>2.0299999999999998</v>
      </c>
      <c r="T329" s="41">
        <v>1.5682382133995021</v>
      </c>
      <c r="U329" s="41">
        <v>39.25558312655086</v>
      </c>
    </row>
    <row r="330" spans="1:21">
      <c r="A330" s="35" t="s">
        <v>2615</v>
      </c>
      <c r="B330" s="36">
        <v>45.451888948629801</v>
      </c>
      <c r="C330" s="36">
        <v>1.63792126900255</v>
      </c>
      <c r="D330" s="36"/>
      <c r="E330" s="66">
        <v>53.354655838164</v>
      </c>
      <c r="F330" s="66">
        <v>3.581055190731</v>
      </c>
      <c r="G330" s="68">
        <v>0.24742911004670001</v>
      </c>
      <c r="H330" s="68">
        <v>3.9921331130919502E-2</v>
      </c>
      <c r="I330" s="66">
        <v>-0.57717612988484202</v>
      </c>
      <c r="J330" s="36">
        <v>502</v>
      </c>
      <c r="K330" s="36">
        <v>41</v>
      </c>
      <c r="L330" s="36">
        <v>119.7</v>
      </c>
      <c r="M330" s="36">
        <v>4</v>
      </c>
      <c r="N330" s="36">
        <v>3168</v>
      </c>
      <c r="O330" s="36">
        <v>128</v>
      </c>
      <c r="P330" s="36"/>
      <c r="Q330" s="36">
        <v>98.6</v>
      </c>
      <c r="R330" s="36">
        <v>3.3</v>
      </c>
      <c r="T330" s="41">
        <v>-319.38178780284045</v>
      </c>
      <c r="U330" s="41">
        <v>-2546.6165413533836</v>
      </c>
    </row>
    <row r="331" spans="1:21">
      <c r="A331" s="35" t="s">
        <v>2614</v>
      </c>
      <c r="B331" s="36">
        <v>48.215224327151603</v>
      </c>
      <c r="C331" s="36">
        <v>1.5106000975333</v>
      </c>
      <c r="D331" s="36"/>
      <c r="E331" s="66">
        <v>64.026043297192601</v>
      </c>
      <c r="F331" s="66">
        <v>3.2619119710537499</v>
      </c>
      <c r="G331" s="68">
        <v>7.4722380303452393E-2</v>
      </c>
      <c r="H331" s="68">
        <v>7.1186921441796901E-3</v>
      </c>
      <c r="I331" s="66">
        <v>-5.0204119619874699E-2</v>
      </c>
      <c r="J331" s="36">
        <v>151.4</v>
      </c>
      <c r="K331" s="36">
        <v>7.8</v>
      </c>
      <c r="L331" s="36">
        <v>99.9</v>
      </c>
      <c r="M331" s="36">
        <v>2.5</v>
      </c>
      <c r="N331" s="36">
        <v>1060</v>
      </c>
      <c r="O331" s="36">
        <v>96</v>
      </c>
      <c r="P331" s="36"/>
      <c r="Q331" s="36">
        <v>97.5</v>
      </c>
      <c r="R331" s="36">
        <v>2.5</v>
      </c>
      <c r="T331" s="41">
        <v>-51.551551551551547</v>
      </c>
      <c r="U331" s="41">
        <v>-961.06106106106108</v>
      </c>
    </row>
    <row r="332" spans="1:21">
      <c r="A332" s="35" t="s">
        <v>2602</v>
      </c>
      <c r="B332" s="36">
        <v>61.489904663178301</v>
      </c>
      <c r="C332" s="36">
        <v>1.46133125340306</v>
      </c>
      <c r="D332" s="36"/>
      <c r="E332" s="66">
        <v>61.1915738732324</v>
      </c>
      <c r="F332" s="66">
        <v>2.7999551098938902</v>
      </c>
      <c r="G332" s="68">
        <v>0.109633260216366</v>
      </c>
      <c r="H332" s="68">
        <v>1.9259311375598599E-2</v>
      </c>
      <c r="I332" s="66">
        <v>2.3806262476802301E-2</v>
      </c>
      <c r="J332" s="36">
        <v>224</v>
      </c>
      <c r="K332" s="36">
        <v>18</v>
      </c>
      <c r="L332" s="36">
        <v>104.5</v>
      </c>
      <c r="M332" s="36">
        <v>2.4</v>
      </c>
      <c r="N332" s="36">
        <v>1793</v>
      </c>
      <c r="O332" s="36">
        <v>160</v>
      </c>
      <c r="P332" s="36"/>
      <c r="Q332" s="36">
        <v>96.4</v>
      </c>
      <c r="R332" s="36">
        <v>2.2000000000000002</v>
      </c>
      <c r="T332" s="41">
        <v>-114.35406698564594</v>
      </c>
      <c r="U332" s="41">
        <v>-1615.7894736842106</v>
      </c>
    </row>
    <row r="333" spans="1:21">
      <c r="A333" s="35" t="s">
        <v>2605</v>
      </c>
      <c r="B333" s="36">
        <v>152.03091753102399</v>
      </c>
      <c r="C333" s="36">
        <v>3.2096945554605298</v>
      </c>
      <c r="D333" s="36"/>
      <c r="E333" s="66">
        <v>66.827684306636996</v>
      </c>
      <c r="F333" s="66">
        <v>2.97843297115904</v>
      </c>
      <c r="G333" s="68">
        <v>4.4834715757763599E-2</v>
      </c>
      <c r="H333" s="68">
        <v>4.6576449026526296E-3</v>
      </c>
      <c r="I333" s="66">
        <v>0.26450771103294102</v>
      </c>
      <c r="J333" s="36">
        <v>89.79</v>
      </c>
      <c r="K333" s="36">
        <v>4.37</v>
      </c>
      <c r="L333" s="36">
        <v>95.75</v>
      </c>
      <c r="M333" s="36">
        <v>2.12</v>
      </c>
      <c r="N333" s="36">
        <v>1.6000000000000001E-4</v>
      </c>
      <c r="O333" s="36">
        <v>118.99473999999999</v>
      </c>
      <c r="P333" s="36"/>
      <c r="Q333" s="36">
        <v>96.12</v>
      </c>
      <c r="R333" s="36">
        <v>2.13</v>
      </c>
      <c r="T333" s="41">
        <v>6.2245430809399416</v>
      </c>
      <c r="U333" s="41">
        <v>99.999832898172329</v>
      </c>
    </row>
    <row r="334" spans="1:21">
      <c r="A334" s="35" t="s">
        <v>2613</v>
      </c>
      <c r="B334" s="36">
        <v>967.40764610664405</v>
      </c>
      <c r="C334" s="36">
        <v>6.7855850430073801</v>
      </c>
      <c r="D334" s="36"/>
      <c r="E334" s="66">
        <v>66.382999508743893</v>
      </c>
      <c r="F334" s="66">
        <v>3.2793094306975599</v>
      </c>
      <c r="G334" s="68">
        <v>5.0837572535718099E-2</v>
      </c>
      <c r="H334" s="68">
        <v>1.7949565189341299E-3</v>
      </c>
      <c r="I334" s="66">
        <v>0.35524127287653201</v>
      </c>
      <c r="J334" s="36">
        <v>101.88</v>
      </c>
      <c r="K334" s="36">
        <v>2.4</v>
      </c>
      <c r="L334" s="36">
        <v>96.39</v>
      </c>
      <c r="M334" s="36">
        <v>2.36</v>
      </c>
      <c r="N334" s="36">
        <v>232.4</v>
      </c>
      <c r="O334" s="36">
        <v>40.799999999999997</v>
      </c>
      <c r="P334" s="36"/>
      <c r="Q334" s="36">
        <v>96.04</v>
      </c>
      <c r="R334" s="36">
        <v>2.35</v>
      </c>
      <c r="T334" s="41">
        <v>-5.6956115779645131</v>
      </c>
      <c r="U334" s="41">
        <v>-141.1038489469862</v>
      </c>
    </row>
    <row r="335" spans="1:21">
      <c r="A335" s="35" t="s">
        <v>2608</v>
      </c>
      <c r="B335" s="36">
        <v>318.09516946920098</v>
      </c>
      <c r="C335" s="36">
        <v>1.2887031383104</v>
      </c>
      <c r="D335" s="36"/>
      <c r="E335" s="66">
        <v>67.134647711462407</v>
      </c>
      <c r="F335" s="66">
        <v>2.7262654290341999</v>
      </c>
      <c r="G335" s="68">
        <v>5.0232578609358099E-2</v>
      </c>
      <c r="H335" s="68">
        <v>2.6014566815890801E-3</v>
      </c>
      <c r="I335" s="66">
        <v>0.30763220697183702</v>
      </c>
      <c r="J335" s="36">
        <v>99.65</v>
      </c>
      <c r="K335" s="36">
        <v>2.62</v>
      </c>
      <c r="L335" s="36">
        <v>95.31</v>
      </c>
      <c r="M335" s="36">
        <v>1.92</v>
      </c>
      <c r="N335" s="36">
        <v>204.7</v>
      </c>
      <c r="O335" s="36">
        <v>60.1</v>
      </c>
      <c r="P335" s="36"/>
      <c r="Q335" s="36">
        <v>95.04</v>
      </c>
      <c r="R335" s="36">
        <v>1.92</v>
      </c>
      <c r="T335" s="41">
        <v>-4.5535620606442171</v>
      </c>
      <c r="U335" s="41">
        <v>-114.77284650089182</v>
      </c>
    </row>
    <row r="336" spans="1:21">
      <c r="A336" s="35" t="s">
        <v>2606</v>
      </c>
      <c r="B336" s="36">
        <v>865.95020971089502</v>
      </c>
      <c r="C336" s="36">
        <v>28.859634802208699</v>
      </c>
      <c r="D336" s="36"/>
      <c r="E336" s="66">
        <v>67.437995878740097</v>
      </c>
      <c r="F336" s="66">
        <v>2.04636548520849</v>
      </c>
      <c r="G336" s="68">
        <v>4.92759725472217E-2</v>
      </c>
      <c r="H336" s="68">
        <v>2.7852986476368199E-3</v>
      </c>
      <c r="I336" s="66">
        <v>9.5110808861300897E-2</v>
      </c>
      <c r="J336" s="36">
        <v>97.42</v>
      </c>
      <c r="K336" s="36">
        <v>2.86</v>
      </c>
      <c r="L336" s="36">
        <v>94.89</v>
      </c>
      <c r="M336" s="36">
        <v>1.43</v>
      </c>
      <c r="N336" s="36">
        <v>159.9</v>
      </c>
      <c r="O336" s="36">
        <v>66.099999999999994</v>
      </c>
      <c r="P336" s="36"/>
      <c r="Q336" s="36">
        <v>94.73</v>
      </c>
      <c r="R336" s="36">
        <v>1.43</v>
      </c>
      <c r="T336" s="41">
        <v>-2.6662451259352946</v>
      </c>
      <c r="U336" s="41">
        <v>-68.510907366424291</v>
      </c>
    </row>
    <row r="337" spans="1:21">
      <c r="A337" s="35" t="s">
        <v>2612</v>
      </c>
      <c r="B337" s="36">
        <v>260.74088764921999</v>
      </c>
      <c r="C337" s="36">
        <v>3.46882045866283</v>
      </c>
      <c r="D337" s="36"/>
      <c r="E337" s="66">
        <v>69.384595423843805</v>
      </c>
      <c r="F337" s="66">
        <v>3.5481953848986398</v>
      </c>
      <c r="G337" s="68">
        <v>4.6191177409736203E-2</v>
      </c>
      <c r="H337" s="68">
        <v>3.8656223867370998E-3</v>
      </c>
      <c r="I337" s="66">
        <v>0.428392839502928</v>
      </c>
      <c r="J337" s="36">
        <v>89.13</v>
      </c>
      <c r="K337" s="36">
        <v>3.29</v>
      </c>
      <c r="L337" s="36">
        <v>92.25</v>
      </c>
      <c r="M337" s="36">
        <v>2.34</v>
      </c>
      <c r="N337" s="36">
        <v>6.53</v>
      </c>
      <c r="O337" s="36">
        <v>100.74</v>
      </c>
      <c r="P337" s="36"/>
      <c r="Q337" s="36">
        <v>92.44</v>
      </c>
      <c r="R337" s="36">
        <v>2.35</v>
      </c>
      <c r="T337" s="41">
        <v>3.3821138211382165</v>
      </c>
      <c r="U337" s="41">
        <v>92.921409214092137</v>
      </c>
    </row>
    <row r="338" spans="1:21">
      <c r="A338" s="35" t="s">
        <v>2611</v>
      </c>
      <c r="B338" s="36">
        <v>33.658246003164102</v>
      </c>
      <c r="C338" s="36">
        <v>1.5619505727343499</v>
      </c>
      <c r="D338" s="36"/>
      <c r="E338" s="66">
        <v>68.859935731640903</v>
      </c>
      <c r="F338" s="66">
        <v>4.8786745673995</v>
      </c>
      <c r="G338" s="68">
        <v>5.4367994935781899E-2</v>
      </c>
      <c r="H338" s="68">
        <v>1.23338122913202E-2</v>
      </c>
      <c r="I338" s="66">
        <v>0.110451123645447</v>
      </c>
      <c r="J338" s="36">
        <v>104.9</v>
      </c>
      <c r="K338" s="36">
        <v>11.5</v>
      </c>
      <c r="L338" s="36">
        <v>92.94</v>
      </c>
      <c r="M338" s="36">
        <v>3.27</v>
      </c>
      <c r="N338" s="36">
        <v>385</v>
      </c>
      <c r="O338" s="36">
        <v>255</v>
      </c>
      <c r="P338" s="36"/>
      <c r="Q338" s="36">
        <v>92.19</v>
      </c>
      <c r="R338" s="36">
        <v>3.24</v>
      </c>
      <c r="T338" s="41">
        <v>-12.868517323004097</v>
      </c>
      <c r="U338" s="41">
        <v>-314.24574994620184</v>
      </c>
    </row>
    <row r="339" spans="1:21">
      <c r="A339" s="35" t="s">
        <v>2610</v>
      </c>
      <c r="B339" s="36">
        <v>38.9066448014581</v>
      </c>
      <c r="C339" s="36">
        <v>1.5575856289216501</v>
      </c>
      <c r="D339" s="36"/>
      <c r="E339" s="66">
        <v>71.460471995701596</v>
      </c>
      <c r="F339" s="66">
        <v>4.6051553349085399</v>
      </c>
      <c r="G339" s="68">
        <v>5.1140781706102603E-2</v>
      </c>
      <c r="H339" s="68">
        <v>1.13706498185553E-2</v>
      </c>
      <c r="I339" s="66">
        <v>0.54176598527762199</v>
      </c>
      <c r="J339" s="36">
        <v>95.51</v>
      </c>
      <c r="K339" s="36">
        <v>8.89</v>
      </c>
      <c r="L339" s="36">
        <v>89.58</v>
      </c>
      <c r="M339" s="36">
        <v>2.87</v>
      </c>
      <c r="N339" s="36">
        <v>246</v>
      </c>
      <c r="O339" s="36">
        <v>256</v>
      </c>
      <c r="P339" s="36"/>
      <c r="Q339" s="36">
        <v>89.21</v>
      </c>
      <c r="R339" s="36">
        <v>2.85</v>
      </c>
      <c r="T339" s="41">
        <v>-6.6197812011609809</v>
      </c>
      <c r="U339" s="41">
        <v>-174.61486939048899</v>
      </c>
    </row>
    <row r="340" spans="1:21">
      <c r="A340" s="35" t="s">
        <v>2597</v>
      </c>
      <c r="B340" s="36">
        <v>678.02639789513</v>
      </c>
      <c r="C340" s="36">
        <v>7.6064182265282598</v>
      </c>
      <c r="D340" s="36"/>
      <c r="E340" s="66">
        <v>74.010755500215097</v>
      </c>
      <c r="F340" s="66">
        <v>2.8282613106672598</v>
      </c>
      <c r="G340" s="68">
        <v>5.1653311267465397E-2</v>
      </c>
      <c r="H340" s="68">
        <v>3.2272331504864899E-3</v>
      </c>
      <c r="I340" s="66">
        <v>0.29064441443115302</v>
      </c>
      <c r="J340" s="36">
        <v>93.25</v>
      </c>
      <c r="K340" s="36">
        <v>2.81</v>
      </c>
      <c r="L340" s="36">
        <v>86.52</v>
      </c>
      <c r="M340" s="36">
        <v>1.64</v>
      </c>
      <c r="N340" s="36">
        <v>269.10000000000002</v>
      </c>
      <c r="O340" s="36">
        <v>71.599999999999994</v>
      </c>
      <c r="P340" s="36"/>
      <c r="Q340" s="36">
        <v>86.1</v>
      </c>
      <c r="R340" s="36">
        <v>1.63</v>
      </c>
      <c r="T340" s="41">
        <v>-7.7785483125289003</v>
      </c>
      <c r="U340" s="41">
        <v>-211.02635228848828</v>
      </c>
    </row>
    <row r="341" spans="1:21">
      <c r="A341" s="35" t="s">
        <v>2609</v>
      </c>
      <c r="B341" s="36">
        <v>47.617640307939197</v>
      </c>
      <c r="C341" s="36">
        <v>1.75479625420579</v>
      </c>
      <c r="D341" s="36"/>
      <c r="E341" s="66">
        <v>71.515076759108794</v>
      </c>
      <c r="F341" s="66">
        <v>3.1784795107098498</v>
      </c>
      <c r="G341" s="68">
        <v>9.1539843885749095E-2</v>
      </c>
      <c r="H341" s="68">
        <v>1.0916904491248901E-2</v>
      </c>
      <c r="I341" s="66">
        <v>-6.70374331330821E-3</v>
      </c>
      <c r="J341" s="36">
        <v>165</v>
      </c>
      <c r="K341" s="36">
        <v>9.6999999999999993</v>
      </c>
      <c r="L341" s="36">
        <v>89.5</v>
      </c>
      <c r="M341" s="36">
        <v>2</v>
      </c>
      <c r="N341" s="36">
        <v>1457</v>
      </c>
      <c r="O341" s="36">
        <v>113</v>
      </c>
      <c r="P341" s="36"/>
      <c r="Q341" s="36">
        <v>84.6</v>
      </c>
      <c r="R341" s="36">
        <v>1.9</v>
      </c>
      <c r="T341" s="41">
        <v>-84.357541899441344</v>
      </c>
      <c r="U341" s="41">
        <v>-1527.9329608938549</v>
      </c>
    </row>
    <row r="342" spans="1:21">
      <c r="A342" s="35" t="s">
        <v>2604</v>
      </c>
      <c r="B342" s="36">
        <v>1056.89033997767</v>
      </c>
      <c r="C342" s="36">
        <v>5.3460887432958799</v>
      </c>
      <c r="D342" s="36"/>
      <c r="E342" s="66">
        <v>76.888513564785896</v>
      </c>
      <c r="F342" s="66">
        <v>3.0397167742441402</v>
      </c>
      <c r="G342" s="68">
        <v>4.80620543145256E-2</v>
      </c>
      <c r="H342" s="68">
        <v>2.3747705968422501E-3</v>
      </c>
      <c r="I342" s="66">
        <v>0.370129818540127</v>
      </c>
      <c r="J342" s="36">
        <v>83.91</v>
      </c>
      <c r="K342" s="36">
        <v>2.04</v>
      </c>
      <c r="L342" s="36">
        <v>83.3</v>
      </c>
      <c r="M342" s="36">
        <v>1.64</v>
      </c>
      <c r="N342" s="36">
        <v>101.3</v>
      </c>
      <c r="O342" s="36">
        <v>58.4</v>
      </c>
      <c r="P342" s="36"/>
      <c r="Q342" s="36">
        <v>83.26</v>
      </c>
      <c r="R342" s="36">
        <v>1.64</v>
      </c>
      <c r="T342" s="41">
        <v>-0.73229291716686606</v>
      </c>
      <c r="U342" s="41">
        <v>-21.608643457382954</v>
      </c>
    </row>
    <row r="343" spans="1:21">
      <c r="A343" s="35" t="s">
        <v>2608</v>
      </c>
      <c r="B343" s="36">
        <v>155.74219274459199</v>
      </c>
      <c r="C343" s="36">
        <v>2.3290809904456</v>
      </c>
      <c r="D343" s="36"/>
      <c r="E343" s="66">
        <v>76.743426568116405</v>
      </c>
      <c r="F343" s="66">
        <v>2.31591924683344</v>
      </c>
      <c r="G343" s="68">
        <v>5.5300650852545999E-2</v>
      </c>
      <c r="H343" s="68">
        <v>4.63966526530996E-3</v>
      </c>
      <c r="I343" s="66">
        <v>0.24325691229127899</v>
      </c>
      <c r="J343" s="36">
        <v>96.1</v>
      </c>
      <c r="K343" s="36">
        <v>3.8</v>
      </c>
      <c r="L343" s="36">
        <v>83.5</v>
      </c>
      <c r="M343" s="36">
        <v>1.3</v>
      </c>
      <c r="N343" s="36">
        <v>423</v>
      </c>
      <c r="O343" s="36">
        <v>94</v>
      </c>
      <c r="P343" s="36"/>
      <c r="Q343" s="36">
        <v>82.7</v>
      </c>
      <c r="R343" s="36">
        <v>1.2</v>
      </c>
      <c r="T343" s="41">
        <v>-15.089820359281431</v>
      </c>
      <c r="U343" s="41">
        <v>-406.58682634730542</v>
      </c>
    </row>
    <row r="344" spans="1:21">
      <c r="A344" s="35" t="s">
        <v>2607</v>
      </c>
      <c r="B344" s="36">
        <v>48.0122448560819</v>
      </c>
      <c r="C344" s="36">
        <v>1.76301525634574</v>
      </c>
      <c r="D344" s="36"/>
      <c r="E344" s="66">
        <v>77.273610275262996</v>
      </c>
      <c r="F344" s="66">
        <v>2.99485012193737</v>
      </c>
      <c r="G344" s="68">
        <v>5.2512411315476501E-2</v>
      </c>
      <c r="H344" s="68">
        <v>7.9566768274859905E-3</v>
      </c>
      <c r="I344" s="66">
        <v>0.14902257796712401</v>
      </c>
      <c r="J344" s="36">
        <v>90.9</v>
      </c>
      <c r="K344" s="36">
        <v>6.6</v>
      </c>
      <c r="L344" s="36">
        <v>82.9</v>
      </c>
      <c r="M344" s="36">
        <v>1.6</v>
      </c>
      <c r="N344" s="36">
        <v>307</v>
      </c>
      <c r="O344" s="36">
        <v>173</v>
      </c>
      <c r="P344" s="36"/>
      <c r="Q344" s="36">
        <v>82.4</v>
      </c>
      <c r="R344" s="36">
        <v>1.6</v>
      </c>
      <c r="T344" s="41">
        <v>-9.6501809408926409</v>
      </c>
      <c r="U344" s="41">
        <v>-270.32569360675512</v>
      </c>
    </row>
    <row r="345" spans="1:21">
      <c r="A345" s="35" t="s">
        <v>2606</v>
      </c>
      <c r="B345" s="36">
        <v>140.200812949918</v>
      </c>
      <c r="C345" s="36">
        <v>2.71158259276989</v>
      </c>
      <c r="D345" s="36"/>
      <c r="E345" s="66">
        <v>78.016061389217498</v>
      </c>
      <c r="F345" s="66">
        <v>4.5286114760194502</v>
      </c>
      <c r="G345" s="68">
        <v>6.9857463427717703E-2</v>
      </c>
      <c r="H345" s="68">
        <v>7.4341519143485604E-3</v>
      </c>
      <c r="I345" s="66">
        <v>-0.12854833124444001</v>
      </c>
      <c r="J345" s="36">
        <v>118.2</v>
      </c>
      <c r="K345" s="36">
        <v>7.1</v>
      </c>
      <c r="L345" s="36">
        <v>82.1</v>
      </c>
      <c r="M345" s="36">
        <v>2.4</v>
      </c>
      <c r="N345" s="36">
        <v>923</v>
      </c>
      <c r="O345" s="36">
        <v>109</v>
      </c>
      <c r="P345" s="36"/>
      <c r="Q345" s="36">
        <v>80.5</v>
      </c>
      <c r="R345" s="36">
        <v>2.2999999999999998</v>
      </c>
      <c r="T345" s="41">
        <v>-43.970767356881865</v>
      </c>
      <c r="U345" s="41">
        <v>-1024.2387332521316</v>
      </c>
    </row>
    <row r="346" spans="1:21">
      <c r="A346" s="35" t="s">
        <v>2605</v>
      </c>
      <c r="B346" s="36">
        <v>60.721182062804701</v>
      </c>
      <c r="C346" s="36">
        <v>1.55244124447721</v>
      </c>
      <c r="D346" s="36"/>
      <c r="E346" s="66">
        <v>80.602804336588093</v>
      </c>
      <c r="F346" s="66">
        <v>4.8642725292482201</v>
      </c>
      <c r="G346" s="68">
        <v>5.1813406916796902E-2</v>
      </c>
      <c r="H346" s="68">
        <v>4.2936747373450504E-3</v>
      </c>
      <c r="I346" s="66">
        <v>1.2705452131237299E-3</v>
      </c>
      <c r="J346" s="36">
        <v>86.2</v>
      </c>
      <c r="K346" s="36">
        <v>4.2</v>
      </c>
      <c r="L346" s="36">
        <v>79.5</v>
      </c>
      <c r="M346" s="36">
        <v>2.4</v>
      </c>
      <c r="N346" s="36">
        <v>276</v>
      </c>
      <c r="O346" s="36">
        <v>95</v>
      </c>
      <c r="P346" s="36"/>
      <c r="Q346" s="36">
        <v>79.099999999999994</v>
      </c>
      <c r="R346" s="36">
        <v>2.4</v>
      </c>
      <c r="T346" s="41">
        <v>-8.4276729559748471</v>
      </c>
      <c r="U346" s="41">
        <v>-247.16981132075472</v>
      </c>
    </row>
    <row r="347" spans="1:21">
      <c r="A347" s="35" t="s">
        <v>2595</v>
      </c>
      <c r="B347" s="36">
        <v>48.792319759294998</v>
      </c>
      <c r="C347" s="36">
        <v>1.9053185514094899</v>
      </c>
      <c r="D347" s="36"/>
      <c r="E347" s="66">
        <v>81.118801998485907</v>
      </c>
      <c r="F347" s="66">
        <v>3.4970039228882799</v>
      </c>
      <c r="G347" s="68">
        <v>5.9348571195067298E-2</v>
      </c>
      <c r="H347" s="68">
        <v>6.1995835764740099E-3</v>
      </c>
      <c r="I347" s="66">
        <v>-9.2725729848003605E-2</v>
      </c>
      <c r="J347" s="36">
        <v>97.5</v>
      </c>
      <c r="K347" s="36">
        <v>5.4</v>
      </c>
      <c r="L347" s="36">
        <v>79</v>
      </c>
      <c r="M347" s="36">
        <v>1.7</v>
      </c>
      <c r="N347" s="36">
        <v>579</v>
      </c>
      <c r="O347" s="36">
        <v>113</v>
      </c>
      <c r="P347" s="36"/>
      <c r="Q347" s="36">
        <v>78.2</v>
      </c>
      <c r="R347" s="36">
        <v>1.7</v>
      </c>
      <c r="T347" s="41">
        <v>-23.417721518987342</v>
      </c>
      <c r="U347" s="41">
        <v>-632.91139240506334</v>
      </c>
    </row>
    <row r="348" spans="1:21">
      <c r="A348" s="35" t="s">
        <v>2604</v>
      </c>
      <c r="B348" s="36">
        <v>78.284097886556694</v>
      </c>
      <c r="C348" s="36">
        <v>1.75605910314819</v>
      </c>
      <c r="D348" s="36"/>
      <c r="E348" s="66">
        <v>80.189346050905101</v>
      </c>
      <c r="F348" s="66">
        <v>4.8266675076730099</v>
      </c>
      <c r="G348" s="68">
        <v>6.4092536455768706E-2</v>
      </c>
      <c r="H348" s="68">
        <v>5.4265442137778298E-3</v>
      </c>
      <c r="I348" s="66">
        <v>-0.22930851680776701</v>
      </c>
      <c r="J348" s="36">
        <v>106.1</v>
      </c>
      <c r="K348" s="36">
        <v>5.8</v>
      </c>
      <c r="L348" s="36">
        <v>79.900000000000006</v>
      </c>
      <c r="M348" s="36">
        <v>2.4</v>
      </c>
      <c r="N348" s="36">
        <v>744</v>
      </c>
      <c r="O348" s="36">
        <v>90</v>
      </c>
      <c r="P348" s="36"/>
      <c r="Q348" s="36">
        <v>78.2</v>
      </c>
      <c r="R348" s="36">
        <v>2.2999999999999998</v>
      </c>
      <c r="T348" s="41">
        <v>-32.790988735919882</v>
      </c>
      <c r="U348" s="41">
        <v>-831.16395494367964</v>
      </c>
    </row>
    <row r="349" spans="1:21">
      <c r="A349" s="35" t="s">
        <v>2603</v>
      </c>
      <c r="B349" s="36">
        <v>113.94385653735</v>
      </c>
      <c r="C349" s="36">
        <v>2.7469804617281199</v>
      </c>
      <c r="D349" s="36"/>
      <c r="E349" s="66">
        <v>81.244488051232096</v>
      </c>
      <c r="F349" s="66">
        <v>3.5747513460529698</v>
      </c>
      <c r="G349" s="68">
        <v>6.1767643267786797E-2</v>
      </c>
      <c r="H349" s="68">
        <v>9.9001787115871997E-3</v>
      </c>
      <c r="I349" s="66">
        <v>0.156892330091499</v>
      </c>
      <c r="J349" s="36">
        <v>101.2</v>
      </c>
      <c r="K349" s="36">
        <v>7.7</v>
      </c>
      <c r="L349" s="36">
        <v>78.900000000000006</v>
      </c>
      <c r="M349" s="36">
        <v>1.7</v>
      </c>
      <c r="N349" s="36">
        <v>665</v>
      </c>
      <c r="O349" s="36">
        <v>172</v>
      </c>
      <c r="P349" s="36"/>
      <c r="Q349" s="36">
        <v>77.5</v>
      </c>
      <c r="R349" s="36">
        <v>1.7</v>
      </c>
      <c r="T349" s="41">
        <v>-28.263624841571605</v>
      </c>
      <c r="U349" s="41">
        <v>-742.83903675538659</v>
      </c>
    </row>
    <row r="350" spans="1:21">
      <c r="A350" s="35" t="s">
        <v>2602</v>
      </c>
      <c r="B350" s="36">
        <v>66.4324203575583</v>
      </c>
      <c r="C350" s="36">
        <v>1.8423700815934001</v>
      </c>
      <c r="D350" s="36"/>
      <c r="E350" s="66">
        <v>83.396040671140995</v>
      </c>
      <c r="F350" s="66">
        <v>3.6924034016943099</v>
      </c>
      <c r="G350" s="68">
        <v>4.3430862568418903E-2</v>
      </c>
      <c r="H350" s="68">
        <v>1.07692950067774E-2</v>
      </c>
      <c r="I350" s="66">
        <v>0.18121595304968</v>
      </c>
      <c r="J350" s="36">
        <v>70.38</v>
      </c>
      <c r="K350" s="36">
        <v>8.2899999999999991</v>
      </c>
      <c r="L350" s="36">
        <v>76.84</v>
      </c>
      <c r="M350" s="36">
        <v>1.69</v>
      </c>
      <c r="N350" s="36">
        <v>1.6000000000000001E-4</v>
      </c>
      <c r="O350" s="36">
        <v>287.84967999999998</v>
      </c>
      <c r="P350" s="36"/>
      <c r="Q350" s="36">
        <v>77.239999999999995</v>
      </c>
      <c r="R350" s="36">
        <v>1.7</v>
      </c>
      <c r="T350" s="41">
        <v>8.40707964601771</v>
      </c>
      <c r="U350" s="41">
        <v>99.999791775117131</v>
      </c>
    </row>
    <row r="351" spans="1:21">
      <c r="A351" s="35" t="s">
        <v>2601</v>
      </c>
      <c r="B351" s="36">
        <v>62.5365849889047</v>
      </c>
      <c r="C351" s="36">
        <v>2.01994940589698</v>
      </c>
      <c r="D351" s="36"/>
      <c r="E351" s="66">
        <v>83.503961394794104</v>
      </c>
      <c r="F351" s="66">
        <v>3.2951159186419599</v>
      </c>
      <c r="G351" s="68">
        <v>5.2520981025602702E-2</v>
      </c>
      <c r="H351" s="68">
        <v>7.0805292883255504E-3</v>
      </c>
      <c r="I351" s="66">
        <v>0.59982373177141901</v>
      </c>
      <c r="J351" s="36">
        <v>84.4</v>
      </c>
      <c r="K351" s="36">
        <v>4.7</v>
      </c>
      <c r="L351" s="36">
        <v>76.7</v>
      </c>
      <c r="M351" s="36">
        <v>1.5</v>
      </c>
      <c r="N351" s="36">
        <v>307</v>
      </c>
      <c r="O351" s="36">
        <v>154</v>
      </c>
      <c r="P351" s="36"/>
      <c r="Q351" s="36">
        <v>76.3</v>
      </c>
      <c r="R351" s="36">
        <v>1.5</v>
      </c>
      <c r="T351" s="41">
        <v>-10.03911342894394</v>
      </c>
      <c r="U351" s="41">
        <v>-300.2607561929596</v>
      </c>
    </row>
    <row r="352" spans="1:21">
      <c r="A352" s="35" t="s">
        <v>2600</v>
      </c>
      <c r="B352" s="36">
        <v>44.391333084303703</v>
      </c>
      <c r="C352" s="36">
        <v>1.9106202916339099</v>
      </c>
      <c r="D352" s="36"/>
      <c r="E352" s="66">
        <v>82.906249598447999</v>
      </c>
      <c r="F352" s="66">
        <v>3.0705565853482901</v>
      </c>
      <c r="G352" s="68">
        <v>5.87669083392428E-2</v>
      </c>
      <c r="H352" s="68">
        <v>6.2293449518625796E-3</v>
      </c>
      <c r="I352" s="66">
        <v>0.18696167353529</v>
      </c>
      <c r="J352" s="36">
        <v>94.6</v>
      </c>
      <c r="K352" s="36">
        <v>4.8</v>
      </c>
      <c r="L352" s="36">
        <v>77.3</v>
      </c>
      <c r="M352" s="36">
        <v>1.4</v>
      </c>
      <c r="N352" s="36">
        <v>557</v>
      </c>
      <c r="O352" s="36">
        <v>116</v>
      </c>
      <c r="P352" s="36"/>
      <c r="Q352" s="36">
        <v>76.2</v>
      </c>
      <c r="R352" s="36">
        <v>1.4</v>
      </c>
      <c r="T352" s="41">
        <v>-22.380336351875808</v>
      </c>
      <c r="U352" s="41">
        <v>-620.56921086675288</v>
      </c>
    </row>
    <row r="353" spans="1:21">
      <c r="A353" s="35" t="s">
        <v>2599</v>
      </c>
      <c r="B353" s="36">
        <v>50.5436702645205</v>
      </c>
      <c r="C353" s="36">
        <v>1.4246032349461499</v>
      </c>
      <c r="D353" s="36"/>
      <c r="E353" s="66">
        <v>81.908326837399798</v>
      </c>
      <c r="F353" s="66">
        <v>5.2216375324132001</v>
      </c>
      <c r="G353" s="68">
        <v>7.0944135252339405E-2</v>
      </c>
      <c r="H353" s="68">
        <v>8.0835870215897904E-3</v>
      </c>
      <c r="I353" s="66">
        <v>1.21898791146352E-2</v>
      </c>
      <c r="J353" s="36">
        <v>114.5</v>
      </c>
      <c r="K353" s="36">
        <v>7</v>
      </c>
      <c r="L353" s="36">
        <v>78.2</v>
      </c>
      <c r="M353" s="36">
        <v>2.5</v>
      </c>
      <c r="N353" s="36">
        <v>955</v>
      </c>
      <c r="O353" s="36">
        <v>117</v>
      </c>
      <c r="P353" s="36"/>
      <c r="Q353" s="36">
        <v>75.900000000000006</v>
      </c>
      <c r="R353" s="36">
        <v>2.4</v>
      </c>
      <c r="T353" s="41">
        <v>-46.419437340153443</v>
      </c>
      <c r="U353" s="41">
        <v>-1121.227621483376</v>
      </c>
    </row>
    <row r="354" spans="1:21">
      <c r="A354" s="35" t="s">
        <v>2598</v>
      </c>
      <c r="B354" s="36">
        <v>502.10118290272999</v>
      </c>
      <c r="C354" s="36">
        <v>4.0832521837506199</v>
      </c>
      <c r="D354" s="36"/>
      <c r="E354" s="66">
        <v>84.411115925673997</v>
      </c>
      <c r="F354" s="66">
        <v>2.63299248338638</v>
      </c>
      <c r="G354" s="68">
        <v>4.85046672899987E-2</v>
      </c>
      <c r="H354" s="68">
        <v>2.7534545993960599E-3</v>
      </c>
      <c r="I354" s="66">
        <v>8.7186401103608993E-2</v>
      </c>
      <c r="J354" s="36">
        <v>77.39</v>
      </c>
      <c r="K354" s="36">
        <v>2.3199999999999998</v>
      </c>
      <c r="L354" s="36">
        <v>75.92</v>
      </c>
      <c r="M354" s="36">
        <v>1.18</v>
      </c>
      <c r="N354" s="36">
        <v>122.9</v>
      </c>
      <c r="O354" s="36">
        <v>66.900000000000006</v>
      </c>
      <c r="P354" s="36"/>
      <c r="Q354" s="36">
        <v>75.83</v>
      </c>
      <c r="R354" s="36">
        <v>1.18</v>
      </c>
      <c r="T354" s="41">
        <v>-1.936248682824024</v>
      </c>
      <c r="U354" s="41">
        <v>-61.880927291886202</v>
      </c>
    </row>
    <row r="355" spans="1:21">
      <c r="A355" s="35" t="s">
        <v>2597</v>
      </c>
      <c r="B355" s="36">
        <v>52.926234875808497</v>
      </c>
      <c r="C355" s="36">
        <v>1.8139744779183999</v>
      </c>
      <c r="D355" s="36"/>
      <c r="E355" s="66">
        <v>81.556832619941403</v>
      </c>
      <c r="F355" s="66">
        <v>4.2451565235185198</v>
      </c>
      <c r="G355" s="68">
        <v>8.0337995940010606E-2</v>
      </c>
      <c r="H355" s="68">
        <v>9.3182346093935494E-3</v>
      </c>
      <c r="I355" s="66">
        <v>0.39353093925000998</v>
      </c>
      <c r="J355" s="36">
        <v>129.30000000000001</v>
      </c>
      <c r="K355" s="36">
        <v>6.5</v>
      </c>
      <c r="L355" s="36">
        <v>78.599999999999994</v>
      </c>
      <c r="M355" s="36">
        <v>2</v>
      </c>
      <c r="N355" s="36">
        <v>1204</v>
      </c>
      <c r="O355" s="36">
        <v>114</v>
      </c>
      <c r="P355" s="36"/>
      <c r="Q355" s="36">
        <v>75.3</v>
      </c>
      <c r="R355" s="36">
        <v>1.9</v>
      </c>
      <c r="T355" s="41">
        <v>-64.503816793893151</v>
      </c>
      <c r="U355" s="41">
        <v>-1431.8066157760816</v>
      </c>
    </row>
    <row r="356" spans="1:21">
      <c r="A356" s="35" t="s">
        <v>2596</v>
      </c>
      <c r="B356" s="36">
        <v>50.005319223114398</v>
      </c>
      <c r="C356" s="36">
        <v>2.0975980029274499</v>
      </c>
      <c r="D356" s="36"/>
      <c r="E356" s="66">
        <v>84.358744201866998</v>
      </c>
      <c r="F356" s="66">
        <v>3.8677943277047699</v>
      </c>
      <c r="G356" s="68">
        <v>5.7624520290240101E-2</v>
      </c>
      <c r="H356" s="68">
        <v>5.81963554431083E-3</v>
      </c>
      <c r="I356" s="66">
        <v>9.6039979362314704E-2</v>
      </c>
      <c r="J356" s="36">
        <v>91.4</v>
      </c>
      <c r="K356" s="36">
        <v>4.7</v>
      </c>
      <c r="L356" s="36">
        <v>76</v>
      </c>
      <c r="M356" s="36">
        <v>1.7</v>
      </c>
      <c r="N356" s="36">
        <v>515</v>
      </c>
      <c r="O356" s="36">
        <v>111</v>
      </c>
      <c r="P356" s="36"/>
      <c r="Q356" s="36">
        <v>75</v>
      </c>
      <c r="R356" s="36">
        <v>1.7</v>
      </c>
      <c r="T356" s="41">
        <v>-20.26315789473685</v>
      </c>
      <c r="U356" s="41">
        <v>-577.63157894736844</v>
      </c>
    </row>
    <row r="357" spans="1:21">
      <c r="A357" s="35" t="s">
        <v>2595</v>
      </c>
      <c r="B357" s="36">
        <v>55.638396181968503</v>
      </c>
      <c r="C357" s="36">
        <v>2.0838959838484201</v>
      </c>
      <c r="D357" s="36"/>
      <c r="E357" s="66">
        <v>85.347102357596697</v>
      </c>
      <c r="F357" s="66">
        <v>3.44778610294899</v>
      </c>
      <c r="G357" s="68">
        <v>5.0005299568681501E-2</v>
      </c>
      <c r="H357" s="68">
        <v>1.46081927690353E-2</v>
      </c>
      <c r="I357" s="66">
        <v>0.31571281707062698</v>
      </c>
      <c r="J357" s="36">
        <v>78.8</v>
      </c>
      <c r="K357" s="36">
        <v>10.7</v>
      </c>
      <c r="L357" s="36">
        <v>75.09</v>
      </c>
      <c r="M357" s="36">
        <v>1.51</v>
      </c>
      <c r="N357" s="36">
        <v>194</v>
      </c>
      <c r="O357" s="36">
        <v>340</v>
      </c>
      <c r="P357" s="36"/>
      <c r="Q357" s="36">
        <v>74.86</v>
      </c>
      <c r="R357" s="36">
        <v>1.5</v>
      </c>
      <c r="T357" s="41">
        <v>-4.9407377813290632</v>
      </c>
      <c r="U357" s="41">
        <v>-158.35663870022637</v>
      </c>
    </row>
    <row r="358" spans="1:21">
      <c r="A358" s="35" t="s">
        <v>2594</v>
      </c>
      <c r="B358" s="36">
        <v>84.064517560878798</v>
      </c>
      <c r="C358" s="36">
        <v>2.05804123960651</v>
      </c>
      <c r="D358" s="36"/>
      <c r="E358" s="66">
        <v>89.284620585766902</v>
      </c>
      <c r="F358" s="66">
        <v>4.8683249807324902</v>
      </c>
      <c r="G358" s="68">
        <v>5.7915703505764901E-2</v>
      </c>
      <c r="H358" s="68">
        <v>1.12525588407797E-2</v>
      </c>
      <c r="I358" s="66">
        <v>8.6677808923386099E-2</v>
      </c>
      <c r="J358" s="36">
        <v>86.94</v>
      </c>
      <c r="K358" s="36">
        <v>8.2200000000000006</v>
      </c>
      <c r="L358" s="36">
        <v>71.8</v>
      </c>
      <c r="M358" s="36">
        <v>1.95</v>
      </c>
      <c r="N358" s="36">
        <v>526</v>
      </c>
      <c r="O358" s="36">
        <v>213</v>
      </c>
      <c r="P358" s="36"/>
      <c r="Q358" s="36">
        <v>70.86</v>
      </c>
      <c r="R358" s="36">
        <v>1.92</v>
      </c>
      <c r="T358" s="41">
        <v>-21.086350974930362</v>
      </c>
      <c r="U358" s="41">
        <v>-632.59052924791092</v>
      </c>
    </row>
    <row r="359" spans="1:21">
      <c r="B359" s="36"/>
      <c r="C359" s="36"/>
      <c r="D359" s="36"/>
      <c r="E359" s="66"/>
      <c r="F359" s="66"/>
      <c r="G359" s="68"/>
      <c r="H359" s="68"/>
      <c r="I359" s="66"/>
      <c r="J359" s="36"/>
      <c r="K359" s="36"/>
      <c r="L359" s="36"/>
      <c r="M359" s="36"/>
      <c r="N359" s="36"/>
      <c r="O359" s="36"/>
      <c r="P359" s="36"/>
      <c r="Q359" s="36"/>
      <c r="R359" s="36"/>
      <c r="T359" s="41"/>
      <c r="U359" s="41"/>
    </row>
    <row r="360" spans="1:21">
      <c r="A360" s="35" t="s">
        <v>2593</v>
      </c>
      <c r="B360" s="36">
        <v>286.79232136816898</v>
      </c>
      <c r="C360" s="36">
        <v>2.3577558744408802</v>
      </c>
      <c r="D360" s="36"/>
      <c r="E360" s="66">
        <v>3.8774599758642498</v>
      </c>
      <c r="F360" s="66">
        <v>0.230156772099013</v>
      </c>
      <c r="G360" s="68">
        <v>9.9861580831266505E-2</v>
      </c>
      <c r="H360" s="68">
        <v>5.10689149086716E-3</v>
      </c>
      <c r="I360" s="66">
        <v>0.241314000120155</v>
      </c>
      <c r="J360" s="36">
        <v>1538.3</v>
      </c>
      <c r="K360" s="36">
        <v>27.1</v>
      </c>
      <c r="L360" s="36">
        <v>1479.1</v>
      </c>
      <c r="M360" s="36">
        <v>39.200000000000003</v>
      </c>
      <c r="N360" s="36">
        <v>1620.7</v>
      </c>
      <c r="O360" s="36">
        <v>47.6</v>
      </c>
      <c r="P360" s="36"/>
      <c r="Q360" s="36">
        <v>1467</v>
      </c>
      <c r="R360" s="36">
        <v>38.9</v>
      </c>
      <c r="T360" s="41">
        <v>-4.0024339125143698</v>
      </c>
      <c r="U360" s="41">
        <v>-9.5733892231762656</v>
      </c>
    </row>
    <row r="361" spans="1:21">
      <c r="A361" s="35" t="s">
        <v>2592</v>
      </c>
      <c r="B361" s="36">
        <v>41.583953494438902</v>
      </c>
      <c r="C361" s="36">
        <v>5.0165011486999296</v>
      </c>
      <c r="D361" s="36"/>
      <c r="E361" s="66">
        <v>4.4593423570236101</v>
      </c>
      <c r="F361" s="66">
        <v>0.449067460666916</v>
      </c>
      <c r="G361" s="68">
        <v>0.124773983167765</v>
      </c>
      <c r="H361" s="68">
        <v>6.9307038290517802E-3</v>
      </c>
      <c r="I361" s="66">
        <v>-0.26960385200964299</v>
      </c>
      <c r="J361" s="36">
        <v>1604.6</v>
      </c>
      <c r="K361" s="36">
        <v>51.4</v>
      </c>
      <c r="L361" s="36">
        <v>1304.3</v>
      </c>
      <c r="M361" s="36">
        <v>59.5</v>
      </c>
      <c r="N361" s="36">
        <v>2024.8</v>
      </c>
      <c r="O361" s="36">
        <v>49.2</v>
      </c>
      <c r="P361" s="36"/>
      <c r="Q361" s="36">
        <v>1244.4000000000001</v>
      </c>
      <c r="R361" s="36">
        <v>57</v>
      </c>
      <c r="T361" s="41">
        <v>-23.023844207620943</v>
      </c>
      <c r="U361" s="41">
        <v>-55.24035881315649</v>
      </c>
    </row>
    <row r="362" spans="1:21">
      <c r="A362" s="35" t="s">
        <v>2591</v>
      </c>
      <c r="B362" s="36">
        <v>195.317749756241</v>
      </c>
      <c r="C362" s="36">
        <v>2.0042127178697999</v>
      </c>
      <c r="D362" s="36"/>
      <c r="E362" s="66">
        <v>15.5573327806463</v>
      </c>
      <c r="F362" s="66">
        <v>0.73495585822903198</v>
      </c>
      <c r="G362" s="68">
        <v>5.2655378624299698E-2</v>
      </c>
      <c r="H362" s="68">
        <v>3.0123471900821799E-3</v>
      </c>
      <c r="I362" s="66">
        <v>9.0461181235751698E-2</v>
      </c>
      <c r="J362" s="36">
        <v>388.7</v>
      </c>
      <c r="K362" s="36">
        <v>11.4</v>
      </c>
      <c r="L362" s="36">
        <v>401.59</v>
      </c>
      <c r="M362" s="36">
        <v>9.1999999999999993</v>
      </c>
      <c r="N362" s="36">
        <v>313</v>
      </c>
      <c r="O362" s="36">
        <v>65.099999999999994</v>
      </c>
      <c r="P362" s="36"/>
      <c r="Q362" s="36">
        <v>402.62</v>
      </c>
      <c r="R362" s="36">
        <v>9.2200000000000006</v>
      </c>
      <c r="T362" s="41">
        <v>3.2097412784182842</v>
      </c>
      <c r="U362" s="41">
        <v>22.05981224632087</v>
      </c>
    </row>
    <row r="363" spans="1:21">
      <c r="A363" s="35" t="s">
        <v>2561</v>
      </c>
      <c r="B363" s="36">
        <v>772.20116046100395</v>
      </c>
      <c r="C363" s="36">
        <v>6.98105655605658</v>
      </c>
      <c r="D363" s="36"/>
      <c r="E363" s="66">
        <v>15.962406019440801</v>
      </c>
      <c r="F363" s="66">
        <v>2.4976185531181399</v>
      </c>
      <c r="G363" s="68">
        <v>7.8544780911668402E-2</v>
      </c>
      <c r="H363" s="68">
        <v>6.3024169799671898E-3</v>
      </c>
      <c r="I363" s="66">
        <v>-0.50080357111960205</v>
      </c>
      <c r="J363" s="36">
        <v>526</v>
      </c>
      <c r="K363" s="36">
        <v>43</v>
      </c>
      <c r="L363" s="36">
        <v>392</v>
      </c>
      <c r="M363" s="36">
        <v>30</v>
      </c>
      <c r="N363" s="36">
        <v>1160</v>
      </c>
      <c r="O363" s="36">
        <v>80</v>
      </c>
      <c r="P363" s="36"/>
      <c r="Q363" s="36">
        <v>380</v>
      </c>
      <c r="R363" s="36">
        <v>29</v>
      </c>
      <c r="T363" s="41">
        <v>-34.183673469387756</v>
      </c>
      <c r="U363" s="41">
        <v>-195.91836734693877</v>
      </c>
    </row>
    <row r="364" spans="1:21">
      <c r="A364" s="35" t="s">
        <v>2590</v>
      </c>
      <c r="B364" s="36">
        <v>378.50777095364799</v>
      </c>
      <c r="C364" s="36">
        <v>2.4746501992254499</v>
      </c>
      <c r="D364" s="36"/>
      <c r="E364" s="66">
        <v>27.449474182623401</v>
      </c>
      <c r="F364" s="66">
        <v>1.57503952935655</v>
      </c>
      <c r="G364" s="68">
        <v>5.4433547038539198E-2</v>
      </c>
      <c r="H364" s="68">
        <v>4.42050321497405E-3</v>
      </c>
      <c r="I364" s="66">
        <v>0.20497400444397601</v>
      </c>
      <c r="J364" s="36">
        <v>245.33</v>
      </c>
      <c r="K364" s="36">
        <v>9.73</v>
      </c>
      <c r="L364" s="36">
        <v>230.67</v>
      </c>
      <c r="M364" s="36">
        <v>6.5</v>
      </c>
      <c r="N364" s="36">
        <v>388</v>
      </c>
      <c r="O364" s="36">
        <v>91.2</v>
      </c>
      <c r="P364" s="36"/>
      <c r="Q364" s="36">
        <v>229.63</v>
      </c>
      <c r="R364" s="36">
        <v>6.47</v>
      </c>
      <c r="T364" s="41">
        <v>-6.35539948844671</v>
      </c>
      <c r="U364" s="41">
        <v>-68.205661767893531</v>
      </c>
    </row>
    <row r="365" spans="1:21">
      <c r="A365" s="35" t="s">
        <v>2589</v>
      </c>
      <c r="B365" s="36">
        <v>125.39211838266399</v>
      </c>
      <c r="C365" s="36">
        <v>2.14032967039739</v>
      </c>
      <c r="D365" s="36"/>
      <c r="E365" s="66">
        <v>49.276741926350901</v>
      </c>
      <c r="F365" s="66">
        <v>2.5975620708441101</v>
      </c>
      <c r="G365" s="68">
        <v>4.2602882824300102E-2</v>
      </c>
      <c r="H365" s="68">
        <v>8.1799690177879504E-3</v>
      </c>
      <c r="I365" s="66">
        <v>0.99288699504124001</v>
      </c>
      <c r="J365" s="36">
        <v>114.3</v>
      </c>
      <c r="K365" s="36">
        <v>7.56</v>
      </c>
      <c r="L365" s="36">
        <v>129.51</v>
      </c>
      <c r="M365" s="36">
        <v>3.38</v>
      </c>
      <c r="N365" s="36">
        <v>1.4999999999999999E-4</v>
      </c>
      <c r="O365" s="36">
        <v>226.48275000000001</v>
      </c>
      <c r="P365" s="36"/>
      <c r="Q365" s="36">
        <v>130.49</v>
      </c>
      <c r="R365" s="36">
        <v>3.4</v>
      </c>
      <c r="T365" s="41">
        <v>11.744266851980537</v>
      </c>
      <c r="U365" s="41">
        <v>99.999884178827898</v>
      </c>
    </row>
    <row r="366" spans="1:21">
      <c r="A366" s="35" t="s">
        <v>2588</v>
      </c>
      <c r="B366" s="36">
        <v>329.82558836975198</v>
      </c>
      <c r="C366" s="36">
        <v>3.2047690860176998</v>
      </c>
      <c r="D366" s="36"/>
      <c r="E366" s="66">
        <v>49.2301032676475</v>
      </c>
      <c r="F366" s="66">
        <v>1.84064567877704</v>
      </c>
      <c r="G366" s="68">
        <v>4.7372408919999498E-2</v>
      </c>
      <c r="H366" s="68">
        <v>2.8489395873079301E-3</v>
      </c>
      <c r="I366" s="66">
        <v>9.4751435002759093E-2</v>
      </c>
      <c r="J366" s="36">
        <v>126.45</v>
      </c>
      <c r="K366" s="36">
        <v>4.03</v>
      </c>
      <c r="L366" s="36">
        <v>129.63</v>
      </c>
      <c r="M366" s="36">
        <v>2.4</v>
      </c>
      <c r="N366" s="36">
        <v>67</v>
      </c>
      <c r="O366" s="36">
        <v>71.599999999999994</v>
      </c>
      <c r="P366" s="36"/>
      <c r="Q366" s="36">
        <v>129.84</v>
      </c>
      <c r="R366" s="36">
        <v>2.4</v>
      </c>
      <c r="T366" s="41">
        <v>2.4531358481832855</v>
      </c>
      <c r="U366" s="41">
        <v>48.314433387333175</v>
      </c>
    </row>
    <row r="367" spans="1:21">
      <c r="A367" s="35" t="s">
        <v>2587</v>
      </c>
      <c r="B367" s="36">
        <v>349.57736637222303</v>
      </c>
      <c r="C367" s="36">
        <v>2.2347829491161502</v>
      </c>
      <c r="D367" s="36"/>
      <c r="E367" s="66">
        <v>50.234862677695801</v>
      </c>
      <c r="F367" s="66">
        <v>1.63556953266875</v>
      </c>
      <c r="G367" s="68">
        <v>4.5538266992798601E-2</v>
      </c>
      <c r="H367" s="68">
        <v>4.1921822863576702E-3</v>
      </c>
      <c r="I367" s="66">
        <v>0.21901078452398801</v>
      </c>
      <c r="J367" s="36">
        <v>119.53</v>
      </c>
      <c r="K367" s="36">
        <v>5.1100000000000003</v>
      </c>
      <c r="L367" s="36">
        <v>127.06</v>
      </c>
      <c r="M367" s="36">
        <v>2.0499999999999998</v>
      </c>
      <c r="N367" s="36">
        <v>1.6000000000000001E-4</v>
      </c>
      <c r="O367" s="36">
        <v>109.709</v>
      </c>
      <c r="P367" s="36"/>
      <c r="Q367" s="36">
        <v>127.55</v>
      </c>
      <c r="R367" s="36">
        <v>2.06</v>
      </c>
      <c r="T367" s="41">
        <v>5.926334015425784</v>
      </c>
      <c r="U367" s="41">
        <v>99.999874075240044</v>
      </c>
    </row>
    <row r="368" spans="1:21">
      <c r="A368" s="35" t="s">
        <v>2586</v>
      </c>
      <c r="B368" s="36">
        <v>572.06971317821899</v>
      </c>
      <c r="C368" s="36">
        <v>12.6970105603266</v>
      </c>
      <c r="D368" s="36"/>
      <c r="E368" s="66">
        <v>50.715686549921699</v>
      </c>
      <c r="F368" s="66">
        <v>2.1744982470168601</v>
      </c>
      <c r="G368" s="68">
        <v>5.31372596984808E-2</v>
      </c>
      <c r="H368" s="68">
        <v>3.6245293544911101E-3</v>
      </c>
      <c r="I368" s="66">
        <v>3.9946197915192397E-2</v>
      </c>
      <c r="J368" s="36">
        <v>136.94999999999999</v>
      </c>
      <c r="K368" s="36">
        <v>5.07</v>
      </c>
      <c r="L368" s="36">
        <v>125.87</v>
      </c>
      <c r="M368" s="36">
        <v>2.67</v>
      </c>
      <c r="N368" s="36">
        <v>333.6</v>
      </c>
      <c r="O368" s="36">
        <v>77.3</v>
      </c>
      <c r="P368" s="36"/>
      <c r="Q368" s="36">
        <v>125.15</v>
      </c>
      <c r="R368" s="36">
        <v>2.66</v>
      </c>
      <c r="T368" s="41">
        <v>-8.8027329784698356</v>
      </c>
      <c r="U368" s="41">
        <v>-165.03535393660127</v>
      </c>
    </row>
    <row r="369" spans="1:21">
      <c r="A369" s="35" t="s">
        <v>2585</v>
      </c>
      <c r="B369" s="36">
        <v>275.58278977335698</v>
      </c>
      <c r="C369" s="36">
        <v>2.6938494701043401</v>
      </c>
      <c r="D369" s="36"/>
      <c r="E369" s="66">
        <v>52.976549079519401</v>
      </c>
      <c r="F369" s="66">
        <v>1.9930472892322599</v>
      </c>
      <c r="G369" s="68">
        <v>4.4460187968989102E-2</v>
      </c>
      <c r="H369" s="68">
        <v>4.1675844769889798E-3</v>
      </c>
      <c r="I369" s="66">
        <v>0.277897233705242</v>
      </c>
      <c r="J369" s="36">
        <v>111.13</v>
      </c>
      <c r="K369" s="36">
        <v>4.78</v>
      </c>
      <c r="L369" s="36">
        <v>120.55</v>
      </c>
      <c r="M369" s="36">
        <v>2.25</v>
      </c>
      <c r="N369" s="36">
        <v>1.4999999999999999E-4</v>
      </c>
      <c r="O369" s="36">
        <v>114.74526</v>
      </c>
      <c r="P369" s="36"/>
      <c r="Q369" s="36">
        <v>121.15</v>
      </c>
      <c r="R369" s="36">
        <v>2.2599999999999998</v>
      </c>
      <c r="T369" s="41">
        <v>7.8141849854832035</v>
      </c>
      <c r="U369" s="41">
        <v>99.999875570302777</v>
      </c>
    </row>
    <row r="370" spans="1:21">
      <c r="A370" s="35" t="s">
        <v>2584</v>
      </c>
      <c r="B370" s="36">
        <v>278.25134700585699</v>
      </c>
      <c r="C370" s="36">
        <v>2.2341026061705702</v>
      </c>
      <c r="D370" s="36"/>
      <c r="E370" s="66">
        <v>52.6671256576631</v>
      </c>
      <c r="F370" s="66">
        <v>2.6270358534807201</v>
      </c>
      <c r="G370" s="68">
        <v>4.9666215938903698E-2</v>
      </c>
      <c r="H370" s="68">
        <v>4.9338856409916103E-3</v>
      </c>
      <c r="I370" s="66">
        <v>-6.4781534794598897E-3</v>
      </c>
      <c r="J370" s="36">
        <v>124.07</v>
      </c>
      <c r="K370" s="36">
        <v>6.51</v>
      </c>
      <c r="L370" s="36">
        <v>121.25</v>
      </c>
      <c r="M370" s="36">
        <v>3</v>
      </c>
      <c r="N370" s="36">
        <v>178</v>
      </c>
      <c r="O370" s="36">
        <v>116</v>
      </c>
      <c r="P370" s="36"/>
      <c r="Q370" s="36">
        <v>121.12</v>
      </c>
      <c r="R370" s="36">
        <v>2.99</v>
      </c>
      <c r="T370" s="41">
        <v>-2.3257731958762831</v>
      </c>
      <c r="U370" s="41">
        <v>-46.804123711340203</v>
      </c>
    </row>
    <row r="371" spans="1:21">
      <c r="A371" s="35" t="s">
        <v>2583</v>
      </c>
      <c r="B371" s="36">
        <v>303.16200231730397</v>
      </c>
      <c r="C371" s="36">
        <v>3.7220875864194198</v>
      </c>
      <c r="D371" s="36"/>
      <c r="E371" s="66">
        <v>52.758004957359901</v>
      </c>
      <c r="F371" s="66">
        <v>1.8590747334225799</v>
      </c>
      <c r="G371" s="68">
        <v>4.86771499017613E-2</v>
      </c>
      <c r="H371" s="68">
        <v>5.5116339877485897E-3</v>
      </c>
      <c r="I371" s="66">
        <v>6.9717137780095501E-2</v>
      </c>
      <c r="J371" s="36">
        <v>121.54</v>
      </c>
      <c r="K371" s="36">
        <v>6.66</v>
      </c>
      <c r="L371" s="36">
        <v>121.04</v>
      </c>
      <c r="M371" s="36">
        <v>2.11</v>
      </c>
      <c r="N371" s="36">
        <v>131</v>
      </c>
      <c r="O371" s="36">
        <v>133</v>
      </c>
      <c r="P371" s="36"/>
      <c r="Q371" s="36">
        <v>121.01</v>
      </c>
      <c r="R371" s="36">
        <v>2.11</v>
      </c>
      <c r="T371" s="41">
        <v>-0.41308658294778577</v>
      </c>
      <c r="U371" s="41">
        <v>-8.2286847323198877</v>
      </c>
    </row>
    <row r="372" spans="1:21">
      <c r="A372" s="35" t="s">
        <v>2555</v>
      </c>
      <c r="B372" s="36">
        <v>343.54960620517397</v>
      </c>
      <c r="C372" s="36">
        <v>2.2628907299997398</v>
      </c>
      <c r="D372" s="36"/>
      <c r="E372" s="66">
        <v>53.825822499974599</v>
      </c>
      <c r="F372" s="66">
        <v>1.92977663004542</v>
      </c>
      <c r="G372" s="68">
        <v>4.8225841710619298E-2</v>
      </c>
      <c r="H372" s="68">
        <v>3.6168541005314201E-3</v>
      </c>
      <c r="I372" s="66">
        <v>9.2059266037313195E-2</v>
      </c>
      <c r="J372" s="36">
        <v>118.22</v>
      </c>
      <c r="K372" s="36">
        <v>4.47</v>
      </c>
      <c r="L372" s="36">
        <v>118.67</v>
      </c>
      <c r="M372" s="36">
        <v>2.11</v>
      </c>
      <c r="N372" s="36">
        <v>109.3</v>
      </c>
      <c r="O372" s="36">
        <v>88.6</v>
      </c>
      <c r="P372" s="36"/>
      <c r="Q372" s="36">
        <v>118.69</v>
      </c>
      <c r="R372" s="36">
        <v>2.11</v>
      </c>
      <c r="T372" s="41">
        <v>0.37920283138114336</v>
      </c>
      <c r="U372" s="41">
        <v>7.8958456223139839</v>
      </c>
    </row>
    <row r="373" spans="1:21">
      <c r="A373" s="35" t="s">
        <v>2582</v>
      </c>
      <c r="B373" s="36">
        <v>333.31205702493003</v>
      </c>
      <c r="C373" s="36">
        <v>2.3756751841825898</v>
      </c>
      <c r="D373" s="36"/>
      <c r="E373" s="66">
        <v>54.216697700079699</v>
      </c>
      <c r="F373" s="66">
        <v>2.8691645313046799</v>
      </c>
      <c r="G373" s="68">
        <v>4.7637111477637599E-2</v>
      </c>
      <c r="H373" s="68">
        <v>4.4693415082572002E-3</v>
      </c>
      <c r="I373" s="66">
        <v>3.1678092343446103E-2</v>
      </c>
      <c r="J373" s="36">
        <v>116.06</v>
      </c>
      <c r="K373" s="36">
        <v>5.83</v>
      </c>
      <c r="L373" s="36">
        <v>117.82</v>
      </c>
      <c r="M373" s="36">
        <v>3.09</v>
      </c>
      <c r="N373" s="36">
        <v>80.2</v>
      </c>
      <c r="O373" s="36">
        <v>111.4</v>
      </c>
      <c r="P373" s="36"/>
      <c r="Q373" s="36">
        <v>117.93</v>
      </c>
      <c r="R373" s="36">
        <v>3.09</v>
      </c>
      <c r="T373" s="41">
        <v>1.4938041079612892</v>
      </c>
      <c r="U373" s="41">
        <v>31.930062807672716</v>
      </c>
    </row>
    <row r="374" spans="1:21">
      <c r="A374" s="35" t="s">
        <v>2569</v>
      </c>
      <c r="B374" s="36">
        <v>362.41391834614598</v>
      </c>
      <c r="C374" s="36">
        <v>1.9001964733532699</v>
      </c>
      <c r="D374" s="36"/>
      <c r="E374" s="66">
        <v>54.1334562409508</v>
      </c>
      <c r="F374" s="66">
        <v>2.1086662118655402</v>
      </c>
      <c r="G374" s="68">
        <v>4.9229262023018902E-2</v>
      </c>
      <c r="H374" s="68">
        <v>4.4772859545968297E-3</v>
      </c>
      <c r="I374" s="66">
        <v>-0.15480682136457999</v>
      </c>
      <c r="J374" s="36">
        <v>119.89</v>
      </c>
      <c r="K374" s="36">
        <v>5.9</v>
      </c>
      <c r="L374" s="36">
        <v>118</v>
      </c>
      <c r="M374" s="36">
        <v>2.2799999999999998</v>
      </c>
      <c r="N374" s="36">
        <v>158</v>
      </c>
      <c r="O374" s="36">
        <v>106</v>
      </c>
      <c r="P374" s="36"/>
      <c r="Q374" s="36">
        <v>117.88</v>
      </c>
      <c r="R374" s="36">
        <v>2.27</v>
      </c>
      <c r="T374" s="41">
        <v>-1.6016949152542377</v>
      </c>
      <c r="U374" s="41">
        <v>-33.898305084745758</v>
      </c>
    </row>
    <row r="375" spans="1:21">
      <c r="A375" s="35" t="s">
        <v>2581</v>
      </c>
      <c r="B375" s="36">
        <v>187.26503345875099</v>
      </c>
      <c r="C375" s="36">
        <v>2.1201524652913601</v>
      </c>
      <c r="D375" s="36"/>
      <c r="E375" s="66">
        <v>54.360528416397202</v>
      </c>
      <c r="F375" s="66">
        <v>2.5843205863921201</v>
      </c>
      <c r="G375" s="68">
        <v>4.6297760586060298E-2</v>
      </c>
      <c r="H375" s="68">
        <v>5.1917937376613401E-3</v>
      </c>
      <c r="I375" s="66">
        <v>4.8518864084478801E-2</v>
      </c>
      <c r="J375" s="36">
        <v>112.69</v>
      </c>
      <c r="K375" s="36">
        <v>6.38</v>
      </c>
      <c r="L375" s="36">
        <v>117.51</v>
      </c>
      <c r="M375" s="36">
        <v>2.77</v>
      </c>
      <c r="N375" s="36">
        <v>12.1</v>
      </c>
      <c r="O375" s="36">
        <v>134.80000000000001</v>
      </c>
      <c r="P375" s="36"/>
      <c r="Q375" s="36">
        <v>117.82</v>
      </c>
      <c r="R375" s="36">
        <v>2.78</v>
      </c>
      <c r="T375" s="41">
        <v>4.1017785720364284</v>
      </c>
      <c r="U375" s="41">
        <v>89.703003999659614</v>
      </c>
    </row>
    <row r="376" spans="1:21">
      <c r="A376" s="35" t="s">
        <v>2580</v>
      </c>
      <c r="B376" s="36">
        <v>319.15404138968199</v>
      </c>
      <c r="C376" s="36">
        <v>2.5690513337482299</v>
      </c>
      <c r="D376" s="36"/>
      <c r="E376" s="66">
        <v>54.482071032299501</v>
      </c>
      <c r="F376" s="66">
        <v>1.26845038797473</v>
      </c>
      <c r="G376" s="68">
        <v>4.7133920266760498E-2</v>
      </c>
      <c r="H376" s="68">
        <v>4.2321905263078803E-3</v>
      </c>
      <c r="I376" s="66">
        <v>0.32563284837205198</v>
      </c>
      <c r="J376" s="36">
        <v>114.37</v>
      </c>
      <c r="K376" s="36">
        <v>4.5999999999999996</v>
      </c>
      <c r="L376" s="36">
        <v>117.25</v>
      </c>
      <c r="M376" s="36">
        <v>1.35</v>
      </c>
      <c r="N376" s="36">
        <v>54.9</v>
      </c>
      <c r="O376" s="36">
        <v>107.1</v>
      </c>
      <c r="P376" s="36"/>
      <c r="Q376" s="36">
        <v>117.43</v>
      </c>
      <c r="R376" s="36">
        <v>1.35</v>
      </c>
      <c r="T376" s="41">
        <v>2.4562899786780346</v>
      </c>
      <c r="U376" s="41">
        <v>53.176972281449899</v>
      </c>
    </row>
    <row r="377" spans="1:21">
      <c r="A377" s="35" t="s">
        <v>2559</v>
      </c>
      <c r="B377" s="36">
        <v>176.01643646976399</v>
      </c>
      <c r="C377" s="36">
        <v>2.5350356933403502</v>
      </c>
      <c r="D377" s="36"/>
      <c r="E377" s="66">
        <v>55.080258355768002</v>
      </c>
      <c r="F377" s="66">
        <v>2.0728824843406999</v>
      </c>
      <c r="G377" s="68">
        <v>4.7570453686189E-2</v>
      </c>
      <c r="H377" s="68">
        <v>5.0894655799893999E-3</v>
      </c>
      <c r="I377" s="66">
        <v>0.19344588030580501</v>
      </c>
      <c r="J377" s="36">
        <v>114.19</v>
      </c>
      <c r="K377" s="36">
        <v>5.74</v>
      </c>
      <c r="L377" s="36">
        <v>115.99</v>
      </c>
      <c r="M377" s="36">
        <v>2.16</v>
      </c>
      <c r="N377" s="36">
        <v>76.900000000000006</v>
      </c>
      <c r="O377" s="36">
        <v>127.1</v>
      </c>
      <c r="P377" s="36"/>
      <c r="Q377" s="36">
        <v>116.1</v>
      </c>
      <c r="R377" s="36">
        <v>2.17</v>
      </c>
      <c r="T377" s="41">
        <v>1.5518579187860999</v>
      </c>
      <c r="U377" s="41">
        <v>33.701181136304847</v>
      </c>
    </row>
    <row r="378" spans="1:21">
      <c r="A378" s="35" t="s">
        <v>2579</v>
      </c>
      <c r="B378" s="36">
        <v>266.416221470913</v>
      </c>
      <c r="C378" s="36">
        <v>2.3357751475366899</v>
      </c>
      <c r="D378" s="36"/>
      <c r="E378" s="66">
        <v>56.1097898282746</v>
      </c>
      <c r="F378" s="66">
        <v>3.2728012355362499</v>
      </c>
      <c r="G378" s="68">
        <v>4.8507303501663497E-2</v>
      </c>
      <c r="H378" s="68">
        <v>4.4826024128539997E-3</v>
      </c>
      <c r="I378" s="66">
        <v>0.29069841476032798</v>
      </c>
      <c r="J378" s="36">
        <v>114.3</v>
      </c>
      <c r="K378" s="36">
        <v>5.07</v>
      </c>
      <c r="L378" s="36">
        <v>113.88</v>
      </c>
      <c r="M378" s="36">
        <v>3.29</v>
      </c>
      <c r="N378" s="36">
        <v>123</v>
      </c>
      <c r="O378" s="36">
        <v>109</v>
      </c>
      <c r="P378" s="36"/>
      <c r="Q378" s="36">
        <v>113.85</v>
      </c>
      <c r="R378" s="36">
        <v>3.29</v>
      </c>
      <c r="T378" s="41">
        <v>-0.36880927291886351</v>
      </c>
      <c r="U378" s="41">
        <v>-8.0084299262381506</v>
      </c>
    </row>
    <row r="379" spans="1:21">
      <c r="A379" s="35" t="s">
        <v>2562</v>
      </c>
      <c r="B379" s="36">
        <v>239.63432952237201</v>
      </c>
      <c r="C379" s="36">
        <v>2.26120037343374</v>
      </c>
      <c r="D379" s="36"/>
      <c r="E379" s="66">
        <v>58.287922634786</v>
      </c>
      <c r="F379" s="66">
        <v>5.3869589000020897</v>
      </c>
      <c r="G379" s="68">
        <v>4.9537402382598399E-2</v>
      </c>
      <c r="H379" s="68">
        <v>5.6226152729257897E-3</v>
      </c>
      <c r="I379" s="66">
        <v>0.151941714266359</v>
      </c>
      <c r="J379" s="36">
        <v>112.46</v>
      </c>
      <c r="K379" s="36">
        <v>7.19</v>
      </c>
      <c r="L379" s="36">
        <v>109.66</v>
      </c>
      <c r="M379" s="36">
        <v>5.0199999999999996</v>
      </c>
      <c r="N379" s="36">
        <v>172</v>
      </c>
      <c r="O379" s="36">
        <v>132</v>
      </c>
      <c r="P379" s="36"/>
      <c r="Q379" s="36">
        <v>109.48</v>
      </c>
      <c r="R379" s="36">
        <v>5.0199999999999996</v>
      </c>
      <c r="T379" s="41">
        <v>-2.553346708006563</v>
      </c>
      <c r="U379" s="41">
        <v>-56.848440634689048</v>
      </c>
    </row>
    <row r="380" spans="1:21">
      <c r="A380" s="35" t="s">
        <v>2578</v>
      </c>
      <c r="B380" s="36">
        <v>700.45402354503199</v>
      </c>
      <c r="C380" s="36">
        <v>12.0798789687792</v>
      </c>
      <c r="D380" s="36"/>
      <c r="E380" s="66">
        <v>59.3582367747292</v>
      </c>
      <c r="F380" s="66">
        <v>2.6545294899076199</v>
      </c>
      <c r="G380" s="68">
        <v>4.9296903616819897E-2</v>
      </c>
      <c r="H380" s="68">
        <v>3.6548864340638101E-3</v>
      </c>
      <c r="I380" s="66">
        <v>0.26197541245273798</v>
      </c>
      <c r="J380" s="36">
        <v>110.03</v>
      </c>
      <c r="K380" s="36">
        <v>3.96</v>
      </c>
      <c r="L380" s="36">
        <v>107.7</v>
      </c>
      <c r="M380" s="36">
        <v>2.39</v>
      </c>
      <c r="N380" s="36">
        <v>160.9</v>
      </c>
      <c r="O380" s="36">
        <v>86.7</v>
      </c>
      <c r="P380" s="36"/>
      <c r="Q380" s="36">
        <v>107.55</v>
      </c>
      <c r="R380" s="36">
        <v>2.38</v>
      </c>
      <c r="T380" s="41">
        <v>-2.1634168987929416</v>
      </c>
      <c r="U380" s="41">
        <v>-49.396471680594246</v>
      </c>
    </row>
    <row r="381" spans="1:21">
      <c r="A381" s="35" t="s">
        <v>2577</v>
      </c>
      <c r="B381" s="36">
        <v>433.39277980827501</v>
      </c>
      <c r="C381" s="36">
        <v>9.5460290212793204</v>
      </c>
      <c r="D381" s="36"/>
      <c r="E381" s="66">
        <v>60.233097245566903</v>
      </c>
      <c r="F381" s="66">
        <v>3.4310095720226199</v>
      </c>
      <c r="G381" s="68">
        <v>4.9662982872537897E-2</v>
      </c>
      <c r="H381" s="68">
        <v>5.5987249306703102E-3</v>
      </c>
      <c r="I381" s="66">
        <v>0.29040481042131999</v>
      </c>
      <c r="J381" s="36">
        <v>109.28</v>
      </c>
      <c r="K381" s="36">
        <v>5.73</v>
      </c>
      <c r="L381" s="36">
        <v>106.15</v>
      </c>
      <c r="M381" s="36">
        <v>3</v>
      </c>
      <c r="N381" s="36">
        <v>178</v>
      </c>
      <c r="O381" s="36">
        <v>131</v>
      </c>
      <c r="P381" s="36"/>
      <c r="Q381" s="36">
        <v>105.95</v>
      </c>
      <c r="R381" s="36">
        <v>2.99</v>
      </c>
      <c r="T381" s="41">
        <v>-2.9486575600565192</v>
      </c>
      <c r="U381" s="41">
        <v>-67.687235044747979</v>
      </c>
    </row>
    <row r="382" spans="1:21">
      <c r="A382" s="35" t="s">
        <v>2576</v>
      </c>
      <c r="B382" s="36">
        <v>98.8140222874231</v>
      </c>
      <c r="C382" s="36">
        <v>3.2356957548247198</v>
      </c>
      <c r="D382" s="36"/>
      <c r="E382" s="66">
        <v>60.909482799074198</v>
      </c>
      <c r="F382" s="66">
        <v>3.82967737049781</v>
      </c>
      <c r="G382" s="68">
        <v>4.2219661706761301E-2</v>
      </c>
      <c r="H382" s="68">
        <v>7.3607586949600698E-3</v>
      </c>
      <c r="I382" s="66">
        <v>0.184963941889149</v>
      </c>
      <c r="J382" s="36">
        <v>92.64</v>
      </c>
      <c r="K382" s="36">
        <v>7.71</v>
      </c>
      <c r="L382" s="36">
        <v>104.98</v>
      </c>
      <c r="M382" s="36">
        <v>3.27</v>
      </c>
      <c r="N382" s="36">
        <v>1.4999999999999999E-4</v>
      </c>
      <c r="O382" s="36">
        <v>182.65743000000001</v>
      </c>
      <c r="P382" s="36"/>
      <c r="Q382" s="36">
        <v>105.75</v>
      </c>
      <c r="R382" s="36">
        <v>3.3</v>
      </c>
      <c r="T382" s="41">
        <v>11.754619927605262</v>
      </c>
      <c r="U382" s="41">
        <v>99.999857115641063</v>
      </c>
    </row>
    <row r="383" spans="1:21">
      <c r="A383" s="35" t="s">
        <v>2575</v>
      </c>
      <c r="B383" s="36">
        <v>307.32380128296302</v>
      </c>
      <c r="C383" s="36">
        <v>4.8004783417972599</v>
      </c>
      <c r="D383" s="36"/>
      <c r="E383" s="66">
        <v>61.288039784807403</v>
      </c>
      <c r="F383" s="66">
        <v>3.3642122330320099</v>
      </c>
      <c r="G383" s="68">
        <v>4.8727967027239999E-2</v>
      </c>
      <c r="H383" s="68">
        <v>4.8369026035143302E-3</v>
      </c>
      <c r="I383" s="66">
        <v>0.44155370424658402</v>
      </c>
      <c r="J383" s="36">
        <v>105.58</v>
      </c>
      <c r="K383" s="36">
        <v>4.5</v>
      </c>
      <c r="L383" s="36">
        <v>104.33</v>
      </c>
      <c r="M383" s="36">
        <v>2.84</v>
      </c>
      <c r="N383" s="36">
        <v>134</v>
      </c>
      <c r="O383" s="36">
        <v>117</v>
      </c>
      <c r="P383" s="36"/>
      <c r="Q383" s="36">
        <v>104.25</v>
      </c>
      <c r="R383" s="36">
        <v>2.84</v>
      </c>
      <c r="T383" s="41">
        <v>-1.1981213457298956</v>
      </c>
      <c r="U383" s="41">
        <v>-28.438608262244802</v>
      </c>
    </row>
    <row r="384" spans="1:21">
      <c r="A384" s="35" t="s">
        <v>2563</v>
      </c>
      <c r="B384" s="36">
        <v>342.38224363424098</v>
      </c>
      <c r="C384" s="36">
        <v>5.4808877951627899</v>
      </c>
      <c r="D384" s="36"/>
      <c r="E384" s="66">
        <v>62.240267820666197</v>
      </c>
      <c r="F384" s="66">
        <v>5.5989274659267201</v>
      </c>
      <c r="G384" s="68">
        <v>4.9033721099880301E-2</v>
      </c>
      <c r="H384" s="68">
        <v>4.3948120583856103E-3</v>
      </c>
      <c r="I384" s="66">
        <v>0.100127146646245</v>
      </c>
      <c r="J384" s="36">
        <v>104.66</v>
      </c>
      <c r="K384" s="36">
        <v>5.99</v>
      </c>
      <c r="L384" s="36">
        <v>102.75</v>
      </c>
      <c r="M384" s="36">
        <v>4.58</v>
      </c>
      <c r="N384" s="36">
        <v>148</v>
      </c>
      <c r="O384" s="36">
        <v>105</v>
      </c>
      <c r="P384" s="36"/>
      <c r="Q384" s="36">
        <v>102.63</v>
      </c>
      <c r="R384" s="36">
        <v>4.58</v>
      </c>
      <c r="T384" s="41">
        <v>-1.8588807785888044</v>
      </c>
      <c r="U384" s="41">
        <v>-44.038929440389296</v>
      </c>
    </row>
    <row r="385" spans="1:21">
      <c r="A385" s="35" t="s">
        <v>2574</v>
      </c>
      <c r="B385" s="36">
        <v>68.850113877618199</v>
      </c>
      <c r="C385" s="36">
        <v>5.04322467574843</v>
      </c>
      <c r="D385" s="36"/>
      <c r="E385" s="66">
        <v>63.466694115081097</v>
      </c>
      <c r="F385" s="66">
        <v>4.9358868533087703</v>
      </c>
      <c r="G385" s="68">
        <v>5.77321083096798E-2</v>
      </c>
      <c r="H385" s="68">
        <v>1.8492704979496899E-2</v>
      </c>
      <c r="I385" s="66">
        <v>0.28880348929814398</v>
      </c>
      <c r="J385" s="36">
        <v>119.9</v>
      </c>
      <c r="K385" s="36">
        <v>17.399999999999999</v>
      </c>
      <c r="L385" s="36">
        <v>100.78</v>
      </c>
      <c r="M385" s="36">
        <v>3.89</v>
      </c>
      <c r="N385" s="36">
        <v>519</v>
      </c>
      <c r="O385" s="36">
        <v>352</v>
      </c>
      <c r="P385" s="36"/>
      <c r="Q385" s="36">
        <v>99.56</v>
      </c>
      <c r="R385" s="36">
        <v>3.84</v>
      </c>
      <c r="T385" s="41">
        <v>-18.972018257590793</v>
      </c>
      <c r="U385" s="41">
        <v>-414.98313157372496</v>
      </c>
    </row>
    <row r="386" spans="1:21">
      <c r="A386" s="35" t="s">
        <v>2573</v>
      </c>
      <c r="B386" s="36">
        <v>265.31507328288302</v>
      </c>
      <c r="C386" s="36">
        <v>2.0003787893015401</v>
      </c>
      <c r="D386" s="36"/>
      <c r="E386" s="66">
        <v>66.3978525312084</v>
      </c>
      <c r="F386" s="66">
        <v>3.07081507017759</v>
      </c>
      <c r="G386" s="68">
        <v>4.9773353887654498E-2</v>
      </c>
      <c r="H386" s="68">
        <v>5.6370416360197904E-3</v>
      </c>
      <c r="I386" s="66">
        <v>0.141929509350921</v>
      </c>
      <c r="J386" s="36">
        <v>99.83</v>
      </c>
      <c r="K386" s="36">
        <v>5.52</v>
      </c>
      <c r="L386" s="36">
        <v>96.36</v>
      </c>
      <c r="M386" s="36">
        <v>2.21</v>
      </c>
      <c r="N386" s="36">
        <v>183</v>
      </c>
      <c r="O386" s="36">
        <v>132</v>
      </c>
      <c r="P386" s="36"/>
      <c r="Q386" s="36">
        <v>96.15</v>
      </c>
      <c r="R386" s="36">
        <v>2.21</v>
      </c>
      <c r="T386" s="41">
        <v>-3.6010792860107914</v>
      </c>
      <c r="U386" s="41">
        <v>-89.912826899128277</v>
      </c>
    </row>
    <row r="387" spans="1:21">
      <c r="A387" s="35" t="s">
        <v>2572</v>
      </c>
      <c r="B387" s="36">
        <v>158.53852608179</v>
      </c>
      <c r="C387" s="36">
        <v>8.0062660944463708</v>
      </c>
      <c r="D387" s="36"/>
      <c r="E387" s="66">
        <v>67.246559005591394</v>
      </c>
      <c r="F387" s="66">
        <v>4.0000690712690403</v>
      </c>
      <c r="G387" s="68">
        <v>4.5652712572378101E-2</v>
      </c>
      <c r="H387" s="68">
        <v>7.6419786768439904E-3</v>
      </c>
      <c r="I387" s="66">
        <v>0.30315264058049501</v>
      </c>
      <c r="J387" s="36">
        <v>90.82</v>
      </c>
      <c r="K387" s="36">
        <v>6.94</v>
      </c>
      <c r="L387" s="36">
        <v>95.16</v>
      </c>
      <c r="M387" s="36">
        <v>2.81</v>
      </c>
      <c r="N387" s="36">
        <v>1.6000000000000001E-4</v>
      </c>
      <c r="O387" s="36">
        <v>205.27819</v>
      </c>
      <c r="P387" s="36"/>
      <c r="Q387" s="36">
        <v>95.43</v>
      </c>
      <c r="R387" s="36">
        <v>2.82</v>
      </c>
      <c r="T387" s="41">
        <v>4.5607398066414495</v>
      </c>
      <c r="U387" s="41">
        <v>99.999831862126953</v>
      </c>
    </row>
    <row r="388" spans="1:21">
      <c r="A388" s="35" t="s">
        <v>2571</v>
      </c>
      <c r="B388" s="36">
        <v>34.3771510125652</v>
      </c>
      <c r="C388" s="36">
        <v>2.2222145511826898</v>
      </c>
      <c r="D388" s="36"/>
      <c r="E388" s="66">
        <v>70.031661529964495</v>
      </c>
      <c r="F388" s="66">
        <v>5.5190454391210801</v>
      </c>
      <c r="G388" s="68">
        <v>4.6983671365515199E-2</v>
      </c>
      <c r="H388" s="68">
        <v>2.15160271845007E-2</v>
      </c>
      <c r="I388" s="66">
        <v>1.22737166285139E-3</v>
      </c>
      <c r="J388" s="36">
        <v>89.8</v>
      </c>
      <c r="K388" s="36">
        <v>20</v>
      </c>
      <c r="L388" s="36">
        <v>91.4</v>
      </c>
      <c r="M388" s="36">
        <v>3.58</v>
      </c>
      <c r="N388" s="36">
        <v>47.3</v>
      </c>
      <c r="O388" s="36">
        <v>547</v>
      </c>
      <c r="P388" s="36"/>
      <c r="Q388" s="36">
        <v>91.5</v>
      </c>
      <c r="R388" s="36">
        <v>3.58</v>
      </c>
      <c r="T388" s="41">
        <v>1.7505470459518693</v>
      </c>
      <c r="U388" s="41">
        <v>48.249452954048145</v>
      </c>
    </row>
    <row r="389" spans="1:21">
      <c r="A389" s="35" t="s">
        <v>2570</v>
      </c>
      <c r="B389" s="36">
        <v>179.82060832434399</v>
      </c>
      <c r="C389" s="36">
        <v>3.0247467658871101</v>
      </c>
      <c r="D389" s="36"/>
      <c r="E389" s="66">
        <v>70.221337787030805</v>
      </c>
      <c r="F389" s="66">
        <v>2.9442726047655299</v>
      </c>
      <c r="G389" s="68">
        <v>4.6973193131788098E-2</v>
      </c>
      <c r="H389" s="68">
        <v>6.7075956174503099E-3</v>
      </c>
      <c r="I389" s="66">
        <v>0.119569485197009</v>
      </c>
      <c r="J389" s="36">
        <v>89.54</v>
      </c>
      <c r="K389" s="36">
        <v>6.17</v>
      </c>
      <c r="L389" s="36">
        <v>91.15</v>
      </c>
      <c r="M389" s="36">
        <v>1.9</v>
      </c>
      <c r="N389" s="36">
        <v>46.8</v>
      </c>
      <c r="O389" s="36">
        <v>170.6</v>
      </c>
      <c r="P389" s="36"/>
      <c r="Q389" s="36">
        <v>91.25</v>
      </c>
      <c r="R389" s="36">
        <v>1.9</v>
      </c>
      <c r="T389" s="41">
        <v>1.7663192539769601</v>
      </c>
      <c r="U389" s="41">
        <v>48.656061437191447</v>
      </c>
    </row>
    <row r="390" spans="1:21">
      <c r="A390" s="35" t="s">
        <v>2569</v>
      </c>
      <c r="B390" s="36">
        <v>118.721440766397</v>
      </c>
      <c r="C390" s="36">
        <v>2.64590552747921</v>
      </c>
      <c r="D390" s="36"/>
      <c r="E390" s="66">
        <v>68.0570625374543</v>
      </c>
      <c r="F390" s="66">
        <v>3.0057507999214499</v>
      </c>
      <c r="G390" s="68">
        <v>8.1608580566586E-2</v>
      </c>
      <c r="H390" s="68">
        <v>2.4270169117556899E-2</v>
      </c>
      <c r="I390" s="66">
        <v>-0.25917291734187098</v>
      </c>
      <c r="J390" s="36">
        <v>155</v>
      </c>
      <c r="K390" s="36">
        <v>22</v>
      </c>
      <c r="L390" s="36">
        <v>94</v>
      </c>
      <c r="M390" s="36">
        <v>2.1</v>
      </c>
      <c r="N390" s="36">
        <v>1235</v>
      </c>
      <c r="O390" s="36">
        <v>292</v>
      </c>
      <c r="P390" s="36"/>
      <c r="Q390" s="36">
        <v>91.2</v>
      </c>
      <c r="R390" s="36">
        <v>2</v>
      </c>
      <c r="T390" s="41">
        <v>-64.893617021276597</v>
      </c>
      <c r="U390" s="41">
        <v>-1213.8297872340424</v>
      </c>
    </row>
    <row r="391" spans="1:21">
      <c r="A391" s="35" t="s">
        <v>2568</v>
      </c>
      <c r="B391" s="36">
        <v>272.00765632330501</v>
      </c>
      <c r="C391" s="36">
        <v>3.1427237515959998</v>
      </c>
      <c r="D391" s="36"/>
      <c r="E391" s="66">
        <v>69.184616912423905</v>
      </c>
      <c r="F391" s="66">
        <v>7.4587307083740599</v>
      </c>
      <c r="G391" s="68">
        <v>6.6752618105737502E-2</v>
      </c>
      <c r="H391" s="68">
        <v>1.3481530792412299E-2</v>
      </c>
      <c r="I391" s="66">
        <v>0.15420423785815901</v>
      </c>
      <c r="J391" s="36">
        <v>126.8</v>
      </c>
      <c r="K391" s="36">
        <v>12.7</v>
      </c>
      <c r="L391" s="36">
        <v>92.51</v>
      </c>
      <c r="M391" s="36">
        <v>4.95</v>
      </c>
      <c r="N391" s="36">
        <v>829</v>
      </c>
      <c r="O391" s="36">
        <v>211</v>
      </c>
      <c r="P391" s="36"/>
      <c r="Q391" s="36">
        <v>90.32</v>
      </c>
      <c r="R391" s="36">
        <v>4.83</v>
      </c>
      <c r="T391" s="41">
        <v>-37.066263106691153</v>
      </c>
      <c r="U391" s="41">
        <v>-796.11933844989733</v>
      </c>
    </row>
    <row r="392" spans="1:21">
      <c r="A392" s="35" t="s">
        <v>2567</v>
      </c>
      <c r="B392" s="36">
        <v>43.894105025113397</v>
      </c>
      <c r="C392" s="36">
        <v>2.0271630321946899</v>
      </c>
      <c r="D392" s="36"/>
      <c r="E392" s="66">
        <v>71.789086354247701</v>
      </c>
      <c r="F392" s="66">
        <v>5.5001655831610403</v>
      </c>
      <c r="G392" s="68">
        <v>5.06121607194773E-2</v>
      </c>
      <c r="H392" s="68">
        <v>1.81642077648515E-2</v>
      </c>
      <c r="I392" s="66">
        <v>0.200254936620955</v>
      </c>
      <c r="J392" s="36">
        <v>94.2</v>
      </c>
      <c r="K392" s="36">
        <v>15.8</v>
      </c>
      <c r="L392" s="36">
        <v>89.18</v>
      </c>
      <c r="M392" s="36">
        <v>3.39</v>
      </c>
      <c r="N392" s="36">
        <v>222</v>
      </c>
      <c r="O392" s="36">
        <v>415</v>
      </c>
      <c r="P392" s="36"/>
      <c r="Q392" s="36">
        <v>88.86</v>
      </c>
      <c r="R392" s="36">
        <v>3.38</v>
      </c>
      <c r="T392" s="41">
        <v>-5.6290648127382772</v>
      </c>
      <c r="U392" s="41">
        <v>-148.93473873065707</v>
      </c>
    </row>
    <row r="393" spans="1:21">
      <c r="A393" s="35" t="s">
        <v>2566</v>
      </c>
      <c r="B393" s="36">
        <v>93.588142730106199</v>
      </c>
      <c r="C393" s="36">
        <v>2.78290893035682</v>
      </c>
      <c r="D393" s="36"/>
      <c r="E393" s="66">
        <v>72.379720169154893</v>
      </c>
      <c r="F393" s="66">
        <v>4.4820481826255696</v>
      </c>
      <c r="G393" s="68">
        <v>4.7990569869544301E-2</v>
      </c>
      <c r="H393" s="68">
        <v>1.26285929138427E-2</v>
      </c>
      <c r="I393" s="66">
        <v>0.113249398118144</v>
      </c>
      <c r="J393" s="36">
        <v>88.8</v>
      </c>
      <c r="K393" s="36">
        <v>11.2</v>
      </c>
      <c r="L393" s="36">
        <v>88.45</v>
      </c>
      <c r="M393" s="36">
        <v>2.72</v>
      </c>
      <c r="N393" s="36">
        <v>97.7</v>
      </c>
      <c r="O393" s="36">
        <v>311.39999999999998</v>
      </c>
      <c r="P393" s="36"/>
      <c r="Q393" s="36">
        <v>88.43</v>
      </c>
      <c r="R393" s="36">
        <v>2.72</v>
      </c>
      <c r="T393" s="41">
        <v>-0.39570378745053059</v>
      </c>
      <c r="U393" s="41">
        <v>-10.457885811192764</v>
      </c>
    </row>
    <row r="394" spans="1:21">
      <c r="A394" s="35" t="s">
        <v>2565</v>
      </c>
      <c r="B394" s="36">
        <v>40.112681635258497</v>
      </c>
      <c r="C394" s="36">
        <v>1.98064642002722</v>
      </c>
      <c r="D394" s="36"/>
      <c r="E394" s="66">
        <v>73.762976583840498</v>
      </c>
      <c r="F394" s="66">
        <v>6.4788977635879501</v>
      </c>
      <c r="G394" s="68">
        <v>4.0117477326860503E-2</v>
      </c>
      <c r="H394" s="68">
        <v>2.1415145801229898E-2</v>
      </c>
      <c r="I394" s="66">
        <v>0.21377686700275</v>
      </c>
      <c r="J394" s="36">
        <v>73.400000000000006</v>
      </c>
      <c r="K394" s="36">
        <v>18.5</v>
      </c>
      <c r="L394" s="36">
        <v>86.81</v>
      </c>
      <c r="M394" s="36">
        <v>3.79</v>
      </c>
      <c r="N394" s="36">
        <v>1.3999999999999999E-4</v>
      </c>
      <c r="O394" s="36">
        <v>606.73671999999999</v>
      </c>
      <c r="P394" s="36"/>
      <c r="Q394" s="36">
        <v>87.64</v>
      </c>
      <c r="R394" s="36">
        <v>3.82</v>
      </c>
      <c r="T394" s="41">
        <v>15.447529086510766</v>
      </c>
      <c r="U394" s="41">
        <v>99.999838728257103</v>
      </c>
    </row>
    <row r="395" spans="1:21">
      <c r="A395" s="35" t="s">
        <v>2564</v>
      </c>
      <c r="B395" s="36">
        <v>35.245426880239499</v>
      </c>
      <c r="C395" s="36">
        <v>1.9216134728590299</v>
      </c>
      <c r="D395" s="36"/>
      <c r="E395" s="66">
        <v>74.950345477266495</v>
      </c>
      <c r="F395" s="66">
        <v>5.1216102149404001</v>
      </c>
      <c r="G395" s="68">
        <v>3.5693006911923703E-2</v>
      </c>
      <c r="H395" s="68">
        <v>2.1378450535363601E-2</v>
      </c>
      <c r="I395" s="66">
        <v>7.7137335040487295E-2</v>
      </c>
      <c r="J395" s="36">
        <v>64.5</v>
      </c>
      <c r="K395" s="36">
        <v>18.7</v>
      </c>
      <c r="L395" s="36">
        <v>85.44</v>
      </c>
      <c r="M395" s="36">
        <v>2.9</v>
      </c>
      <c r="N395" s="36">
        <v>1.7000000000000001E-4</v>
      </c>
      <c r="O395" s="36">
        <v>532.39205000000004</v>
      </c>
      <c r="P395" s="36"/>
      <c r="Q395" s="36">
        <v>86.73</v>
      </c>
      <c r="R395" s="36">
        <v>2.94</v>
      </c>
      <c r="T395" s="41">
        <v>24.508426966292131</v>
      </c>
      <c r="U395" s="41">
        <v>99.999801029962555</v>
      </c>
    </row>
    <row r="396" spans="1:21">
      <c r="A396" s="35" t="s">
        <v>2563</v>
      </c>
      <c r="B396" s="36">
        <v>199.67477277722</v>
      </c>
      <c r="C396" s="36">
        <v>3.51803794934224</v>
      </c>
      <c r="D396" s="36"/>
      <c r="E396" s="66">
        <v>75.090721486872894</v>
      </c>
      <c r="F396" s="66">
        <v>3.9138678195599401</v>
      </c>
      <c r="G396" s="68">
        <v>4.6167350767438602E-2</v>
      </c>
      <c r="H396" s="68">
        <v>2.9401251275620599E-3</v>
      </c>
      <c r="I396" s="66">
        <v>0.20721670412934401</v>
      </c>
      <c r="J396" s="36">
        <v>82.6</v>
      </c>
      <c r="K396" s="36">
        <v>2.9</v>
      </c>
      <c r="L396" s="36">
        <v>85.3</v>
      </c>
      <c r="M396" s="36">
        <v>2.2000000000000002</v>
      </c>
      <c r="N396" s="36">
        <v>5.3</v>
      </c>
      <c r="O396" s="36">
        <v>76.7</v>
      </c>
      <c r="P396" s="36"/>
      <c r="Q396" s="36">
        <v>85.4</v>
      </c>
      <c r="R396" s="36">
        <v>2.2000000000000002</v>
      </c>
      <c r="T396" s="41">
        <v>3.1652989449003548</v>
      </c>
      <c r="U396" s="41">
        <v>93.78663540445487</v>
      </c>
    </row>
    <row r="397" spans="1:21">
      <c r="A397" s="35" t="s">
        <v>2562</v>
      </c>
      <c r="B397" s="36">
        <v>109.46365576705701</v>
      </c>
      <c r="C397" s="36">
        <v>2.2630818622857798</v>
      </c>
      <c r="D397" s="36"/>
      <c r="E397" s="66">
        <v>74.634176184892993</v>
      </c>
      <c r="F397" s="66">
        <v>3.8510016792816901</v>
      </c>
      <c r="G397" s="68">
        <v>5.3670521557077702E-2</v>
      </c>
      <c r="H397" s="68">
        <v>4.8208219198139597E-3</v>
      </c>
      <c r="I397" s="66">
        <v>0.132726644537665</v>
      </c>
      <c r="J397" s="36">
        <v>96</v>
      </c>
      <c r="K397" s="36">
        <v>4.5</v>
      </c>
      <c r="L397" s="36">
        <v>85.8</v>
      </c>
      <c r="M397" s="36">
        <v>2.2000000000000002</v>
      </c>
      <c r="N397" s="36">
        <v>356</v>
      </c>
      <c r="O397" s="36">
        <v>101</v>
      </c>
      <c r="P397" s="36"/>
      <c r="Q397" s="36">
        <v>85.2</v>
      </c>
      <c r="R397" s="36">
        <v>2.2000000000000002</v>
      </c>
      <c r="T397" s="41">
        <v>-11.888111888111892</v>
      </c>
      <c r="U397" s="41">
        <v>-314.9184149184149</v>
      </c>
    </row>
    <row r="398" spans="1:21">
      <c r="A398" s="35" t="s">
        <v>2557</v>
      </c>
      <c r="B398" s="36">
        <v>36.289165085044402</v>
      </c>
      <c r="C398" s="36">
        <v>1.6278655728425999</v>
      </c>
      <c r="D398" s="36"/>
      <c r="E398" s="66">
        <v>75.6139693229307</v>
      </c>
      <c r="F398" s="66">
        <v>4.1754927009589604</v>
      </c>
      <c r="G398" s="68">
        <v>6.07786859367518E-2</v>
      </c>
      <c r="H398" s="68">
        <v>2.4623894591444598E-2</v>
      </c>
      <c r="I398" s="66">
        <v>1.6439165882849199E-2</v>
      </c>
      <c r="J398" s="36">
        <v>106.7</v>
      </c>
      <c r="K398" s="36">
        <v>20.7</v>
      </c>
      <c r="L398" s="36">
        <v>84.7</v>
      </c>
      <c r="M398" s="36">
        <v>2.3199999999999998</v>
      </c>
      <c r="N398" s="36">
        <v>630</v>
      </c>
      <c r="O398" s="36">
        <v>436</v>
      </c>
      <c r="P398" s="36"/>
      <c r="Q398" s="36">
        <v>83.31</v>
      </c>
      <c r="R398" s="36">
        <v>2.29</v>
      </c>
      <c r="T398" s="41">
        <v>-25.97402597402597</v>
      </c>
      <c r="U398" s="41">
        <v>-643.80165289256195</v>
      </c>
    </row>
    <row r="399" spans="1:21">
      <c r="A399" s="35" t="s">
        <v>2556</v>
      </c>
      <c r="B399" s="36">
        <v>36.480908431506002</v>
      </c>
      <c r="C399" s="36">
        <v>1.71208898260957</v>
      </c>
      <c r="D399" s="36"/>
      <c r="E399" s="66">
        <v>77.202685409886399</v>
      </c>
      <c r="F399" s="66">
        <v>5.6229220241561304</v>
      </c>
      <c r="G399" s="68">
        <v>5.32466098029582E-2</v>
      </c>
      <c r="H399" s="68">
        <v>1.98582038187432E-2</v>
      </c>
      <c r="I399" s="66">
        <v>8.4722196938611397E-2</v>
      </c>
      <c r="J399" s="36">
        <v>92.2</v>
      </c>
      <c r="K399" s="36">
        <v>16.5</v>
      </c>
      <c r="L399" s="36">
        <v>82.96</v>
      </c>
      <c r="M399" s="36">
        <v>3</v>
      </c>
      <c r="N399" s="36">
        <v>338</v>
      </c>
      <c r="O399" s="36">
        <v>422</v>
      </c>
      <c r="P399" s="36"/>
      <c r="Q399" s="36">
        <v>82.39</v>
      </c>
      <c r="R399" s="36">
        <v>2.98</v>
      </c>
      <c r="T399" s="41">
        <v>-11.137897782063657</v>
      </c>
      <c r="U399" s="41">
        <v>-307.42526518804249</v>
      </c>
    </row>
    <row r="400" spans="1:21">
      <c r="A400" s="35" t="s">
        <v>2561</v>
      </c>
      <c r="B400" s="36">
        <v>547.40379895196099</v>
      </c>
      <c r="C400" s="36">
        <v>7.9219976917386896</v>
      </c>
      <c r="D400" s="36"/>
      <c r="E400" s="66">
        <v>78.452123088238395</v>
      </c>
      <c r="F400" s="66">
        <v>3.2445020461368301</v>
      </c>
      <c r="G400" s="68">
        <v>5.2764101121575702E-2</v>
      </c>
      <c r="H400" s="68">
        <v>3.0431832472252399E-3</v>
      </c>
      <c r="I400" s="66">
        <v>0.243885294840053</v>
      </c>
      <c r="J400" s="36">
        <v>90.01</v>
      </c>
      <c r="K400" s="36">
        <v>2.68</v>
      </c>
      <c r="L400" s="36">
        <v>81.650000000000006</v>
      </c>
      <c r="M400" s="36">
        <v>1.68</v>
      </c>
      <c r="N400" s="36">
        <v>317.60000000000002</v>
      </c>
      <c r="O400" s="36">
        <v>65.599999999999994</v>
      </c>
      <c r="P400" s="36"/>
      <c r="Q400" s="36">
        <v>81.13</v>
      </c>
      <c r="R400" s="36">
        <v>1.67</v>
      </c>
      <c r="T400" s="41">
        <v>-10.238824249846907</v>
      </c>
      <c r="U400" s="41">
        <v>-288.97734231475812</v>
      </c>
    </row>
    <row r="401" spans="1:21">
      <c r="A401" s="35" t="s">
        <v>2560</v>
      </c>
      <c r="B401" s="36">
        <v>45.522655738449501</v>
      </c>
      <c r="C401" s="36">
        <v>1.8081866403550499</v>
      </c>
      <c r="D401" s="36"/>
      <c r="E401" s="66">
        <v>76.756730559969498</v>
      </c>
      <c r="F401" s="66">
        <v>3.9996080355030599</v>
      </c>
      <c r="G401" s="68">
        <v>7.0991819480459101E-2</v>
      </c>
      <c r="H401" s="68">
        <v>2.3117387824784601E-2</v>
      </c>
      <c r="I401" s="66">
        <v>7.2925415802927399E-2</v>
      </c>
      <c r="J401" s="36">
        <v>121.8</v>
      </c>
      <c r="K401" s="36">
        <v>18.7</v>
      </c>
      <c r="L401" s="36">
        <v>83.44</v>
      </c>
      <c r="M401" s="36">
        <v>2.16</v>
      </c>
      <c r="N401" s="36">
        <v>956</v>
      </c>
      <c r="O401" s="36">
        <v>333</v>
      </c>
      <c r="P401" s="36"/>
      <c r="Q401" s="36">
        <v>81</v>
      </c>
      <c r="R401" s="36">
        <v>2.1</v>
      </c>
      <c r="T401" s="41">
        <v>-45.973154362416111</v>
      </c>
      <c r="U401" s="41">
        <v>-1045.7334611697027</v>
      </c>
    </row>
    <row r="402" spans="1:21">
      <c r="A402" s="35" t="s">
        <v>2559</v>
      </c>
      <c r="B402" s="36">
        <v>39.731236168821397</v>
      </c>
      <c r="C402" s="36">
        <v>1.6690513728198999</v>
      </c>
      <c r="D402" s="36"/>
      <c r="E402" s="66">
        <v>80.757396180688104</v>
      </c>
      <c r="F402" s="66">
        <v>5.5393928205467997</v>
      </c>
      <c r="G402" s="68">
        <v>5.2839463492744203E-2</v>
      </c>
      <c r="H402" s="68">
        <v>7.6922969080244798E-3</v>
      </c>
      <c r="I402" s="66">
        <v>0.24098392621186099</v>
      </c>
      <c r="J402" s="36">
        <v>87.7</v>
      </c>
      <c r="K402" s="36">
        <v>6.1</v>
      </c>
      <c r="L402" s="36">
        <v>79.3</v>
      </c>
      <c r="M402" s="36">
        <v>2.7</v>
      </c>
      <c r="N402" s="36">
        <v>321</v>
      </c>
      <c r="O402" s="36">
        <v>165</v>
      </c>
      <c r="P402" s="36"/>
      <c r="Q402" s="36">
        <v>78.8</v>
      </c>
      <c r="R402" s="36">
        <v>2.7</v>
      </c>
      <c r="T402" s="41">
        <v>-10.592686002522075</v>
      </c>
      <c r="U402" s="41">
        <v>-304.79192938209331</v>
      </c>
    </row>
    <row r="403" spans="1:21">
      <c r="A403" s="35" t="s">
        <v>2558</v>
      </c>
      <c r="B403" s="36">
        <v>42.2272455026445</v>
      </c>
      <c r="C403" s="36">
        <v>2.08923228735084</v>
      </c>
      <c r="D403" s="36"/>
      <c r="E403" s="66">
        <v>82.201808312301793</v>
      </c>
      <c r="F403" s="66">
        <v>7.6273933620394301</v>
      </c>
      <c r="G403" s="68">
        <v>4.5385629237413003E-2</v>
      </c>
      <c r="H403" s="68">
        <v>2.4062521721480701E-2</v>
      </c>
      <c r="I403" s="66">
        <v>6.7087126680320797E-2</v>
      </c>
      <c r="J403" s="36">
        <v>74.5</v>
      </c>
      <c r="K403" s="36">
        <v>19.100000000000001</v>
      </c>
      <c r="L403" s="36">
        <v>77.95</v>
      </c>
      <c r="M403" s="36">
        <v>3.59</v>
      </c>
      <c r="N403" s="36">
        <v>1.4999999999999999E-4</v>
      </c>
      <c r="O403" s="36">
        <v>673.41016999999999</v>
      </c>
      <c r="P403" s="36"/>
      <c r="Q403" s="36">
        <v>78.16</v>
      </c>
      <c r="R403" s="36">
        <v>3.6</v>
      </c>
      <c r="S403" s="35">
        <v>74.951999999999998</v>
      </c>
      <c r="T403" s="41">
        <v>4.4259140474663283</v>
      </c>
      <c r="U403" s="41">
        <v>99.999807568954452</v>
      </c>
    </row>
    <row r="404" spans="1:21">
      <c r="A404" s="35" t="s">
        <v>2557</v>
      </c>
      <c r="B404" s="36">
        <v>104.6792263234</v>
      </c>
      <c r="C404" s="36">
        <v>2.1529726498876398</v>
      </c>
      <c r="D404" s="36"/>
      <c r="E404" s="66">
        <v>82.737496283226207</v>
      </c>
      <c r="F404" s="66">
        <v>3.6836391632147198</v>
      </c>
      <c r="G404" s="68">
        <v>4.8668561100410498E-2</v>
      </c>
      <c r="H404" s="68">
        <v>5.2249027962451801E-3</v>
      </c>
      <c r="I404" s="66">
        <v>0.126726961638918</v>
      </c>
      <c r="J404" s="36">
        <v>79.099999999999994</v>
      </c>
      <c r="K404" s="36">
        <v>4.2</v>
      </c>
      <c r="L404" s="36">
        <v>77.400000000000006</v>
      </c>
      <c r="M404" s="36">
        <v>1.7</v>
      </c>
      <c r="N404" s="36">
        <v>131</v>
      </c>
      <c r="O404" s="36">
        <v>126</v>
      </c>
      <c r="P404" s="36"/>
      <c r="Q404" s="36">
        <v>77.3</v>
      </c>
      <c r="R404" s="36">
        <v>1.7</v>
      </c>
      <c r="T404" s="41">
        <v>-2.1963824289405536</v>
      </c>
      <c r="U404" s="41">
        <v>-69.250645994832027</v>
      </c>
    </row>
    <row r="405" spans="1:21">
      <c r="A405" s="35" t="s">
        <v>2556</v>
      </c>
      <c r="B405" s="36">
        <v>48.745046560141603</v>
      </c>
      <c r="C405" s="36">
        <v>2.0727908927461201</v>
      </c>
      <c r="D405" s="36"/>
      <c r="E405" s="66">
        <v>84.495412807650894</v>
      </c>
      <c r="F405" s="66">
        <v>5.72467925704</v>
      </c>
      <c r="G405" s="68">
        <v>5.0090198854137402E-2</v>
      </c>
      <c r="H405" s="68">
        <v>6.6512384294487104E-3</v>
      </c>
      <c r="I405" s="66">
        <v>0.28195270158052999</v>
      </c>
      <c r="J405" s="36">
        <v>79.7</v>
      </c>
      <c r="K405" s="36">
        <v>5</v>
      </c>
      <c r="L405" s="36">
        <v>75.8</v>
      </c>
      <c r="M405" s="36">
        <v>2.6</v>
      </c>
      <c r="N405" s="36">
        <v>198</v>
      </c>
      <c r="O405" s="36">
        <v>154</v>
      </c>
      <c r="P405" s="36"/>
      <c r="Q405" s="36">
        <v>75.599999999999994</v>
      </c>
      <c r="R405" s="36">
        <v>2.5</v>
      </c>
      <c r="T405" s="41">
        <v>-5.1451187335092428</v>
      </c>
      <c r="U405" s="41">
        <v>-161.2137203166227</v>
      </c>
    </row>
    <row r="406" spans="1:21">
      <c r="A406" s="35" t="s">
        <v>2555</v>
      </c>
      <c r="B406" s="36">
        <v>265.70796810563201</v>
      </c>
      <c r="C406" s="36">
        <v>4.7324537840379701</v>
      </c>
      <c r="D406" s="36"/>
      <c r="E406" s="66">
        <v>87.394343558816004</v>
      </c>
      <c r="F406" s="66">
        <v>4.83222990632924</v>
      </c>
      <c r="G406" s="68">
        <v>4.8641217171102202E-2</v>
      </c>
      <c r="H406" s="68">
        <v>3.4457860793276301E-3</v>
      </c>
      <c r="I406" s="66">
        <v>0.46494170141171098</v>
      </c>
      <c r="J406" s="36">
        <v>75</v>
      </c>
      <c r="K406" s="36">
        <v>2.4</v>
      </c>
      <c r="L406" s="36">
        <v>73.3</v>
      </c>
      <c r="M406" s="36">
        <v>2</v>
      </c>
      <c r="N406" s="36">
        <v>130</v>
      </c>
      <c r="O406" s="36">
        <v>83</v>
      </c>
      <c r="P406" s="36"/>
      <c r="Q406" s="36">
        <v>73.2</v>
      </c>
      <c r="R406" s="36">
        <v>2</v>
      </c>
      <c r="T406" s="41">
        <v>-2.3192360163710819</v>
      </c>
      <c r="U406" s="41">
        <v>-77.353342428376536</v>
      </c>
    </row>
    <row r="407" spans="1:21">
      <c r="A407" s="35" t="s">
        <v>2554</v>
      </c>
      <c r="B407" s="36">
        <v>53.608741139769599</v>
      </c>
      <c r="C407" s="36">
        <v>1.6989372756846499</v>
      </c>
      <c r="D407" s="36"/>
      <c r="E407" s="66">
        <v>87.687796392587003</v>
      </c>
      <c r="F407" s="66">
        <v>4.8688218310575397</v>
      </c>
      <c r="G407" s="68">
        <v>7.6274251691176895E-2</v>
      </c>
      <c r="H407" s="68">
        <v>8.5063926445930992E-3</v>
      </c>
      <c r="I407" s="66">
        <v>0.39518610380075198</v>
      </c>
      <c r="J407" s="36">
        <v>115</v>
      </c>
      <c r="K407" s="36">
        <v>5.6</v>
      </c>
      <c r="L407" s="36">
        <v>73.099999999999994</v>
      </c>
      <c r="M407" s="36">
        <v>2</v>
      </c>
      <c r="N407" s="36">
        <v>1101</v>
      </c>
      <c r="O407" s="36">
        <v>112</v>
      </c>
      <c r="P407" s="36"/>
      <c r="Q407" s="36">
        <v>70.5</v>
      </c>
      <c r="R407" s="36">
        <v>1.9</v>
      </c>
      <c r="T407" s="41">
        <v>-57.318741450068408</v>
      </c>
      <c r="U407" s="41">
        <v>-1406.1559507523941</v>
      </c>
    </row>
    <row r="408" spans="1:21">
      <c r="A408" s="43"/>
      <c r="B408" s="44"/>
      <c r="C408" s="44"/>
      <c r="D408" s="44"/>
      <c r="E408" s="71"/>
      <c r="F408" s="71"/>
      <c r="G408" s="69"/>
      <c r="H408" s="69"/>
      <c r="I408" s="76"/>
      <c r="J408" s="44"/>
      <c r="K408" s="44"/>
      <c r="L408" s="44"/>
      <c r="M408" s="44"/>
      <c r="N408" s="44"/>
      <c r="O408" s="44"/>
      <c r="P408" s="36"/>
      <c r="Q408" s="44"/>
      <c r="R408" s="44"/>
      <c r="S408" s="41"/>
      <c r="T408" s="41"/>
      <c r="U408" s="41"/>
    </row>
    <row r="409" spans="1:21" ht="15.75">
      <c r="A409" s="43" t="s">
        <v>2553</v>
      </c>
      <c r="B409" s="55">
        <v>35.1148727144395</v>
      </c>
      <c r="C409" s="55">
        <v>5.1661879024962296</v>
      </c>
      <c r="D409" s="55"/>
      <c r="E409" s="70">
        <v>87.829374789266694</v>
      </c>
      <c r="F409" s="70">
        <v>3.9985499087524299</v>
      </c>
      <c r="G409" s="45">
        <v>5.9968346551313903E-2</v>
      </c>
      <c r="H409" s="45">
        <v>8.5720252585844703E-3</v>
      </c>
      <c r="I409" s="76">
        <v>0.214439965021437</v>
      </c>
      <c r="J409" s="44">
        <v>91.32</v>
      </c>
      <c r="K409" s="44">
        <v>6.13</v>
      </c>
      <c r="L409" s="44">
        <v>72.98</v>
      </c>
      <c r="M409" s="44">
        <v>1.65</v>
      </c>
      <c r="N409" s="44">
        <v>602</v>
      </c>
      <c r="O409" s="44">
        <v>155</v>
      </c>
      <c r="P409" s="67"/>
      <c r="Q409" s="44">
        <v>71.8</v>
      </c>
      <c r="R409" s="44">
        <v>6.2</v>
      </c>
      <c r="S409" s="41"/>
      <c r="T409" s="41">
        <f t="shared" ref="T409:T434" si="0">(L409-J409)/L409*100</f>
        <v>-25.130172650041089</v>
      </c>
      <c r="U409" s="41">
        <f t="shared" ref="U409:U434" si="1">(L409-N409)/L409*100</f>
        <v>-724.88352973417364</v>
      </c>
    </row>
    <row r="410" spans="1:21" ht="15.75">
      <c r="A410" s="43" t="s">
        <v>2552</v>
      </c>
      <c r="B410" s="55">
        <v>53.973114458286602</v>
      </c>
      <c r="C410" s="55">
        <v>4.3055474742666497</v>
      </c>
      <c r="D410" s="55"/>
      <c r="E410" s="70">
        <v>86.022137417065593</v>
      </c>
      <c r="F410" s="70">
        <v>3.3453847750802401</v>
      </c>
      <c r="G410" s="45">
        <v>5.6250643710826498E-2</v>
      </c>
      <c r="H410" s="45">
        <v>4.00719827795028E-3</v>
      </c>
      <c r="I410" s="76">
        <v>0.19012425473467601</v>
      </c>
      <c r="J410" s="44">
        <v>87.61</v>
      </c>
      <c r="K410" s="44">
        <v>3.12</v>
      </c>
      <c r="L410" s="44">
        <v>74.510000000000005</v>
      </c>
      <c r="M410" s="44">
        <v>1.44</v>
      </c>
      <c r="N410" s="44">
        <v>461.3</v>
      </c>
      <c r="O410" s="44">
        <v>79</v>
      </c>
      <c r="P410" s="67"/>
      <c r="Q410" s="44">
        <v>73.7</v>
      </c>
      <c r="R410" s="44">
        <v>3.1</v>
      </c>
      <c r="S410" s="41"/>
      <c r="T410" s="41">
        <f t="shared" si="0"/>
        <v>-17.581532680177148</v>
      </c>
      <c r="U410" s="41">
        <f t="shared" si="1"/>
        <v>-519.11152865387203</v>
      </c>
    </row>
    <row r="411" spans="1:21">
      <c r="A411" s="43" t="s">
        <v>2551</v>
      </c>
      <c r="B411" s="55">
        <v>50.022290902595699</v>
      </c>
      <c r="C411" s="55">
        <v>4.9340035397256399</v>
      </c>
      <c r="D411" s="55"/>
      <c r="E411" s="70">
        <v>85.355139013307095</v>
      </c>
      <c r="F411" s="70">
        <v>3.4335030204837702</v>
      </c>
      <c r="G411" s="45">
        <v>5.5585725351929197E-2</v>
      </c>
      <c r="H411" s="45">
        <v>6.1785348641046397E-3</v>
      </c>
      <c r="I411" s="76">
        <v>0.16638025597978701</v>
      </c>
      <c r="J411" s="44">
        <v>87.28</v>
      </c>
      <c r="K411" s="44">
        <v>4.67</v>
      </c>
      <c r="L411" s="44">
        <v>75.09</v>
      </c>
      <c r="M411" s="44">
        <v>1.5</v>
      </c>
      <c r="N411" s="44">
        <v>435</v>
      </c>
      <c r="O411" s="44">
        <v>124</v>
      </c>
      <c r="P411" s="36"/>
      <c r="Q411" s="44">
        <v>74.3</v>
      </c>
      <c r="R411" s="44">
        <v>4.7</v>
      </c>
      <c r="S411" s="41"/>
      <c r="T411" s="41">
        <f t="shared" si="0"/>
        <v>-16.23385271008123</v>
      </c>
      <c r="U411" s="41">
        <f t="shared" si="1"/>
        <v>-479.30483419896115</v>
      </c>
    </row>
    <row r="412" spans="1:21" ht="15.75">
      <c r="A412" s="43" t="s">
        <v>2550</v>
      </c>
      <c r="B412" s="55">
        <v>43.608132648556499</v>
      </c>
      <c r="C412" s="55">
        <v>2.7187230908161402</v>
      </c>
      <c r="D412" s="55"/>
      <c r="E412" s="70">
        <v>85.092318988526699</v>
      </c>
      <c r="F412" s="70">
        <v>4.10580763227179</v>
      </c>
      <c r="G412" s="45">
        <v>5.38393149930479E-2</v>
      </c>
      <c r="H412" s="45">
        <v>5.9359873802901303E-3</v>
      </c>
      <c r="I412" s="76">
        <v>0.10822576451336299</v>
      </c>
      <c r="J412" s="44">
        <v>84.89</v>
      </c>
      <c r="K412" s="44">
        <v>4.7</v>
      </c>
      <c r="L412" s="44">
        <v>75.319999999999993</v>
      </c>
      <c r="M412" s="44">
        <v>1.81</v>
      </c>
      <c r="N412" s="44">
        <v>363</v>
      </c>
      <c r="O412" s="44">
        <v>124</v>
      </c>
      <c r="P412" s="67"/>
      <c r="Q412" s="44">
        <v>74.7</v>
      </c>
      <c r="R412" s="44">
        <v>4.7</v>
      </c>
      <c r="S412" s="41"/>
      <c r="T412" s="41">
        <f t="shared" si="0"/>
        <v>-12.705788635156676</v>
      </c>
      <c r="U412" s="41">
        <f t="shared" si="1"/>
        <v>-381.94370685077013</v>
      </c>
    </row>
    <row r="413" spans="1:21">
      <c r="A413" s="43" t="s">
        <v>2549</v>
      </c>
      <c r="B413" s="55">
        <v>34.099277187044599</v>
      </c>
      <c r="C413" s="55">
        <v>5.7166556070560297</v>
      </c>
      <c r="D413" s="55"/>
      <c r="E413" s="70">
        <v>84.364230226585605</v>
      </c>
      <c r="F413" s="70">
        <v>5.5816805005424399</v>
      </c>
      <c r="G413" s="45">
        <v>5.9054280822109097E-2</v>
      </c>
      <c r="H413" s="45">
        <v>7.1365691813739104E-3</v>
      </c>
      <c r="I413" s="76">
        <v>0.16995197786748401</v>
      </c>
      <c r="J413" s="44">
        <v>93.51</v>
      </c>
      <c r="K413" s="44">
        <v>5.7</v>
      </c>
      <c r="L413" s="44">
        <v>75.959999999999994</v>
      </c>
      <c r="M413" s="44">
        <v>2.5</v>
      </c>
      <c r="N413" s="44">
        <v>568</v>
      </c>
      <c r="O413" s="44">
        <v>132</v>
      </c>
      <c r="P413" s="36"/>
      <c r="Q413" s="44">
        <v>74.900000000000006</v>
      </c>
      <c r="R413" s="44">
        <v>5.6</v>
      </c>
      <c r="S413" s="41"/>
      <c r="T413" s="41">
        <f t="shared" si="0"/>
        <v>-23.10426540284362</v>
      </c>
      <c r="U413" s="41">
        <f t="shared" si="1"/>
        <v>-647.76197998946816</v>
      </c>
    </row>
    <row r="414" spans="1:21" ht="15.75">
      <c r="A414" s="43" t="s">
        <v>2548</v>
      </c>
      <c r="B414" s="56">
        <v>35.352225107637601</v>
      </c>
      <c r="C414" s="56">
        <v>5.3053156412193401</v>
      </c>
      <c r="D414" s="55"/>
      <c r="E414" s="77">
        <v>83.049403792888498</v>
      </c>
      <c r="F414" s="77">
        <v>3.5497605539893202</v>
      </c>
      <c r="G414" s="74">
        <v>6.0251371827236902E-2</v>
      </c>
      <c r="H414" s="74">
        <v>9.7735672031596908E-3</v>
      </c>
      <c r="I414" s="76">
        <v>6.48423020718501E-2</v>
      </c>
      <c r="J414" s="44">
        <v>96.76</v>
      </c>
      <c r="K414" s="44">
        <v>7.61</v>
      </c>
      <c r="L414" s="44">
        <v>77.16</v>
      </c>
      <c r="M414" s="44">
        <v>1.64</v>
      </c>
      <c r="N414" s="44">
        <v>612</v>
      </c>
      <c r="O414" s="44">
        <v>175</v>
      </c>
      <c r="P414" s="67"/>
      <c r="Q414" s="44">
        <v>75.900000000000006</v>
      </c>
      <c r="R414" s="44">
        <v>7.7</v>
      </c>
      <c r="S414" s="41"/>
      <c r="T414" s="41">
        <f t="shared" si="0"/>
        <v>-25.401762571280468</v>
      </c>
      <c r="U414" s="41">
        <f t="shared" si="1"/>
        <v>-693.15707620528769</v>
      </c>
    </row>
    <row r="415" spans="1:21">
      <c r="A415" s="43" t="s">
        <v>2547</v>
      </c>
      <c r="B415" s="55">
        <v>32.591962467681903</v>
      </c>
      <c r="C415" s="55">
        <v>5.9666572047509696</v>
      </c>
      <c r="D415" s="55"/>
      <c r="E415" s="70">
        <v>82.279539851792407</v>
      </c>
      <c r="F415" s="70">
        <v>3.4457756822514498</v>
      </c>
      <c r="G415" s="45">
        <v>6.5526897524771199E-2</v>
      </c>
      <c r="H415" s="45">
        <v>7.1886219277955202E-3</v>
      </c>
      <c r="I415" s="76">
        <v>0.13945417957266901</v>
      </c>
      <c r="J415" s="44">
        <v>105.75</v>
      </c>
      <c r="K415" s="44">
        <v>5.62</v>
      </c>
      <c r="L415" s="44">
        <v>77.88</v>
      </c>
      <c r="M415" s="44">
        <v>1.62</v>
      </c>
      <c r="N415" s="44">
        <v>790</v>
      </c>
      <c r="O415" s="44">
        <v>115</v>
      </c>
      <c r="P415" s="36"/>
      <c r="Q415" s="44">
        <v>76.099999999999994</v>
      </c>
      <c r="R415" s="44">
        <v>5.7</v>
      </c>
      <c r="S415" s="41"/>
      <c r="T415" s="41">
        <f t="shared" si="0"/>
        <v>-35.785824345146388</v>
      </c>
      <c r="U415" s="41">
        <f t="shared" si="1"/>
        <v>-914.38109912686195</v>
      </c>
    </row>
    <row r="416" spans="1:21">
      <c r="A416" s="43" t="s">
        <v>2546</v>
      </c>
      <c r="B416" s="55">
        <v>21.047042375603201</v>
      </c>
      <c r="C416" s="55">
        <v>8.3573710605054892</v>
      </c>
      <c r="D416" s="55"/>
      <c r="E416" s="70">
        <v>82.231633507887395</v>
      </c>
      <c r="F416" s="70">
        <v>4.1747264554319203</v>
      </c>
      <c r="G416" s="45">
        <v>6.5000253260638297E-2</v>
      </c>
      <c r="H416" s="45">
        <v>1.23874336291351E-2</v>
      </c>
      <c r="I416" s="76">
        <v>0.20223950948758701</v>
      </c>
      <c r="J416" s="44">
        <v>104.99</v>
      </c>
      <c r="K416" s="44">
        <v>9.33</v>
      </c>
      <c r="L416" s="44">
        <v>77.92</v>
      </c>
      <c r="M416" s="44">
        <v>1.97</v>
      </c>
      <c r="N416" s="44">
        <v>773</v>
      </c>
      <c r="O416" s="44">
        <v>201</v>
      </c>
      <c r="P416" s="88"/>
      <c r="Q416" s="44">
        <v>76.2</v>
      </c>
      <c r="R416" s="44">
        <v>9.6</v>
      </c>
      <c r="S416" s="41"/>
      <c r="T416" s="41">
        <f t="shared" si="0"/>
        <v>-34.740759753593423</v>
      </c>
      <c r="U416" s="41">
        <f t="shared" si="1"/>
        <v>-892.04312114989739</v>
      </c>
    </row>
    <row r="417" spans="1:21">
      <c r="A417" s="43" t="s">
        <v>2545</v>
      </c>
      <c r="B417" s="55">
        <v>20.457646944597201</v>
      </c>
      <c r="C417" s="55">
        <v>7.3457818124860301</v>
      </c>
      <c r="D417" s="58"/>
      <c r="E417" s="70">
        <v>83.883908053168796</v>
      </c>
      <c r="F417" s="70">
        <v>3.9101378660032999</v>
      </c>
      <c r="G417" s="45">
        <v>4.8840475735096901E-2</v>
      </c>
      <c r="H417" s="45">
        <v>8.4770877218624894E-3</v>
      </c>
      <c r="I417" s="76">
        <v>0.37573947246675399</v>
      </c>
      <c r="J417" s="44">
        <v>78.37</v>
      </c>
      <c r="K417" s="44">
        <v>6.11</v>
      </c>
      <c r="L417" s="44">
        <v>76.39</v>
      </c>
      <c r="M417" s="44">
        <v>1.77</v>
      </c>
      <c r="N417" s="44">
        <v>139</v>
      </c>
      <c r="O417" s="44">
        <v>204</v>
      </c>
      <c r="P417" s="36"/>
      <c r="Q417" s="44">
        <v>76.3</v>
      </c>
      <c r="R417" s="44">
        <v>6.1</v>
      </c>
      <c r="S417" s="41"/>
      <c r="T417" s="41">
        <f t="shared" si="0"/>
        <v>-2.5919622987302056</v>
      </c>
      <c r="U417" s="41">
        <f t="shared" si="1"/>
        <v>-81.960989658332238</v>
      </c>
    </row>
    <row r="418" spans="1:21" ht="15.75">
      <c r="A418" s="43" t="s">
        <v>2544</v>
      </c>
      <c r="B418" s="55">
        <v>29.6538148890799</v>
      </c>
      <c r="C418" s="55">
        <v>5.3275108701576004</v>
      </c>
      <c r="D418" s="55"/>
      <c r="E418" s="70">
        <v>82.420365315536998</v>
      </c>
      <c r="F418" s="70">
        <v>3.4709843391036501</v>
      </c>
      <c r="G418" s="45">
        <v>5.5186711403696201E-2</v>
      </c>
      <c r="H418" s="45">
        <v>8.9808525141421795E-3</v>
      </c>
      <c r="I418" s="76">
        <v>0.18219381403047899</v>
      </c>
      <c r="J418" s="44">
        <v>89.63</v>
      </c>
      <c r="K418" s="44">
        <v>6.88</v>
      </c>
      <c r="L418" s="44">
        <v>77.739999999999995</v>
      </c>
      <c r="M418" s="44">
        <v>1.63</v>
      </c>
      <c r="N418" s="44">
        <v>419</v>
      </c>
      <c r="O418" s="44">
        <v>182</v>
      </c>
      <c r="P418" s="67"/>
      <c r="Q418" s="44">
        <v>77</v>
      </c>
      <c r="R418" s="44">
        <v>7</v>
      </c>
      <c r="S418" s="41"/>
      <c r="T418" s="41">
        <f t="shared" si="0"/>
        <v>-15.294571649086702</v>
      </c>
      <c r="U418" s="41">
        <f t="shared" si="1"/>
        <v>-438.97607409313099</v>
      </c>
    </row>
    <row r="419" spans="1:21">
      <c r="A419" s="43" t="s">
        <v>2543</v>
      </c>
      <c r="B419" s="58">
        <v>24.295089359939102</v>
      </c>
      <c r="C419" s="58">
        <v>6.5503180444670299</v>
      </c>
      <c r="D419" s="55"/>
      <c r="E419" s="90">
        <v>82.319611806237404</v>
      </c>
      <c r="F419" s="90">
        <v>3.1740259000526998</v>
      </c>
      <c r="G419" s="93">
        <v>5.3896048240654901E-2</v>
      </c>
      <c r="H419" s="93">
        <v>1.0466620256718099E-2</v>
      </c>
      <c r="I419" s="76">
        <v>0.12483857898201201</v>
      </c>
      <c r="J419" s="44">
        <v>87.73</v>
      </c>
      <c r="K419" s="44">
        <v>8.1199999999999992</v>
      </c>
      <c r="L419" s="44">
        <v>77.84</v>
      </c>
      <c r="M419" s="44">
        <v>1.49</v>
      </c>
      <c r="N419" s="44">
        <v>366</v>
      </c>
      <c r="O419" s="44">
        <v>219</v>
      </c>
      <c r="P419" s="36"/>
      <c r="Q419" s="44">
        <v>77.2</v>
      </c>
      <c r="R419" s="44">
        <v>8.1999999999999993</v>
      </c>
      <c r="S419" s="41"/>
      <c r="T419" s="41">
        <f t="shared" si="0"/>
        <v>-12.705549845837616</v>
      </c>
      <c r="U419" s="41">
        <f t="shared" si="1"/>
        <v>-370.1952723535457</v>
      </c>
    </row>
    <row r="420" spans="1:21">
      <c r="A420" s="43" t="s">
        <v>2542</v>
      </c>
      <c r="B420" s="58">
        <v>36.954068273041699</v>
      </c>
      <c r="C420" s="58">
        <v>6.0210351390051198</v>
      </c>
      <c r="D420" s="57"/>
      <c r="E420" s="90">
        <v>82.090036328542595</v>
      </c>
      <c r="F420" s="90">
        <v>3.30308947804469</v>
      </c>
      <c r="G420" s="93">
        <v>5.2569171490535499E-2</v>
      </c>
      <c r="H420" s="93">
        <v>7.7714778222224999E-3</v>
      </c>
      <c r="I420" s="76">
        <v>3.2405071560965601E-2</v>
      </c>
      <c r="J420" s="44">
        <v>85.88</v>
      </c>
      <c r="K420" s="44">
        <v>6.26</v>
      </c>
      <c r="L420" s="44">
        <v>78.05</v>
      </c>
      <c r="M420" s="44">
        <v>1.56</v>
      </c>
      <c r="N420" s="44">
        <v>309</v>
      </c>
      <c r="O420" s="44">
        <v>168</v>
      </c>
      <c r="P420" s="36"/>
      <c r="Q420" s="44">
        <v>77.599999999999994</v>
      </c>
      <c r="R420" s="44">
        <v>6.3</v>
      </c>
      <c r="S420" s="41"/>
      <c r="T420" s="41">
        <f t="shared" si="0"/>
        <v>-10.032030749519537</v>
      </c>
      <c r="U420" s="41">
        <f t="shared" si="1"/>
        <v>-295.90006406149905</v>
      </c>
    </row>
    <row r="421" spans="1:21">
      <c r="A421" s="43" t="s">
        <v>2541</v>
      </c>
      <c r="B421" s="55">
        <v>31.514470103511599</v>
      </c>
      <c r="C421" s="55">
        <v>4.3481885895499</v>
      </c>
      <c r="D421" s="55"/>
      <c r="E421" s="70">
        <v>81.063497542037894</v>
      </c>
      <c r="F421" s="70">
        <v>3.5497322839912502</v>
      </c>
      <c r="G421" s="45">
        <v>5.88098236377902E-2</v>
      </c>
      <c r="H421" s="45">
        <v>6.74121294188055E-3</v>
      </c>
      <c r="I421" s="76">
        <v>2.96797878665278E-2</v>
      </c>
      <c r="J421" s="44">
        <v>96.76</v>
      </c>
      <c r="K421" s="44">
        <v>5.61</v>
      </c>
      <c r="L421" s="44">
        <v>79.040000000000006</v>
      </c>
      <c r="M421" s="44">
        <v>1.72</v>
      </c>
      <c r="N421" s="44">
        <v>559</v>
      </c>
      <c r="O421" s="44">
        <v>125</v>
      </c>
      <c r="P421" s="36"/>
      <c r="Q421" s="44">
        <v>77.900000000000006</v>
      </c>
      <c r="R421" s="44">
        <v>5.6</v>
      </c>
      <c r="S421" s="41"/>
      <c r="T421" s="41">
        <f t="shared" si="0"/>
        <v>-22.419028340080967</v>
      </c>
      <c r="U421" s="41">
        <f t="shared" si="1"/>
        <v>-607.23684210526312</v>
      </c>
    </row>
    <row r="422" spans="1:21">
      <c r="A422" s="43" t="s">
        <v>2540</v>
      </c>
      <c r="B422" s="55">
        <v>15.887236913545999</v>
      </c>
      <c r="C422" s="55">
        <v>8.2791997810178497</v>
      </c>
      <c r="D422" s="55"/>
      <c r="E422" s="70">
        <v>80.637009546855893</v>
      </c>
      <c r="F422" s="70">
        <v>3.99406900215611</v>
      </c>
      <c r="G422" s="45">
        <v>5.8626749428979198E-2</v>
      </c>
      <c r="H422" s="45">
        <v>1.45504754214927E-2</v>
      </c>
      <c r="I422" s="76">
        <v>0.14486302543402699</v>
      </c>
      <c r="J422" s="44">
        <v>97</v>
      </c>
      <c r="K422" s="44">
        <v>11.4</v>
      </c>
      <c r="L422" s="44">
        <v>79.45</v>
      </c>
      <c r="M422" s="44">
        <v>1.96</v>
      </c>
      <c r="N422" s="44">
        <v>552</v>
      </c>
      <c r="O422" s="44">
        <v>271</v>
      </c>
      <c r="P422" s="36"/>
      <c r="Q422" s="44">
        <v>78</v>
      </c>
      <c r="R422" s="44">
        <v>12</v>
      </c>
      <c r="S422" s="41"/>
      <c r="T422" s="41">
        <f t="shared" si="0"/>
        <v>-22.089364380113274</v>
      </c>
      <c r="U422" s="41">
        <f t="shared" si="1"/>
        <v>-594.77658904971679</v>
      </c>
    </row>
    <row r="423" spans="1:21">
      <c r="A423" s="43" t="s">
        <v>2539</v>
      </c>
      <c r="B423" s="55">
        <v>25.0255065379163</v>
      </c>
      <c r="C423" s="55">
        <v>6.22400964986684</v>
      </c>
      <c r="D423" s="55"/>
      <c r="E423" s="70">
        <v>81.189623994828594</v>
      </c>
      <c r="F423" s="70">
        <v>2.83539761265193</v>
      </c>
      <c r="G423" s="45">
        <v>5.3127530734727403E-2</v>
      </c>
      <c r="H423" s="45">
        <v>9.31813840684949E-3</v>
      </c>
      <c r="I423" s="76">
        <v>0.143939436599895</v>
      </c>
      <c r="J423" s="44">
        <v>87.68</v>
      </c>
      <c r="K423" s="44">
        <v>7.3</v>
      </c>
      <c r="L423" s="44">
        <v>78.91</v>
      </c>
      <c r="M423" s="44">
        <v>1.37</v>
      </c>
      <c r="N423" s="44">
        <v>333</v>
      </c>
      <c r="O423" s="44">
        <v>199</v>
      </c>
      <c r="P423" s="36"/>
      <c r="Q423" s="44">
        <v>78.400000000000006</v>
      </c>
      <c r="R423" s="44">
        <v>7.4</v>
      </c>
      <c r="S423" s="41"/>
      <c r="T423" s="41">
        <f t="shared" si="0"/>
        <v>-11.11392725890256</v>
      </c>
      <c r="U423" s="41">
        <f t="shared" si="1"/>
        <v>-321.99974654669876</v>
      </c>
    </row>
    <row r="424" spans="1:21" ht="15.75">
      <c r="A424" s="43" t="s">
        <v>2538</v>
      </c>
      <c r="B424" s="55">
        <v>21.2671860250524</v>
      </c>
      <c r="C424" s="55">
        <v>5.1433551956753103</v>
      </c>
      <c r="D424" s="55"/>
      <c r="E424" s="70">
        <v>80.350029662671503</v>
      </c>
      <c r="F424" s="70">
        <v>3.45616515964509</v>
      </c>
      <c r="G424" s="45">
        <v>6.3570478085147999E-2</v>
      </c>
      <c r="H424" s="45">
        <v>1.12838855218352E-2</v>
      </c>
      <c r="I424" s="76">
        <v>-8.3638482545524098E-2</v>
      </c>
      <c r="J424" s="44">
        <v>105.08</v>
      </c>
      <c r="K424" s="44">
        <v>9.2899999999999991</v>
      </c>
      <c r="L424" s="44">
        <v>79.73</v>
      </c>
      <c r="M424" s="44">
        <v>1.7</v>
      </c>
      <c r="N424" s="44">
        <v>726</v>
      </c>
      <c r="O424" s="44">
        <v>188</v>
      </c>
      <c r="P424" s="67"/>
      <c r="Q424" s="44">
        <v>78.599999999999994</v>
      </c>
      <c r="R424" s="44">
        <v>9.4</v>
      </c>
      <c r="S424" s="41"/>
      <c r="T424" s="41">
        <f t="shared" si="0"/>
        <v>-31.794807475228886</v>
      </c>
      <c r="U424" s="41">
        <f t="shared" si="1"/>
        <v>-810.57318449767968</v>
      </c>
    </row>
    <row r="425" spans="1:21">
      <c r="A425" s="43" t="s">
        <v>2537</v>
      </c>
      <c r="B425" s="55">
        <v>24.033550534416499</v>
      </c>
      <c r="C425" s="55">
        <v>6.1968470058954503</v>
      </c>
      <c r="D425" s="55"/>
      <c r="E425" s="70">
        <v>80.250833574215306</v>
      </c>
      <c r="F425" s="70">
        <v>3.7215942843015402</v>
      </c>
      <c r="G425" s="45">
        <v>5.4690202843223297E-2</v>
      </c>
      <c r="H425" s="45">
        <v>1.0382989225383299E-2</v>
      </c>
      <c r="I425" s="76">
        <v>0.42933313364814002</v>
      </c>
      <c r="J425" s="44">
        <v>91.15</v>
      </c>
      <c r="K425" s="44">
        <v>7.63</v>
      </c>
      <c r="L425" s="44">
        <v>79.83</v>
      </c>
      <c r="M425" s="44">
        <v>1.84</v>
      </c>
      <c r="N425" s="44">
        <v>399</v>
      </c>
      <c r="O425" s="44">
        <v>213</v>
      </c>
      <c r="P425" s="36"/>
      <c r="Q425" s="44">
        <v>79.099999999999994</v>
      </c>
      <c r="R425" s="44">
        <v>7.8</v>
      </c>
      <c r="S425" s="41"/>
      <c r="T425" s="41">
        <f t="shared" si="0"/>
        <v>-14.180132782162106</v>
      </c>
      <c r="U425" s="41">
        <f t="shared" si="1"/>
        <v>-399.81210071401733</v>
      </c>
    </row>
    <row r="426" spans="1:21">
      <c r="A426" s="43" t="s">
        <v>2536</v>
      </c>
      <c r="B426" s="55">
        <v>25.369369116972202</v>
      </c>
      <c r="C426" s="55">
        <v>5.4849826411247804</v>
      </c>
      <c r="D426" s="55"/>
      <c r="E426" s="70">
        <v>79.948025762068795</v>
      </c>
      <c r="F426" s="70">
        <v>3.74249911523495</v>
      </c>
      <c r="G426" s="45">
        <v>5.6626117796856397E-2</v>
      </c>
      <c r="H426" s="45">
        <v>1.0516087139630301E-2</v>
      </c>
      <c r="I426" s="76">
        <v>0.17276139037475599</v>
      </c>
      <c r="J426" s="44">
        <v>94.58</v>
      </c>
      <c r="K426" s="44">
        <v>8.2899999999999991</v>
      </c>
      <c r="L426" s="44">
        <v>80.13</v>
      </c>
      <c r="M426" s="44">
        <v>1.86</v>
      </c>
      <c r="N426" s="44">
        <v>476</v>
      </c>
      <c r="O426" s="44">
        <v>205</v>
      </c>
      <c r="P426" s="36"/>
      <c r="Q426" s="44">
        <v>79.2</v>
      </c>
      <c r="R426" s="44">
        <v>8.4</v>
      </c>
      <c r="S426" s="41"/>
      <c r="T426" s="41">
        <f t="shared" si="0"/>
        <v>-18.03319605640834</v>
      </c>
      <c r="U426" s="41">
        <f t="shared" si="1"/>
        <v>-494.03469362286285</v>
      </c>
    </row>
    <row r="427" spans="1:21">
      <c r="A427" s="43" t="s">
        <v>2535</v>
      </c>
      <c r="B427" s="55">
        <v>22.452871168579399</v>
      </c>
      <c r="C427" s="55">
        <v>6.3394143967660597</v>
      </c>
      <c r="D427" s="55"/>
      <c r="E427" s="70">
        <v>80.277065737430704</v>
      </c>
      <c r="F427" s="70">
        <v>2.7248043712291699</v>
      </c>
      <c r="G427" s="45">
        <v>5.3172170172406497E-2</v>
      </c>
      <c r="H427" s="45">
        <v>1.13952706636455E-2</v>
      </c>
      <c r="I427" s="76">
        <v>2.14931032284125E-2</v>
      </c>
      <c r="J427" s="44">
        <v>88.7</v>
      </c>
      <c r="K427" s="44">
        <v>9.19</v>
      </c>
      <c r="L427" s="44">
        <v>79.81</v>
      </c>
      <c r="M427" s="44">
        <v>1.35</v>
      </c>
      <c r="N427" s="44">
        <v>335</v>
      </c>
      <c r="O427" s="44">
        <v>243</v>
      </c>
      <c r="P427" s="36"/>
      <c r="Q427" s="44">
        <v>79.3</v>
      </c>
      <c r="R427" s="44">
        <v>9.3000000000000007</v>
      </c>
      <c r="S427" s="41"/>
      <c r="T427" s="41">
        <f t="shared" si="0"/>
        <v>-11.138955018168149</v>
      </c>
      <c r="U427" s="41">
        <f t="shared" si="1"/>
        <v>-319.74689888485153</v>
      </c>
    </row>
    <row r="428" spans="1:21">
      <c r="A428" s="43" t="s">
        <v>2534</v>
      </c>
      <c r="B428" s="57">
        <v>24.204217286856998</v>
      </c>
      <c r="C428" s="57">
        <v>6.48793771529634</v>
      </c>
      <c r="D428" s="58"/>
      <c r="E428" s="91">
        <v>79.218545182414701</v>
      </c>
      <c r="F428" s="91">
        <v>3.4255716731330002</v>
      </c>
      <c r="G428" s="94">
        <v>5.9389478241008702E-2</v>
      </c>
      <c r="H428" s="94">
        <v>9.4216629786443105E-3</v>
      </c>
      <c r="I428" s="76">
        <v>0.199128322778165</v>
      </c>
      <c r="J428" s="44">
        <v>99.84</v>
      </c>
      <c r="K428" s="44">
        <v>7.41</v>
      </c>
      <c r="L428" s="44">
        <v>80.87</v>
      </c>
      <c r="M428" s="44">
        <v>1.74</v>
      </c>
      <c r="N428" s="44">
        <v>580</v>
      </c>
      <c r="O428" s="44">
        <v>172</v>
      </c>
      <c r="P428" s="36"/>
      <c r="Q428" s="44">
        <v>79.7</v>
      </c>
      <c r="R428" s="44">
        <v>7.5</v>
      </c>
      <c r="S428" s="41"/>
      <c r="T428" s="41">
        <f t="shared" si="0"/>
        <v>-23.457400766662541</v>
      </c>
      <c r="U428" s="41">
        <f t="shared" si="1"/>
        <v>-617.20044515889697</v>
      </c>
    </row>
    <row r="429" spans="1:21">
      <c r="A429" s="43" t="s">
        <v>2533</v>
      </c>
      <c r="B429" s="56">
        <v>14.315737130718601</v>
      </c>
      <c r="C429" s="56">
        <v>8.4862671219338406</v>
      </c>
      <c r="D429" s="55"/>
      <c r="E429" s="77">
        <v>78.638560390635305</v>
      </c>
      <c r="F429" s="77">
        <v>3.5629654910409001</v>
      </c>
      <c r="G429" s="74">
        <v>6.1998879227211097E-2</v>
      </c>
      <c r="H429" s="74">
        <v>1.7675414774039298E-2</v>
      </c>
      <c r="I429" s="76">
        <v>-0.104654188090369</v>
      </c>
      <c r="J429" s="44">
        <v>104.7</v>
      </c>
      <c r="K429" s="44">
        <v>14.6</v>
      </c>
      <c r="L429" s="44">
        <v>81.459999999999994</v>
      </c>
      <c r="M429" s="44">
        <v>1.83</v>
      </c>
      <c r="N429" s="44">
        <v>673</v>
      </c>
      <c r="O429" s="44">
        <v>305</v>
      </c>
      <c r="P429" s="36"/>
      <c r="Q429" s="44">
        <v>80</v>
      </c>
      <c r="R429" s="44">
        <v>15</v>
      </c>
      <c r="S429" s="41"/>
      <c r="T429" s="41">
        <f t="shared" si="0"/>
        <v>-28.529339553154937</v>
      </c>
      <c r="U429" s="41">
        <f t="shared" si="1"/>
        <v>-726.17235452983061</v>
      </c>
    </row>
    <row r="430" spans="1:21">
      <c r="A430" s="43" t="s">
        <v>2532</v>
      </c>
      <c r="B430" s="55">
        <v>40.372774198998002</v>
      </c>
      <c r="C430" s="55">
        <v>3.8200712882120702</v>
      </c>
      <c r="D430" s="55"/>
      <c r="E430" s="70">
        <v>79.527226895276996</v>
      </c>
      <c r="F430" s="70">
        <v>2.8295368012081799</v>
      </c>
      <c r="G430" s="45">
        <v>4.9842663361018003E-2</v>
      </c>
      <c r="H430" s="45">
        <v>6.7103910719845403E-3</v>
      </c>
      <c r="I430" s="76">
        <v>0.15888790415245799</v>
      </c>
      <c r="J430" s="44">
        <v>84.12</v>
      </c>
      <c r="K430" s="44">
        <v>5.4</v>
      </c>
      <c r="L430" s="44">
        <v>80.55</v>
      </c>
      <c r="M430" s="44">
        <v>1.42</v>
      </c>
      <c r="N430" s="44">
        <v>186</v>
      </c>
      <c r="O430" s="44">
        <v>157</v>
      </c>
      <c r="P430" s="89"/>
      <c r="Q430" s="44">
        <v>80.3</v>
      </c>
      <c r="R430" s="44">
        <v>5.4</v>
      </c>
      <c r="S430" s="41"/>
      <c r="T430" s="41">
        <f t="shared" si="0"/>
        <v>-4.4320297951582956</v>
      </c>
      <c r="U430" s="41">
        <f t="shared" si="1"/>
        <v>-130.9124767225326</v>
      </c>
    </row>
    <row r="431" spans="1:21">
      <c r="A431" s="43" t="s">
        <v>2531</v>
      </c>
      <c r="B431" s="55">
        <v>16.889963149137699</v>
      </c>
      <c r="C431" s="55">
        <v>8.81057064535206</v>
      </c>
      <c r="D431" s="55"/>
      <c r="E431" s="70">
        <v>77.115437577589105</v>
      </c>
      <c r="F431" s="70">
        <v>3.0400272113181002</v>
      </c>
      <c r="G431" s="45">
        <v>5.6589990722921597E-2</v>
      </c>
      <c r="H431" s="45">
        <v>1.3085499306749101E-2</v>
      </c>
      <c r="I431" s="76">
        <v>-2.0147155850678201E-2</v>
      </c>
      <c r="J431" s="44">
        <v>97.8</v>
      </c>
      <c r="K431" s="44">
        <v>11</v>
      </c>
      <c r="L431" s="44">
        <v>83.06</v>
      </c>
      <c r="M431" s="44">
        <v>1.63</v>
      </c>
      <c r="N431" s="44">
        <v>475</v>
      </c>
      <c r="O431" s="44">
        <v>256</v>
      </c>
      <c r="P431" s="36"/>
      <c r="Q431" s="44">
        <v>82</v>
      </c>
      <c r="R431" s="44">
        <v>11</v>
      </c>
      <c r="S431" s="41"/>
      <c r="T431" s="41">
        <f t="shared" si="0"/>
        <v>-17.746207560799416</v>
      </c>
      <c r="U431" s="41">
        <f t="shared" si="1"/>
        <v>-471.8757524680953</v>
      </c>
    </row>
    <row r="432" spans="1:21">
      <c r="A432" s="43" t="s">
        <v>2530</v>
      </c>
      <c r="B432" s="55">
        <v>22.237554462802802</v>
      </c>
      <c r="C432" s="55">
        <v>5.5384635091732504</v>
      </c>
      <c r="D432" s="55"/>
      <c r="E432" s="70">
        <v>76.270383913108802</v>
      </c>
      <c r="F432" s="70">
        <v>3.4747886899078502</v>
      </c>
      <c r="G432" s="45">
        <v>6.4811923005440003E-2</v>
      </c>
      <c r="H432" s="45">
        <v>1.3484369393247601E-2</v>
      </c>
      <c r="I432" s="76">
        <v>-2.48420042892687E-2</v>
      </c>
      <c r="J432" s="44">
        <v>112.4</v>
      </c>
      <c r="K432" s="44">
        <v>11.4</v>
      </c>
      <c r="L432" s="44">
        <v>83.97</v>
      </c>
      <c r="M432" s="44">
        <v>1.9</v>
      </c>
      <c r="N432" s="44">
        <v>767</v>
      </c>
      <c r="O432" s="44">
        <v>219</v>
      </c>
      <c r="P432" s="36"/>
      <c r="Q432" s="44">
        <v>83</v>
      </c>
      <c r="R432" s="44">
        <v>12</v>
      </c>
      <c r="S432" s="41"/>
      <c r="T432" s="41">
        <f t="shared" si="0"/>
        <v>-33.857329998809107</v>
      </c>
      <c r="U432" s="41">
        <f t="shared" si="1"/>
        <v>-813.42146004525432</v>
      </c>
    </row>
    <row r="433" spans="1:21">
      <c r="A433" s="43" t="s">
        <v>2529</v>
      </c>
      <c r="B433" s="55">
        <v>27.857256005019401</v>
      </c>
      <c r="C433" s="55">
        <v>4.6104322945534904</v>
      </c>
      <c r="D433" s="55"/>
      <c r="E433" s="70">
        <v>76.814279978573097</v>
      </c>
      <c r="F433" s="70">
        <v>3.7214878318295002</v>
      </c>
      <c r="G433" s="45">
        <v>5.0829922260872497E-2</v>
      </c>
      <c r="H433" s="45">
        <v>7.5929803138379904E-3</v>
      </c>
      <c r="I433" s="76">
        <v>0.31324327073513702</v>
      </c>
      <c r="J433" s="44">
        <v>88.62</v>
      </c>
      <c r="K433" s="44">
        <v>6.02</v>
      </c>
      <c r="L433" s="44">
        <v>83.38</v>
      </c>
      <c r="M433" s="44">
        <v>2.0099999999999998</v>
      </c>
      <c r="N433" s="44">
        <v>232</v>
      </c>
      <c r="O433" s="44">
        <v>172</v>
      </c>
      <c r="P433" s="36"/>
      <c r="Q433" s="44">
        <v>83.1</v>
      </c>
      <c r="R433" s="44">
        <v>6.1</v>
      </c>
      <c r="S433" s="41"/>
      <c r="T433" s="41">
        <f t="shared" si="0"/>
        <v>-6.2844806908131563</v>
      </c>
      <c r="U433" s="41">
        <f t="shared" si="1"/>
        <v>-178.24418325737588</v>
      </c>
    </row>
    <row r="434" spans="1:21">
      <c r="A434" s="43" t="s">
        <v>2528</v>
      </c>
      <c r="B434" s="55">
        <v>19.8568690578185</v>
      </c>
      <c r="C434" s="55">
        <v>7.9712269038746904</v>
      </c>
      <c r="D434" s="55"/>
      <c r="E434" s="70">
        <v>76.014318893692007</v>
      </c>
      <c r="F434" s="70">
        <v>3.8977183536055402</v>
      </c>
      <c r="G434" s="45">
        <v>4.7159825003877998E-2</v>
      </c>
      <c r="H434" s="45">
        <v>1.0582392829454199E-2</v>
      </c>
      <c r="I434" s="76">
        <v>0.138281828435103</v>
      </c>
      <c r="J434" s="44">
        <v>83.31</v>
      </c>
      <c r="K434" s="44">
        <v>8.92</v>
      </c>
      <c r="L434" s="44">
        <v>84.25</v>
      </c>
      <c r="M434" s="44">
        <v>2.15</v>
      </c>
      <c r="N434" s="44">
        <v>56.3</v>
      </c>
      <c r="O434" s="44">
        <v>267.5</v>
      </c>
      <c r="P434" s="88"/>
      <c r="Q434" s="44">
        <v>84.3</v>
      </c>
      <c r="R434" s="44">
        <v>8.9</v>
      </c>
      <c r="S434" s="41"/>
      <c r="T434" s="41">
        <f t="shared" si="0"/>
        <v>1.1157270029673565</v>
      </c>
      <c r="U434" s="41">
        <f t="shared" si="1"/>
        <v>33.175074183976264</v>
      </c>
    </row>
    <row r="435" spans="1:21">
      <c r="A435" s="43"/>
      <c r="B435" s="55"/>
      <c r="C435" s="55"/>
      <c r="D435" s="55"/>
      <c r="E435" s="70"/>
      <c r="F435" s="70"/>
      <c r="G435" s="45"/>
      <c r="H435" s="45"/>
      <c r="I435" s="76"/>
      <c r="J435" s="36"/>
      <c r="K435" s="36"/>
      <c r="L435" s="36"/>
      <c r="M435" s="36"/>
      <c r="N435" s="36"/>
      <c r="O435" s="36"/>
      <c r="P435" s="36"/>
      <c r="Q435" s="36"/>
      <c r="R435" s="36"/>
      <c r="S435" s="41"/>
      <c r="T435" s="41"/>
      <c r="U435" s="41"/>
    </row>
    <row r="436" spans="1:21">
      <c r="A436" s="43" t="s">
        <v>2527</v>
      </c>
      <c r="B436" s="55">
        <v>93.382565697677705</v>
      </c>
      <c r="C436" s="55">
        <v>4.4915028351530202</v>
      </c>
      <c r="D436" s="55"/>
      <c r="E436" s="70">
        <v>80.206596863662597</v>
      </c>
      <c r="F436" s="70">
        <v>5.3901089686380104</v>
      </c>
      <c r="G436" s="45">
        <v>5.2582150886158502E-2</v>
      </c>
      <c r="H436" s="45">
        <v>4.5595763391821703E-3</v>
      </c>
      <c r="I436" s="76">
        <v>0.151099055238893</v>
      </c>
      <c r="J436" s="44">
        <v>87.83</v>
      </c>
      <c r="K436" s="44">
        <v>4.26</v>
      </c>
      <c r="L436" s="44">
        <v>79.88</v>
      </c>
      <c r="M436" s="44">
        <v>2.67</v>
      </c>
      <c r="N436" s="44">
        <v>309.7</v>
      </c>
      <c r="O436" s="44">
        <v>98.7</v>
      </c>
      <c r="P436" s="36"/>
      <c r="Q436" s="44">
        <v>79.400000000000006</v>
      </c>
      <c r="R436" s="44">
        <v>4.2</v>
      </c>
      <c r="S436" s="41"/>
      <c r="T436" s="41">
        <f t="shared" ref="T436:T483" si="2">(L436-J436)/L436*100</f>
        <v>-9.9524286429644508</v>
      </c>
      <c r="U436" s="41">
        <f t="shared" ref="U436:U483" si="3">(L436-N436)/L436*100</f>
        <v>-287.70655983975962</v>
      </c>
    </row>
    <row r="437" spans="1:21">
      <c r="A437" s="43" t="s">
        <v>2526</v>
      </c>
      <c r="B437" s="55">
        <v>34.538864216132602</v>
      </c>
      <c r="C437" s="55">
        <v>11.7361061848584</v>
      </c>
      <c r="D437" s="55"/>
      <c r="E437" s="70">
        <v>78.6725098568579</v>
      </c>
      <c r="F437" s="70">
        <v>3.0692382045476498</v>
      </c>
      <c r="G437" s="45">
        <v>4.9346163642634902E-2</v>
      </c>
      <c r="H437" s="45">
        <v>5.7025474339217697E-3</v>
      </c>
      <c r="I437" s="76">
        <v>6.3620041576971598E-2</v>
      </c>
      <c r="J437" s="44">
        <v>84.19</v>
      </c>
      <c r="K437" s="44">
        <v>4.83</v>
      </c>
      <c r="L437" s="44">
        <v>81.42</v>
      </c>
      <c r="M437" s="44">
        <v>1.58</v>
      </c>
      <c r="N437" s="44">
        <v>163</v>
      </c>
      <c r="O437" s="44">
        <v>135</v>
      </c>
      <c r="P437" s="36"/>
      <c r="Q437" s="44">
        <v>81.3</v>
      </c>
      <c r="R437" s="44">
        <v>4.8</v>
      </c>
      <c r="S437" s="41"/>
      <c r="T437" s="41">
        <f t="shared" si="2"/>
        <v>-3.402112503070494</v>
      </c>
      <c r="U437" s="41">
        <f t="shared" si="3"/>
        <v>-100.19651191353476</v>
      </c>
    </row>
    <row r="438" spans="1:21">
      <c r="A438" s="43" t="s">
        <v>2525</v>
      </c>
      <c r="B438" s="55">
        <v>217.79549114672901</v>
      </c>
      <c r="C438" s="55">
        <v>2.40801886707616</v>
      </c>
      <c r="D438" s="55"/>
      <c r="E438" s="70">
        <v>77.905161458530202</v>
      </c>
      <c r="F438" s="70">
        <v>2.9858213604568098</v>
      </c>
      <c r="G438" s="45">
        <v>5.4596513400120297E-2</v>
      </c>
      <c r="H438" s="45">
        <v>2.9104998954178102E-3</v>
      </c>
      <c r="I438" s="76">
        <v>-0.112216891636019</v>
      </c>
      <c r="J438" s="44">
        <v>93.62</v>
      </c>
      <c r="K438" s="44">
        <v>3.09</v>
      </c>
      <c r="L438" s="44">
        <v>82.22</v>
      </c>
      <c r="M438" s="44">
        <v>1.57</v>
      </c>
      <c r="N438" s="44">
        <v>394.9</v>
      </c>
      <c r="O438" s="44">
        <v>59.8</v>
      </c>
      <c r="P438" s="36"/>
      <c r="Q438" s="44">
        <v>81.5</v>
      </c>
      <c r="R438" s="44">
        <v>3</v>
      </c>
      <c r="S438" s="41"/>
      <c r="T438" s="41">
        <f t="shared" si="2"/>
        <v>-13.865239601070305</v>
      </c>
      <c r="U438" s="41">
        <f t="shared" si="3"/>
        <v>-380.2967647774264</v>
      </c>
    </row>
    <row r="439" spans="1:21">
      <c r="A439" s="43" t="s">
        <v>2524</v>
      </c>
      <c r="B439" s="55">
        <v>159.43234162265301</v>
      </c>
      <c r="C439" s="55">
        <v>6.0100608527614101</v>
      </c>
      <c r="D439" s="55"/>
      <c r="E439" s="70">
        <v>77.524408976992405</v>
      </c>
      <c r="F439" s="70">
        <v>4.9463975973168797</v>
      </c>
      <c r="G439" s="45">
        <v>5.92367170777722E-2</v>
      </c>
      <c r="H439" s="45">
        <v>9.7434595121827002E-3</v>
      </c>
      <c r="I439" s="76">
        <v>-4.7783853853209303E-2</v>
      </c>
      <c r="J439" s="44">
        <v>101.67</v>
      </c>
      <c r="K439" s="44">
        <v>8.67</v>
      </c>
      <c r="L439" s="44">
        <v>82.62</v>
      </c>
      <c r="M439" s="44">
        <v>2.62</v>
      </c>
      <c r="N439" s="44">
        <v>575</v>
      </c>
      <c r="O439" s="44">
        <v>179</v>
      </c>
      <c r="P439" s="36"/>
      <c r="Q439" s="44">
        <v>81.8</v>
      </c>
      <c r="R439" s="44">
        <v>8.6</v>
      </c>
      <c r="S439" s="41"/>
      <c r="T439" s="41">
        <f t="shared" si="2"/>
        <v>-23.057371096586778</v>
      </c>
      <c r="U439" s="41">
        <f t="shared" si="3"/>
        <v>-595.95739530380047</v>
      </c>
    </row>
    <row r="440" spans="1:21">
      <c r="A440" s="43" t="s">
        <v>2523</v>
      </c>
      <c r="B440" s="55">
        <v>33.757478753398999</v>
      </c>
      <c r="C440" s="55">
        <v>7.5832138735766899</v>
      </c>
      <c r="D440" s="55"/>
      <c r="E440" s="70">
        <v>76.837843949917399</v>
      </c>
      <c r="F440" s="70">
        <v>4.0311064745573901</v>
      </c>
      <c r="G440" s="45">
        <v>5.64960674573168E-2</v>
      </c>
      <c r="H440" s="45">
        <v>8.1156091755746097E-3</v>
      </c>
      <c r="I440" s="76">
        <v>0.19795118927285199</v>
      </c>
      <c r="J440" s="44">
        <v>98.01</v>
      </c>
      <c r="K440" s="44">
        <v>6.68</v>
      </c>
      <c r="L440" s="44">
        <v>83.36</v>
      </c>
      <c r="M440" s="44">
        <v>2.17</v>
      </c>
      <c r="N440" s="44">
        <v>471</v>
      </c>
      <c r="O440" s="44">
        <v>159</v>
      </c>
      <c r="P440" s="36"/>
      <c r="Q440" s="44">
        <v>82.4</v>
      </c>
      <c r="R440" s="44">
        <v>6.7</v>
      </c>
      <c r="S440" s="41"/>
      <c r="T440" s="41">
        <f t="shared" si="2"/>
        <v>-17.574376199616129</v>
      </c>
      <c r="U440" s="41">
        <f t="shared" si="3"/>
        <v>-465.01919385796543</v>
      </c>
    </row>
    <row r="441" spans="1:21">
      <c r="A441" s="43" t="s">
        <v>2522</v>
      </c>
      <c r="B441" s="55">
        <v>49.073087847169802</v>
      </c>
      <c r="C441" s="55">
        <v>4.7767191035368501</v>
      </c>
      <c r="D441" s="55"/>
      <c r="E441" s="70">
        <v>77.0297372966278</v>
      </c>
      <c r="F441" s="70">
        <v>3.4429413152698398</v>
      </c>
      <c r="G441" s="45">
        <v>5.2960839231277299E-2</v>
      </c>
      <c r="H441" s="45">
        <v>5.83036016285551E-3</v>
      </c>
      <c r="I441" s="76">
        <v>0.16544545712605899</v>
      </c>
      <c r="J441" s="44">
        <v>91.92</v>
      </c>
      <c r="K441" s="44">
        <v>4.91</v>
      </c>
      <c r="L441" s="44">
        <v>83.15</v>
      </c>
      <c r="M441" s="44">
        <v>1.85</v>
      </c>
      <c r="N441" s="44">
        <v>326</v>
      </c>
      <c r="O441" s="44">
        <v>125</v>
      </c>
      <c r="P441" s="36"/>
      <c r="Q441" s="44">
        <v>82.6</v>
      </c>
      <c r="R441" s="44">
        <v>4.9000000000000004</v>
      </c>
      <c r="S441" s="41"/>
      <c r="T441" s="41">
        <f t="shared" si="2"/>
        <v>-10.547203848466621</v>
      </c>
      <c r="U441" s="41">
        <f t="shared" si="3"/>
        <v>-292.0625375826819</v>
      </c>
    </row>
    <row r="442" spans="1:21">
      <c r="A442" s="43" t="s">
        <v>2521</v>
      </c>
      <c r="B442" s="55">
        <v>141.63383206279099</v>
      </c>
      <c r="C442" s="55">
        <v>3.9204460100829901</v>
      </c>
      <c r="D442" s="55"/>
      <c r="E442" s="70">
        <v>77.044662403306802</v>
      </c>
      <c r="F442" s="70">
        <v>3.62140355251548</v>
      </c>
      <c r="G442" s="45">
        <v>5.0788860842932201E-2</v>
      </c>
      <c r="H442" s="45">
        <v>3.3499708461008099E-3</v>
      </c>
      <c r="I442" s="76">
        <v>0.19248457117767001</v>
      </c>
      <c r="J442" s="44">
        <v>88.3</v>
      </c>
      <c r="K442" s="44">
        <v>3.1</v>
      </c>
      <c r="L442" s="44">
        <v>83.13</v>
      </c>
      <c r="M442" s="44">
        <v>1.94</v>
      </c>
      <c r="N442" s="44">
        <v>230.3</v>
      </c>
      <c r="O442" s="44">
        <v>76.2</v>
      </c>
      <c r="P442" s="36"/>
      <c r="Q442" s="44">
        <v>82.8</v>
      </c>
      <c r="R442" s="44">
        <v>3.1</v>
      </c>
      <c r="S442" s="41"/>
      <c r="T442" s="41">
        <f t="shared" si="2"/>
        <v>-6.2191747864790115</v>
      </c>
      <c r="U442" s="41">
        <f t="shared" si="3"/>
        <v>-177.0359677613377</v>
      </c>
    </row>
    <row r="443" spans="1:21">
      <c r="A443" s="43" t="s">
        <v>2520</v>
      </c>
      <c r="B443" s="55">
        <v>135.95841662653299</v>
      </c>
      <c r="C443" s="55">
        <v>4.0813970219291198</v>
      </c>
      <c r="D443" s="55"/>
      <c r="E443" s="70">
        <v>76.669851188155306</v>
      </c>
      <c r="F443" s="70">
        <v>3.5225547020424401</v>
      </c>
      <c r="G443" s="45">
        <v>5.28851032115778E-2</v>
      </c>
      <c r="H443" s="45">
        <v>2.5329320542707701E-3</v>
      </c>
      <c r="I443" s="76">
        <v>0.44685905150496902</v>
      </c>
      <c r="J443" s="44">
        <v>92.22</v>
      </c>
      <c r="K443" s="44">
        <v>2.17</v>
      </c>
      <c r="L443" s="44">
        <v>83.54</v>
      </c>
      <c r="M443" s="44">
        <v>1.91</v>
      </c>
      <c r="N443" s="44">
        <v>323.10000000000002</v>
      </c>
      <c r="O443" s="44">
        <v>54.3</v>
      </c>
      <c r="P443" s="36"/>
      <c r="Q443" s="44">
        <v>83</v>
      </c>
      <c r="R443" s="44">
        <v>2.1</v>
      </c>
      <c r="S443" s="41"/>
      <c r="T443" s="41">
        <f t="shared" si="2"/>
        <v>-10.390232224084262</v>
      </c>
      <c r="U443" s="41">
        <f t="shared" si="3"/>
        <v>-286.7608331338281</v>
      </c>
    </row>
    <row r="444" spans="1:21">
      <c r="A444" s="43" t="s">
        <v>2519</v>
      </c>
      <c r="B444" s="55">
        <v>755.41733092060895</v>
      </c>
      <c r="C444" s="55">
        <v>4.8506996643096398</v>
      </c>
      <c r="D444" s="55"/>
      <c r="E444" s="70">
        <v>76.829146679485802</v>
      </c>
      <c r="F444" s="70">
        <v>3.8624751007909301</v>
      </c>
      <c r="G444" s="45">
        <v>4.9202244148241897E-2</v>
      </c>
      <c r="H444" s="45">
        <v>2.2232520749932701E-3</v>
      </c>
      <c r="I444" s="76">
        <v>0.14054366730550399</v>
      </c>
      <c r="J444" s="44">
        <v>85.88</v>
      </c>
      <c r="K444" s="44">
        <v>2.58</v>
      </c>
      <c r="L444" s="44">
        <v>83.36</v>
      </c>
      <c r="M444" s="44">
        <v>2.08</v>
      </c>
      <c r="N444" s="44">
        <v>156.30000000000001</v>
      </c>
      <c r="O444" s="44">
        <v>52.8</v>
      </c>
      <c r="P444" s="36"/>
      <c r="Q444" s="44">
        <v>83.2</v>
      </c>
      <c r="R444" s="44">
        <v>2.5</v>
      </c>
      <c r="S444" s="41"/>
      <c r="T444" s="41">
        <f t="shared" si="2"/>
        <v>-3.0230326295585366</v>
      </c>
      <c r="U444" s="41">
        <f t="shared" si="3"/>
        <v>-87.500000000000014</v>
      </c>
    </row>
    <row r="445" spans="1:21">
      <c r="A445" s="43" t="s">
        <v>2518</v>
      </c>
      <c r="B445" s="56">
        <v>233.51748067080001</v>
      </c>
      <c r="C445" s="56">
        <v>4.8143913677560404</v>
      </c>
      <c r="D445" s="55"/>
      <c r="E445" s="77">
        <v>76.473274434003798</v>
      </c>
      <c r="F445" s="77">
        <v>2.2902177370761398</v>
      </c>
      <c r="G445" s="74">
        <v>5.09855116087682E-2</v>
      </c>
      <c r="H445" s="74">
        <v>2.64219076243008E-3</v>
      </c>
      <c r="I445" s="76">
        <v>0.19066989510933499</v>
      </c>
      <c r="J445" s="44">
        <v>89.27</v>
      </c>
      <c r="K445" s="44">
        <v>2.33</v>
      </c>
      <c r="L445" s="44">
        <v>83.75</v>
      </c>
      <c r="M445" s="44">
        <v>1.25</v>
      </c>
      <c r="N445" s="44">
        <v>239.3</v>
      </c>
      <c r="O445" s="44">
        <v>59.7</v>
      </c>
      <c r="P445" s="36"/>
      <c r="Q445" s="44">
        <v>83.4</v>
      </c>
      <c r="R445" s="44">
        <v>2.2999999999999998</v>
      </c>
      <c r="S445" s="41"/>
      <c r="T445" s="41">
        <f t="shared" si="2"/>
        <v>-6.5910447761193982</v>
      </c>
      <c r="U445" s="41">
        <f t="shared" si="3"/>
        <v>-185.73134328358211</v>
      </c>
    </row>
    <row r="446" spans="1:21">
      <c r="A446" s="43" t="s">
        <v>2517</v>
      </c>
      <c r="B446" s="55">
        <v>169.31551067615101</v>
      </c>
      <c r="C446" s="55">
        <v>3.3768641255614802</v>
      </c>
      <c r="D446" s="55"/>
      <c r="E446" s="70">
        <v>75.751614454539506</v>
      </c>
      <c r="F446" s="70">
        <v>3.5604511485812602</v>
      </c>
      <c r="G446" s="45">
        <v>5.1066982033211E-2</v>
      </c>
      <c r="H446" s="45">
        <v>4.2259516998255304E-3</v>
      </c>
      <c r="I446" s="76">
        <v>-0.115219166812265</v>
      </c>
      <c r="J446" s="44">
        <v>90.21</v>
      </c>
      <c r="K446" s="44">
        <v>4.3099999999999996</v>
      </c>
      <c r="L446" s="44">
        <v>84.54</v>
      </c>
      <c r="M446" s="44">
        <v>1.97</v>
      </c>
      <c r="N446" s="44">
        <v>243</v>
      </c>
      <c r="O446" s="44">
        <v>95.4</v>
      </c>
      <c r="P446" s="36"/>
      <c r="Q446" s="44">
        <v>84.2</v>
      </c>
      <c r="R446" s="44">
        <v>4.3</v>
      </c>
      <c r="S446" s="41"/>
      <c r="T446" s="41">
        <f t="shared" si="2"/>
        <v>-6.7068843151170885</v>
      </c>
      <c r="U446" s="41">
        <f t="shared" si="3"/>
        <v>-187.43789921930443</v>
      </c>
    </row>
    <row r="447" spans="1:21">
      <c r="A447" s="43" t="s">
        <v>2516</v>
      </c>
      <c r="B447" s="55">
        <v>146.69419703838599</v>
      </c>
      <c r="C447" s="55">
        <v>1.7325225142921901</v>
      </c>
      <c r="D447" s="55"/>
      <c r="E447" s="70">
        <v>74.924076594041495</v>
      </c>
      <c r="F447" s="70">
        <v>2.9509998665586301</v>
      </c>
      <c r="G447" s="45">
        <v>5.32043061671496E-2</v>
      </c>
      <c r="H447" s="45">
        <v>2.9593694301592401E-3</v>
      </c>
      <c r="I447" s="76">
        <v>0.16752701860792699</v>
      </c>
      <c r="J447" s="44">
        <v>94.8</v>
      </c>
      <c r="K447" s="44">
        <v>2.83</v>
      </c>
      <c r="L447" s="44">
        <v>85.47</v>
      </c>
      <c r="M447" s="44">
        <v>1.67</v>
      </c>
      <c r="N447" s="44">
        <v>336.3</v>
      </c>
      <c r="O447" s="44">
        <v>63</v>
      </c>
      <c r="P447" s="36"/>
      <c r="Q447" s="44">
        <v>84.9</v>
      </c>
      <c r="R447" s="44">
        <v>2.8</v>
      </c>
      <c r="S447" s="41"/>
      <c r="T447" s="41">
        <f t="shared" si="2"/>
        <v>-10.916110916110915</v>
      </c>
      <c r="U447" s="41">
        <f t="shared" si="3"/>
        <v>-293.47139347139353</v>
      </c>
    </row>
    <row r="448" spans="1:21">
      <c r="A448" s="43" t="s">
        <v>2515</v>
      </c>
      <c r="B448" s="55">
        <v>126.83578485203699</v>
      </c>
      <c r="C448" s="55">
        <v>3.52783083036238</v>
      </c>
      <c r="D448" s="55"/>
      <c r="E448" s="70">
        <v>74.421421087242507</v>
      </c>
      <c r="F448" s="70">
        <v>2.7396157334139599</v>
      </c>
      <c r="G448" s="45">
        <v>5.0075832288236602E-2</v>
      </c>
      <c r="H448" s="45">
        <v>4.2464629449334799E-3</v>
      </c>
      <c r="I448" s="76">
        <v>0.468921956164077</v>
      </c>
      <c r="J448" s="44">
        <v>90.05</v>
      </c>
      <c r="K448" s="44">
        <v>3.23</v>
      </c>
      <c r="L448" s="44">
        <v>86.04</v>
      </c>
      <c r="M448" s="44">
        <v>1.57</v>
      </c>
      <c r="N448" s="44">
        <v>197.7</v>
      </c>
      <c r="O448" s="44">
        <v>98.6</v>
      </c>
      <c r="P448" s="36"/>
      <c r="Q448" s="44">
        <v>85.8</v>
      </c>
      <c r="R448" s="44">
        <v>3.2</v>
      </c>
      <c r="S448" s="41"/>
      <c r="T448" s="41">
        <f t="shared" si="2"/>
        <v>-4.6606229660622853</v>
      </c>
      <c r="U448" s="41">
        <f t="shared" si="3"/>
        <v>-129.77684797768475</v>
      </c>
    </row>
    <row r="449" spans="1:21">
      <c r="A449" s="43" t="s">
        <v>2514</v>
      </c>
      <c r="B449" s="55">
        <v>140.856431625932</v>
      </c>
      <c r="C449" s="55">
        <v>2.5456955961516599</v>
      </c>
      <c r="D449" s="55"/>
      <c r="E449" s="70">
        <v>74.084319247617103</v>
      </c>
      <c r="F449" s="70">
        <v>3.2714218328181701</v>
      </c>
      <c r="G449" s="45">
        <v>5.24557092114716E-2</v>
      </c>
      <c r="H449" s="45">
        <v>3.0761157208291801E-3</v>
      </c>
      <c r="I449" s="76">
        <v>7.5326989146030005E-2</v>
      </c>
      <c r="J449" s="44">
        <v>94.55</v>
      </c>
      <c r="K449" s="44">
        <v>3.19</v>
      </c>
      <c r="L449" s="44">
        <v>86.43</v>
      </c>
      <c r="M449" s="44">
        <v>1.9</v>
      </c>
      <c r="N449" s="44">
        <v>304.5</v>
      </c>
      <c r="O449" s="44">
        <v>66.900000000000006</v>
      </c>
      <c r="P449" s="36"/>
      <c r="Q449" s="44">
        <v>85.9</v>
      </c>
      <c r="R449" s="44">
        <v>3.1</v>
      </c>
      <c r="S449" s="41"/>
      <c r="T449" s="41">
        <f t="shared" si="2"/>
        <v>-9.3948860349415586</v>
      </c>
      <c r="U449" s="41">
        <f t="shared" si="3"/>
        <v>-252.30822631030892</v>
      </c>
    </row>
    <row r="450" spans="1:21">
      <c r="A450" s="43" t="s">
        <v>2513</v>
      </c>
      <c r="B450" s="55">
        <v>349.56202338107101</v>
      </c>
      <c r="C450" s="55">
        <v>2.77474756847842</v>
      </c>
      <c r="D450" s="55"/>
      <c r="E450" s="70">
        <v>74.056225490357406</v>
      </c>
      <c r="F450" s="70">
        <v>3.5641802183358999</v>
      </c>
      <c r="G450" s="45">
        <v>5.1275582350554801E-2</v>
      </c>
      <c r="H450" s="45">
        <v>2.1700639012286701E-3</v>
      </c>
      <c r="I450" s="76">
        <v>0.42877264147057498</v>
      </c>
      <c r="J450" s="44">
        <v>92.55</v>
      </c>
      <c r="K450" s="44">
        <v>2.15</v>
      </c>
      <c r="L450" s="44">
        <v>86.47</v>
      </c>
      <c r="M450" s="44">
        <v>2.0699999999999998</v>
      </c>
      <c r="N450" s="44">
        <v>252.4</v>
      </c>
      <c r="O450" s="44">
        <v>48.7</v>
      </c>
      <c r="P450" s="36"/>
      <c r="Q450" s="44">
        <v>86.1</v>
      </c>
      <c r="R450" s="44">
        <v>2.1</v>
      </c>
      <c r="S450" s="41"/>
      <c r="T450" s="41">
        <f t="shared" si="2"/>
        <v>-7.0313403492540738</v>
      </c>
      <c r="U450" s="41">
        <f t="shared" si="3"/>
        <v>-191.89314213021856</v>
      </c>
    </row>
    <row r="451" spans="1:21">
      <c r="A451" s="43" t="s">
        <v>2512</v>
      </c>
      <c r="B451" s="55">
        <v>96.597901272050905</v>
      </c>
      <c r="C451" s="55">
        <v>4.3902695822038202</v>
      </c>
      <c r="D451" s="55"/>
      <c r="E451" s="70">
        <v>73.906588416051406</v>
      </c>
      <c r="F451" s="70">
        <v>2.59306112530856</v>
      </c>
      <c r="G451" s="45">
        <v>5.1797607091780697E-2</v>
      </c>
      <c r="H451" s="45">
        <v>3.5387773888682999E-3</v>
      </c>
      <c r="I451" s="76">
        <v>0.41217033983068302</v>
      </c>
      <c r="J451" s="44">
        <v>93.63</v>
      </c>
      <c r="K451" s="44">
        <v>2.8</v>
      </c>
      <c r="L451" s="44">
        <v>86.64</v>
      </c>
      <c r="M451" s="44">
        <v>1.51</v>
      </c>
      <c r="N451" s="44">
        <v>275.60000000000002</v>
      </c>
      <c r="O451" s="44">
        <v>78.3</v>
      </c>
      <c r="P451" s="36"/>
      <c r="Q451" s="44">
        <v>86.2</v>
      </c>
      <c r="R451" s="44">
        <v>2.8</v>
      </c>
      <c r="S451" s="41"/>
      <c r="T451" s="41">
        <f t="shared" si="2"/>
        <v>-8.0678670360110747</v>
      </c>
      <c r="U451" s="41">
        <f t="shared" si="3"/>
        <v>-218.09787626962148</v>
      </c>
    </row>
    <row r="452" spans="1:21">
      <c r="A452" s="43" t="s">
        <v>2511</v>
      </c>
      <c r="B452" s="55">
        <v>117.029810686376</v>
      </c>
      <c r="C452" s="55">
        <v>2.40495965873387</v>
      </c>
      <c r="D452" s="55"/>
      <c r="E452" s="70">
        <v>73.911884852631999</v>
      </c>
      <c r="F452" s="70">
        <v>3.81444354185107</v>
      </c>
      <c r="G452" s="45">
        <v>4.8435652985788301E-2</v>
      </c>
      <c r="H452" s="45">
        <v>2.7809386037749399E-3</v>
      </c>
      <c r="I452" s="76">
        <v>0.21091325282229201</v>
      </c>
      <c r="J452" s="44">
        <v>87.8</v>
      </c>
      <c r="K452" s="44">
        <v>2.89</v>
      </c>
      <c r="L452" s="44">
        <v>86.63</v>
      </c>
      <c r="M452" s="44">
        <v>2.2200000000000002</v>
      </c>
      <c r="N452" s="44">
        <v>119.8</v>
      </c>
      <c r="O452" s="44">
        <v>67.599999999999994</v>
      </c>
      <c r="P452" s="36"/>
      <c r="Q452" s="44">
        <v>86.6</v>
      </c>
      <c r="R452" s="44">
        <v>2.9</v>
      </c>
      <c r="S452" s="41"/>
      <c r="T452" s="41">
        <f t="shared" si="2"/>
        <v>-1.3505713955904441</v>
      </c>
      <c r="U452" s="41">
        <f t="shared" si="3"/>
        <v>-38.289276232252114</v>
      </c>
    </row>
    <row r="453" spans="1:21">
      <c r="A453" s="43" t="s">
        <v>2510</v>
      </c>
      <c r="B453" s="55">
        <v>170.41258619384601</v>
      </c>
      <c r="C453" s="55">
        <v>2.1240431347863198</v>
      </c>
      <c r="D453" s="55"/>
      <c r="E453" s="70">
        <v>73.093254091926198</v>
      </c>
      <c r="F453" s="70">
        <v>3.4213295774441299</v>
      </c>
      <c r="G453" s="45">
        <v>5.0513310281308302E-2</v>
      </c>
      <c r="H453" s="45">
        <v>2.3003676404134499E-3</v>
      </c>
      <c r="I453" s="76">
        <v>-1.82486088861974E-2</v>
      </c>
      <c r="J453" s="44">
        <v>92.37</v>
      </c>
      <c r="K453" s="44">
        <v>2.91</v>
      </c>
      <c r="L453" s="44">
        <v>87.6</v>
      </c>
      <c r="M453" s="44">
        <v>2.04</v>
      </c>
      <c r="N453" s="44">
        <v>217.5</v>
      </c>
      <c r="O453" s="44">
        <v>52.7</v>
      </c>
      <c r="P453" s="36"/>
      <c r="Q453" s="44">
        <v>87.4</v>
      </c>
      <c r="R453" s="44">
        <v>2.8</v>
      </c>
      <c r="S453" s="41"/>
      <c r="T453" s="41">
        <f t="shared" si="2"/>
        <v>-5.445205479452067</v>
      </c>
      <c r="U453" s="41">
        <f t="shared" si="3"/>
        <v>-148.28767123287673</v>
      </c>
    </row>
    <row r="454" spans="1:21">
      <c r="A454" s="43" t="s">
        <v>2509</v>
      </c>
      <c r="B454" s="55">
        <v>529.133241497727</v>
      </c>
      <c r="C454" s="55">
        <v>2.6254413274043502</v>
      </c>
      <c r="D454" s="55"/>
      <c r="E454" s="70">
        <v>72.690373772278605</v>
      </c>
      <c r="F454" s="70">
        <v>3.5098501274962999</v>
      </c>
      <c r="G454" s="45">
        <v>5.2352819000874497E-2</v>
      </c>
      <c r="H454" s="45">
        <v>2.0177600182092899E-3</v>
      </c>
      <c r="I454" s="76">
        <v>0.14264436233140801</v>
      </c>
      <c r="J454" s="44">
        <v>96.09</v>
      </c>
      <c r="K454" s="44">
        <v>2.63</v>
      </c>
      <c r="L454" s="44">
        <v>88.08</v>
      </c>
      <c r="M454" s="44">
        <v>2.11</v>
      </c>
      <c r="N454" s="44">
        <v>299.7</v>
      </c>
      <c r="O454" s="44">
        <v>44</v>
      </c>
      <c r="P454" s="36"/>
      <c r="Q454" s="44">
        <v>87.6</v>
      </c>
      <c r="R454" s="44">
        <v>2.5</v>
      </c>
      <c r="S454" s="41"/>
      <c r="T454" s="41">
        <f t="shared" si="2"/>
        <v>-9.0940054495912879</v>
      </c>
      <c r="U454" s="41">
        <f t="shared" si="3"/>
        <v>-240.25885558583107</v>
      </c>
    </row>
    <row r="455" spans="1:21">
      <c r="A455" s="43" t="s">
        <v>2508</v>
      </c>
      <c r="B455" s="55">
        <v>161.073108141218</v>
      </c>
      <c r="C455" s="55">
        <v>16.344322256378899</v>
      </c>
      <c r="D455" s="55"/>
      <c r="E455" s="70">
        <v>72.562623891941499</v>
      </c>
      <c r="F455" s="70">
        <v>3.1134948838818</v>
      </c>
      <c r="G455" s="45">
        <v>5.2759411786139798E-2</v>
      </c>
      <c r="H455" s="45">
        <v>2.3208758275192602E-3</v>
      </c>
      <c r="I455" s="76">
        <v>4.0312776765366702E-2</v>
      </c>
      <c r="J455" s="44">
        <v>96.97</v>
      </c>
      <c r="K455" s="44">
        <v>2.78</v>
      </c>
      <c r="L455" s="44">
        <v>88.23</v>
      </c>
      <c r="M455" s="44">
        <v>1.88</v>
      </c>
      <c r="N455" s="44">
        <v>317.5</v>
      </c>
      <c r="O455" s="44">
        <v>50</v>
      </c>
      <c r="P455" s="36"/>
      <c r="Q455" s="44">
        <v>87.7</v>
      </c>
      <c r="R455" s="44">
        <v>2.7</v>
      </c>
      <c r="S455" s="41"/>
      <c r="T455" s="41">
        <f t="shared" si="2"/>
        <v>-9.9059276889946677</v>
      </c>
      <c r="U455" s="41">
        <f t="shared" si="3"/>
        <v>-259.85492462881103</v>
      </c>
    </row>
    <row r="456" spans="1:21">
      <c r="A456" s="43" t="s">
        <v>2507</v>
      </c>
      <c r="B456" s="55">
        <v>161.723749191878</v>
      </c>
      <c r="C456" s="55">
        <v>2.9793513026465499</v>
      </c>
      <c r="D456" s="55"/>
      <c r="E456" s="70">
        <v>72.277131755781397</v>
      </c>
      <c r="F456" s="70">
        <v>2.5027089993058902</v>
      </c>
      <c r="G456" s="45">
        <v>5.20105885915087E-2</v>
      </c>
      <c r="H456" s="45">
        <v>4.5896294376101196E-3</v>
      </c>
      <c r="I456" s="76">
        <v>-0.19494416644486401</v>
      </c>
      <c r="J456" s="44">
        <v>96.01</v>
      </c>
      <c r="K456" s="44">
        <v>4.62</v>
      </c>
      <c r="L456" s="44">
        <v>88.58</v>
      </c>
      <c r="M456" s="44">
        <v>1.52</v>
      </c>
      <c r="N456" s="44">
        <v>285</v>
      </c>
      <c r="O456" s="44">
        <v>101</v>
      </c>
      <c r="P456" s="36"/>
      <c r="Q456" s="44">
        <v>88.1</v>
      </c>
      <c r="R456" s="44">
        <v>4.5999999999999996</v>
      </c>
      <c r="S456" s="41"/>
      <c r="T456" s="41">
        <f t="shared" si="2"/>
        <v>-8.3878979453601339</v>
      </c>
      <c r="U456" s="41">
        <f t="shared" si="3"/>
        <v>-221.74305712350423</v>
      </c>
    </row>
    <row r="457" spans="1:21">
      <c r="A457" s="43" t="s">
        <v>2506</v>
      </c>
      <c r="B457" s="55">
        <v>103.40180539150199</v>
      </c>
      <c r="C457" s="55">
        <v>3.0480459326054401</v>
      </c>
      <c r="D457" s="55"/>
      <c r="E457" s="70">
        <v>70.908744795994195</v>
      </c>
      <c r="F457" s="70">
        <v>2.6532015630535901</v>
      </c>
      <c r="G457" s="45">
        <v>6.3710085173717096E-2</v>
      </c>
      <c r="H457" s="45">
        <v>7.0012729774506397E-3</v>
      </c>
      <c r="I457" s="76">
        <v>-0.36320476702280402</v>
      </c>
      <c r="J457" s="44">
        <v>118.54</v>
      </c>
      <c r="K457" s="44">
        <v>7.18</v>
      </c>
      <c r="L457" s="44">
        <v>90.28</v>
      </c>
      <c r="M457" s="44">
        <v>1.68</v>
      </c>
      <c r="N457" s="44">
        <v>731</v>
      </c>
      <c r="O457" s="44">
        <v>116</v>
      </c>
      <c r="P457" s="36"/>
      <c r="Q457" s="44">
        <v>88.5</v>
      </c>
      <c r="R457" s="44">
        <v>7.1</v>
      </c>
      <c r="S457" s="41"/>
      <c r="T457" s="41">
        <f t="shared" si="2"/>
        <v>-31.302614089499343</v>
      </c>
      <c r="U457" s="41">
        <f t="shared" si="3"/>
        <v>-709.70314576871965</v>
      </c>
    </row>
    <row r="458" spans="1:21">
      <c r="A458" s="43" t="s">
        <v>2505</v>
      </c>
      <c r="B458" s="55">
        <v>72.188782067479394</v>
      </c>
      <c r="C458" s="55">
        <v>3.8226037037821698</v>
      </c>
      <c r="D458" s="55"/>
      <c r="E458" s="70">
        <v>70.841337848441</v>
      </c>
      <c r="F458" s="70">
        <v>2.7811462228781898</v>
      </c>
      <c r="G458" s="45">
        <v>6.4256102585520405E-2</v>
      </c>
      <c r="H458" s="45">
        <v>4.5811725802726803E-3</v>
      </c>
      <c r="I458" s="76">
        <v>0.40745687696196897</v>
      </c>
      <c r="J458" s="44">
        <v>119.61</v>
      </c>
      <c r="K458" s="44">
        <v>3.72</v>
      </c>
      <c r="L458" s="44">
        <v>90.36</v>
      </c>
      <c r="M458" s="44">
        <v>1.76</v>
      </c>
      <c r="N458" s="44">
        <v>749.2</v>
      </c>
      <c r="O458" s="44">
        <v>75.3</v>
      </c>
      <c r="P458" s="36"/>
      <c r="Q458" s="44">
        <v>88.5</v>
      </c>
      <c r="R458" s="44">
        <v>3.8</v>
      </c>
      <c r="S458" s="41"/>
      <c r="T458" s="41">
        <f t="shared" si="2"/>
        <v>-32.370517928286851</v>
      </c>
      <c r="U458" s="41">
        <f t="shared" si="3"/>
        <v>-729.1279327135901</v>
      </c>
    </row>
    <row r="459" spans="1:21">
      <c r="A459" s="43" t="s">
        <v>2504</v>
      </c>
      <c r="B459" s="55">
        <v>94.938347072959701</v>
      </c>
      <c r="C459" s="55">
        <v>4.5643682270954899</v>
      </c>
      <c r="D459" s="55"/>
      <c r="E459" s="70">
        <v>71.737286056904395</v>
      </c>
      <c r="F459" s="70">
        <v>2.1531460661345299</v>
      </c>
      <c r="G459" s="45">
        <v>5.2315996731997098E-2</v>
      </c>
      <c r="H459" s="45">
        <v>2.4224431177000899E-3</v>
      </c>
      <c r="I459" s="76">
        <v>-9.0388441333383099E-2</v>
      </c>
      <c r="J459" s="44">
        <v>97.25</v>
      </c>
      <c r="K459" s="44">
        <v>2.66</v>
      </c>
      <c r="L459" s="44">
        <v>89.24</v>
      </c>
      <c r="M459" s="44">
        <v>1.33</v>
      </c>
      <c r="N459" s="44">
        <v>298.39999999999998</v>
      </c>
      <c r="O459" s="44">
        <v>52.8</v>
      </c>
      <c r="P459" s="36"/>
      <c r="Q459" s="44">
        <v>88.9</v>
      </c>
      <c r="R459" s="44">
        <v>2.6</v>
      </c>
      <c r="S459" s="41"/>
      <c r="T459" s="41">
        <f t="shared" si="2"/>
        <v>-8.9757956073509693</v>
      </c>
      <c r="U459" s="41">
        <f t="shared" si="3"/>
        <v>-234.37920215150157</v>
      </c>
    </row>
    <row r="460" spans="1:21">
      <c r="A460" s="43" t="s">
        <v>2503</v>
      </c>
      <c r="B460" s="55">
        <v>263.65982019329198</v>
      </c>
      <c r="C460" s="55">
        <v>2.5308904133485801</v>
      </c>
      <c r="D460" s="55"/>
      <c r="E460" s="70">
        <v>71.480724839281805</v>
      </c>
      <c r="F460" s="70">
        <v>3.7492668759345298</v>
      </c>
      <c r="G460" s="45">
        <v>5.0211164953226799E-2</v>
      </c>
      <c r="H460" s="45">
        <v>2.0602661052868099E-3</v>
      </c>
      <c r="I460" s="76">
        <v>0.35574247840371298</v>
      </c>
      <c r="J460" s="44">
        <v>93.82</v>
      </c>
      <c r="K460" s="44">
        <v>2.41</v>
      </c>
      <c r="L460" s="44">
        <v>89.56</v>
      </c>
      <c r="M460" s="44">
        <v>2.33</v>
      </c>
      <c r="N460" s="44">
        <v>203.7</v>
      </c>
      <c r="O460" s="44">
        <v>47.6</v>
      </c>
      <c r="P460" s="36"/>
      <c r="Q460" s="44">
        <v>89.3</v>
      </c>
      <c r="R460" s="44">
        <v>2.2999999999999998</v>
      </c>
      <c r="S460" s="41"/>
      <c r="T460" s="41">
        <f t="shared" si="2"/>
        <v>-4.7565877623939157</v>
      </c>
      <c r="U460" s="41">
        <f t="shared" si="3"/>
        <v>-127.44528807503347</v>
      </c>
    </row>
    <row r="461" spans="1:21">
      <c r="A461" s="43" t="s">
        <v>2502</v>
      </c>
      <c r="B461" s="55">
        <v>163.24435974814301</v>
      </c>
      <c r="C461" s="55">
        <v>3.45241318866695</v>
      </c>
      <c r="D461" s="55"/>
      <c r="E461" s="70">
        <v>71.408345749347802</v>
      </c>
      <c r="F461" s="70">
        <v>3.94218043515865</v>
      </c>
      <c r="G461" s="45">
        <v>5.1232731954470999E-2</v>
      </c>
      <c r="H461" s="45">
        <v>2.5224035823840901E-3</v>
      </c>
      <c r="I461" s="76">
        <v>9.3500958470360801E-2</v>
      </c>
      <c r="J461" s="44">
        <v>95.74</v>
      </c>
      <c r="K461" s="44">
        <v>3.22</v>
      </c>
      <c r="L461" s="44">
        <v>89.65</v>
      </c>
      <c r="M461" s="44">
        <v>2.46</v>
      </c>
      <c r="N461" s="44">
        <v>250.2</v>
      </c>
      <c r="O461" s="44">
        <v>56.6</v>
      </c>
      <c r="P461" s="36"/>
      <c r="Q461" s="44">
        <v>89.3</v>
      </c>
      <c r="R461" s="44">
        <v>3.1</v>
      </c>
      <c r="S461" s="41"/>
      <c r="T461" s="41">
        <f t="shared" si="2"/>
        <v>-6.7930842163970873</v>
      </c>
      <c r="U461" s="41">
        <f t="shared" si="3"/>
        <v>-179.08533184606802</v>
      </c>
    </row>
    <row r="462" spans="1:21">
      <c r="A462" s="43" t="s">
        <v>2501</v>
      </c>
      <c r="B462" s="55">
        <v>128.15456040091499</v>
      </c>
      <c r="C462" s="55">
        <v>13.6420699804903</v>
      </c>
      <c r="D462" s="55"/>
      <c r="E462" s="70">
        <v>71.394295053684303</v>
      </c>
      <c r="F462" s="70">
        <v>2.9272420955337899</v>
      </c>
      <c r="G462" s="45">
        <v>5.1122756604858398E-2</v>
      </c>
      <c r="H462" s="45">
        <v>2.6528429321650299E-3</v>
      </c>
      <c r="I462" s="76">
        <v>0.41044841527056503</v>
      </c>
      <c r="J462" s="44">
        <v>95.56</v>
      </c>
      <c r="K462" s="44">
        <v>2.34</v>
      </c>
      <c r="L462" s="44">
        <v>89.67</v>
      </c>
      <c r="M462" s="44">
        <v>1.83</v>
      </c>
      <c r="N462" s="44">
        <v>245.2</v>
      </c>
      <c r="O462" s="44">
        <v>59.7</v>
      </c>
      <c r="P462" s="36"/>
      <c r="Q462" s="44">
        <v>89.3</v>
      </c>
      <c r="R462" s="44">
        <v>2.2999999999999998</v>
      </c>
      <c r="S462" s="41"/>
      <c r="T462" s="41">
        <f t="shared" si="2"/>
        <v>-6.5685290509646483</v>
      </c>
      <c r="U462" s="41">
        <f t="shared" si="3"/>
        <v>-173.44708375153337</v>
      </c>
    </row>
    <row r="463" spans="1:21">
      <c r="A463" s="43" t="s">
        <v>2500</v>
      </c>
      <c r="B463" s="55">
        <v>322.99276842202499</v>
      </c>
      <c r="C463" s="55">
        <v>3.3032014185196399</v>
      </c>
      <c r="D463" s="55"/>
      <c r="E463" s="70">
        <v>71.264757511014693</v>
      </c>
      <c r="F463" s="70">
        <v>2.7063059453282299</v>
      </c>
      <c r="G463" s="45">
        <v>5.1194115091440798E-2</v>
      </c>
      <c r="H463" s="45">
        <v>3.1983531864684801E-3</v>
      </c>
      <c r="I463" s="76">
        <v>0.447556869147968</v>
      </c>
      <c r="J463" s="44">
        <v>95.85</v>
      </c>
      <c r="K463" s="44">
        <v>2.6</v>
      </c>
      <c r="L463" s="44">
        <v>89.83</v>
      </c>
      <c r="M463" s="44">
        <v>1.69</v>
      </c>
      <c r="N463" s="44">
        <v>248.4</v>
      </c>
      <c r="O463" s="44">
        <v>71.900000000000006</v>
      </c>
      <c r="P463" s="36"/>
      <c r="Q463" s="44">
        <v>89.4</v>
      </c>
      <c r="R463" s="44">
        <v>2.6</v>
      </c>
      <c r="S463" s="41"/>
      <c r="T463" s="41">
        <f t="shared" si="2"/>
        <v>-6.701547367249244</v>
      </c>
      <c r="U463" s="41">
        <f t="shared" si="3"/>
        <v>-176.52231993766</v>
      </c>
    </row>
    <row r="464" spans="1:21">
      <c r="A464" s="43" t="s">
        <v>2499</v>
      </c>
      <c r="B464" s="55">
        <v>164.248817361508</v>
      </c>
      <c r="C464" s="55">
        <v>8.9086981417606506</v>
      </c>
      <c r="D464" s="55"/>
      <c r="E464" s="70">
        <v>71.012905445990498</v>
      </c>
      <c r="F464" s="70">
        <v>2.9860173067367901</v>
      </c>
      <c r="G464" s="45">
        <v>4.96036517613943E-2</v>
      </c>
      <c r="H464" s="45">
        <v>3.0760434293355399E-3</v>
      </c>
      <c r="I464" s="76">
        <v>6.2778436712522506E-2</v>
      </c>
      <c r="J464" s="44">
        <v>93.32</v>
      </c>
      <c r="K464" s="44">
        <v>3.24</v>
      </c>
      <c r="L464" s="44">
        <v>90.14</v>
      </c>
      <c r="M464" s="44">
        <v>1.88</v>
      </c>
      <c r="N464" s="44">
        <v>175.2</v>
      </c>
      <c r="O464" s="44">
        <v>72.400000000000006</v>
      </c>
      <c r="P464" s="36"/>
      <c r="Q464" s="44">
        <v>89.9</v>
      </c>
      <c r="R464" s="44">
        <v>3.2</v>
      </c>
      <c r="S464" s="41"/>
      <c r="T464" s="41">
        <f t="shared" si="2"/>
        <v>-3.5278455735522436</v>
      </c>
      <c r="U464" s="41">
        <f t="shared" si="3"/>
        <v>-94.364322165520292</v>
      </c>
    </row>
    <row r="465" spans="1:21">
      <c r="A465" s="43" t="s">
        <v>2498</v>
      </c>
      <c r="B465" s="55">
        <v>426.86947709034399</v>
      </c>
      <c r="C465" s="55">
        <v>4.9893002487981004</v>
      </c>
      <c r="D465" s="55"/>
      <c r="E465" s="70">
        <v>70.871787637346301</v>
      </c>
      <c r="F465" s="70">
        <v>5.2407426570819498</v>
      </c>
      <c r="G465" s="45">
        <v>5.14616317670843E-2</v>
      </c>
      <c r="H465" s="45">
        <v>2.37574094674926E-3</v>
      </c>
      <c r="I465" s="76">
        <v>-5.9134325999869598E-2</v>
      </c>
      <c r="J465" s="44">
        <v>96.84</v>
      </c>
      <c r="K465" s="44">
        <v>4.13</v>
      </c>
      <c r="L465" s="44">
        <v>90.32</v>
      </c>
      <c r="M465" s="44">
        <v>3.32</v>
      </c>
      <c r="N465" s="44">
        <v>260.5</v>
      </c>
      <c r="O465" s="44">
        <v>53.1</v>
      </c>
      <c r="P465" s="36"/>
      <c r="Q465" s="44">
        <v>89.9</v>
      </c>
      <c r="R465" s="44">
        <v>3.9</v>
      </c>
      <c r="S465" s="41"/>
      <c r="T465" s="41">
        <f t="shared" si="2"/>
        <v>-7.2187776793622787</v>
      </c>
      <c r="U465" s="41">
        <f t="shared" si="3"/>
        <v>-188.4189548272808</v>
      </c>
    </row>
    <row r="466" spans="1:21">
      <c r="A466" s="43" t="s">
        <v>2497</v>
      </c>
      <c r="B466" s="55">
        <v>228.349281465411</v>
      </c>
      <c r="C466" s="55">
        <v>1.5013746159394199</v>
      </c>
      <c r="D466" s="55"/>
      <c r="E466" s="70">
        <v>70.910027856078202</v>
      </c>
      <c r="F466" s="70">
        <v>2.6590664955663099</v>
      </c>
      <c r="G466" s="45">
        <v>4.9006188435054401E-2</v>
      </c>
      <c r="H466" s="45">
        <v>2.45403277613332E-3</v>
      </c>
      <c r="I466" s="76">
        <v>0.28004491218060101</v>
      </c>
      <c r="J466" s="44">
        <v>92.39</v>
      </c>
      <c r="K466" s="44">
        <v>2.36</v>
      </c>
      <c r="L466" s="44">
        <v>90.27</v>
      </c>
      <c r="M466" s="44">
        <v>1.68</v>
      </c>
      <c r="N466" s="44">
        <v>147.30000000000001</v>
      </c>
      <c r="O466" s="44">
        <v>58.6</v>
      </c>
      <c r="P466" s="36"/>
      <c r="Q466" s="44">
        <v>90.1</v>
      </c>
      <c r="R466" s="44">
        <v>2.2999999999999998</v>
      </c>
      <c r="S466" s="41"/>
      <c r="T466" s="41">
        <f t="shared" si="2"/>
        <v>-2.3485100254791234</v>
      </c>
      <c r="U466" s="41">
        <f t="shared" si="3"/>
        <v>-63.177135260884029</v>
      </c>
    </row>
    <row r="467" spans="1:21">
      <c r="A467" s="43" t="s">
        <v>2496</v>
      </c>
      <c r="B467" s="55">
        <v>441.94147090329</v>
      </c>
      <c r="C467" s="55">
        <v>4.2264497347080301</v>
      </c>
      <c r="D467" s="55"/>
      <c r="E467" s="70">
        <v>70.957573314315297</v>
      </c>
      <c r="F467" s="70">
        <v>3.7621226517034501</v>
      </c>
      <c r="G467" s="45">
        <v>4.85609210152117E-2</v>
      </c>
      <c r="H467" s="45">
        <v>2.3797355037421999E-3</v>
      </c>
      <c r="I467" s="76">
        <v>5.5273057856942899E-2</v>
      </c>
      <c r="J467" s="44">
        <v>91.52</v>
      </c>
      <c r="K467" s="44">
        <v>3.07</v>
      </c>
      <c r="L467" s="44">
        <v>90.21</v>
      </c>
      <c r="M467" s="44">
        <v>2.37</v>
      </c>
      <c r="N467" s="44">
        <v>125.6</v>
      </c>
      <c r="O467" s="44">
        <v>57.7</v>
      </c>
      <c r="P467" s="36"/>
      <c r="Q467" s="44">
        <v>90.1</v>
      </c>
      <c r="R467" s="44">
        <v>3</v>
      </c>
      <c r="S467" s="41"/>
      <c r="T467" s="41">
        <f t="shared" si="2"/>
        <v>-1.4521671655027184</v>
      </c>
      <c r="U467" s="41">
        <f t="shared" si="3"/>
        <v>-39.23068395964971</v>
      </c>
    </row>
    <row r="468" spans="1:21">
      <c r="A468" s="43" t="s">
        <v>2495</v>
      </c>
      <c r="B468" s="55">
        <v>443.64647726684598</v>
      </c>
      <c r="C468" s="55">
        <v>3.08820601623554</v>
      </c>
      <c r="D468" s="55"/>
      <c r="E468" s="70">
        <v>70.662988081032395</v>
      </c>
      <c r="F468" s="70">
        <v>3.2788045539983202</v>
      </c>
      <c r="G468" s="45">
        <v>5.0170105568829303E-2</v>
      </c>
      <c r="H468" s="45">
        <v>2.4800445461661499E-3</v>
      </c>
      <c r="I468" s="76">
        <v>0.102252312585126</v>
      </c>
      <c r="J468" s="44">
        <v>94.79</v>
      </c>
      <c r="K468" s="44">
        <v>2.91</v>
      </c>
      <c r="L468" s="44">
        <v>90.59</v>
      </c>
      <c r="M468" s="44">
        <v>2.09</v>
      </c>
      <c r="N468" s="44">
        <v>201.8</v>
      </c>
      <c r="O468" s="44">
        <v>57.4</v>
      </c>
      <c r="P468" s="36"/>
      <c r="Q468" s="44">
        <v>90.3</v>
      </c>
      <c r="R468" s="44">
        <v>2.9</v>
      </c>
      <c r="S468" s="41"/>
      <c r="T468" s="41">
        <f t="shared" si="2"/>
        <v>-4.6362733193509245</v>
      </c>
      <c r="U468" s="41">
        <f t="shared" si="3"/>
        <v>-122.76189424881335</v>
      </c>
    </row>
    <row r="469" spans="1:21">
      <c r="A469" s="43" t="s">
        <v>2494</v>
      </c>
      <c r="B469" s="55">
        <v>275.68917623586299</v>
      </c>
      <c r="C469" s="55">
        <v>3.1636943059385199</v>
      </c>
      <c r="D469" s="55"/>
      <c r="E469" s="70">
        <v>70.6740404740777</v>
      </c>
      <c r="F469" s="70">
        <v>2.2854716148026601</v>
      </c>
      <c r="G469" s="45">
        <v>4.95690309171559E-2</v>
      </c>
      <c r="H469" s="45">
        <v>3.0298586456861498E-3</v>
      </c>
      <c r="I469" s="76">
        <v>0.47701630512501503</v>
      </c>
      <c r="J469" s="44">
        <v>93.69</v>
      </c>
      <c r="K469" s="44">
        <v>2.41</v>
      </c>
      <c r="L469" s="44">
        <v>90.57</v>
      </c>
      <c r="M469" s="44">
        <v>1.45</v>
      </c>
      <c r="N469" s="44">
        <v>173.8</v>
      </c>
      <c r="O469" s="44">
        <v>71.3</v>
      </c>
      <c r="P469" s="36"/>
      <c r="Q469" s="44">
        <v>90.4</v>
      </c>
      <c r="R469" s="44">
        <v>2.4</v>
      </c>
      <c r="S469" s="41"/>
      <c r="T469" s="41">
        <f t="shared" si="2"/>
        <v>-3.4448492878436618</v>
      </c>
      <c r="U469" s="41">
        <f t="shared" si="3"/>
        <v>-91.895771226675521</v>
      </c>
    </row>
    <row r="470" spans="1:21">
      <c r="A470" s="43" t="s">
        <v>2493</v>
      </c>
      <c r="B470" s="55">
        <v>266.86162107265801</v>
      </c>
      <c r="C470" s="55">
        <v>3.8655300787410098</v>
      </c>
      <c r="D470" s="55"/>
      <c r="E470" s="70">
        <v>69.900727279016806</v>
      </c>
      <c r="F470" s="70">
        <v>3.12310067640027</v>
      </c>
      <c r="G470" s="45">
        <v>4.8169124558065803E-2</v>
      </c>
      <c r="H470" s="45">
        <v>2.0651682888395799E-3</v>
      </c>
      <c r="I470" s="76">
        <v>0.53463168509640702</v>
      </c>
      <c r="J470" s="44">
        <v>92.13</v>
      </c>
      <c r="K470" s="44">
        <v>1.86</v>
      </c>
      <c r="L470" s="44">
        <v>91.57</v>
      </c>
      <c r="M470" s="44">
        <v>2.0299999999999998</v>
      </c>
      <c r="N470" s="44">
        <v>106.6</v>
      </c>
      <c r="O470" s="44">
        <v>50.8</v>
      </c>
      <c r="P470" s="36"/>
      <c r="Q470" s="44">
        <v>91.5</v>
      </c>
      <c r="R470" s="44">
        <v>1.9</v>
      </c>
      <c r="S470" s="41"/>
      <c r="T470" s="41">
        <f t="shared" si="2"/>
        <v>-0.6115540024025361</v>
      </c>
      <c r="U470" s="41">
        <f t="shared" si="3"/>
        <v>-16.413672600196573</v>
      </c>
    </row>
    <row r="471" spans="1:21">
      <c r="A471" s="43" t="s">
        <v>2492</v>
      </c>
      <c r="B471" s="55">
        <v>382.35986426004399</v>
      </c>
      <c r="C471" s="55">
        <v>3.8455946156504899</v>
      </c>
      <c r="D471" s="55"/>
      <c r="E471" s="70">
        <v>69.589167049403002</v>
      </c>
      <c r="F471" s="70">
        <v>3.5175031876169398</v>
      </c>
      <c r="G471" s="45">
        <v>5.1023155815227601E-2</v>
      </c>
      <c r="H471" s="45">
        <v>2.2144609136853801E-3</v>
      </c>
      <c r="I471" s="76">
        <v>0.29294386253120203</v>
      </c>
      <c r="J471" s="44">
        <v>97.74</v>
      </c>
      <c r="K471" s="44">
        <v>2.61</v>
      </c>
      <c r="L471" s="44">
        <v>91.98</v>
      </c>
      <c r="M471" s="44">
        <v>2.31</v>
      </c>
      <c r="N471" s="44">
        <v>240.7</v>
      </c>
      <c r="O471" s="44">
        <v>49.9</v>
      </c>
      <c r="P471" s="36"/>
      <c r="Q471" s="44">
        <v>91.6</v>
      </c>
      <c r="R471" s="44">
        <v>2.5</v>
      </c>
      <c r="S471" s="41"/>
      <c r="T471" s="41">
        <f t="shared" si="2"/>
        <v>-6.2622309197651562</v>
      </c>
      <c r="U471" s="41">
        <f t="shared" si="3"/>
        <v>-161.68732333115892</v>
      </c>
    </row>
    <row r="472" spans="1:21">
      <c r="A472" s="43" t="s">
        <v>2491</v>
      </c>
      <c r="B472" s="55">
        <v>386.94260697765498</v>
      </c>
      <c r="C472" s="55">
        <v>2.3708247380588801</v>
      </c>
      <c r="D472" s="55"/>
      <c r="E472" s="70">
        <v>69.509434716522804</v>
      </c>
      <c r="F472" s="70">
        <v>4.1057516122488602</v>
      </c>
      <c r="G472" s="45">
        <v>4.94787164750344E-2</v>
      </c>
      <c r="H472" s="45">
        <v>1.88681487603854E-3</v>
      </c>
      <c r="I472" s="76">
        <v>0.176545015622049</v>
      </c>
      <c r="J472" s="44">
        <v>95.03</v>
      </c>
      <c r="K472" s="44">
        <v>2.92</v>
      </c>
      <c r="L472" s="44">
        <v>92.08</v>
      </c>
      <c r="M472" s="44">
        <v>2.7</v>
      </c>
      <c r="N472" s="44">
        <v>169.6</v>
      </c>
      <c r="O472" s="44">
        <v>44.6</v>
      </c>
      <c r="P472" s="36"/>
      <c r="Q472" s="44">
        <v>91.9</v>
      </c>
      <c r="R472" s="44">
        <v>2.9</v>
      </c>
      <c r="S472" s="41"/>
      <c r="T472" s="41">
        <f t="shared" si="2"/>
        <v>-3.20373588184188</v>
      </c>
      <c r="U472" s="41">
        <f t="shared" si="3"/>
        <v>-84.187662901824496</v>
      </c>
    </row>
    <row r="473" spans="1:21">
      <c r="A473" s="43" t="s">
        <v>2490</v>
      </c>
      <c r="B473" s="55">
        <v>246.64484427759399</v>
      </c>
      <c r="C473" s="55">
        <v>3.5836714754505099</v>
      </c>
      <c r="D473" s="55"/>
      <c r="E473" s="70">
        <v>69.305659033145204</v>
      </c>
      <c r="F473" s="70">
        <v>3.15975422555133</v>
      </c>
      <c r="G473" s="45">
        <v>5.0888512909896703E-2</v>
      </c>
      <c r="H473" s="45">
        <v>2.7003584321375401E-3</v>
      </c>
      <c r="I473" s="76">
        <v>0.35366095155256899</v>
      </c>
      <c r="J473" s="44">
        <v>97.88</v>
      </c>
      <c r="K473" s="44">
        <v>2.63</v>
      </c>
      <c r="L473" s="44">
        <v>92.35</v>
      </c>
      <c r="M473" s="44">
        <v>2.09</v>
      </c>
      <c r="N473" s="44">
        <v>234.8</v>
      </c>
      <c r="O473" s="44">
        <v>61.2</v>
      </c>
      <c r="P473" s="36"/>
      <c r="Q473" s="44">
        <v>92</v>
      </c>
      <c r="R473" s="44">
        <v>2.6</v>
      </c>
      <c r="S473" s="41"/>
      <c r="T473" s="41">
        <f t="shared" si="2"/>
        <v>-5.9880887926367095</v>
      </c>
      <c r="U473" s="41">
        <f t="shared" si="3"/>
        <v>-154.25013535462915</v>
      </c>
    </row>
    <row r="474" spans="1:21">
      <c r="A474" s="43" t="s">
        <v>2489</v>
      </c>
      <c r="B474" s="55">
        <v>524.28420031998701</v>
      </c>
      <c r="C474" s="55">
        <v>2.2834739842994001</v>
      </c>
      <c r="D474" s="55"/>
      <c r="E474" s="70">
        <v>69.388573886111999</v>
      </c>
      <c r="F474" s="70">
        <v>3.3297830341470398</v>
      </c>
      <c r="G474" s="45">
        <v>5.0126326526085299E-2</v>
      </c>
      <c r="H474" s="45">
        <v>1.9566646742981602E-3</v>
      </c>
      <c r="I474" s="76">
        <v>0.334742685143471</v>
      </c>
      <c r="J474" s="44">
        <v>96.38</v>
      </c>
      <c r="K474" s="44">
        <v>2.33</v>
      </c>
      <c r="L474" s="44">
        <v>92.24</v>
      </c>
      <c r="M474" s="44">
        <v>2.2000000000000002</v>
      </c>
      <c r="N474" s="44">
        <v>200</v>
      </c>
      <c r="O474" s="44">
        <v>45.4</v>
      </c>
      <c r="P474" s="36"/>
      <c r="Q474" s="44">
        <v>92</v>
      </c>
      <c r="R474" s="44">
        <v>2.2999999999999998</v>
      </c>
      <c r="S474" s="41"/>
      <c r="T474" s="41">
        <f t="shared" si="2"/>
        <v>-4.4882914137033829</v>
      </c>
      <c r="U474" s="41">
        <f t="shared" si="3"/>
        <v>-116.8256721595837</v>
      </c>
    </row>
    <row r="475" spans="1:21">
      <c r="A475" s="43" t="s">
        <v>2488</v>
      </c>
      <c r="B475" s="55">
        <v>222.148559910285</v>
      </c>
      <c r="C475" s="55">
        <v>2.5885287838293398</v>
      </c>
      <c r="D475" s="55"/>
      <c r="E475" s="70">
        <v>69.301931370128301</v>
      </c>
      <c r="F475" s="70">
        <v>2.4722708236741</v>
      </c>
      <c r="G475" s="45">
        <v>4.9953590545668697E-2</v>
      </c>
      <c r="H475" s="45">
        <v>1.98459288534684E-3</v>
      </c>
      <c r="I475" s="76">
        <v>-0.14713055361140601</v>
      </c>
      <c r="J475" s="44">
        <v>96.16</v>
      </c>
      <c r="K475" s="44">
        <v>2.62</v>
      </c>
      <c r="L475" s="44">
        <v>92.35</v>
      </c>
      <c r="M475" s="44">
        <v>1.64</v>
      </c>
      <c r="N475" s="44">
        <v>191.6</v>
      </c>
      <c r="O475" s="44">
        <v>46.1</v>
      </c>
      <c r="P475" s="36"/>
      <c r="Q475" s="44">
        <v>92.1</v>
      </c>
      <c r="R475" s="44">
        <v>2.6</v>
      </c>
      <c r="S475" s="41"/>
      <c r="T475" s="41">
        <f t="shared" si="2"/>
        <v>-4.1256090958310798</v>
      </c>
      <c r="U475" s="41">
        <f t="shared" si="3"/>
        <v>-107.47157552788306</v>
      </c>
    </row>
    <row r="476" spans="1:21">
      <c r="A476" s="43" t="s">
        <v>2487</v>
      </c>
      <c r="B476" s="55">
        <v>375.958050206932</v>
      </c>
      <c r="C476" s="55">
        <v>3.5644962233198498</v>
      </c>
      <c r="D476" s="55"/>
      <c r="E476" s="70">
        <v>69.163923727259302</v>
      </c>
      <c r="F476" s="70">
        <v>3.5739343451329999</v>
      </c>
      <c r="G476" s="45">
        <v>4.9306056688763901E-2</v>
      </c>
      <c r="H476" s="45">
        <v>1.9341942170556E-3</v>
      </c>
      <c r="I476" s="76">
        <v>-8.0124186288702298E-2</v>
      </c>
      <c r="J476" s="44">
        <v>95.17</v>
      </c>
      <c r="K476" s="44">
        <v>3.06</v>
      </c>
      <c r="L476" s="44">
        <v>92.54</v>
      </c>
      <c r="M476" s="44">
        <v>2.37</v>
      </c>
      <c r="N476" s="44">
        <v>161.5</v>
      </c>
      <c r="O476" s="44">
        <v>45.8</v>
      </c>
      <c r="P476" s="36"/>
      <c r="Q476" s="44">
        <v>92.4</v>
      </c>
      <c r="R476" s="44">
        <v>3</v>
      </c>
      <c r="S476" s="41"/>
      <c r="T476" s="41">
        <f t="shared" si="2"/>
        <v>-2.842014264102005</v>
      </c>
      <c r="U476" s="41">
        <f t="shared" si="3"/>
        <v>-74.519126864058777</v>
      </c>
    </row>
    <row r="477" spans="1:21">
      <c r="A477" s="43" t="s">
        <v>2486</v>
      </c>
      <c r="B477" s="55">
        <v>187.497651582256</v>
      </c>
      <c r="C477" s="55">
        <v>1.69628688311003</v>
      </c>
      <c r="D477" s="55"/>
      <c r="E477" s="70">
        <v>67.894242157618507</v>
      </c>
      <c r="F477" s="70">
        <v>2.4487041599543602</v>
      </c>
      <c r="G477" s="45">
        <v>5.3644801134550599E-2</v>
      </c>
      <c r="H477" s="45">
        <v>2.6294078187098402E-3</v>
      </c>
      <c r="I477" s="76">
        <v>0.27731715958082997</v>
      </c>
      <c r="J477" s="44">
        <v>104.94</v>
      </c>
      <c r="K477" s="44">
        <v>2.6</v>
      </c>
      <c r="L477" s="44">
        <v>94.26</v>
      </c>
      <c r="M477" s="44">
        <v>1.69</v>
      </c>
      <c r="N477" s="44">
        <v>355</v>
      </c>
      <c r="O477" s="44">
        <v>55.4</v>
      </c>
      <c r="P477" s="36"/>
      <c r="Q477" s="44">
        <v>93.6</v>
      </c>
      <c r="R477" s="44">
        <v>2.5</v>
      </c>
      <c r="S477" s="41"/>
      <c r="T477" s="41">
        <f t="shared" si="2"/>
        <v>-11.330362826225326</v>
      </c>
      <c r="U477" s="41">
        <f t="shared" si="3"/>
        <v>-276.61786547846378</v>
      </c>
    </row>
    <row r="478" spans="1:21">
      <c r="A478" s="43" t="s">
        <v>2485</v>
      </c>
      <c r="B478" s="55">
        <v>115.942882958022</v>
      </c>
      <c r="C478" s="55">
        <v>2.0779563876373999</v>
      </c>
      <c r="D478" s="55"/>
      <c r="E478" s="70">
        <v>67.1503652267007</v>
      </c>
      <c r="F478" s="70">
        <v>3.2498396171660699</v>
      </c>
      <c r="G478" s="45">
        <v>5.4869353398058499E-2</v>
      </c>
      <c r="H478" s="45">
        <v>5.3679928948734299E-3</v>
      </c>
      <c r="I478" s="76">
        <v>0.105027823211075</v>
      </c>
      <c r="J478" s="44">
        <v>108.35</v>
      </c>
      <c r="K478" s="44">
        <v>5.37</v>
      </c>
      <c r="L478" s="44">
        <v>95.29</v>
      </c>
      <c r="M478" s="44">
        <v>2.29</v>
      </c>
      <c r="N478" s="44">
        <v>406</v>
      </c>
      <c r="O478" s="44">
        <v>110</v>
      </c>
      <c r="P478" s="36"/>
      <c r="Q478" s="44">
        <v>94.5</v>
      </c>
      <c r="R478" s="44">
        <v>5.3</v>
      </c>
      <c r="S478" s="41"/>
      <c r="T478" s="41">
        <f t="shared" si="2"/>
        <v>-13.705530485885179</v>
      </c>
      <c r="U478" s="41">
        <f t="shared" si="3"/>
        <v>-326.06779305278616</v>
      </c>
    </row>
    <row r="479" spans="1:21">
      <c r="A479" s="43" t="s">
        <v>2484</v>
      </c>
      <c r="B479" s="55">
        <v>302.159274577389</v>
      </c>
      <c r="C479" s="55">
        <v>2.38479066040524</v>
      </c>
      <c r="D479" s="55"/>
      <c r="E479" s="70">
        <v>67.143729010218294</v>
      </c>
      <c r="F479" s="70">
        <v>2.3613112507361902</v>
      </c>
      <c r="G479" s="45">
        <v>4.9941664385131902E-2</v>
      </c>
      <c r="H479" s="45">
        <v>1.98851321747386E-3</v>
      </c>
      <c r="I479" s="76">
        <v>0.39453198537065798</v>
      </c>
      <c r="J479" s="44">
        <v>99.09</v>
      </c>
      <c r="K479" s="44">
        <v>1.96</v>
      </c>
      <c r="L479" s="44">
        <v>95.3</v>
      </c>
      <c r="M479" s="44">
        <v>1.66</v>
      </c>
      <c r="N479" s="44">
        <v>191.2</v>
      </c>
      <c r="O479" s="44">
        <v>46.3</v>
      </c>
      <c r="P479" s="36"/>
      <c r="Q479" s="44">
        <v>95.1</v>
      </c>
      <c r="R479" s="44">
        <v>1.9</v>
      </c>
      <c r="S479" s="41"/>
      <c r="T479" s="41">
        <f t="shared" si="2"/>
        <v>-3.9769150052465965</v>
      </c>
      <c r="U479" s="41">
        <f t="shared" si="3"/>
        <v>-100.62959076600208</v>
      </c>
    </row>
    <row r="480" spans="1:21">
      <c r="A480" s="43" t="s">
        <v>2483</v>
      </c>
      <c r="B480" s="55">
        <v>347.365722865279</v>
      </c>
      <c r="C480" s="55">
        <v>2.5857193493279298</v>
      </c>
      <c r="D480" s="55"/>
      <c r="E480" s="70">
        <v>66.152835105970993</v>
      </c>
      <c r="F480" s="70">
        <v>3.07968009455886</v>
      </c>
      <c r="G480" s="45">
        <v>4.8838383938124501E-2</v>
      </c>
      <c r="H480" s="45">
        <v>1.95629895532846E-3</v>
      </c>
      <c r="I480" s="76">
        <v>-0.111751600651322</v>
      </c>
      <c r="J480" s="44">
        <v>98.39</v>
      </c>
      <c r="K480" s="44">
        <v>3.04</v>
      </c>
      <c r="L480" s="44">
        <v>96.72</v>
      </c>
      <c r="M480" s="44">
        <v>2.23</v>
      </c>
      <c r="N480" s="44">
        <v>139.1</v>
      </c>
      <c r="O480" s="44">
        <v>47.1</v>
      </c>
      <c r="P480" s="36"/>
      <c r="Q480" s="44">
        <v>96.6</v>
      </c>
      <c r="R480" s="44">
        <v>3</v>
      </c>
      <c r="S480" s="41"/>
      <c r="T480" s="41">
        <f t="shared" si="2"/>
        <v>-1.7266335814722928</v>
      </c>
      <c r="U480" s="41">
        <f t="shared" si="3"/>
        <v>-43.817204301075265</v>
      </c>
    </row>
    <row r="481" spans="1:21">
      <c r="A481" s="43" t="s">
        <v>2482</v>
      </c>
      <c r="B481" s="55">
        <v>261.70608142580699</v>
      </c>
      <c r="C481" s="55">
        <v>3.1412468020897002</v>
      </c>
      <c r="D481" s="55"/>
      <c r="E481" s="70">
        <v>65.212357981594096</v>
      </c>
      <c r="F481" s="70">
        <v>2.9257398823083398</v>
      </c>
      <c r="G481" s="45">
        <v>4.9626872182959803E-2</v>
      </c>
      <c r="H481" s="45">
        <v>1.7239773983408601E-3</v>
      </c>
      <c r="I481" s="76">
        <v>0.171106593203118</v>
      </c>
      <c r="J481" s="44">
        <v>101.28</v>
      </c>
      <c r="K481" s="44">
        <v>2.5</v>
      </c>
      <c r="L481" s="44">
        <v>98.1</v>
      </c>
      <c r="M481" s="44">
        <v>2.1800000000000002</v>
      </c>
      <c r="N481" s="44">
        <v>176.7</v>
      </c>
      <c r="O481" s="44">
        <v>40.4</v>
      </c>
      <c r="P481" s="36"/>
      <c r="Q481" s="44">
        <v>97.9</v>
      </c>
      <c r="R481" s="44">
        <v>2.4</v>
      </c>
      <c r="S481" s="41"/>
      <c r="T481" s="41">
        <f t="shared" si="2"/>
        <v>-3.2415902140672852</v>
      </c>
      <c r="U481" s="41">
        <f t="shared" si="3"/>
        <v>-80.122324159021403</v>
      </c>
    </row>
    <row r="482" spans="1:21">
      <c r="A482" s="43" t="s">
        <v>2481</v>
      </c>
      <c r="B482" s="55">
        <v>341.88412361064599</v>
      </c>
      <c r="C482" s="55">
        <v>2.6295583708246499</v>
      </c>
      <c r="D482" s="55"/>
      <c r="E482" s="70">
        <v>64.656161797059994</v>
      </c>
      <c r="F482" s="70">
        <v>3.8112848654913698</v>
      </c>
      <c r="G482" s="45">
        <v>4.8621430918437299E-2</v>
      </c>
      <c r="H482" s="45">
        <v>1.9208386874197199E-3</v>
      </c>
      <c r="I482" s="76">
        <v>0.46401225491547199</v>
      </c>
      <c r="J482" s="44">
        <v>100.13</v>
      </c>
      <c r="K482" s="44">
        <v>2.56</v>
      </c>
      <c r="L482" s="44">
        <v>98.94</v>
      </c>
      <c r="M482" s="44">
        <v>2.89</v>
      </c>
      <c r="N482" s="44">
        <v>128.5</v>
      </c>
      <c r="O482" s="44">
        <v>46.5</v>
      </c>
      <c r="P482" s="36"/>
      <c r="Q482" s="44">
        <v>98.9</v>
      </c>
      <c r="R482" s="44">
        <v>2.5</v>
      </c>
      <c r="S482" s="41"/>
      <c r="T482" s="41">
        <f t="shared" si="2"/>
        <v>-1.2027491408934685</v>
      </c>
      <c r="U482" s="41">
        <f t="shared" si="3"/>
        <v>-29.876692945219329</v>
      </c>
    </row>
    <row r="483" spans="1:21">
      <c r="A483" s="43" t="s">
        <v>2480</v>
      </c>
      <c r="B483" s="55">
        <v>222.254159560722</v>
      </c>
      <c r="C483" s="55">
        <v>5.3016842423613904</v>
      </c>
      <c r="D483" s="55"/>
      <c r="E483" s="70">
        <v>9.1930893243469392</v>
      </c>
      <c r="F483" s="70">
        <v>1.1364170477164399</v>
      </c>
      <c r="G483" s="45">
        <v>8.7173015240585905E-2</v>
      </c>
      <c r="H483" s="45">
        <v>3.78881949761848E-3</v>
      </c>
      <c r="I483" s="76">
        <v>-0.49395870255448499</v>
      </c>
      <c r="J483" s="44">
        <v>848.7</v>
      </c>
      <c r="K483" s="44">
        <v>43.1</v>
      </c>
      <c r="L483" s="44">
        <v>665.6</v>
      </c>
      <c r="M483" s="44">
        <v>39.1</v>
      </c>
      <c r="N483" s="44">
        <v>1363.4</v>
      </c>
      <c r="O483" s="44">
        <v>41.9</v>
      </c>
      <c r="P483" s="36"/>
      <c r="Q483" s="44">
        <v>646</v>
      </c>
      <c r="R483" s="44">
        <v>39</v>
      </c>
      <c r="S483" s="41"/>
      <c r="T483" s="41">
        <f t="shared" si="2"/>
        <v>-27.509014423076927</v>
      </c>
      <c r="U483" s="41">
        <f t="shared" si="3"/>
        <v>-104.8377403846154</v>
      </c>
    </row>
    <row r="484" spans="1:21">
      <c r="A484" s="43"/>
      <c r="B484" s="55"/>
      <c r="C484" s="55"/>
      <c r="D484" s="55"/>
      <c r="E484" s="70"/>
      <c r="F484" s="70"/>
      <c r="G484" s="45"/>
      <c r="H484" s="45"/>
      <c r="I484" s="76"/>
      <c r="J484" s="36"/>
      <c r="K484" s="36"/>
      <c r="L484" s="36"/>
      <c r="M484" s="36"/>
      <c r="N484" s="36"/>
      <c r="O484" s="36"/>
      <c r="P484" s="36"/>
      <c r="Q484" s="36"/>
      <c r="R484" s="36"/>
      <c r="S484" s="41"/>
      <c r="T484" s="41"/>
      <c r="U484" s="41"/>
    </row>
    <row r="485" spans="1:21">
      <c r="A485" s="43" t="s">
        <v>2479</v>
      </c>
      <c r="B485" s="55">
        <v>248.04470365132201</v>
      </c>
      <c r="C485" s="55">
        <v>1.25236531892959</v>
      </c>
      <c r="D485" s="55"/>
      <c r="E485" s="70">
        <v>72.754304909716595</v>
      </c>
      <c r="F485" s="70">
        <v>2.8735863173579301</v>
      </c>
      <c r="G485" s="45">
        <v>4.9246689489054703E-2</v>
      </c>
      <c r="H485" s="45">
        <v>2.2186239031773201E-3</v>
      </c>
      <c r="I485" s="76">
        <v>0.228005184983818</v>
      </c>
      <c r="J485" s="44">
        <v>90.57</v>
      </c>
      <c r="K485" s="44">
        <v>2.2799999999999998</v>
      </c>
      <c r="L485" s="44">
        <v>88</v>
      </c>
      <c r="M485" s="44">
        <v>1.73</v>
      </c>
      <c r="N485" s="44">
        <v>158.69999999999999</v>
      </c>
      <c r="O485" s="44">
        <v>52.7</v>
      </c>
      <c r="P485" s="36"/>
      <c r="Q485" s="44">
        <v>87.8</v>
      </c>
      <c r="R485" s="44">
        <v>2.2999999999999998</v>
      </c>
      <c r="S485" s="41"/>
      <c r="T485" s="41">
        <f t="shared" ref="T485:T516" si="4">(L485-J485)/L485*100</f>
        <v>-2.9204545454545374</v>
      </c>
      <c r="U485" s="41">
        <f t="shared" ref="U485:U516" si="5">(L485-N485)/L485*100</f>
        <v>-80.340909090909079</v>
      </c>
    </row>
    <row r="486" spans="1:21">
      <c r="A486" s="43" t="s">
        <v>2478</v>
      </c>
      <c r="B486" s="55">
        <v>326.56300051299502</v>
      </c>
      <c r="C486" s="55">
        <v>1.00579183177536</v>
      </c>
      <c r="D486" s="55"/>
      <c r="E486" s="70">
        <v>69.746949691015104</v>
      </c>
      <c r="F486" s="70">
        <v>2.2122731747020801</v>
      </c>
      <c r="G486" s="45">
        <v>5.1170936703357497E-2</v>
      </c>
      <c r="H486" s="45">
        <v>1.8083216634803799E-3</v>
      </c>
      <c r="I486" s="76">
        <v>-7.8406784081163597E-2</v>
      </c>
      <c r="J486" s="44">
        <v>97.8</v>
      </c>
      <c r="K486" s="44">
        <v>2.2999999999999998</v>
      </c>
      <c r="L486" s="44">
        <v>91.77</v>
      </c>
      <c r="M486" s="44">
        <v>1.45</v>
      </c>
      <c r="N486" s="44">
        <v>247.5</v>
      </c>
      <c r="O486" s="44">
        <v>40.700000000000003</v>
      </c>
      <c r="P486" s="36"/>
      <c r="Q486" s="44">
        <v>91.4</v>
      </c>
      <c r="R486" s="44">
        <v>2.2000000000000002</v>
      </c>
      <c r="S486" s="41"/>
      <c r="T486" s="41">
        <f t="shared" si="4"/>
        <v>-6.5707747629944437</v>
      </c>
      <c r="U486" s="41">
        <f t="shared" si="5"/>
        <v>-169.69597907813014</v>
      </c>
    </row>
    <row r="487" spans="1:21">
      <c r="A487" s="43" t="s">
        <v>2477</v>
      </c>
      <c r="B487" s="55">
        <v>191.12685537898099</v>
      </c>
      <c r="C487" s="55">
        <v>0.96286741827075895</v>
      </c>
      <c r="D487" s="55"/>
      <c r="E487" s="70">
        <v>75.176809301929396</v>
      </c>
      <c r="F487" s="70">
        <v>2.5109363472356998</v>
      </c>
      <c r="G487" s="45">
        <v>4.9419655842239403E-2</v>
      </c>
      <c r="H487" s="45">
        <v>2.6758689483996202E-3</v>
      </c>
      <c r="I487" s="76">
        <v>0.14151571909379199</v>
      </c>
      <c r="J487" s="44">
        <v>88.06</v>
      </c>
      <c r="K487" s="44">
        <v>2.5099999999999998</v>
      </c>
      <c r="L487" s="44">
        <v>85.18</v>
      </c>
      <c r="M487" s="44">
        <v>1.41</v>
      </c>
      <c r="N487" s="44">
        <v>166.8</v>
      </c>
      <c r="O487" s="44">
        <v>63.4</v>
      </c>
      <c r="P487" s="36"/>
      <c r="Q487" s="44">
        <v>85</v>
      </c>
      <c r="R487" s="44">
        <v>2.5</v>
      </c>
      <c r="S487" s="41"/>
      <c r="T487" s="41">
        <f t="shared" si="4"/>
        <v>-3.3810753698051128</v>
      </c>
      <c r="U487" s="41">
        <f t="shared" si="5"/>
        <v>-95.82061516787978</v>
      </c>
    </row>
    <row r="488" spans="1:21">
      <c r="A488" s="43" t="s">
        <v>2476</v>
      </c>
      <c r="B488" s="55">
        <v>300.25164978654198</v>
      </c>
      <c r="C488" s="55">
        <v>1.28678765204093</v>
      </c>
      <c r="D488" s="55"/>
      <c r="E488" s="70">
        <v>68.7799085343364</v>
      </c>
      <c r="F488" s="70">
        <v>1.89436461991467</v>
      </c>
      <c r="G488" s="45">
        <v>5.0433236142523499E-2</v>
      </c>
      <c r="H488" s="45">
        <v>2.3365205296792899E-3</v>
      </c>
      <c r="I488" s="76">
        <v>0.59556076780869305</v>
      </c>
      <c r="J488" s="44">
        <v>97.74</v>
      </c>
      <c r="K488" s="44">
        <v>1.74</v>
      </c>
      <c r="L488" s="44">
        <v>93.05</v>
      </c>
      <c r="M488" s="44">
        <v>1.27</v>
      </c>
      <c r="N488" s="44">
        <v>213.8</v>
      </c>
      <c r="O488" s="44">
        <v>53.7</v>
      </c>
      <c r="P488" s="36"/>
      <c r="Q488" s="44">
        <v>92.8</v>
      </c>
      <c r="R488" s="44">
        <v>1.7</v>
      </c>
      <c r="S488" s="41"/>
      <c r="T488" s="41">
        <f t="shared" si="4"/>
        <v>-5.0403009134873704</v>
      </c>
      <c r="U488" s="41">
        <f t="shared" si="5"/>
        <v>-129.76894142933907</v>
      </c>
    </row>
    <row r="489" spans="1:21">
      <c r="A489" s="43" t="s">
        <v>2475</v>
      </c>
      <c r="B489" s="55">
        <v>133.14433944808599</v>
      </c>
      <c r="C489" s="55">
        <v>1.72382451057673</v>
      </c>
      <c r="D489" s="55"/>
      <c r="E489" s="70">
        <v>74.967011152773395</v>
      </c>
      <c r="F489" s="70">
        <v>2.3300726351965402</v>
      </c>
      <c r="G489" s="45">
        <v>5.0840353951221301E-2</v>
      </c>
      <c r="H489" s="45">
        <v>3.4315078335481601E-3</v>
      </c>
      <c r="I489" s="76">
        <v>0.46768291434644599</v>
      </c>
      <c r="J489" s="44">
        <v>90.72</v>
      </c>
      <c r="K489" s="44">
        <v>2.59</v>
      </c>
      <c r="L489" s="44">
        <v>85.42</v>
      </c>
      <c r="M489" s="44">
        <v>1.32</v>
      </c>
      <c r="N489" s="44">
        <v>232.5</v>
      </c>
      <c r="O489" s="44">
        <v>77.900000000000006</v>
      </c>
      <c r="P489" s="36"/>
      <c r="Q489" s="44">
        <v>85.1</v>
      </c>
      <c r="R489" s="44">
        <v>2.6</v>
      </c>
      <c r="S489" s="41"/>
      <c r="T489" s="41">
        <f t="shared" si="4"/>
        <v>-6.2046359166471516</v>
      </c>
      <c r="U489" s="41">
        <f t="shared" si="5"/>
        <v>-172.18450011706858</v>
      </c>
    </row>
    <row r="490" spans="1:21">
      <c r="A490" s="43" t="s">
        <v>2474</v>
      </c>
      <c r="B490" s="55">
        <v>178.93046373203501</v>
      </c>
      <c r="C490" s="55">
        <v>1.21476911237527</v>
      </c>
      <c r="D490" s="55"/>
      <c r="E490" s="70">
        <v>75.403232371817595</v>
      </c>
      <c r="F490" s="70">
        <v>3.14162169046541</v>
      </c>
      <c r="G490" s="45">
        <v>5.0719659634976398E-2</v>
      </c>
      <c r="H490" s="45">
        <v>3.3221589888309901E-3</v>
      </c>
      <c r="I490" s="76">
        <v>0.42952159562539</v>
      </c>
      <c r="J490" s="44">
        <v>90.02</v>
      </c>
      <c r="K490" s="44">
        <v>2.61</v>
      </c>
      <c r="L490" s="44">
        <v>84.93</v>
      </c>
      <c r="M490" s="44">
        <v>1.76</v>
      </c>
      <c r="N490" s="44">
        <v>227.1</v>
      </c>
      <c r="O490" s="44">
        <v>75.599999999999994</v>
      </c>
      <c r="P490" s="36"/>
      <c r="Q490" s="44">
        <v>84.6</v>
      </c>
      <c r="R490" s="44">
        <v>2.6</v>
      </c>
      <c r="S490" s="41"/>
      <c r="T490" s="41">
        <f t="shared" si="4"/>
        <v>-5.993170846579523</v>
      </c>
      <c r="U490" s="41">
        <f t="shared" si="5"/>
        <v>-167.39667961850932</v>
      </c>
    </row>
    <row r="491" spans="1:21">
      <c r="A491" s="43" t="s">
        <v>2473</v>
      </c>
      <c r="B491" s="55">
        <v>353.09029608914699</v>
      </c>
      <c r="C491" s="55">
        <v>1.0589677299186899</v>
      </c>
      <c r="D491" s="55"/>
      <c r="E491" s="70">
        <v>69.598581766073394</v>
      </c>
      <c r="F491" s="70">
        <v>2.7329345737598199</v>
      </c>
      <c r="G491" s="45">
        <v>5.1168016930483798E-2</v>
      </c>
      <c r="H491" s="45">
        <v>1.8904325175657999E-3</v>
      </c>
      <c r="I491" s="76">
        <v>0.59378453667529696</v>
      </c>
      <c r="J491" s="44">
        <v>98</v>
      </c>
      <c r="K491" s="44">
        <v>1.61</v>
      </c>
      <c r="L491" s="44">
        <v>91.96</v>
      </c>
      <c r="M491" s="44">
        <v>1.79</v>
      </c>
      <c r="N491" s="44">
        <v>247.5</v>
      </c>
      <c r="O491" s="44">
        <v>42.5</v>
      </c>
      <c r="P491" s="36"/>
      <c r="Q491" s="44">
        <v>91.6</v>
      </c>
      <c r="R491" s="44">
        <v>1.6</v>
      </c>
      <c r="S491" s="41"/>
      <c r="T491" s="41">
        <f t="shared" si="4"/>
        <v>-6.5680730752501164</v>
      </c>
      <c r="U491" s="41">
        <f t="shared" si="5"/>
        <v>-169.13875598086128</v>
      </c>
    </row>
    <row r="492" spans="1:21">
      <c r="A492" s="43" t="s">
        <v>2472</v>
      </c>
      <c r="B492" s="55">
        <v>292.68812708925401</v>
      </c>
      <c r="C492" s="55">
        <v>1.17533231566074</v>
      </c>
      <c r="D492" s="55"/>
      <c r="E492" s="70">
        <v>74.3476085101655</v>
      </c>
      <c r="F492" s="70">
        <v>3.5132577993007299</v>
      </c>
      <c r="G492" s="45">
        <v>5.0062262006002299E-2</v>
      </c>
      <c r="H492" s="45">
        <v>2.0364065968160299E-3</v>
      </c>
      <c r="I492" s="76">
        <v>0.239828896914354</v>
      </c>
      <c r="J492" s="44">
        <v>90.1</v>
      </c>
      <c r="K492" s="44">
        <v>2.35</v>
      </c>
      <c r="L492" s="44">
        <v>86.13</v>
      </c>
      <c r="M492" s="44">
        <v>2.02</v>
      </c>
      <c r="N492" s="44">
        <v>196.7</v>
      </c>
      <c r="O492" s="44">
        <v>47.3</v>
      </c>
      <c r="P492" s="36"/>
      <c r="Q492" s="44">
        <v>85.9</v>
      </c>
      <c r="R492" s="44">
        <v>2.2999999999999998</v>
      </c>
      <c r="S492" s="41"/>
      <c r="T492" s="41">
        <f t="shared" si="4"/>
        <v>-4.6093115058632295</v>
      </c>
      <c r="U492" s="41">
        <f t="shared" si="5"/>
        <v>-128.37571113433182</v>
      </c>
    </row>
    <row r="493" spans="1:21">
      <c r="A493" s="43" t="s">
        <v>2471</v>
      </c>
      <c r="B493" s="55">
        <v>293.54622676965897</v>
      </c>
      <c r="C493" s="55">
        <v>2.2611679579422601</v>
      </c>
      <c r="D493" s="55"/>
      <c r="E493" s="70">
        <v>73.9996427809034</v>
      </c>
      <c r="F493" s="70">
        <v>2.5451442498318402</v>
      </c>
      <c r="G493" s="45">
        <v>4.8080211096500201E-2</v>
      </c>
      <c r="H493" s="45">
        <v>1.8527269326549601E-3</v>
      </c>
      <c r="I493" s="76">
        <v>-9.7252814230014195E-2</v>
      </c>
      <c r="J493" s="44">
        <v>87.08</v>
      </c>
      <c r="K493" s="44">
        <v>2.2599999999999998</v>
      </c>
      <c r="L493" s="44">
        <v>86.53</v>
      </c>
      <c r="M493" s="44">
        <v>1.48</v>
      </c>
      <c r="N493" s="44">
        <v>102.1</v>
      </c>
      <c r="O493" s="44">
        <v>45.5</v>
      </c>
      <c r="P493" s="36"/>
      <c r="Q493" s="44">
        <v>86.5</v>
      </c>
      <c r="R493" s="44">
        <v>2.2000000000000002</v>
      </c>
      <c r="S493" s="41"/>
      <c r="T493" s="41">
        <f t="shared" si="4"/>
        <v>-0.635617704842248</v>
      </c>
      <c r="U493" s="41">
        <f t="shared" si="5"/>
        <v>-17.993759389806996</v>
      </c>
    </row>
    <row r="494" spans="1:21">
      <c r="A494" s="43" t="s">
        <v>2470</v>
      </c>
      <c r="B494" s="55">
        <v>281.90425813811402</v>
      </c>
      <c r="C494" s="55">
        <v>1.47214489681941</v>
      </c>
      <c r="D494" s="55"/>
      <c r="E494" s="70">
        <v>72.282868788794502</v>
      </c>
      <c r="F494" s="70">
        <v>3.4333398875883598</v>
      </c>
      <c r="G494" s="45">
        <v>5.29335348766714E-2</v>
      </c>
      <c r="H494" s="45">
        <v>2.65716969950121E-3</v>
      </c>
      <c r="I494" s="76">
        <v>0.32713358292956102</v>
      </c>
      <c r="J494" s="44">
        <v>97.62</v>
      </c>
      <c r="K494" s="44">
        <v>2.64</v>
      </c>
      <c r="L494" s="44">
        <v>88.57</v>
      </c>
      <c r="M494" s="44">
        <v>2.09</v>
      </c>
      <c r="N494" s="44">
        <v>324.8</v>
      </c>
      <c r="O494" s="44">
        <v>57.1</v>
      </c>
      <c r="P494" s="36"/>
      <c r="Q494" s="44">
        <v>88</v>
      </c>
      <c r="R494" s="44">
        <v>2.5</v>
      </c>
      <c r="S494" s="41"/>
      <c r="T494" s="41">
        <f t="shared" si="4"/>
        <v>-10.21790674043131</v>
      </c>
      <c r="U494" s="41">
        <f t="shared" si="5"/>
        <v>-266.71559218697081</v>
      </c>
    </row>
    <row r="495" spans="1:21">
      <c r="A495" s="43" t="s">
        <v>2469</v>
      </c>
      <c r="B495" s="55">
        <v>265.06216644958801</v>
      </c>
      <c r="C495" s="55">
        <v>1.05432268671715</v>
      </c>
      <c r="D495" s="55"/>
      <c r="E495" s="70">
        <v>71.340044823810999</v>
      </c>
      <c r="F495" s="70">
        <v>3.0963497698233202</v>
      </c>
      <c r="G495" s="45">
        <v>5.06072900357218E-2</v>
      </c>
      <c r="H495" s="45">
        <v>2.6835686790537801E-3</v>
      </c>
      <c r="I495" s="76">
        <v>0.26459100672588898</v>
      </c>
      <c r="J495" s="44">
        <v>94.72</v>
      </c>
      <c r="K495" s="44">
        <v>2.66</v>
      </c>
      <c r="L495" s="44">
        <v>89.73</v>
      </c>
      <c r="M495" s="44">
        <v>1.93</v>
      </c>
      <c r="N495" s="44">
        <v>222.1</v>
      </c>
      <c r="O495" s="44">
        <v>61.2</v>
      </c>
      <c r="P495" s="36"/>
      <c r="Q495" s="44">
        <v>89.4</v>
      </c>
      <c r="R495" s="44">
        <v>2.6</v>
      </c>
      <c r="S495" s="41"/>
      <c r="T495" s="41">
        <f t="shared" si="4"/>
        <v>-5.5611278279282228</v>
      </c>
      <c r="U495" s="41">
        <f t="shared" si="5"/>
        <v>-147.52033879416027</v>
      </c>
    </row>
    <row r="496" spans="1:21">
      <c r="A496" s="43" t="s">
        <v>2468</v>
      </c>
      <c r="B496" s="55">
        <v>390.56916187579202</v>
      </c>
      <c r="C496" s="55">
        <v>1.18572380325911</v>
      </c>
      <c r="D496" s="55"/>
      <c r="E496" s="70">
        <v>73.006921175086006</v>
      </c>
      <c r="F496" s="70">
        <v>3.6279771814986801</v>
      </c>
      <c r="G496" s="45">
        <v>5.1432870554505898E-2</v>
      </c>
      <c r="H496" s="45">
        <v>2.8579517393548799E-3</v>
      </c>
      <c r="I496" s="76">
        <v>0.26249320016739502</v>
      </c>
      <c r="J496" s="44">
        <v>94.08</v>
      </c>
      <c r="K496" s="44">
        <v>2.88</v>
      </c>
      <c r="L496" s="44">
        <v>87.7</v>
      </c>
      <c r="M496" s="44">
        <v>2.16</v>
      </c>
      <c r="N496" s="44">
        <v>259.10000000000002</v>
      </c>
      <c r="O496" s="44">
        <v>63.9</v>
      </c>
      <c r="P496" s="36"/>
      <c r="Q496" s="44">
        <v>87.3</v>
      </c>
      <c r="R496" s="44">
        <v>2.8</v>
      </c>
      <c r="S496" s="41"/>
      <c r="T496" s="41">
        <f t="shared" si="4"/>
        <v>-7.2748004561003361</v>
      </c>
      <c r="U496" s="41">
        <f t="shared" si="5"/>
        <v>-195.43899657924746</v>
      </c>
    </row>
    <row r="497" spans="1:21">
      <c r="A497" s="43" t="s">
        <v>2467</v>
      </c>
      <c r="B497" s="55">
        <v>268.38803212343498</v>
      </c>
      <c r="C497" s="55">
        <v>2.5931525660154602</v>
      </c>
      <c r="D497" s="55"/>
      <c r="E497" s="70">
        <v>74.4363873192342</v>
      </c>
      <c r="F497" s="70">
        <v>3.1224322095775299</v>
      </c>
      <c r="G497" s="45">
        <v>5.0021179258053702E-2</v>
      </c>
      <c r="H497" s="45">
        <v>2.3680431340109801E-3</v>
      </c>
      <c r="I497" s="76">
        <v>0.33813385366570498</v>
      </c>
      <c r="J497" s="44">
        <v>89.93</v>
      </c>
      <c r="K497" s="44">
        <v>2.2200000000000002</v>
      </c>
      <c r="L497" s="44">
        <v>86.03</v>
      </c>
      <c r="M497" s="44">
        <v>1.79</v>
      </c>
      <c r="N497" s="44">
        <v>194.9</v>
      </c>
      <c r="O497" s="44">
        <v>55.1</v>
      </c>
      <c r="P497" s="36"/>
      <c r="Q497" s="44">
        <v>85.8</v>
      </c>
      <c r="R497" s="44">
        <v>2.2000000000000002</v>
      </c>
      <c r="S497" s="41"/>
      <c r="T497" s="41">
        <f t="shared" si="4"/>
        <v>-4.5333023363942875</v>
      </c>
      <c r="U497" s="41">
        <f t="shared" si="5"/>
        <v>-126.54887829826804</v>
      </c>
    </row>
    <row r="498" spans="1:21">
      <c r="A498" s="43" t="s">
        <v>2466</v>
      </c>
      <c r="B498" s="55">
        <v>887.92370000589597</v>
      </c>
      <c r="C498" s="55">
        <v>5.0598024195476201</v>
      </c>
      <c r="D498" s="55"/>
      <c r="E498" s="70">
        <v>71.960805734492197</v>
      </c>
      <c r="F498" s="70">
        <v>3.01156038417095</v>
      </c>
      <c r="G498" s="45">
        <v>4.9384360847410803E-2</v>
      </c>
      <c r="H498" s="45">
        <v>2.6541077614443799E-3</v>
      </c>
      <c r="I498" s="76">
        <v>0.53583479145156299</v>
      </c>
      <c r="J498" s="44">
        <v>91.75</v>
      </c>
      <c r="K498" s="44">
        <v>2.0699999999999998</v>
      </c>
      <c r="L498" s="44">
        <v>88.97</v>
      </c>
      <c r="M498" s="44">
        <v>1.85</v>
      </c>
      <c r="N498" s="44">
        <v>164.9</v>
      </c>
      <c r="O498" s="44">
        <v>62.7</v>
      </c>
      <c r="P498" s="36"/>
      <c r="Q498" s="44">
        <v>88.8</v>
      </c>
      <c r="R498" s="44">
        <v>2.1</v>
      </c>
      <c r="S498" s="41"/>
      <c r="T498" s="41">
        <f t="shared" si="4"/>
        <v>-3.1246487580083184</v>
      </c>
      <c r="U498" s="41">
        <f t="shared" si="5"/>
        <v>-85.343374171068902</v>
      </c>
    </row>
    <row r="499" spans="1:21">
      <c r="A499" s="43" t="s">
        <v>2465</v>
      </c>
      <c r="B499" s="55">
        <v>292.75675342577</v>
      </c>
      <c r="C499" s="55">
        <v>1.23493673166412</v>
      </c>
      <c r="D499" s="55"/>
      <c r="E499" s="70">
        <v>75.4587977137016</v>
      </c>
      <c r="F499" s="70">
        <v>4.3051986499861998</v>
      </c>
      <c r="G499" s="45">
        <v>5.0030409017794299E-2</v>
      </c>
      <c r="H499" s="45">
        <v>2.7886623649547799E-3</v>
      </c>
      <c r="I499" s="76">
        <v>0.43351249371242201</v>
      </c>
      <c r="J499" s="44">
        <v>88.78</v>
      </c>
      <c r="K499" s="44">
        <v>2.5499999999999998</v>
      </c>
      <c r="L499" s="44">
        <v>84.87</v>
      </c>
      <c r="M499" s="44">
        <v>2.41</v>
      </c>
      <c r="N499" s="44">
        <v>195.3</v>
      </c>
      <c r="O499" s="44">
        <v>64.8</v>
      </c>
      <c r="P499" s="36"/>
      <c r="Q499" s="44">
        <v>84.6</v>
      </c>
      <c r="R499" s="44">
        <v>2.5</v>
      </c>
      <c r="S499" s="41"/>
      <c r="T499" s="41">
        <f t="shared" si="4"/>
        <v>-4.6070460704607008</v>
      </c>
      <c r="U499" s="41">
        <f t="shared" si="5"/>
        <v>-130.1166489925769</v>
      </c>
    </row>
    <row r="500" spans="1:21">
      <c r="A500" s="43" t="s">
        <v>2464</v>
      </c>
      <c r="B500" s="55">
        <v>169.79365953943599</v>
      </c>
      <c r="C500" s="55">
        <v>1.2244132970657899</v>
      </c>
      <c r="D500" s="55"/>
      <c r="E500" s="70">
        <v>74.255750236420994</v>
      </c>
      <c r="F500" s="70">
        <v>4.8432399356060198</v>
      </c>
      <c r="G500" s="45">
        <v>4.9548469648227303E-2</v>
      </c>
      <c r="H500" s="45">
        <v>3.4419958086121102E-3</v>
      </c>
      <c r="I500" s="76">
        <v>0.17400841287798799</v>
      </c>
      <c r="J500" s="44">
        <v>89.33</v>
      </c>
      <c r="K500" s="44">
        <v>3.7</v>
      </c>
      <c r="L500" s="44">
        <v>86.23</v>
      </c>
      <c r="M500" s="44">
        <v>2.79</v>
      </c>
      <c r="N500" s="44">
        <v>172.9</v>
      </c>
      <c r="O500" s="44">
        <v>81</v>
      </c>
      <c r="P500" s="36"/>
      <c r="Q500" s="44">
        <v>86</v>
      </c>
      <c r="R500" s="44">
        <v>3.6</v>
      </c>
      <c r="S500" s="41"/>
      <c r="T500" s="41">
        <f t="shared" si="4"/>
        <v>-3.5950365302098968</v>
      </c>
      <c r="U500" s="41">
        <f t="shared" si="5"/>
        <v>-100.51026324944914</v>
      </c>
    </row>
    <row r="501" spans="1:21">
      <c r="A501" s="43" t="s">
        <v>2463</v>
      </c>
      <c r="B501" s="55">
        <v>377.02215386228602</v>
      </c>
      <c r="C501" s="55">
        <v>1.36180567853429</v>
      </c>
      <c r="D501" s="55"/>
      <c r="E501" s="70">
        <v>69.938800462631406</v>
      </c>
      <c r="F501" s="70">
        <v>3.2718715879504798</v>
      </c>
      <c r="G501" s="45">
        <v>4.7546315512576598E-2</v>
      </c>
      <c r="H501" s="45">
        <v>2.6240365912850601E-3</v>
      </c>
      <c r="I501" s="76">
        <v>0.49649002152492699</v>
      </c>
      <c r="J501" s="44">
        <v>90.94</v>
      </c>
      <c r="K501" s="44">
        <v>2.25</v>
      </c>
      <c r="L501" s="44">
        <v>91.52</v>
      </c>
      <c r="M501" s="44">
        <v>2.13</v>
      </c>
      <c r="N501" s="44">
        <v>75.900000000000006</v>
      </c>
      <c r="O501" s="44">
        <v>65.5</v>
      </c>
      <c r="P501" s="36"/>
      <c r="Q501" s="44">
        <v>91.6</v>
      </c>
      <c r="R501" s="44">
        <v>2.2000000000000002</v>
      </c>
      <c r="S501" s="41"/>
      <c r="T501" s="41">
        <f t="shared" si="4"/>
        <v>0.63374125874125686</v>
      </c>
      <c r="U501" s="41">
        <f t="shared" si="5"/>
        <v>17.067307692307683</v>
      </c>
    </row>
    <row r="502" spans="1:21">
      <c r="A502" s="43" t="s">
        <v>2462</v>
      </c>
      <c r="B502" s="55">
        <v>162.222532709446</v>
      </c>
      <c r="C502" s="55">
        <v>1.6939739826237299</v>
      </c>
      <c r="D502" s="55"/>
      <c r="E502" s="70">
        <v>74.603100602715799</v>
      </c>
      <c r="F502" s="70">
        <v>2.76969765200898</v>
      </c>
      <c r="G502" s="45">
        <v>5.0696201454235701E-2</v>
      </c>
      <c r="H502" s="45">
        <v>2.4312391043493599E-3</v>
      </c>
      <c r="I502" s="76">
        <v>0.108366045716444</v>
      </c>
      <c r="J502" s="44">
        <v>90.91</v>
      </c>
      <c r="K502" s="44">
        <v>2.4900000000000002</v>
      </c>
      <c r="L502" s="44">
        <v>85.84</v>
      </c>
      <c r="M502" s="44">
        <v>1.58</v>
      </c>
      <c r="N502" s="44">
        <v>226.2</v>
      </c>
      <c r="O502" s="44">
        <v>55.4</v>
      </c>
      <c r="P502" s="36"/>
      <c r="Q502" s="44">
        <v>85.5</v>
      </c>
      <c r="R502" s="44">
        <v>2.5</v>
      </c>
      <c r="S502" s="41"/>
      <c r="T502" s="41">
        <f t="shared" si="4"/>
        <v>-5.9063373718546055</v>
      </c>
      <c r="U502" s="41">
        <f t="shared" si="5"/>
        <v>-163.51351351351349</v>
      </c>
    </row>
    <row r="503" spans="1:21">
      <c r="A503" s="43" t="s">
        <v>2461</v>
      </c>
      <c r="B503" s="55">
        <v>383.058134364767</v>
      </c>
      <c r="C503" s="55">
        <v>1.8327426773098301</v>
      </c>
      <c r="D503" s="55"/>
      <c r="E503" s="70">
        <v>70.095754075521498</v>
      </c>
      <c r="F503" s="70">
        <v>3.3824830490407498</v>
      </c>
      <c r="G503" s="45">
        <v>4.7363686632011501E-2</v>
      </c>
      <c r="H503" s="45">
        <v>2.9004511675831701E-3</v>
      </c>
      <c r="I503" s="76">
        <v>0.39127455993815802</v>
      </c>
      <c r="J503" s="44">
        <v>90.4</v>
      </c>
      <c r="K503" s="44">
        <v>2.65</v>
      </c>
      <c r="L503" s="44">
        <v>91.32</v>
      </c>
      <c r="M503" s="44">
        <v>2.19</v>
      </c>
      <c r="N503" s="44">
        <v>66.3</v>
      </c>
      <c r="O503" s="44">
        <v>72.900000000000006</v>
      </c>
      <c r="P503" s="36"/>
      <c r="Q503" s="44">
        <v>91.4</v>
      </c>
      <c r="R503" s="44">
        <v>2.7</v>
      </c>
      <c r="S503" s="41"/>
      <c r="T503" s="41">
        <f t="shared" si="4"/>
        <v>1.0074463425317428</v>
      </c>
      <c r="U503" s="41">
        <f t="shared" si="5"/>
        <v>27.398160315374504</v>
      </c>
    </row>
    <row r="504" spans="1:21">
      <c r="A504" s="43" t="s">
        <v>2460</v>
      </c>
      <c r="B504" s="55">
        <v>138.00346572694801</v>
      </c>
      <c r="C504" s="55">
        <v>1.3517544297887201</v>
      </c>
      <c r="D504" s="55"/>
      <c r="E504" s="70">
        <v>74.8495510940662</v>
      </c>
      <c r="F504" s="70">
        <v>3.3387050083633398</v>
      </c>
      <c r="G504" s="45">
        <v>5.16655972796531E-2</v>
      </c>
      <c r="H504" s="45">
        <v>2.8826603327426698E-3</v>
      </c>
      <c r="I504" s="76">
        <v>9.8984810704144499E-2</v>
      </c>
      <c r="J504" s="44">
        <v>92.28</v>
      </c>
      <c r="K504" s="44">
        <v>2.99</v>
      </c>
      <c r="L504" s="44">
        <v>85.55</v>
      </c>
      <c r="M504" s="44">
        <v>1.9</v>
      </c>
      <c r="N504" s="44">
        <v>269.8</v>
      </c>
      <c r="O504" s="44">
        <v>63.9</v>
      </c>
      <c r="P504" s="36"/>
      <c r="Q504" s="44">
        <v>85.1</v>
      </c>
      <c r="R504" s="44">
        <v>2.9</v>
      </c>
      <c r="S504" s="41"/>
      <c r="T504" s="41">
        <f t="shared" si="4"/>
        <v>-7.866744593804798</v>
      </c>
      <c r="U504" s="41">
        <f t="shared" si="5"/>
        <v>-215.37112799532437</v>
      </c>
    </row>
    <row r="505" spans="1:21">
      <c r="A505" s="43" t="s">
        <v>2459</v>
      </c>
      <c r="B505" s="55">
        <v>304.21204973382999</v>
      </c>
      <c r="C505" s="55">
        <v>1.2501255006137499</v>
      </c>
      <c r="D505" s="55"/>
      <c r="E505" s="70">
        <v>71.387563302407301</v>
      </c>
      <c r="F505" s="70">
        <v>2.81374236329372</v>
      </c>
      <c r="G505" s="45">
        <v>4.9810485287910398E-2</v>
      </c>
      <c r="H505" s="45">
        <v>2.6727094303570799E-3</v>
      </c>
      <c r="I505" s="76">
        <v>0.279205804949124</v>
      </c>
      <c r="J505" s="44">
        <v>93.23</v>
      </c>
      <c r="K505" s="44">
        <v>2.54</v>
      </c>
      <c r="L505" s="44">
        <v>89.68</v>
      </c>
      <c r="M505" s="44">
        <v>1.76</v>
      </c>
      <c r="N505" s="44">
        <v>185.1</v>
      </c>
      <c r="O505" s="44">
        <v>62.4</v>
      </c>
      <c r="P505" s="36"/>
      <c r="Q505" s="44">
        <v>89.5</v>
      </c>
      <c r="R505" s="44">
        <v>2.5</v>
      </c>
      <c r="S505" s="41"/>
      <c r="T505" s="41">
        <f t="shared" si="4"/>
        <v>-3.9585191793041896</v>
      </c>
      <c r="U505" s="41">
        <f t="shared" si="5"/>
        <v>-106.40053523639605</v>
      </c>
    </row>
    <row r="506" spans="1:21">
      <c r="A506" s="43" t="s">
        <v>2458</v>
      </c>
      <c r="B506" s="55">
        <v>301.51574878480898</v>
      </c>
      <c r="C506" s="55">
        <v>2.1618949313806102</v>
      </c>
      <c r="D506" s="55"/>
      <c r="E506" s="70">
        <v>72.310161963397206</v>
      </c>
      <c r="F506" s="70">
        <v>3.5028238040463902</v>
      </c>
      <c r="G506" s="45">
        <v>4.7781376731352201E-2</v>
      </c>
      <c r="H506" s="45">
        <v>2.6972343496586598E-3</v>
      </c>
      <c r="I506" s="76">
        <v>0.38894111037330598</v>
      </c>
      <c r="J506" s="44">
        <v>88.5</v>
      </c>
      <c r="K506" s="44">
        <v>2.4700000000000002</v>
      </c>
      <c r="L506" s="44">
        <v>88.54</v>
      </c>
      <c r="M506" s="44">
        <v>2.13</v>
      </c>
      <c r="N506" s="44">
        <v>87.3</v>
      </c>
      <c r="O506" s="44">
        <v>67</v>
      </c>
      <c r="P506" s="36"/>
      <c r="Q506" s="44">
        <v>88.5</v>
      </c>
      <c r="R506" s="44">
        <v>2.5</v>
      </c>
      <c r="S506" s="41"/>
      <c r="T506" s="41">
        <f t="shared" si="4"/>
        <v>4.5177320984872656E-2</v>
      </c>
      <c r="U506" s="41">
        <f t="shared" si="5"/>
        <v>1.4004969505308436</v>
      </c>
    </row>
    <row r="507" spans="1:21">
      <c r="A507" s="43" t="s">
        <v>2457</v>
      </c>
      <c r="B507" s="55">
        <v>381.08402389323697</v>
      </c>
      <c r="C507" s="55">
        <v>1.4843131587554801</v>
      </c>
      <c r="D507" s="55"/>
      <c r="E507" s="70">
        <v>72.694037085859506</v>
      </c>
      <c r="F507" s="70">
        <v>3.4589167489553998</v>
      </c>
      <c r="G507" s="45">
        <v>4.9598156484412098E-2</v>
      </c>
      <c r="H507" s="45">
        <v>2.53653053025245E-3</v>
      </c>
      <c r="I507" s="76">
        <v>0.53059123706824896</v>
      </c>
      <c r="J507" s="44">
        <v>91.26</v>
      </c>
      <c r="K507" s="44">
        <v>2.09</v>
      </c>
      <c r="L507" s="44">
        <v>88.07</v>
      </c>
      <c r="M507" s="44">
        <v>2.08</v>
      </c>
      <c r="N507" s="44">
        <v>175.2</v>
      </c>
      <c r="O507" s="44">
        <v>59.7</v>
      </c>
      <c r="P507" s="36"/>
      <c r="Q507" s="44">
        <v>87.9</v>
      </c>
      <c r="R507" s="44">
        <v>2.1</v>
      </c>
      <c r="S507" s="41"/>
      <c r="T507" s="41">
        <f t="shared" si="4"/>
        <v>-3.6221187691609082</v>
      </c>
      <c r="U507" s="41">
        <f t="shared" si="5"/>
        <v>-98.932667196548209</v>
      </c>
    </row>
    <row r="508" spans="1:21">
      <c r="A508" s="43" t="s">
        <v>2456</v>
      </c>
      <c r="B508" s="55">
        <v>281.02618401869597</v>
      </c>
      <c r="C508" s="55">
        <v>1.6302476680614</v>
      </c>
      <c r="D508" s="55"/>
      <c r="E508" s="70">
        <v>75.258819019154899</v>
      </c>
      <c r="F508" s="70">
        <v>3.0783691069661399</v>
      </c>
      <c r="G508" s="45">
        <v>4.8867166163127002E-2</v>
      </c>
      <c r="H508" s="45">
        <v>2.6031662533760702E-3</v>
      </c>
      <c r="I508" s="76">
        <v>0.26438155369861899</v>
      </c>
      <c r="J508" s="44">
        <v>87.03</v>
      </c>
      <c r="K508" s="44">
        <v>2.41</v>
      </c>
      <c r="L508" s="44">
        <v>85.09</v>
      </c>
      <c r="M508" s="44">
        <v>1.73</v>
      </c>
      <c r="N508" s="44">
        <v>140.5</v>
      </c>
      <c r="O508" s="44">
        <v>62.5</v>
      </c>
      <c r="P508" s="36"/>
      <c r="Q508" s="44">
        <v>85</v>
      </c>
      <c r="R508" s="44">
        <v>2.4</v>
      </c>
      <c r="S508" s="41"/>
      <c r="T508" s="41">
        <f t="shared" si="4"/>
        <v>-2.279938888235983</v>
      </c>
      <c r="U508" s="41">
        <f t="shared" si="5"/>
        <v>-65.119285462451515</v>
      </c>
    </row>
    <row r="509" spans="1:21">
      <c r="A509" s="43" t="s">
        <v>2455</v>
      </c>
      <c r="B509" s="55">
        <v>108.421928203646</v>
      </c>
      <c r="C509" s="55">
        <v>1.5563745163042899</v>
      </c>
      <c r="D509" s="55"/>
      <c r="E509" s="70">
        <v>71.766313375243499</v>
      </c>
      <c r="F509" s="70">
        <v>3.2194294350193999</v>
      </c>
      <c r="G509" s="45">
        <v>4.8597654106282098E-2</v>
      </c>
      <c r="H509" s="45">
        <v>3.1442476342901302E-3</v>
      </c>
      <c r="I509" s="76">
        <v>0.51462177149120902</v>
      </c>
      <c r="J509" s="44">
        <v>90.6</v>
      </c>
      <c r="K509" s="44">
        <v>2.4500000000000002</v>
      </c>
      <c r="L509" s="44">
        <v>89.21</v>
      </c>
      <c r="M509" s="44">
        <v>1.99</v>
      </c>
      <c r="N509" s="44">
        <v>127.5</v>
      </c>
      <c r="O509" s="44">
        <v>76</v>
      </c>
      <c r="P509" s="36"/>
      <c r="Q509" s="44">
        <v>89.1</v>
      </c>
      <c r="R509" s="44">
        <v>2.4</v>
      </c>
      <c r="S509" s="41"/>
      <c r="T509" s="41">
        <f t="shared" si="4"/>
        <v>-1.5581212868512506</v>
      </c>
      <c r="U509" s="41">
        <f t="shared" si="5"/>
        <v>-42.921197175204583</v>
      </c>
    </row>
    <row r="510" spans="1:21">
      <c r="A510" s="43" t="s">
        <v>2454</v>
      </c>
      <c r="B510" s="55">
        <v>415.703554214473</v>
      </c>
      <c r="C510" s="55">
        <v>1.5422542829794199</v>
      </c>
      <c r="D510" s="55"/>
      <c r="E510" s="70">
        <v>71.952155594450502</v>
      </c>
      <c r="F510" s="70">
        <v>3.1634179741245299</v>
      </c>
      <c r="G510" s="45">
        <v>5.1473061558863699E-2</v>
      </c>
      <c r="H510" s="45">
        <v>2.58937514097413E-3</v>
      </c>
      <c r="I510" s="76">
        <v>0.355322102940625</v>
      </c>
      <c r="J510" s="44">
        <v>95.47</v>
      </c>
      <c r="K510" s="44">
        <v>2.4500000000000002</v>
      </c>
      <c r="L510" s="44">
        <v>88.98</v>
      </c>
      <c r="M510" s="44">
        <v>1.94</v>
      </c>
      <c r="N510" s="44">
        <v>260.89999999999998</v>
      </c>
      <c r="O510" s="44">
        <v>57.8</v>
      </c>
      <c r="P510" s="36"/>
      <c r="Q510" s="44">
        <v>88.6</v>
      </c>
      <c r="R510" s="44">
        <v>2.4</v>
      </c>
      <c r="S510" s="41"/>
      <c r="T510" s="41">
        <f t="shared" si="4"/>
        <v>-7.2937738817711786</v>
      </c>
      <c r="U510" s="41">
        <f t="shared" si="5"/>
        <v>-193.21195774331306</v>
      </c>
    </row>
    <row r="511" spans="1:21">
      <c r="A511" s="43" t="s">
        <v>2453</v>
      </c>
      <c r="B511" s="55">
        <v>156.40790375534701</v>
      </c>
      <c r="C511" s="55">
        <v>1.9701942753508901</v>
      </c>
      <c r="D511" s="55"/>
      <c r="E511" s="70">
        <v>70.904651867279696</v>
      </c>
      <c r="F511" s="70">
        <v>2.7135490033722802</v>
      </c>
      <c r="G511" s="45">
        <v>4.9262773900224703E-2</v>
      </c>
      <c r="H511" s="45">
        <v>2.5404067981700299E-3</v>
      </c>
      <c r="I511" s="76">
        <v>0.17261045518487</v>
      </c>
      <c r="J511" s="44">
        <v>92.84</v>
      </c>
      <c r="K511" s="44">
        <v>2.6</v>
      </c>
      <c r="L511" s="44">
        <v>90.28</v>
      </c>
      <c r="M511" s="44">
        <v>1.72</v>
      </c>
      <c r="N511" s="44">
        <v>159.19999999999999</v>
      </c>
      <c r="O511" s="44">
        <v>60.3</v>
      </c>
      <c r="P511" s="36"/>
      <c r="Q511" s="44">
        <v>90.1</v>
      </c>
      <c r="R511" s="44">
        <v>2.6</v>
      </c>
      <c r="S511" s="41"/>
      <c r="T511" s="41">
        <f t="shared" si="4"/>
        <v>-2.8356225077536577</v>
      </c>
      <c r="U511" s="41">
        <f t="shared" si="5"/>
        <v>-76.340274700930422</v>
      </c>
    </row>
    <row r="512" spans="1:21">
      <c r="A512" s="43" t="s">
        <v>2452</v>
      </c>
      <c r="B512" s="55">
        <v>347.785095155882</v>
      </c>
      <c r="C512" s="55">
        <v>1.6183301158804699</v>
      </c>
      <c r="D512" s="55"/>
      <c r="E512" s="70">
        <v>71.928517595766195</v>
      </c>
      <c r="F512" s="70">
        <v>2.6767628376016099</v>
      </c>
      <c r="G512" s="45">
        <v>4.9128258532846698E-2</v>
      </c>
      <c r="H512" s="45">
        <v>3.0231934152100798E-3</v>
      </c>
      <c r="I512" s="76">
        <v>0.345542549979859</v>
      </c>
      <c r="J512" s="44">
        <v>91.35</v>
      </c>
      <c r="K512" s="44">
        <v>2.61</v>
      </c>
      <c r="L512" s="44">
        <v>89.01</v>
      </c>
      <c r="M512" s="44">
        <v>1.64</v>
      </c>
      <c r="N512" s="44">
        <v>153</v>
      </c>
      <c r="O512" s="44">
        <v>72</v>
      </c>
      <c r="P512" s="36"/>
      <c r="Q512" s="44">
        <v>88.9</v>
      </c>
      <c r="R512" s="44">
        <v>2.6</v>
      </c>
      <c r="S512" s="41"/>
      <c r="T512" s="41">
        <f t="shared" si="4"/>
        <v>-2.6289180990899776</v>
      </c>
      <c r="U512" s="41">
        <f t="shared" si="5"/>
        <v>-71.890798786653178</v>
      </c>
    </row>
    <row r="513" spans="1:21">
      <c r="A513" s="43" t="s">
        <v>2451</v>
      </c>
      <c r="B513" s="55">
        <v>191.94560667648901</v>
      </c>
      <c r="C513" s="55">
        <v>1.57992071579211</v>
      </c>
      <c r="D513" s="55"/>
      <c r="E513" s="70">
        <v>72.675602933085202</v>
      </c>
      <c r="F513" s="70">
        <v>4.3379146413119702</v>
      </c>
      <c r="G513" s="45">
        <v>5.0847655112589901E-2</v>
      </c>
      <c r="H513" s="45">
        <v>4.8966438898232698E-3</v>
      </c>
      <c r="I513" s="76">
        <v>0.46131218037062899</v>
      </c>
      <c r="J513" s="44">
        <v>93.47</v>
      </c>
      <c r="K513" s="44">
        <v>3.88</v>
      </c>
      <c r="L513" s="44">
        <v>88.1</v>
      </c>
      <c r="M513" s="44">
        <v>2.61</v>
      </c>
      <c r="N513" s="44">
        <v>233</v>
      </c>
      <c r="O513" s="44">
        <v>111</v>
      </c>
      <c r="P513" s="36"/>
      <c r="Q513" s="44">
        <v>87.8</v>
      </c>
      <c r="R513" s="44">
        <v>3.9</v>
      </c>
      <c r="S513" s="41"/>
      <c r="T513" s="41">
        <f t="shared" si="4"/>
        <v>-6.0953461975028436</v>
      </c>
      <c r="U513" s="41">
        <f t="shared" si="5"/>
        <v>-164.47219069239503</v>
      </c>
    </row>
    <row r="514" spans="1:21">
      <c r="A514" s="43" t="s">
        <v>2450</v>
      </c>
      <c r="B514" s="55">
        <v>132.884408960776</v>
      </c>
      <c r="C514" s="55">
        <v>1.5479342341511</v>
      </c>
      <c r="D514" s="55"/>
      <c r="E514" s="70">
        <v>70.202443597898494</v>
      </c>
      <c r="F514" s="70">
        <v>4.9919034687435699</v>
      </c>
      <c r="G514" s="45">
        <v>5.0719755362544097E-2</v>
      </c>
      <c r="H514" s="45">
        <v>3.4602608429770299E-3</v>
      </c>
      <c r="I514" s="76">
        <v>0.30474006893518402</v>
      </c>
      <c r="J514" s="44">
        <v>96.38</v>
      </c>
      <c r="K514" s="44">
        <v>3.78</v>
      </c>
      <c r="L514" s="44">
        <v>91.18</v>
      </c>
      <c r="M514" s="44">
        <v>3.22</v>
      </c>
      <c r="N514" s="44">
        <v>227.1</v>
      </c>
      <c r="O514" s="44">
        <v>78.8</v>
      </c>
      <c r="P514" s="36"/>
      <c r="Q514" s="44">
        <v>90.9</v>
      </c>
      <c r="R514" s="44">
        <v>3.7</v>
      </c>
      <c r="S514" s="41"/>
      <c r="T514" s="41">
        <f t="shared" si="4"/>
        <v>-5.7030050449659884</v>
      </c>
      <c r="U514" s="41">
        <f t="shared" si="5"/>
        <v>-149.06777802149591</v>
      </c>
    </row>
    <row r="515" spans="1:21">
      <c r="A515" s="43" t="s">
        <v>2449</v>
      </c>
      <c r="B515" s="55">
        <v>197.12105438324801</v>
      </c>
      <c r="C515" s="55">
        <v>1.3701221534483801</v>
      </c>
      <c r="D515" s="55"/>
      <c r="E515" s="70">
        <v>69.222083995508996</v>
      </c>
      <c r="F515" s="70">
        <v>6.1057333994346097</v>
      </c>
      <c r="G515" s="45">
        <v>5.3976945539003202E-2</v>
      </c>
      <c r="H515" s="45">
        <v>6.5459819009950296E-3</v>
      </c>
      <c r="I515" s="76">
        <v>0.36078591017378098</v>
      </c>
      <c r="J515" s="44">
        <v>103.65</v>
      </c>
      <c r="K515" s="44">
        <v>5.99</v>
      </c>
      <c r="L515" s="44">
        <v>92.46</v>
      </c>
      <c r="M515" s="44">
        <v>4.05</v>
      </c>
      <c r="N515" s="44">
        <v>369</v>
      </c>
      <c r="O515" s="44">
        <v>137</v>
      </c>
      <c r="P515" s="36"/>
      <c r="Q515" s="44">
        <v>91.8</v>
      </c>
      <c r="R515" s="44">
        <v>5.9</v>
      </c>
      <c r="S515" s="41"/>
      <c r="T515" s="41">
        <f t="shared" si="4"/>
        <v>-12.102530824140183</v>
      </c>
      <c r="U515" s="41">
        <f t="shared" si="5"/>
        <v>-299.09149902660613</v>
      </c>
    </row>
    <row r="516" spans="1:21">
      <c r="A516" s="43" t="s">
        <v>2448</v>
      </c>
      <c r="B516" s="55">
        <v>368.24492007144602</v>
      </c>
      <c r="C516" s="55">
        <v>2.3493590788819798</v>
      </c>
      <c r="D516" s="55"/>
      <c r="E516" s="70">
        <v>73.624076820393498</v>
      </c>
      <c r="F516" s="70">
        <v>4.7096981203025496</v>
      </c>
      <c r="G516" s="45">
        <v>4.8258201517036498E-2</v>
      </c>
      <c r="H516" s="45">
        <v>3.06781543828691E-3</v>
      </c>
      <c r="I516" s="76">
        <v>0.46271175769672102</v>
      </c>
      <c r="J516" s="44">
        <v>87.82</v>
      </c>
      <c r="K516" s="44">
        <v>2.78</v>
      </c>
      <c r="L516" s="44">
        <v>86.97</v>
      </c>
      <c r="M516" s="44">
        <v>2.76</v>
      </c>
      <c r="N516" s="44">
        <v>111</v>
      </c>
      <c r="O516" s="44">
        <v>75.099999999999994</v>
      </c>
      <c r="P516" s="36"/>
      <c r="Q516" s="44">
        <v>86.9</v>
      </c>
      <c r="R516" s="44">
        <v>2.8</v>
      </c>
      <c r="S516" s="41"/>
      <c r="T516" s="41">
        <f t="shared" si="4"/>
        <v>-0.97734851098079145</v>
      </c>
      <c r="U516" s="41">
        <f t="shared" si="5"/>
        <v>-27.630217316315974</v>
      </c>
    </row>
    <row r="517" spans="1:21">
      <c r="A517" s="43"/>
      <c r="B517" s="55"/>
      <c r="C517" s="55"/>
      <c r="D517" s="55"/>
      <c r="E517" s="70"/>
      <c r="F517" s="70"/>
      <c r="G517" s="45"/>
      <c r="H517" s="45"/>
      <c r="I517" s="76"/>
      <c r="J517" s="36"/>
      <c r="K517" s="36"/>
      <c r="L517" s="36"/>
      <c r="M517" s="36"/>
      <c r="N517" s="36"/>
      <c r="O517" s="36"/>
      <c r="P517" s="36"/>
      <c r="Q517" s="36"/>
      <c r="R517" s="36"/>
      <c r="S517" s="41"/>
      <c r="T517" s="41"/>
      <c r="U517" s="41"/>
    </row>
    <row r="518" spans="1:21">
      <c r="A518" s="43" t="s">
        <v>2447</v>
      </c>
      <c r="B518" s="55">
        <v>982.90923553302196</v>
      </c>
      <c r="C518" s="55">
        <v>5.0579946289829696</v>
      </c>
      <c r="D518" s="55"/>
      <c r="E518" s="70">
        <v>76.4909586088786</v>
      </c>
      <c r="F518" s="70">
        <v>3.2629918191485099</v>
      </c>
      <c r="G518" s="45">
        <v>5.60084450351215E-2</v>
      </c>
      <c r="H518" s="45">
        <v>4.0692330952693898E-3</v>
      </c>
      <c r="I518" s="76">
        <v>-0.26991644112781799</v>
      </c>
      <c r="J518" s="44">
        <v>97.62</v>
      </c>
      <c r="K518" s="44">
        <v>4.3600000000000003</v>
      </c>
      <c r="L518" s="44">
        <v>83.73</v>
      </c>
      <c r="M518" s="44">
        <v>1.77</v>
      </c>
      <c r="N518" s="44">
        <v>451.8</v>
      </c>
      <c r="O518" s="44">
        <v>80.7</v>
      </c>
      <c r="P518" s="36"/>
      <c r="Q518" s="44">
        <v>82.9</v>
      </c>
      <c r="R518" s="44">
        <v>4.2</v>
      </c>
      <c r="S518" s="41"/>
      <c r="T518" s="41">
        <f t="shared" ref="T518:T549" si="6">(L518-J518)/L518*100</f>
        <v>-16.589036187746327</v>
      </c>
      <c r="U518" s="41">
        <f t="shared" ref="U518:U549" si="7">(L518-N518)/L518*100</f>
        <v>-439.59154424937293</v>
      </c>
    </row>
    <row r="519" spans="1:21">
      <c r="A519" s="43" t="s">
        <v>2446</v>
      </c>
      <c r="B519" s="55">
        <v>8627.7495420400701</v>
      </c>
      <c r="C519" s="55">
        <v>15.2854735354894</v>
      </c>
      <c r="D519" s="55"/>
      <c r="E519" s="70">
        <v>75.637797131861106</v>
      </c>
      <c r="F519" s="70">
        <v>3.3069505948938498</v>
      </c>
      <c r="G519" s="45">
        <v>5.8169287664608597E-2</v>
      </c>
      <c r="H519" s="45">
        <v>2.3526508193412502E-3</v>
      </c>
      <c r="I519" s="76">
        <v>0.18383803193173601</v>
      </c>
      <c r="J519" s="44">
        <v>102.29</v>
      </c>
      <c r="K519" s="44">
        <v>2.62</v>
      </c>
      <c r="L519" s="44">
        <v>84.67</v>
      </c>
      <c r="M519" s="44">
        <v>1.84</v>
      </c>
      <c r="N519" s="44">
        <v>535.20000000000005</v>
      </c>
      <c r="O519" s="44">
        <v>44.2</v>
      </c>
      <c r="P519" s="36"/>
      <c r="Q519" s="44">
        <v>83.6</v>
      </c>
      <c r="R519" s="44">
        <v>2.4</v>
      </c>
      <c r="S519" s="41"/>
      <c r="T519" s="41">
        <f t="shared" si="6"/>
        <v>-20.810204322664465</v>
      </c>
      <c r="U519" s="41">
        <f t="shared" si="7"/>
        <v>-532.10109838195342</v>
      </c>
    </row>
    <row r="520" spans="1:21">
      <c r="A520" s="43" t="s">
        <v>2445</v>
      </c>
      <c r="B520" s="55">
        <v>671.19540100224003</v>
      </c>
      <c r="C520" s="55">
        <v>2.9349218050283099</v>
      </c>
      <c r="D520" s="55"/>
      <c r="E520" s="70">
        <v>76.261931866599696</v>
      </c>
      <c r="F520" s="70">
        <v>3.6170370632778801</v>
      </c>
      <c r="G520" s="45">
        <v>4.8268710029308E-2</v>
      </c>
      <c r="H520" s="45">
        <v>2.1002708063787299E-3</v>
      </c>
      <c r="I520" s="76">
        <v>0.50379494045221695</v>
      </c>
      <c r="J520" s="44">
        <v>84.92</v>
      </c>
      <c r="K520" s="44">
        <v>1.85</v>
      </c>
      <c r="L520" s="44">
        <v>83.98</v>
      </c>
      <c r="M520" s="44">
        <v>1.98</v>
      </c>
      <c r="N520" s="44">
        <v>111.5</v>
      </c>
      <c r="O520" s="44">
        <v>51.3</v>
      </c>
      <c r="P520" s="36"/>
      <c r="Q520" s="44">
        <v>83.9</v>
      </c>
      <c r="R520" s="44">
        <v>1.8</v>
      </c>
      <c r="S520" s="41"/>
      <c r="T520" s="41">
        <f t="shared" si="6"/>
        <v>-1.1193141224100949</v>
      </c>
      <c r="U520" s="41">
        <f t="shared" si="7"/>
        <v>-32.769707073112642</v>
      </c>
    </row>
    <row r="521" spans="1:21">
      <c r="A521" s="43" t="s">
        <v>2444</v>
      </c>
      <c r="B521" s="55">
        <v>694.222823459756</v>
      </c>
      <c r="C521" s="55">
        <v>2.23122401161578</v>
      </c>
      <c r="D521" s="55"/>
      <c r="E521" s="70">
        <v>74.600359492573702</v>
      </c>
      <c r="F521" s="70">
        <v>2.5067884286389699</v>
      </c>
      <c r="G521" s="45">
        <v>5.0963064773503701E-2</v>
      </c>
      <c r="H521" s="45">
        <v>2.4091149420179801E-3</v>
      </c>
      <c r="I521" s="76">
        <v>0.19362312754935801</v>
      </c>
      <c r="J521" s="44">
        <v>91.36</v>
      </c>
      <c r="K521" s="44">
        <v>2.29</v>
      </c>
      <c r="L521" s="44">
        <v>85.84</v>
      </c>
      <c r="M521" s="44">
        <v>1.43</v>
      </c>
      <c r="N521" s="44">
        <v>238</v>
      </c>
      <c r="O521" s="44">
        <v>54.5</v>
      </c>
      <c r="P521" s="36"/>
      <c r="Q521" s="44">
        <v>85.5</v>
      </c>
      <c r="R521" s="44">
        <v>2.2999999999999998</v>
      </c>
      <c r="S521" s="41"/>
      <c r="T521" s="41">
        <f t="shared" si="6"/>
        <v>-6.4305684995340116</v>
      </c>
      <c r="U521" s="41">
        <f t="shared" si="7"/>
        <v>-177.26001863932896</v>
      </c>
    </row>
    <row r="522" spans="1:21">
      <c r="A522" s="43" t="s">
        <v>2443</v>
      </c>
      <c r="B522" s="56">
        <v>1361.28637103494</v>
      </c>
      <c r="C522" s="56">
        <v>2.7238217059132399</v>
      </c>
      <c r="D522" s="55"/>
      <c r="E522" s="77">
        <v>74.293717154232993</v>
      </c>
      <c r="F522" s="77">
        <v>2.99921118376695</v>
      </c>
      <c r="G522" s="74">
        <v>4.8425386491744701E-2</v>
      </c>
      <c r="H522" s="74">
        <v>1.91238492115987E-3</v>
      </c>
      <c r="I522" s="76">
        <v>0.320862352211922</v>
      </c>
      <c r="J522" s="44">
        <v>87.35</v>
      </c>
      <c r="K522" s="44">
        <v>1.95</v>
      </c>
      <c r="L522" s="44">
        <v>86.19</v>
      </c>
      <c r="M522" s="44">
        <v>1.73</v>
      </c>
      <c r="N522" s="44">
        <v>119.3</v>
      </c>
      <c r="O522" s="44">
        <v>46.5</v>
      </c>
      <c r="P522" s="36"/>
      <c r="Q522" s="44">
        <v>86.1</v>
      </c>
      <c r="R522" s="44">
        <v>1.9</v>
      </c>
      <c r="S522" s="41"/>
      <c r="T522" s="41">
        <f t="shared" si="6"/>
        <v>-1.3458637893026992</v>
      </c>
      <c r="U522" s="41">
        <f t="shared" si="7"/>
        <v>-38.415129365355611</v>
      </c>
    </row>
    <row r="523" spans="1:21">
      <c r="A523" s="43" t="s">
        <v>2442</v>
      </c>
      <c r="B523" s="55">
        <v>1097.3348403633299</v>
      </c>
      <c r="C523" s="55">
        <v>3.1275050206046902</v>
      </c>
      <c r="D523" s="55"/>
      <c r="E523" s="70">
        <v>74.440490059234094</v>
      </c>
      <c r="F523" s="70">
        <v>3.87454020466298</v>
      </c>
      <c r="G523" s="45">
        <v>4.7029389253726898E-2</v>
      </c>
      <c r="H523" s="45">
        <v>2.1350765910446499E-3</v>
      </c>
      <c r="I523" s="76">
        <v>0.68475633084333598</v>
      </c>
      <c r="J523" s="44">
        <v>84.77</v>
      </c>
      <c r="K523" s="44">
        <v>1.59</v>
      </c>
      <c r="L523" s="44">
        <v>86.02</v>
      </c>
      <c r="M523" s="44">
        <v>2.2200000000000002</v>
      </c>
      <c r="N523" s="44">
        <v>49.7</v>
      </c>
      <c r="O523" s="44">
        <v>54.3</v>
      </c>
      <c r="P523" s="36"/>
      <c r="Q523" s="44">
        <v>86.1</v>
      </c>
      <c r="R523" s="44">
        <v>1.6</v>
      </c>
      <c r="S523" s="41"/>
      <c r="T523" s="41">
        <f t="shared" si="6"/>
        <v>1.4531504301325275</v>
      </c>
      <c r="U523" s="41">
        <f t="shared" si="7"/>
        <v>42.222738897930704</v>
      </c>
    </row>
    <row r="524" spans="1:21">
      <c r="A524" s="43" t="s">
        <v>2441</v>
      </c>
      <c r="B524" s="55">
        <v>1391.5938174489299</v>
      </c>
      <c r="C524" s="55">
        <v>2.4308608571834398</v>
      </c>
      <c r="D524" s="55"/>
      <c r="E524" s="70">
        <v>74.236903351688795</v>
      </c>
      <c r="F524" s="70">
        <v>3.5426660700792598</v>
      </c>
      <c r="G524" s="45">
        <v>4.7619933930412001E-2</v>
      </c>
      <c r="H524" s="45">
        <v>1.8194316761264799E-3</v>
      </c>
      <c r="I524" s="76">
        <v>0.20514798464344</v>
      </c>
      <c r="J524" s="44">
        <v>86.02</v>
      </c>
      <c r="K524" s="44">
        <v>2.25</v>
      </c>
      <c r="L524" s="44">
        <v>86.26</v>
      </c>
      <c r="M524" s="44">
        <v>2.04</v>
      </c>
      <c r="N524" s="44">
        <v>79.400000000000006</v>
      </c>
      <c r="O524" s="44">
        <v>45.4</v>
      </c>
      <c r="P524" s="36"/>
      <c r="Q524" s="44">
        <v>86.3</v>
      </c>
      <c r="R524" s="44">
        <v>2.2999999999999998</v>
      </c>
      <c r="S524" s="41"/>
      <c r="T524" s="41">
        <f t="shared" si="6"/>
        <v>0.27822861117552639</v>
      </c>
      <c r="U524" s="41">
        <f t="shared" si="7"/>
        <v>7.9527011361001616</v>
      </c>
    </row>
    <row r="525" spans="1:21">
      <c r="A525" s="43" t="s">
        <v>2440</v>
      </c>
      <c r="B525" s="55">
        <v>488.652118306528</v>
      </c>
      <c r="C525" s="55">
        <v>2.3278886371468799</v>
      </c>
      <c r="D525" s="55"/>
      <c r="E525" s="70">
        <v>73.291693334288993</v>
      </c>
      <c r="F525" s="70">
        <v>4.0977922123431796</v>
      </c>
      <c r="G525" s="45">
        <v>5.6000248290330699E-2</v>
      </c>
      <c r="H525" s="45">
        <v>2.9002661252475999E-3</v>
      </c>
      <c r="I525" s="76">
        <v>0.43577816702808603</v>
      </c>
      <c r="J525" s="44">
        <v>101.66</v>
      </c>
      <c r="K525" s="44">
        <v>2.77</v>
      </c>
      <c r="L525" s="44">
        <v>87.36</v>
      </c>
      <c r="M525" s="44">
        <v>2.4300000000000002</v>
      </c>
      <c r="N525" s="44">
        <v>451.4</v>
      </c>
      <c r="O525" s="44">
        <v>57.5</v>
      </c>
      <c r="P525" s="36"/>
      <c r="Q525" s="44">
        <v>86.5</v>
      </c>
      <c r="R525" s="44">
        <v>2.6</v>
      </c>
      <c r="S525" s="41"/>
      <c r="T525" s="41">
        <f t="shared" si="6"/>
        <v>-16.369047619047617</v>
      </c>
      <c r="U525" s="41">
        <f t="shared" si="7"/>
        <v>-416.71245421245419</v>
      </c>
    </row>
    <row r="526" spans="1:21">
      <c r="A526" s="43" t="s">
        <v>2439</v>
      </c>
      <c r="B526" s="55">
        <v>839.06783101527299</v>
      </c>
      <c r="C526" s="55">
        <v>2.2984942447137899</v>
      </c>
      <c r="D526" s="55"/>
      <c r="E526" s="70">
        <v>73.572386212734301</v>
      </c>
      <c r="F526" s="70">
        <v>2.8584716749049899</v>
      </c>
      <c r="G526" s="45">
        <v>5.1269888260148402E-2</v>
      </c>
      <c r="H526" s="45">
        <v>2.1413577467229101E-3</v>
      </c>
      <c r="I526" s="76">
        <v>0.46974258441122002</v>
      </c>
      <c r="J526" s="44">
        <v>93.11</v>
      </c>
      <c r="K526" s="44">
        <v>1.85</v>
      </c>
      <c r="L526" s="44">
        <v>87.03</v>
      </c>
      <c r="M526" s="44">
        <v>1.68</v>
      </c>
      <c r="N526" s="44">
        <v>252</v>
      </c>
      <c r="O526" s="44">
        <v>48</v>
      </c>
      <c r="P526" s="36"/>
      <c r="Q526" s="44">
        <v>86.6</v>
      </c>
      <c r="R526" s="44">
        <v>1.8</v>
      </c>
      <c r="S526" s="41"/>
      <c r="T526" s="41">
        <f t="shared" si="6"/>
        <v>-6.9860967482477294</v>
      </c>
      <c r="U526" s="41">
        <f t="shared" si="7"/>
        <v>-189.55532574974146</v>
      </c>
    </row>
    <row r="527" spans="1:21">
      <c r="A527" s="43" t="s">
        <v>2438</v>
      </c>
      <c r="B527" s="55">
        <v>1102.0955680592201</v>
      </c>
      <c r="C527" s="55">
        <v>2.2504259918932199</v>
      </c>
      <c r="D527" s="55"/>
      <c r="E527" s="70">
        <v>73.452714041468596</v>
      </c>
      <c r="F527" s="70">
        <v>2.9224807456296</v>
      </c>
      <c r="G527" s="45">
        <v>4.8331021284517599E-2</v>
      </c>
      <c r="H527" s="45">
        <v>1.36713562754601E-3</v>
      </c>
      <c r="I527" s="76">
        <v>0.15200036070214901</v>
      </c>
      <c r="J527" s="44">
        <v>88.14</v>
      </c>
      <c r="K527" s="44">
        <v>1.91</v>
      </c>
      <c r="L527" s="44">
        <v>87.17</v>
      </c>
      <c r="M527" s="44">
        <v>1.72</v>
      </c>
      <c r="N527" s="44">
        <v>114.4</v>
      </c>
      <c r="O527" s="44">
        <v>33.4</v>
      </c>
      <c r="P527" s="36"/>
      <c r="Q527" s="44">
        <v>87.1</v>
      </c>
      <c r="R527" s="44">
        <v>1.9</v>
      </c>
      <c r="S527" s="41"/>
      <c r="T527" s="41">
        <f t="shared" si="6"/>
        <v>-1.1127681541814831</v>
      </c>
      <c r="U527" s="41">
        <f t="shared" si="7"/>
        <v>-31.23781117356889</v>
      </c>
    </row>
    <row r="528" spans="1:21">
      <c r="A528" s="43" t="s">
        <v>2437</v>
      </c>
      <c r="B528" s="55">
        <v>1042.77400084173</v>
      </c>
      <c r="C528" s="55">
        <v>4.0971832182796</v>
      </c>
      <c r="D528" s="55"/>
      <c r="E528" s="70">
        <v>73.657722304468805</v>
      </c>
      <c r="F528" s="70">
        <v>2.7168226995204399</v>
      </c>
      <c r="G528" s="45">
        <v>4.5801766545263002E-2</v>
      </c>
      <c r="H528" s="45">
        <v>1.17535082205231E-3</v>
      </c>
      <c r="I528" s="76">
        <v>0.34581204302810797</v>
      </c>
      <c r="J528" s="44">
        <v>83.48</v>
      </c>
      <c r="K528" s="44">
        <v>1.48</v>
      </c>
      <c r="L528" s="44">
        <v>86.93</v>
      </c>
      <c r="M528" s="44">
        <v>1.59</v>
      </c>
      <c r="N528" s="44">
        <v>1.8000000000000001E-4</v>
      </c>
      <c r="O528" s="44">
        <v>29.199560000000002</v>
      </c>
      <c r="P528" s="36"/>
      <c r="Q528" s="44">
        <v>87.1</v>
      </c>
      <c r="R528" s="44">
        <v>1.5</v>
      </c>
      <c r="S528" s="41"/>
      <c r="T528" s="41">
        <f t="shared" si="6"/>
        <v>3.9687104566892928</v>
      </c>
      <c r="U528" s="41">
        <f t="shared" si="7"/>
        <v>99.999792936845736</v>
      </c>
    </row>
    <row r="529" spans="1:21">
      <c r="A529" s="43" t="s">
        <v>2436</v>
      </c>
      <c r="B529" s="55">
        <v>836.55765129306894</v>
      </c>
      <c r="C529" s="55">
        <v>2.3694592925465399</v>
      </c>
      <c r="D529" s="55"/>
      <c r="E529" s="70">
        <v>73.264214598439594</v>
      </c>
      <c r="F529" s="70">
        <v>2.38326823318791</v>
      </c>
      <c r="G529" s="45">
        <v>4.8700595197764603E-2</v>
      </c>
      <c r="H529" s="45">
        <v>1.4380360037843699E-3</v>
      </c>
      <c r="I529" s="76">
        <v>0.20146074832577901</v>
      </c>
      <c r="J529" s="44">
        <v>89</v>
      </c>
      <c r="K529" s="44">
        <v>1.67</v>
      </c>
      <c r="L529" s="44">
        <v>87.39</v>
      </c>
      <c r="M529" s="44">
        <v>1.41</v>
      </c>
      <c r="N529" s="44">
        <v>132.4</v>
      </c>
      <c r="O529" s="44">
        <v>34.799999999999997</v>
      </c>
      <c r="P529" s="36"/>
      <c r="Q529" s="44">
        <v>87.3</v>
      </c>
      <c r="R529" s="44">
        <v>1.7</v>
      </c>
      <c r="S529" s="41"/>
      <c r="T529" s="41">
        <f t="shared" si="6"/>
        <v>-1.842316054468474</v>
      </c>
      <c r="U529" s="41">
        <f t="shared" si="7"/>
        <v>-51.504748827096925</v>
      </c>
    </row>
    <row r="530" spans="1:21">
      <c r="A530" s="43" t="s">
        <v>2435</v>
      </c>
      <c r="B530" s="55">
        <v>369.858844007904</v>
      </c>
      <c r="C530" s="55">
        <v>3.90377459594295</v>
      </c>
      <c r="D530" s="55"/>
      <c r="E530" s="70">
        <v>73.239182029386399</v>
      </c>
      <c r="F530" s="70">
        <v>2.5580959847150702</v>
      </c>
      <c r="G530" s="45">
        <v>4.9040031454199599E-2</v>
      </c>
      <c r="H530" s="45">
        <v>2.1683286060434101E-3</v>
      </c>
      <c r="I530" s="76">
        <v>0.10447362756598901</v>
      </c>
      <c r="J530" s="44">
        <v>89.63</v>
      </c>
      <c r="K530" s="44">
        <v>2.29</v>
      </c>
      <c r="L530" s="44">
        <v>87.42</v>
      </c>
      <c r="M530" s="44">
        <v>1.52</v>
      </c>
      <c r="N530" s="44">
        <v>148.69999999999999</v>
      </c>
      <c r="O530" s="44">
        <v>51.9</v>
      </c>
      <c r="P530" s="36"/>
      <c r="Q530" s="44">
        <v>87.3</v>
      </c>
      <c r="R530" s="44">
        <v>2.2999999999999998</v>
      </c>
      <c r="S530" s="41"/>
      <c r="T530" s="41">
        <f t="shared" si="6"/>
        <v>-2.5280256234271263</v>
      </c>
      <c r="U530" s="41">
        <f t="shared" si="7"/>
        <v>-70.098375657744199</v>
      </c>
    </row>
    <row r="531" spans="1:21">
      <c r="A531" s="43" t="s">
        <v>2434</v>
      </c>
      <c r="B531" s="55">
        <v>2037.6611698453701</v>
      </c>
      <c r="C531" s="55">
        <v>6.9577728135160202</v>
      </c>
      <c r="D531" s="55"/>
      <c r="E531" s="70">
        <v>73.028345147828404</v>
      </c>
      <c r="F531" s="70">
        <v>3.2469964281201902</v>
      </c>
      <c r="G531" s="45">
        <v>5.0490055245641499E-2</v>
      </c>
      <c r="H531" s="45">
        <v>2.1685860744901499E-3</v>
      </c>
      <c r="I531" s="76">
        <v>0.57336166533812705</v>
      </c>
      <c r="J531" s="44">
        <v>92.41</v>
      </c>
      <c r="K531" s="44">
        <v>1.78</v>
      </c>
      <c r="L531" s="44">
        <v>87.67</v>
      </c>
      <c r="M531" s="44">
        <v>1.94</v>
      </c>
      <c r="N531" s="44">
        <v>216.6</v>
      </c>
      <c r="O531" s="44">
        <v>49.8</v>
      </c>
      <c r="P531" s="36"/>
      <c r="Q531" s="44">
        <v>87.4</v>
      </c>
      <c r="R531" s="44">
        <v>1.7</v>
      </c>
      <c r="S531" s="41"/>
      <c r="T531" s="41">
        <f t="shared" si="6"/>
        <v>-5.4066385308543348</v>
      </c>
      <c r="U531" s="41">
        <f t="shared" si="7"/>
        <v>-147.06284932131859</v>
      </c>
    </row>
    <row r="532" spans="1:21">
      <c r="A532" s="43" t="s">
        <v>2433</v>
      </c>
      <c r="B532" s="55">
        <v>890.42458228175406</v>
      </c>
      <c r="C532" s="55">
        <v>2.2281043716693301</v>
      </c>
      <c r="D532" s="55"/>
      <c r="E532" s="70">
        <v>72.788544581122494</v>
      </c>
      <c r="F532" s="70">
        <v>3.6585064799101201</v>
      </c>
      <c r="G532" s="45">
        <v>5.0161841183624101E-2</v>
      </c>
      <c r="H532" s="45">
        <v>3.4041253492845601E-3</v>
      </c>
      <c r="I532" s="76">
        <v>0.17207592278497599</v>
      </c>
      <c r="J532" s="44">
        <v>92.13</v>
      </c>
      <c r="K532" s="44">
        <v>3.4</v>
      </c>
      <c r="L532" s="44">
        <v>87.96</v>
      </c>
      <c r="M532" s="44">
        <v>2.2000000000000002</v>
      </c>
      <c r="N532" s="44">
        <v>201.4</v>
      </c>
      <c r="O532" s="44">
        <v>78.7</v>
      </c>
      <c r="P532" s="36"/>
      <c r="Q532" s="44">
        <v>87.7</v>
      </c>
      <c r="R532" s="44">
        <v>3.4</v>
      </c>
      <c r="S532" s="41"/>
      <c r="T532" s="41">
        <f t="shared" si="6"/>
        <v>-4.740791268758529</v>
      </c>
      <c r="U532" s="41">
        <f t="shared" si="7"/>
        <v>-128.96771259663487</v>
      </c>
    </row>
    <row r="533" spans="1:21">
      <c r="A533" s="43" t="s">
        <v>2432</v>
      </c>
      <c r="B533" s="55">
        <v>1180.0628333362099</v>
      </c>
      <c r="C533" s="55">
        <v>2.2933481332108601</v>
      </c>
      <c r="D533" s="55"/>
      <c r="E533" s="70">
        <v>72.659966857092101</v>
      </c>
      <c r="F533" s="70">
        <v>3.4594311665048201</v>
      </c>
      <c r="G533" s="45">
        <v>4.9496328284199802E-2</v>
      </c>
      <c r="H533" s="45">
        <v>1.56780994719451E-3</v>
      </c>
      <c r="I533" s="76">
        <v>0.36569717087214099</v>
      </c>
      <c r="J533" s="44">
        <v>91.12</v>
      </c>
      <c r="K533" s="44">
        <v>2.0299999999999998</v>
      </c>
      <c r="L533" s="44">
        <v>88.12</v>
      </c>
      <c r="M533" s="44">
        <v>2.08</v>
      </c>
      <c r="N533" s="44">
        <v>170.5</v>
      </c>
      <c r="O533" s="44">
        <v>37</v>
      </c>
      <c r="P533" s="36"/>
      <c r="Q533" s="44">
        <v>87.9</v>
      </c>
      <c r="R533" s="44">
        <v>2</v>
      </c>
      <c r="S533" s="41"/>
      <c r="T533" s="41">
        <f t="shared" si="6"/>
        <v>-3.4044484793463456</v>
      </c>
      <c r="U533" s="41">
        <f t="shared" si="7"/>
        <v>-93.486155242850643</v>
      </c>
    </row>
    <row r="534" spans="1:21">
      <c r="A534" s="43" t="s">
        <v>2431</v>
      </c>
      <c r="B534" s="55">
        <v>289.48679664360299</v>
      </c>
      <c r="C534" s="55">
        <v>2.1299407142722901</v>
      </c>
      <c r="D534" s="55"/>
      <c r="E534" s="70">
        <v>72.610002639024103</v>
      </c>
      <c r="F534" s="70">
        <v>2.6675352655764502</v>
      </c>
      <c r="G534" s="45">
        <v>5.0209011834081399E-2</v>
      </c>
      <c r="H534" s="45">
        <v>2.3484548272337002E-3</v>
      </c>
      <c r="I534" s="76">
        <v>0.34706315577387098</v>
      </c>
      <c r="J534" s="44">
        <v>92.43</v>
      </c>
      <c r="K534" s="44">
        <v>2.14</v>
      </c>
      <c r="L534" s="44">
        <v>88.18</v>
      </c>
      <c r="M534" s="44">
        <v>1.61</v>
      </c>
      <c r="N534" s="44">
        <v>203.7</v>
      </c>
      <c r="O534" s="44">
        <v>54.3</v>
      </c>
      <c r="P534" s="36"/>
      <c r="Q534" s="44">
        <v>87.9</v>
      </c>
      <c r="R534" s="44">
        <v>2.1</v>
      </c>
      <c r="S534" s="41"/>
      <c r="T534" s="41">
        <f t="shared" si="6"/>
        <v>-4.8196870038557496</v>
      </c>
      <c r="U534" s="41">
        <f t="shared" si="7"/>
        <v>-131.00476298480376</v>
      </c>
    </row>
    <row r="535" spans="1:21">
      <c r="A535" s="43" t="s">
        <v>2430</v>
      </c>
      <c r="B535" s="55">
        <v>1802.2651077478199</v>
      </c>
      <c r="C535" s="55">
        <v>3.85695414189113</v>
      </c>
      <c r="D535" s="55"/>
      <c r="E535" s="70">
        <v>71.378369304834493</v>
      </c>
      <c r="F535" s="70">
        <v>2.95126219612979</v>
      </c>
      <c r="G535" s="45">
        <v>6.3655517931692607E-2</v>
      </c>
      <c r="H535" s="45">
        <v>2.0671759050264801E-3</v>
      </c>
      <c r="I535" s="76">
        <v>0.17726087733044499</v>
      </c>
      <c r="J535" s="44">
        <v>117.71</v>
      </c>
      <c r="K535" s="44">
        <v>2.66</v>
      </c>
      <c r="L535" s="44">
        <v>89.69</v>
      </c>
      <c r="M535" s="44">
        <v>1.84</v>
      </c>
      <c r="N535" s="44">
        <v>729.4</v>
      </c>
      <c r="O535" s="44">
        <v>34.5</v>
      </c>
      <c r="P535" s="36"/>
      <c r="Q535" s="44">
        <v>87.9</v>
      </c>
      <c r="R535" s="44">
        <v>2.2999999999999998</v>
      </c>
      <c r="S535" s="41"/>
      <c r="T535" s="41">
        <f t="shared" si="6"/>
        <v>-31.240941019065666</v>
      </c>
      <c r="U535" s="41">
        <f t="shared" si="7"/>
        <v>-713.24562381536407</v>
      </c>
    </row>
    <row r="536" spans="1:21">
      <c r="A536" s="43" t="s">
        <v>2429</v>
      </c>
      <c r="B536" s="55">
        <v>1146.1730834556699</v>
      </c>
      <c r="C536" s="55">
        <v>2.1020692761463602</v>
      </c>
      <c r="D536" s="55"/>
      <c r="E536" s="70">
        <v>72.752787644251597</v>
      </c>
      <c r="F536" s="70">
        <v>2.3791381829813898</v>
      </c>
      <c r="G536" s="45">
        <v>4.7892942703062699E-2</v>
      </c>
      <c r="H536" s="45">
        <v>1.6447481923202499E-3</v>
      </c>
      <c r="I536" s="76">
        <v>0.34478424684425701</v>
      </c>
      <c r="J536" s="44">
        <v>88.17</v>
      </c>
      <c r="K536" s="44">
        <v>1.62</v>
      </c>
      <c r="L536" s="44">
        <v>88</v>
      </c>
      <c r="M536" s="44">
        <v>1.43</v>
      </c>
      <c r="N536" s="44">
        <v>92.8</v>
      </c>
      <c r="O536" s="44">
        <v>40.6</v>
      </c>
      <c r="P536" s="36"/>
      <c r="Q536" s="44">
        <v>88</v>
      </c>
      <c r="R536" s="44">
        <v>1.6</v>
      </c>
      <c r="S536" s="41"/>
      <c r="T536" s="41">
        <f t="shared" si="6"/>
        <v>-0.19318181818182012</v>
      </c>
      <c r="U536" s="41">
        <f t="shared" si="7"/>
        <v>-5.4545454545454515</v>
      </c>
    </row>
    <row r="537" spans="1:21">
      <c r="A537" s="43" t="s">
        <v>2428</v>
      </c>
      <c r="B537" s="55">
        <v>736.08270649077599</v>
      </c>
      <c r="C537" s="55">
        <v>3.0512658614186599</v>
      </c>
      <c r="D537" s="55"/>
      <c r="E537" s="70">
        <v>72.6513087419264</v>
      </c>
      <c r="F537" s="70">
        <v>2.8627904615356101</v>
      </c>
      <c r="G537" s="45">
        <v>4.6229309559835001E-2</v>
      </c>
      <c r="H537" s="45">
        <v>2.1847427552545901E-3</v>
      </c>
      <c r="I537" s="76">
        <v>0.43487345306757502</v>
      </c>
      <c r="J537" s="44">
        <v>85.36</v>
      </c>
      <c r="K537" s="44">
        <v>1.9</v>
      </c>
      <c r="L537" s="44">
        <v>88.13</v>
      </c>
      <c r="M537" s="44">
        <v>1.72</v>
      </c>
      <c r="N537" s="44">
        <v>8.5500000000000007</v>
      </c>
      <c r="O537" s="44">
        <v>56.74</v>
      </c>
      <c r="P537" s="36"/>
      <c r="Q537" s="44">
        <v>88.3</v>
      </c>
      <c r="R537" s="44">
        <v>1.9</v>
      </c>
      <c r="S537" s="41"/>
      <c r="T537" s="41">
        <f t="shared" si="6"/>
        <v>3.1430840803358633</v>
      </c>
      <c r="U537" s="41">
        <f t="shared" si="7"/>
        <v>90.29842278452287</v>
      </c>
    </row>
    <row r="538" spans="1:21">
      <c r="A538" s="43" t="s">
        <v>2427</v>
      </c>
      <c r="B538" s="55">
        <v>771.901968379717</v>
      </c>
      <c r="C538" s="55">
        <v>1.9671758286135199</v>
      </c>
      <c r="D538" s="55"/>
      <c r="E538" s="70">
        <v>72.4100705911451</v>
      </c>
      <c r="F538" s="70">
        <v>2.8119797764029002</v>
      </c>
      <c r="G538" s="45">
        <v>4.77184758954598E-2</v>
      </c>
      <c r="H538" s="45">
        <v>1.7493654727413E-3</v>
      </c>
      <c r="I538" s="76">
        <v>0.25404966585348399</v>
      </c>
      <c r="J538" s="44">
        <v>88.27</v>
      </c>
      <c r="K538" s="44">
        <v>1.95</v>
      </c>
      <c r="L538" s="44">
        <v>88.42</v>
      </c>
      <c r="M538" s="44">
        <v>1.71</v>
      </c>
      <c r="N538" s="44">
        <v>84.3</v>
      </c>
      <c r="O538" s="44">
        <v>43.5</v>
      </c>
      <c r="P538" s="36"/>
      <c r="Q538" s="44">
        <v>88.4</v>
      </c>
      <c r="R538" s="44">
        <v>2</v>
      </c>
      <c r="S538" s="41"/>
      <c r="T538" s="41">
        <f t="shared" si="6"/>
        <v>0.16964487672472933</v>
      </c>
      <c r="U538" s="41">
        <f t="shared" si="7"/>
        <v>4.6595792807057279</v>
      </c>
    </row>
    <row r="539" spans="1:21">
      <c r="A539" s="43" t="s">
        <v>2426</v>
      </c>
      <c r="B539" s="55">
        <v>859.49123235992204</v>
      </c>
      <c r="C539" s="55">
        <v>2.6745098192811301</v>
      </c>
      <c r="D539" s="55"/>
      <c r="E539" s="70">
        <v>71.636893598482203</v>
      </c>
      <c r="F539" s="70">
        <v>3.0002906425293698</v>
      </c>
      <c r="G539" s="45">
        <v>5.5040017447755198E-2</v>
      </c>
      <c r="H539" s="45">
        <v>3.4313133811511602E-3</v>
      </c>
      <c r="I539" s="76">
        <v>0.39236414729737301</v>
      </c>
      <c r="J539" s="44">
        <v>102.2</v>
      </c>
      <c r="K539" s="44">
        <v>2.91</v>
      </c>
      <c r="L539" s="44">
        <v>89.37</v>
      </c>
      <c r="M539" s="44">
        <v>1.86</v>
      </c>
      <c r="N539" s="44">
        <v>412.8</v>
      </c>
      <c r="O539" s="44">
        <v>69.7</v>
      </c>
      <c r="P539" s="36"/>
      <c r="Q539" s="44">
        <v>88.6</v>
      </c>
      <c r="R539" s="44">
        <v>2.9</v>
      </c>
      <c r="S539" s="41"/>
      <c r="T539" s="41">
        <f t="shared" si="6"/>
        <v>-14.356047890791091</v>
      </c>
      <c r="U539" s="41">
        <f t="shared" si="7"/>
        <v>-361.89996643168848</v>
      </c>
    </row>
    <row r="540" spans="1:21">
      <c r="A540" s="43" t="s">
        <v>2425</v>
      </c>
      <c r="B540" s="55">
        <v>868.03349418336302</v>
      </c>
      <c r="C540" s="55">
        <v>2.2219074040795999</v>
      </c>
      <c r="D540" s="55"/>
      <c r="E540" s="70">
        <v>72.021804169252505</v>
      </c>
      <c r="F540" s="70">
        <v>4.2917237350213799</v>
      </c>
      <c r="G540" s="45">
        <v>4.9661512054410203E-2</v>
      </c>
      <c r="H540" s="45">
        <v>2.21386229155662E-3</v>
      </c>
      <c r="I540" s="76">
        <v>0.293681233032138</v>
      </c>
      <c r="J540" s="44">
        <v>92.18</v>
      </c>
      <c r="K540" s="44">
        <v>2.78</v>
      </c>
      <c r="L540" s="44">
        <v>88.89</v>
      </c>
      <c r="M540" s="44">
        <v>2.63</v>
      </c>
      <c r="N540" s="44">
        <v>178.1</v>
      </c>
      <c r="O540" s="44">
        <v>51.9</v>
      </c>
      <c r="P540" s="36"/>
      <c r="Q540" s="44">
        <v>88.7</v>
      </c>
      <c r="R540" s="44">
        <v>2.7</v>
      </c>
      <c r="S540" s="41"/>
      <c r="T540" s="41">
        <f t="shared" si="6"/>
        <v>-3.70120373495332</v>
      </c>
      <c r="U540" s="41">
        <f t="shared" si="7"/>
        <v>-100.35999550005623</v>
      </c>
    </row>
    <row r="541" spans="1:21">
      <c r="A541" s="43" t="s">
        <v>2424</v>
      </c>
      <c r="B541" s="55">
        <v>1244.6052753126701</v>
      </c>
      <c r="C541" s="55">
        <v>2.9630446334129701</v>
      </c>
      <c r="D541" s="55"/>
      <c r="E541" s="70">
        <v>72.216485843734205</v>
      </c>
      <c r="F541" s="70">
        <v>3.2383227085670501</v>
      </c>
      <c r="G541" s="45">
        <v>4.7049335750380901E-2</v>
      </c>
      <c r="H541" s="45">
        <v>1.9150878294611599E-3</v>
      </c>
      <c r="I541" s="76">
        <v>0.45070103173850801</v>
      </c>
      <c r="J541" s="44">
        <v>87.31</v>
      </c>
      <c r="K541" s="44">
        <v>1.88</v>
      </c>
      <c r="L541" s="44">
        <v>88.65</v>
      </c>
      <c r="M541" s="44">
        <v>1.97</v>
      </c>
      <c r="N541" s="44">
        <v>50.7</v>
      </c>
      <c r="O541" s="44">
        <v>48.7</v>
      </c>
      <c r="P541" s="36"/>
      <c r="Q541" s="44">
        <v>88.7</v>
      </c>
      <c r="R541" s="44">
        <v>1.9</v>
      </c>
      <c r="S541" s="41"/>
      <c r="T541" s="41">
        <f t="shared" si="6"/>
        <v>1.5115623237450686</v>
      </c>
      <c r="U541" s="41">
        <f t="shared" si="7"/>
        <v>42.808798646362099</v>
      </c>
    </row>
    <row r="542" spans="1:21">
      <c r="A542" s="43" t="s">
        <v>2423</v>
      </c>
      <c r="B542" s="55">
        <v>943.20868265221702</v>
      </c>
      <c r="C542" s="55">
        <v>1.92840556277678</v>
      </c>
      <c r="D542" s="55"/>
      <c r="E542" s="70">
        <v>72.039215051886302</v>
      </c>
      <c r="F542" s="70">
        <v>2.9195581259964798</v>
      </c>
      <c r="G542" s="45">
        <v>4.8847578159598698E-2</v>
      </c>
      <c r="H542" s="45">
        <v>2.1598650130938901E-3</v>
      </c>
      <c r="I542" s="76">
        <v>0.17769891185405301</v>
      </c>
      <c r="J542" s="44">
        <v>90.72</v>
      </c>
      <c r="K542" s="44">
        <v>2.36</v>
      </c>
      <c r="L542" s="44">
        <v>88.87</v>
      </c>
      <c r="M542" s="44">
        <v>1.79</v>
      </c>
      <c r="N542" s="44">
        <v>139.6</v>
      </c>
      <c r="O542" s="44">
        <v>51.9</v>
      </c>
      <c r="P542" s="36"/>
      <c r="Q542" s="44">
        <v>88.8</v>
      </c>
      <c r="R542" s="44">
        <v>2.2999999999999998</v>
      </c>
      <c r="S542" s="41"/>
      <c r="T542" s="41">
        <f t="shared" si="6"/>
        <v>-2.0816923596264139</v>
      </c>
      <c r="U542" s="41">
        <f t="shared" si="7"/>
        <v>-57.083380218296377</v>
      </c>
    </row>
    <row r="543" spans="1:21">
      <c r="A543" s="43" t="s">
        <v>2422</v>
      </c>
      <c r="B543" s="55">
        <v>503.25003624320601</v>
      </c>
      <c r="C543" s="55">
        <v>3.01369069297367</v>
      </c>
      <c r="D543" s="55"/>
      <c r="E543" s="70">
        <v>70.046760686897997</v>
      </c>
      <c r="F543" s="70">
        <v>3.31619126718418</v>
      </c>
      <c r="G543" s="45">
        <v>7.0248794116302499E-2</v>
      </c>
      <c r="H543" s="45">
        <v>2.00569329835268E-3</v>
      </c>
      <c r="I543" s="76">
        <v>-6.7400165079292598E-2</v>
      </c>
      <c r="J543" s="44">
        <v>131.46</v>
      </c>
      <c r="K543" s="44">
        <v>3.51</v>
      </c>
      <c r="L543" s="44">
        <v>91.38</v>
      </c>
      <c r="M543" s="44">
        <v>2.15</v>
      </c>
      <c r="N543" s="44">
        <v>934.7</v>
      </c>
      <c r="O543" s="44">
        <v>29.3</v>
      </c>
      <c r="P543" s="36"/>
      <c r="Q543" s="44">
        <v>88.8</v>
      </c>
      <c r="R543" s="44">
        <v>2.8</v>
      </c>
      <c r="S543" s="41"/>
      <c r="T543" s="41">
        <f t="shared" si="6"/>
        <v>-43.860801050558123</v>
      </c>
      <c r="U543" s="41">
        <f t="shared" si="7"/>
        <v>-922.87152549792086</v>
      </c>
    </row>
    <row r="544" spans="1:21">
      <c r="A544" s="43" t="s">
        <v>2421</v>
      </c>
      <c r="B544" s="55">
        <v>1700.5603349201299</v>
      </c>
      <c r="C544" s="55">
        <v>2.5653028476345199</v>
      </c>
      <c r="D544" s="55"/>
      <c r="E544" s="70">
        <v>71.973775589211897</v>
      </c>
      <c r="F544" s="70">
        <v>3.3376979802456699</v>
      </c>
      <c r="G544" s="45">
        <v>4.81591829543992E-2</v>
      </c>
      <c r="H544" s="45">
        <v>1.55458897407128E-3</v>
      </c>
      <c r="I544" s="76">
        <v>0.15515479839951801</v>
      </c>
      <c r="J544" s="44">
        <v>89.57</v>
      </c>
      <c r="K544" s="44">
        <v>2.2400000000000002</v>
      </c>
      <c r="L544" s="44">
        <v>88.95</v>
      </c>
      <c r="M544" s="44">
        <v>2.0499999999999998</v>
      </c>
      <c r="N544" s="44">
        <v>106.1</v>
      </c>
      <c r="O544" s="44">
        <v>38</v>
      </c>
      <c r="P544" s="36"/>
      <c r="Q544" s="44">
        <v>88.9</v>
      </c>
      <c r="R544" s="44">
        <v>2.2000000000000002</v>
      </c>
      <c r="S544" s="41"/>
      <c r="T544" s="41">
        <f t="shared" si="6"/>
        <v>-0.69702079820122576</v>
      </c>
      <c r="U544" s="41">
        <f t="shared" si="7"/>
        <v>-19.280494659921292</v>
      </c>
    </row>
    <row r="545" spans="1:21">
      <c r="A545" s="43" t="s">
        <v>2420</v>
      </c>
      <c r="B545" s="55">
        <v>784.61324292675897</v>
      </c>
      <c r="C545" s="55">
        <v>2.32820725698671</v>
      </c>
      <c r="D545" s="55"/>
      <c r="E545" s="70">
        <v>71.903356278388699</v>
      </c>
      <c r="F545" s="70">
        <v>2.4913922586810902</v>
      </c>
      <c r="G545" s="45">
        <v>4.7538206644483702E-2</v>
      </c>
      <c r="H545" s="45">
        <v>1.56422248753932E-3</v>
      </c>
      <c r="I545" s="76">
        <v>-1.5986711418582201E-2</v>
      </c>
      <c r="J545" s="44">
        <v>88.55</v>
      </c>
      <c r="K545" s="44">
        <v>2.04</v>
      </c>
      <c r="L545" s="44">
        <v>89.04</v>
      </c>
      <c r="M545" s="44">
        <v>1.53</v>
      </c>
      <c r="N545" s="44">
        <v>75.400000000000006</v>
      </c>
      <c r="O545" s="44">
        <v>39</v>
      </c>
      <c r="P545" s="36"/>
      <c r="Q545" s="44">
        <v>89.1</v>
      </c>
      <c r="R545" s="44">
        <v>2</v>
      </c>
      <c r="S545" s="41"/>
      <c r="T545" s="41">
        <f t="shared" si="6"/>
        <v>0.55031446540881523</v>
      </c>
      <c r="U545" s="41">
        <f t="shared" si="7"/>
        <v>15.318957771787961</v>
      </c>
    </row>
    <row r="546" spans="1:21">
      <c r="A546" s="43" t="s">
        <v>2419</v>
      </c>
      <c r="B546" s="55">
        <v>2780.3821942080799</v>
      </c>
      <c r="C546" s="55">
        <v>5.9128415457976997</v>
      </c>
      <c r="D546" s="55"/>
      <c r="E546" s="70">
        <v>71.935029978399797</v>
      </c>
      <c r="F546" s="70">
        <v>3.3955429735399298</v>
      </c>
      <c r="G546" s="45">
        <v>4.6822072882556298E-2</v>
      </c>
      <c r="H546" s="45">
        <v>2.4130247442480999E-3</v>
      </c>
      <c r="I546" s="76">
        <v>0.46902967485443398</v>
      </c>
      <c r="J546" s="44">
        <v>87.22</v>
      </c>
      <c r="K546" s="44">
        <v>2.13</v>
      </c>
      <c r="L546" s="44">
        <v>89</v>
      </c>
      <c r="M546" s="44">
        <v>2.09</v>
      </c>
      <c r="N546" s="44">
        <v>39</v>
      </c>
      <c r="O546" s="44">
        <v>61.6</v>
      </c>
      <c r="P546" s="36"/>
      <c r="Q546" s="44">
        <v>89.1</v>
      </c>
      <c r="R546" s="44">
        <v>2.1</v>
      </c>
      <c r="S546" s="41"/>
      <c r="T546" s="41">
        <f t="shared" si="6"/>
        <v>2.0000000000000013</v>
      </c>
      <c r="U546" s="41">
        <f t="shared" si="7"/>
        <v>56.17977528089888</v>
      </c>
    </row>
    <row r="547" spans="1:21">
      <c r="A547" s="43" t="s">
        <v>2418</v>
      </c>
      <c r="B547" s="55">
        <v>995.05850582920698</v>
      </c>
      <c r="C547" s="55">
        <v>2.1224948723052401</v>
      </c>
      <c r="D547" s="55"/>
      <c r="E547" s="70">
        <v>71.773209214851406</v>
      </c>
      <c r="F547" s="70">
        <v>2.3572825083384501</v>
      </c>
      <c r="G547" s="45">
        <v>4.7887819352571498E-2</v>
      </c>
      <c r="H547" s="45">
        <v>1.60828581152633E-3</v>
      </c>
      <c r="I547" s="76">
        <v>0.47508074378424597</v>
      </c>
      <c r="J547" s="44">
        <v>89.33</v>
      </c>
      <c r="K547" s="44">
        <v>1.46</v>
      </c>
      <c r="L547" s="44">
        <v>89.2</v>
      </c>
      <c r="M547" s="44">
        <v>1.45</v>
      </c>
      <c r="N547" s="44">
        <v>92.8</v>
      </c>
      <c r="O547" s="44">
        <v>39.799999999999997</v>
      </c>
      <c r="P547" s="36"/>
      <c r="Q547" s="44">
        <v>89.2</v>
      </c>
      <c r="R547" s="44">
        <v>1.5</v>
      </c>
      <c r="S547" s="41"/>
      <c r="T547" s="41">
        <f t="shared" si="6"/>
        <v>-0.14573991031389624</v>
      </c>
      <c r="U547" s="41">
        <f t="shared" si="7"/>
        <v>-4.0358744394618773</v>
      </c>
    </row>
    <row r="548" spans="1:21">
      <c r="A548" s="43" t="s">
        <v>2417</v>
      </c>
      <c r="B548" s="55">
        <v>973.50303182337905</v>
      </c>
      <c r="C548" s="55">
        <v>4.55632000235597</v>
      </c>
      <c r="D548" s="55"/>
      <c r="E548" s="70">
        <v>71.177593483114293</v>
      </c>
      <c r="F548" s="70">
        <v>1.9993412956329899</v>
      </c>
      <c r="G548" s="45">
        <v>5.4475667210062001E-2</v>
      </c>
      <c r="H548" s="45">
        <v>2.0479087052119099E-3</v>
      </c>
      <c r="I548" s="76">
        <v>0.36535337826166098</v>
      </c>
      <c r="J548" s="44">
        <v>101.83</v>
      </c>
      <c r="K548" s="44">
        <v>1.83</v>
      </c>
      <c r="L548" s="44">
        <v>89.94</v>
      </c>
      <c r="M548" s="44">
        <v>1.25</v>
      </c>
      <c r="N548" s="44">
        <v>389.9</v>
      </c>
      <c r="O548" s="44">
        <v>42.2</v>
      </c>
      <c r="P548" s="36"/>
      <c r="Q548" s="44">
        <v>89.2</v>
      </c>
      <c r="R548" s="44">
        <v>1.8</v>
      </c>
      <c r="S548" s="41"/>
      <c r="T548" s="41">
        <f t="shared" si="6"/>
        <v>-13.219924394040472</v>
      </c>
      <c r="U548" s="41">
        <f t="shared" si="7"/>
        <v>-333.51122970869466</v>
      </c>
    </row>
    <row r="549" spans="1:21">
      <c r="A549" s="43" t="s">
        <v>2416</v>
      </c>
      <c r="B549" s="55">
        <v>969.84277834364195</v>
      </c>
      <c r="C549" s="55">
        <v>3.2577813980223098</v>
      </c>
      <c r="D549" s="55"/>
      <c r="E549" s="70">
        <v>71.825160545747494</v>
      </c>
      <c r="F549" s="70">
        <v>3.6309536980013801</v>
      </c>
      <c r="G549" s="45">
        <v>4.6649171448513903E-2</v>
      </c>
      <c r="H549" s="45">
        <v>1.55524758256885E-3</v>
      </c>
      <c r="I549" s="76">
        <v>0.53338085321426798</v>
      </c>
      <c r="J549" s="44">
        <v>87.05</v>
      </c>
      <c r="K549" s="44">
        <v>1.8</v>
      </c>
      <c r="L549" s="44">
        <v>89.13</v>
      </c>
      <c r="M549" s="44">
        <v>2.2400000000000002</v>
      </c>
      <c r="N549" s="44">
        <v>30.3</v>
      </c>
      <c r="O549" s="44">
        <v>40.1</v>
      </c>
      <c r="P549" s="36"/>
      <c r="Q549" s="44">
        <v>89.3</v>
      </c>
      <c r="R549" s="44">
        <v>1.8</v>
      </c>
      <c r="S549" s="41"/>
      <c r="T549" s="41">
        <f t="shared" si="6"/>
        <v>2.3336699203410731</v>
      </c>
      <c r="U549" s="41">
        <f t="shared" si="7"/>
        <v>66.004712218108381</v>
      </c>
    </row>
    <row r="550" spans="1:21">
      <c r="A550" s="43" t="s">
        <v>2415</v>
      </c>
      <c r="B550" s="55">
        <v>869.045248813223</v>
      </c>
      <c r="C550" s="55">
        <v>2.1932075383523402</v>
      </c>
      <c r="D550" s="55"/>
      <c r="E550" s="70">
        <v>71.609306848416296</v>
      </c>
      <c r="F550" s="70">
        <v>2.8524163472197599</v>
      </c>
      <c r="G550" s="45">
        <v>4.8405858995435001E-2</v>
      </c>
      <c r="H550" s="45">
        <v>1.7759361906179E-3</v>
      </c>
      <c r="I550" s="76">
        <v>0.39127248924984898</v>
      </c>
      <c r="J550" s="44">
        <v>90.45</v>
      </c>
      <c r="K550" s="44">
        <v>1.83</v>
      </c>
      <c r="L550" s="44">
        <v>89.4</v>
      </c>
      <c r="M550" s="44">
        <v>1.77</v>
      </c>
      <c r="N550" s="44">
        <v>118.3</v>
      </c>
      <c r="O550" s="44">
        <v>43.3</v>
      </c>
      <c r="P550" s="36"/>
      <c r="Q550" s="44">
        <v>89.3</v>
      </c>
      <c r="R550" s="44">
        <v>1.8</v>
      </c>
      <c r="S550" s="41"/>
      <c r="T550" s="41">
        <f t="shared" ref="T550:T583" si="8">(L550-J550)/L550*100</f>
        <v>-1.1744966442952987</v>
      </c>
      <c r="U550" s="41">
        <f t="shared" ref="U550:U583" si="9">(L550-N550)/L550*100</f>
        <v>-32.326621923937346</v>
      </c>
    </row>
    <row r="551" spans="1:21">
      <c r="A551" s="43" t="s">
        <v>2414</v>
      </c>
      <c r="B551" s="55">
        <v>1143.4342010944399</v>
      </c>
      <c r="C551" s="55">
        <v>1.7927119829054801</v>
      </c>
      <c r="D551" s="55"/>
      <c r="E551" s="70">
        <v>71.262220637841494</v>
      </c>
      <c r="F551" s="70">
        <v>3.3697947593040798</v>
      </c>
      <c r="G551" s="45">
        <v>4.93397337450854E-2</v>
      </c>
      <c r="H551" s="45">
        <v>1.81953172869757E-3</v>
      </c>
      <c r="I551" s="76">
        <v>0.46120678813273203</v>
      </c>
      <c r="J551" s="44">
        <v>92.54</v>
      </c>
      <c r="K551" s="44">
        <v>1.97</v>
      </c>
      <c r="L551" s="44">
        <v>89.83</v>
      </c>
      <c r="M551" s="44">
        <v>2.11</v>
      </c>
      <c r="N551" s="44">
        <v>163</v>
      </c>
      <c r="O551" s="44">
        <v>43.1</v>
      </c>
      <c r="P551" s="36"/>
      <c r="Q551" s="44">
        <v>89.7</v>
      </c>
      <c r="R551" s="44">
        <v>1.9</v>
      </c>
      <c r="S551" s="41"/>
      <c r="T551" s="41">
        <f t="shared" si="8"/>
        <v>-3.0168095291105512</v>
      </c>
      <c r="U551" s="41">
        <f t="shared" si="9"/>
        <v>-81.45385728598464</v>
      </c>
    </row>
    <row r="552" spans="1:21">
      <c r="A552" s="43" t="s">
        <v>2413</v>
      </c>
      <c r="B552" s="55">
        <v>1177.8455950400501</v>
      </c>
      <c r="C552" s="55">
        <v>4.4600823348719398</v>
      </c>
      <c r="D552" s="55"/>
      <c r="E552" s="70">
        <v>71.288276473834102</v>
      </c>
      <c r="F552" s="70">
        <v>3.1698418216400901</v>
      </c>
      <c r="G552" s="45">
        <v>4.6236623215548403E-2</v>
      </c>
      <c r="H552" s="45">
        <v>1.9418261754000101E-3</v>
      </c>
      <c r="I552" s="76">
        <v>0.34809608374103801</v>
      </c>
      <c r="J552" s="44">
        <v>86.94</v>
      </c>
      <c r="K552" s="44">
        <v>2.06</v>
      </c>
      <c r="L552" s="44">
        <v>89.8</v>
      </c>
      <c r="M552" s="44">
        <v>1.98</v>
      </c>
      <c r="N552" s="44">
        <v>9.07</v>
      </c>
      <c r="O552" s="44">
        <v>50.48</v>
      </c>
      <c r="P552" s="36"/>
      <c r="Q552" s="44">
        <v>90</v>
      </c>
      <c r="R552" s="44">
        <v>2.1</v>
      </c>
      <c r="S552" s="41"/>
      <c r="T552" s="41">
        <f t="shared" si="8"/>
        <v>3.1848552338530061</v>
      </c>
      <c r="U552" s="41">
        <f t="shared" si="9"/>
        <v>89.899777282850764</v>
      </c>
    </row>
    <row r="553" spans="1:21">
      <c r="A553" s="43" t="s">
        <v>2412</v>
      </c>
      <c r="B553" s="55">
        <v>1320.4329676418499</v>
      </c>
      <c r="C553" s="55">
        <v>3.40052963813344</v>
      </c>
      <c r="D553" s="55"/>
      <c r="E553" s="70">
        <v>70.090073877365199</v>
      </c>
      <c r="F553" s="70">
        <v>2.6191444152235701</v>
      </c>
      <c r="G553" s="45">
        <v>6.3427965454556104E-2</v>
      </c>
      <c r="H553" s="45">
        <v>6.5281837066593204E-3</v>
      </c>
      <c r="I553" s="76">
        <v>-3.4916221822360802E-2</v>
      </c>
      <c r="J553" s="44">
        <v>119.34</v>
      </c>
      <c r="K553" s="44">
        <v>6.23</v>
      </c>
      <c r="L553" s="44">
        <v>91.32</v>
      </c>
      <c r="M553" s="44">
        <v>1.69</v>
      </c>
      <c r="N553" s="44">
        <v>722</v>
      </c>
      <c r="O553" s="44">
        <v>109</v>
      </c>
      <c r="P553" s="36"/>
      <c r="Q553" s="44">
        <v>90.1</v>
      </c>
      <c r="R553" s="44">
        <v>6.2</v>
      </c>
      <c r="S553" s="41"/>
      <c r="T553" s="41">
        <f t="shared" si="8"/>
        <v>-30.683311432325901</v>
      </c>
      <c r="U553" s="41">
        <f t="shared" si="9"/>
        <v>-690.62636881296555</v>
      </c>
    </row>
    <row r="554" spans="1:21">
      <c r="A554" s="43" t="s">
        <v>2411</v>
      </c>
      <c r="B554" s="55">
        <v>1430.7133147345301</v>
      </c>
      <c r="C554" s="55">
        <v>1.90652947296669</v>
      </c>
      <c r="D554" s="55"/>
      <c r="E554" s="70">
        <v>70.974629864883894</v>
      </c>
      <c r="F554" s="70">
        <v>3.17153610029689</v>
      </c>
      <c r="G554" s="45">
        <v>4.7514150731819901E-2</v>
      </c>
      <c r="H554" s="45">
        <v>1.47108013375739E-3</v>
      </c>
      <c r="I554" s="76">
        <v>0.76180815406258495</v>
      </c>
      <c r="J554" s="44">
        <v>89.6</v>
      </c>
      <c r="K554" s="44">
        <v>1.25</v>
      </c>
      <c r="L554" s="44">
        <v>90.19</v>
      </c>
      <c r="M554" s="44">
        <v>2</v>
      </c>
      <c r="N554" s="44">
        <v>73.900000000000006</v>
      </c>
      <c r="O554" s="44">
        <v>36.799999999999997</v>
      </c>
      <c r="P554" s="36"/>
      <c r="Q554" s="44">
        <v>90.2</v>
      </c>
      <c r="R554" s="44">
        <v>1.3</v>
      </c>
      <c r="S554" s="41"/>
      <c r="T554" s="41">
        <f t="shared" si="8"/>
        <v>0.65417452045681723</v>
      </c>
      <c r="U554" s="41">
        <f t="shared" si="9"/>
        <v>18.061869386849974</v>
      </c>
    </row>
    <row r="555" spans="1:21">
      <c r="A555" s="43" t="s">
        <v>2410</v>
      </c>
      <c r="B555" s="55">
        <v>681.273583908148</v>
      </c>
      <c r="C555" s="55">
        <v>1.81941637884461</v>
      </c>
      <c r="D555" s="55"/>
      <c r="E555" s="70">
        <v>71.0289436820118</v>
      </c>
      <c r="F555" s="70">
        <v>3.3897792465084602</v>
      </c>
      <c r="G555" s="45">
        <v>4.6695413406494697E-2</v>
      </c>
      <c r="H555" s="45">
        <v>1.7112715981581501E-3</v>
      </c>
      <c r="I555" s="76">
        <v>0.119859525598703</v>
      </c>
      <c r="J555" s="44">
        <v>88.07</v>
      </c>
      <c r="K555" s="44">
        <v>2.39</v>
      </c>
      <c r="L555" s="44">
        <v>90.12</v>
      </c>
      <c r="M555" s="44">
        <v>2.14</v>
      </c>
      <c r="N555" s="44">
        <v>32.799999999999997</v>
      </c>
      <c r="O555" s="44">
        <v>43.9</v>
      </c>
      <c r="P555" s="36"/>
      <c r="Q555" s="44">
        <v>90.3</v>
      </c>
      <c r="R555" s="44">
        <v>2.4</v>
      </c>
      <c r="S555" s="41"/>
      <c r="T555" s="41">
        <f t="shared" si="8"/>
        <v>2.2747447847314817</v>
      </c>
      <c r="U555" s="41">
        <f t="shared" si="9"/>
        <v>63.604083444296499</v>
      </c>
    </row>
    <row r="556" spans="1:21">
      <c r="A556" s="43" t="s">
        <v>2409</v>
      </c>
      <c r="B556" s="55">
        <v>877.84893760739396</v>
      </c>
      <c r="C556" s="55">
        <v>2.6806978788735698</v>
      </c>
      <c r="D556" s="55"/>
      <c r="E556" s="70">
        <v>70.862884400905997</v>
      </c>
      <c r="F556" s="70">
        <v>2.3250168553713699</v>
      </c>
      <c r="G556" s="45">
        <v>4.7761757317279399E-2</v>
      </c>
      <c r="H556" s="45">
        <v>1.6505029399065099E-3</v>
      </c>
      <c r="I556" s="76">
        <v>0.31470113888884699</v>
      </c>
      <c r="J556" s="44">
        <v>90.19</v>
      </c>
      <c r="K556" s="44">
        <v>1.7</v>
      </c>
      <c r="L556" s="44">
        <v>90.33</v>
      </c>
      <c r="M556" s="44">
        <v>1.47</v>
      </c>
      <c r="N556" s="44">
        <v>86.3</v>
      </c>
      <c r="O556" s="44">
        <v>41</v>
      </c>
      <c r="P556" s="36"/>
      <c r="Q556" s="44">
        <v>90.3</v>
      </c>
      <c r="R556" s="44">
        <v>1.7</v>
      </c>
      <c r="S556" s="41"/>
      <c r="T556" s="41">
        <f t="shared" si="8"/>
        <v>0.15498726890291217</v>
      </c>
      <c r="U556" s="41">
        <f t="shared" si="9"/>
        <v>4.4614192405623836</v>
      </c>
    </row>
    <row r="557" spans="1:21">
      <c r="A557" s="43" t="s">
        <v>2408</v>
      </c>
      <c r="B557" s="55">
        <v>2041.8726011445301</v>
      </c>
      <c r="C557" s="55">
        <v>2.37571231678203</v>
      </c>
      <c r="D557" s="55"/>
      <c r="E557" s="70">
        <v>70.752281531133306</v>
      </c>
      <c r="F557" s="70">
        <v>3.2533120511679599</v>
      </c>
      <c r="G557" s="45">
        <v>4.84041596833856E-2</v>
      </c>
      <c r="H557" s="45">
        <v>1.6922286549971E-3</v>
      </c>
      <c r="I557" s="76">
        <v>0.40749963397905797</v>
      </c>
      <c r="J557" s="44">
        <v>91.48</v>
      </c>
      <c r="K557" s="44">
        <v>1.97</v>
      </c>
      <c r="L557" s="44">
        <v>90.47</v>
      </c>
      <c r="M557" s="44">
        <v>2.0699999999999998</v>
      </c>
      <c r="N557" s="44">
        <v>117.8</v>
      </c>
      <c r="O557" s="44">
        <v>41.2</v>
      </c>
      <c r="P557" s="36"/>
      <c r="Q557" s="44">
        <v>90.4</v>
      </c>
      <c r="R557" s="44">
        <v>2</v>
      </c>
      <c r="S557" s="41"/>
      <c r="T557" s="41">
        <f t="shared" si="8"/>
        <v>-1.1163921742013982</v>
      </c>
      <c r="U557" s="41">
        <f t="shared" si="9"/>
        <v>-30.208909030617882</v>
      </c>
    </row>
    <row r="558" spans="1:21">
      <c r="A558" s="43" t="s">
        <v>2407</v>
      </c>
      <c r="B558" s="55">
        <v>1558.75700838119</v>
      </c>
      <c r="C558" s="55">
        <v>3.6842011616645101</v>
      </c>
      <c r="D558" s="55"/>
      <c r="E558" s="70">
        <v>70.456377852215695</v>
      </c>
      <c r="F558" s="70">
        <v>2.6923486241536101</v>
      </c>
      <c r="G558" s="45">
        <v>5.0410872382409898E-2</v>
      </c>
      <c r="H558" s="45">
        <v>1.7652545494454201E-3</v>
      </c>
      <c r="I558" s="76">
        <v>0.73957966546370602</v>
      </c>
      <c r="J558" s="44">
        <v>95.49</v>
      </c>
      <c r="K558" s="44">
        <v>1.21</v>
      </c>
      <c r="L558" s="44">
        <v>90.85</v>
      </c>
      <c r="M558" s="44">
        <v>1.72</v>
      </c>
      <c r="N558" s="44">
        <v>212.9</v>
      </c>
      <c r="O558" s="44">
        <v>40.700000000000003</v>
      </c>
      <c r="P558" s="36"/>
      <c r="Q558" s="44">
        <v>90.6</v>
      </c>
      <c r="R558" s="44">
        <v>1.2</v>
      </c>
      <c r="S558" s="41"/>
      <c r="T558" s="41">
        <f t="shared" si="8"/>
        <v>-5.1073197578425988</v>
      </c>
      <c r="U558" s="41">
        <f t="shared" si="9"/>
        <v>-134.34232250963129</v>
      </c>
    </row>
    <row r="559" spans="1:21">
      <c r="A559" s="43" t="s">
        <v>2406</v>
      </c>
      <c r="B559" s="55">
        <v>973.92085196275298</v>
      </c>
      <c r="C559" s="55">
        <v>3.9826663225513301</v>
      </c>
      <c r="D559" s="55"/>
      <c r="E559" s="70">
        <v>62.918991779808202</v>
      </c>
      <c r="F559" s="70">
        <v>3.6484649458253799</v>
      </c>
      <c r="G559" s="45">
        <v>0.13317568159906901</v>
      </c>
      <c r="H559" s="45">
        <v>1.1258741761546299E-2</v>
      </c>
      <c r="I559" s="76">
        <v>-0.34761432489277599</v>
      </c>
      <c r="J559" s="44">
        <v>259.89999999999998</v>
      </c>
      <c r="K559" s="44">
        <v>13.5</v>
      </c>
      <c r="L559" s="44">
        <v>101.65</v>
      </c>
      <c r="M559" s="44">
        <v>2.92</v>
      </c>
      <c r="N559" s="44">
        <v>2139.5</v>
      </c>
      <c r="O559" s="44">
        <v>73.900000000000006</v>
      </c>
      <c r="P559" s="36"/>
      <c r="Q559" s="44">
        <v>91</v>
      </c>
      <c r="R559" s="44">
        <v>13</v>
      </c>
      <c r="S559" s="41"/>
      <c r="T559" s="41">
        <f t="shared" si="8"/>
        <v>-155.6812592228234</v>
      </c>
      <c r="U559" s="41">
        <f t="shared" si="9"/>
        <v>-2004.7712739793408</v>
      </c>
    </row>
    <row r="560" spans="1:21">
      <c r="A560" s="43" t="s">
        <v>2405</v>
      </c>
      <c r="B560" s="55">
        <v>719.28842028316797</v>
      </c>
      <c r="C560" s="55">
        <v>1.0154135429059199</v>
      </c>
      <c r="D560" s="55"/>
      <c r="E560" s="70">
        <v>70.1073712649615</v>
      </c>
      <c r="F560" s="70">
        <v>3.26181821941588</v>
      </c>
      <c r="G560" s="45">
        <v>4.8283450706664101E-2</v>
      </c>
      <c r="H560" s="45">
        <v>1.6053332915498199E-3</v>
      </c>
      <c r="I560" s="76">
        <v>0.32458848997220302</v>
      </c>
      <c r="J560" s="44">
        <v>92.07</v>
      </c>
      <c r="K560" s="44">
        <v>2.1</v>
      </c>
      <c r="L560" s="44">
        <v>91.3</v>
      </c>
      <c r="M560" s="44">
        <v>2.11</v>
      </c>
      <c r="N560" s="44">
        <v>112</v>
      </c>
      <c r="O560" s="44">
        <v>39.4</v>
      </c>
      <c r="P560" s="36"/>
      <c r="Q560" s="44">
        <v>91.3</v>
      </c>
      <c r="R560" s="44">
        <v>2.1</v>
      </c>
      <c r="S560" s="41"/>
      <c r="T560" s="41">
        <f t="shared" si="8"/>
        <v>-0.84337349397589934</v>
      </c>
      <c r="U560" s="41">
        <f t="shared" si="9"/>
        <v>-22.672508214676892</v>
      </c>
    </row>
    <row r="561" spans="1:21">
      <c r="A561" s="43" t="s">
        <v>2404</v>
      </c>
      <c r="B561" s="55">
        <v>1068.7504396705301</v>
      </c>
      <c r="C561" s="55">
        <v>4.17298440127243</v>
      </c>
      <c r="D561" s="55"/>
      <c r="E561" s="70">
        <v>70.099462096812204</v>
      </c>
      <c r="F561" s="70">
        <v>3.1120553904958599</v>
      </c>
      <c r="G561" s="45">
        <v>4.7811864489792202E-2</v>
      </c>
      <c r="H561" s="45">
        <v>2.0378832633145601E-3</v>
      </c>
      <c r="I561" s="76">
        <v>0.606731121758735</v>
      </c>
      <c r="J561" s="44">
        <v>91.22</v>
      </c>
      <c r="K561" s="44">
        <v>1.69</v>
      </c>
      <c r="L561" s="44">
        <v>91.31</v>
      </c>
      <c r="M561" s="44">
        <v>2.0099999999999998</v>
      </c>
      <c r="N561" s="44">
        <v>88.8</v>
      </c>
      <c r="O561" s="44">
        <v>50.6</v>
      </c>
      <c r="P561" s="36"/>
      <c r="Q561" s="44">
        <v>91.3</v>
      </c>
      <c r="R561" s="44">
        <v>1.7</v>
      </c>
      <c r="S561" s="41"/>
      <c r="T561" s="41">
        <f t="shared" si="8"/>
        <v>9.8565326908337983E-2</v>
      </c>
      <c r="U561" s="41">
        <f t="shared" si="9"/>
        <v>2.7488774504435494</v>
      </c>
    </row>
    <row r="562" spans="1:21">
      <c r="A562" s="43" t="s">
        <v>2403</v>
      </c>
      <c r="B562" s="55">
        <v>1153.6618829914501</v>
      </c>
      <c r="C562" s="55">
        <v>2.5120675973795601</v>
      </c>
      <c r="D562" s="55"/>
      <c r="E562" s="70">
        <v>70.217730036423703</v>
      </c>
      <c r="F562" s="70">
        <v>3.4370148712968498</v>
      </c>
      <c r="G562" s="45">
        <v>4.6858886862242002E-2</v>
      </c>
      <c r="H562" s="45">
        <v>1.8786059827872099E-3</v>
      </c>
      <c r="I562" s="76">
        <v>0.200711648483935</v>
      </c>
      <c r="J562" s="44">
        <v>89.34</v>
      </c>
      <c r="K562" s="44">
        <v>2.4300000000000002</v>
      </c>
      <c r="L562" s="44">
        <v>91.16</v>
      </c>
      <c r="M562" s="44">
        <v>2.2200000000000002</v>
      </c>
      <c r="N562" s="44">
        <v>41</v>
      </c>
      <c r="O562" s="44">
        <v>48</v>
      </c>
      <c r="P562" s="36"/>
      <c r="Q562" s="44">
        <v>91.3</v>
      </c>
      <c r="R562" s="44">
        <v>2.5</v>
      </c>
      <c r="S562" s="41"/>
      <c r="T562" s="41">
        <f t="shared" si="8"/>
        <v>1.9964896884598435</v>
      </c>
      <c r="U562" s="41">
        <f t="shared" si="9"/>
        <v>55.024133391838525</v>
      </c>
    </row>
    <row r="563" spans="1:21">
      <c r="A563" s="43" t="s">
        <v>2402</v>
      </c>
      <c r="B563" s="55">
        <v>974.70458680925606</v>
      </c>
      <c r="C563" s="55">
        <v>3.11369668082749</v>
      </c>
      <c r="D563" s="55"/>
      <c r="E563" s="70">
        <v>69.972607667780693</v>
      </c>
      <c r="F563" s="70">
        <v>2.6794412907563401</v>
      </c>
      <c r="G563" s="45">
        <v>4.9807760088614601E-2</v>
      </c>
      <c r="H563" s="45">
        <v>1.9916636544880699E-3</v>
      </c>
      <c r="I563" s="76">
        <v>0.238443569336133</v>
      </c>
      <c r="J563" s="44">
        <v>95.03</v>
      </c>
      <c r="K563" s="44">
        <v>2.19</v>
      </c>
      <c r="L563" s="44">
        <v>91.48</v>
      </c>
      <c r="M563" s="44">
        <v>1.74</v>
      </c>
      <c r="N563" s="44">
        <v>185.1</v>
      </c>
      <c r="O563" s="44">
        <v>46.5</v>
      </c>
      <c r="P563" s="36"/>
      <c r="Q563" s="44">
        <v>91.3</v>
      </c>
      <c r="R563" s="44">
        <v>2.2000000000000002</v>
      </c>
      <c r="S563" s="41"/>
      <c r="T563" s="41">
        <f t="shared" si="8"/>
        <v>-3.8806296458242207</v>
      </c>
      <c r="U563" s="41">
        <f t="shared" si="9"/>
        <v>-102.33930913860951</v>
      </c>
    </row>
    <row r="564" spans="1:21">
      <c r="A564" s="43" t="s">
        <v>2401</v>
      </c>
      <c r="B564" s="55">
        <v>413.12218879071997</v>
      </c>
      <c r="C564" s="55">
        <v>1.8704729385030601</v>
      </c>
      <c r="D564" s="55"/>
      <c r="E564" s="70">
        <v>69.592977786319096</v>
      </c>
      <c r="F564" s="70">
        <v>3.7650253469403099</v>
      </c>
      <c r="G564" s="45">
        <v>5.40945465519991E-2</v>
      </c>
      <c r="H564" s="45">
        <v>3.3271865602693801E-3</v>
      </c>
      <c r="I564" s="76">
        <v>0.20215892631426899</v>
      </c>
      <c r="J564" s="44">
        <v>103.32</v>
      </c>
      <c r="K564" s="44">
        <v>3.6</v>
      </c>
      <c r="L564" s="44">
        <v>91.97</v>
      </c>
      <c r="M564" s="44">
        <v>2.4700000000000002</v>
      </c>
      <c r="N564" s="44">
        <v>373.8</v>
      </c>
      <c r="O564" s="44">
        <v>69.3</v>
      </c>
      <c r="P564" s="36"/>
      <c r="Q564" s="44">
        <v>91.3</v>
      </c>
      <c r="R564" s="44">
        <v>3.5</v>
      </c>
      <c r="S564" s="41"/>
      <c r="T564" s="41">
        <f t="shared" si="8"/>
        <v>-12.340980754593883</v>
      </c>
      <c r="U564" s="41">
        <f t="shared" si="9"/>
        <v>-306.43688159182346</v>
      </c>
    </row>
    <row r="565" spans="1:21">
      <c r="A565" s="43" t="s">
        <v>2400</v>
      </c>
      <c r="B565" s="55">
        <v>710.84471188710495</v>
      </c>
      <c r="C565" s="55">
        <v>2.22545688026148</v>
      </c>
      <c r="D565" s="55"/>
      <c r="E565" s="70">
        <v>68.978400373793704</v>
      </c>
      <c r="F565" s="70">
        <v>2.5292945463003198</v>
      </c>
      <c r="G565" s="45">
        <v>6.0080931167323597E-2</v>
      </c>
      <c r="H565" s="45">
        <v>2.3294733533493501E-3</v>
      </c>
      <c r="I565" s="76">
        <v>0.29470505765701099</v>
      </c>
      <c r="J565" s="44">
        <v>115.11</v>
      </c>
      <c r="K565" s="44">
        <v>2.44</v>
      </c>
      <c r="L565" s="44">
        <v>92.78</v>
      </c>
      <c r="M565" s="44">
        <v>1.69</v>
      </c>
      <c r="N565" s="44">
        <v>605.5</v>
      </c>
      <c r="O565" s="44">
        <v>41.9</v>
      </c>
      <c r="P565" s="36"/>
      <c r="Q565" s="44">
        <v>91.4</v>
      </c>
      <c r="R565" s="44">
        <v>2.2999999999999998</v>
      </c>
      <c r="S565" s="41"/>
      <c r="T565" s="41">
        <f t="shared" si="8"/>
        <v>-24.067687001508943</v>
      </c>
      <c r="U565" s="41">
        <f t="shared" si="9"/>
        <v>-552.61909894373787</v>
      </c>
    </row>
    <row r="566" spans="1:21">
      <c r="A566" s="43" t="s">
        <v>2399</v>
      </c>
      <c r="B566" s="55">
        <v>1344.3695275288301</v>
      </c>
      <c r="C566" s="55">
        <v>4.7160613202663297</v>
      </c>
      <c r="D566" s="55"/>
      <c r="E566" s="70">
        <v>69.700962602707705</v>
      </c>
      <c r="F566" s="70">
        <v>2.5423529366080801</v>
      </c>
      <c r="G566" s="45">
        <v>4.7920140181348603E-2</v>
      </c>
      <c r="H566" s="45">
        <v>1.3920266843760599E-3</v>
      </c>
      <c r="I566" s="76">
        <v>0.32667334944816701</v>
      </c>
      <c r="J566" s="44">
        <v>91.92</v>
      </c>
      <c r="K566" s="44">
        <v>1.69</v>
      </c>
      <c r="L566" s="44">
        <v>91.83</v>
      </c>
      <c r="M566" s="44">
        <v>1.66</v>
      </c>
      <c r="N566" s="44">
        <v>94.3</v>
      </c>
      <c r="O566" s="44">
        <v>34.299999999999997</v>
      </c>
      <c r="P566" s="36"/>
      <c r="Q566" s="44">
        <v>91.8</v>
      </c>
      <c r="R566" s="44">
        <v>1.7</v>
      </c>
      <c r="S566" s="41"/>
      <c r="T566" s="41">
        <f t="shared" si="8"/>
        <v>-9.8007187193731263E-2</v>
      </c>
      <c r="U566" s="41">
        <f t="shared" si="9"/>
        <v>-2.6897528040945211</v>
      </c>
    </row>
    <row r="567" spans="1:21">
      <c r="A567" s="43" t="s">
        <v>2398</v>
      </c>
      <c r="B567" s="55">
        <v>982.70091791431605</v>
      </c>
      <c r="C567" s="55">
        <v>2.23051948735645</v>
      </c>
      <c r="D567" s="55"/>
      <c r="E567" s="70">
        <v>69.516366788483893</v>
      </c>
      <c r="F567" s="70">
        <v>2.3745789688399399</v>
      </c>
      <c r="G567" s="45">
        <v>4.8855399233775902E-2</v>
      </c>
      <c r="H567" s="45">
        <v>2.3160303817570402E-3</v>
      </c>
      <c r="I567" s="76">
        <v>0.224198868932422</v>
      </c>
      <c r="J567" s="44">
        <v>93.88</v>
      </c>
      <c r="K567" s="44">
        <v>2.33</v>
      </c>
      <c r="L567" s="44">
        <v>92.07</v>
      </c>
      <c r="M567" s="44">
        <v>1.56</v>
      </c>
      <c r="N567" s="44">
        <v>140.1</v>
      </c>
      <c r="O567" s="44">
        <v>55.7</v>
      </c>
      <c r="P567" s="36"/>
      <c r="Q567" s="44">
        <v>92</v>
      </c>
      <c r="R567" s="44">
        <v>2.2999999999999998</v>
      </c>
      <c r="S567" s="41"/>
      <c r="T567" s="41">
        <f t="shared" si="8"/>
        <v>-1.9658955142826136</v>
      </c>
      <c r="U567" s="41">
        <f t="shared" si="9"/>
        <v>-52.166829586184427</v>
      </c>
    </row>
    <row r="568" spans="1:21">
      <c r="A568" s="43" t="s">
        <v>2397</v>
      </c>
      <c r="B568" s="55">
        <v>2555.1796994351798</v>
      </c>
      <c r="C568" s="55">
        <v>3.2853730565845698</v>
      </c>
      <c r="D568" s="55"/>
      <c r="E568" s="70">
        <v>69.276481937111598</v>
      </c>
      <c r="F568" s="70">
        <v>3.3980948028513902</v>
      </c>
      <c r="G568" s="45">
        <v>5.0411148227994501E-2</v>
      </c>
      <c r="H568" s="45">
        <v>1.9849818098174399E-3</v>
      </c>
      <c r="I568" s="76">
        <v>0.46504145312501199</v>
      </c>
      <c r="J568" s="44">
        <v>97.04</v>
      </c>
      <c r="K568" s="44">
        <v>2.15</v>
      </c>
      <c r="L568" s="44">
        <v>92.39</v>
      </c>
      <c r="M568" s="44">
        <v>2.25</v>
      </c>
      <c r="N568" s="44">
        <v>212.9</v>
      </c>
      <c r="O568" s="44">
        <v>45.5</v>
      </c>
      <c r="P568" s="36"/>
      <c r="Q568" s="44">
        <v>92.1</v>
      </c>
      <c r="R568" s="44">
        <v>2.1</v>
      </c>
      <c r="S568" s="41"/>
      <c r="T568" s="41">
        <f t="shared" si="8"/>
        <v>-5.0330122307609111</v>
      </c>
      <c r="U568" s="41">
        <f t="shared" si="9"/>
        <v>-130.43619439333264</v>
      </c>
    </row>
    <row r="569" spans="1:21">
      <c r="A569" s="43" t="s">
        <v>2396</v>
      </c>
      <c r="B569" s="55">
        <v>433.74069522410502</v>
      </c>
      <c r="C569" s="55">
        <v>2.6843967850374302</v>
      </c>
      <c r="D569" s="55"/>
      <c r="E569" s="70">
        <v>68.314199627818098</v>
      </c>
      <c r="F569" s="70">
        <v>3.9490268099022399</v>
      </c>
      <c r="G569" s="45">
        <v>4.9471234950214299E-2</v>
      </c>
      <c r="H569" s="45">
        <v>1.7831159040679E-3</v>
      </c>
      <c r="I569" s="76">
        <v>0.21874249622976</v>
      </c>
      <c r="J569" s="44">
        <v>96.59</v>
      </c>
      <c r="K569" s="44">
        <v>2.81</v>
      </c>
      <c r="L569" s="44">
        <v>93.68</v>
      </c>
      <c r="M569" s="44">
        <v>2.69</v>
      </c>
      <c r="N569" s="44">
        <v>169.1</v>
      </c>
      <c r="O569" s="44">
        <v>42</v>
      </c>
      <c r="P569" s="36"/>
      <c r="Q569" s="44">
        <v>93.5</v>
      </c>
      <c r="R569" s="44">
        <v>2.7</v>
      </c>
      <c r="S569" s="41"/>
      <c r="T569" s="41">
        <f t="shared" si="8"/>
        <v>-3.106319385140901</v>
      </c>
      <c r="U569" s="41">
        <f t="shared" si="9"/>
        <v>-80.508112724167361</v>
      </c>
    </row>
    <row r="570" spans="1:21">
      <c r="A570" s="43" t="s">
        <v>2395</v>
      </c>
      <c r="B570" s="55">
        <v>655.82438619088498</v>
      </c>
      <c r="C570" s="55">
        <v>1.9839994877265399</v>
      </c>
      <c r="D570" s="55"/>
      <c r="E570" s="70">
        <v>68.385442552284005</v>
      </c>
      <c r="F570" s="70">
        <v>3.2222811062741399</v>
      </c>
      <c r="G570" s="45">
        <v>4.8982060467737697E-2</v>
      </c>
      <c r="H570" s="45">
        <v>1.92358823716786E-3</v>
      </c>
      <c r="I570" s="76">
        <v>0.33584054544590403</v>
      </c>
      <c r="J570" s="44">
        <v>95.58</v>
      </c>
      <c r="K570" s="44">
        <v>2.29</v>
      </c>
      <c r="L570" s="44">
        <v>93.58</v>
      </c>
      <c r="M570" s="44">
        <v>2.19</v>
      </c>
      <c r="N570" s="44">
        <v>145.80000000000001</v>
      </c>
      <c r="O570" s="44">
        <v>46</v>
      </c>
      <c r="P570" s="36"/>
      <c r="Q570" s="44">
        <v>93.5</v>
      </c>
      <c r="R570" s="44">
        <v>2.2999999999999998</v>
      </c>
      <c r="S570" s="41"/>
      <c r="T570" s="41">
        <f t="shared" si="8"/>
        <v>-2.1372088053002782</v>
      </c>
      <c r="U570" s="41">
        <f t="shared" si="9"/>
        <v>-55.802521906390268</v>
      </c>
    </row>
    <row r="571" spans="1:21">
      <c r="A571" s="43" t="s">
        <v>2394</v>
      </c>
      <c r="B571" s="55">
        <v>1772.8255373787099</v>
      </c>
      <c r="C571" s="55">
        <v>3.5410288505682401</v>
      </c>
      <c r="D571" s="55"/>
      <c r="E571" s="70">
        <v>68.207654931430397</v>
      </c>
      <c r="F571" s="70">
        <v>3.5101312984958</v>
      </c>
      <c r="G571" s="45">
        <v>4.8317806204974598E-2</v>
      </c>
      <c r="H571" s="45">
        <v>1.9218762606886799E-3</v>
      </c>
      <c r="I571" s="76">
        <v>0.61264012336558904</v>
      </c>
      <c r="J571" s="44">
        <v>94.59</v>
      </c>
      <c r="K571" s="44">
        <v>1.87</v>
      </c>
      <c r="L571" s="44">
        <v>93.83</v>
      </c>
      <c r="M571" s="44">
        <v>2.4</v>
      </c>
      <c r="N571" s="44">
        <v>113.9</v>
      </c>
      <c r="O571" s="44">
        <v>46.9</v>
      </c>
      <c r="P571" s="36"/>
      <c r="Q571" s="44">
        <v>93.8</v>
      </c>
      <c r="R571" s="44">
        <v>1.9</v>
      </c>
      <c r="S571" s="41"/>
      <c r="T571" s="41">
        <f t="shared" si="8"/>
        <v>-0.8099754875839339</v>
      </c>
      <c r="U571" s="41">
        <f t="shared" si="9"/>
        <v>-21.38974741553875</v>
      </c>
    </row>
    <row r="572" spans="1:21">
      <c r="A572" s="43" t="s">
        <v>2393</v>
      </c>
      <c r="B572" s="55">
        <v>1187.48897384103</v>
      </c>
      <c r="C572" s="55">
        <v>1.7675538339217101</v>
      </c>
      <c r="D572" s="55"/>
      <c r="E572" s="70">
        <v>67.6757474524495</v>
      </c>
      <c r="F572" s="70">
        <v>2.60839479451209</v>
      </c>
      <c r="G572" s="45">
        <v>4.6592340291528499E-2</v>
      </c>
      <c r="H572" s="45">
        <v>1.6504830089415199E-3</v>
      </c>
      <c r="I572" s="76">
        <v>0.29650059286393898</v>
      </c>
      <c r="J572" s="44">
        <v>92.04</v>
      </c>
      <c r="K572" s="44">
        <v>1.93</v>
      </c>
      <c r="L572" s="44">
        <v>94.56</v>
      </c>
      <c r="M572" s="44">
        <v>1.81</v>
      </c>
      <c r="N572" s="44">
        <v>27.2</v>
      </c>
      <c r="O572" s="44">
        <v>42.5</v>
      </c>
      <c r="P572" s="36"/>
      <c r="Q572" s="44">
        <v>94.7</v>
      </c>
      <c r="R572" s="44">
        <v>2</v>
      </c>
      <c r="S572" s="41"/>
      <c r="T572" s="41">
        <f t="shared" si="8"/>
        <v>2.6649746192893358</v>
      </c>
      <c r="U572" s="41">
        <f t="shared" si="9"/>
        <v>71.235194585448397</v>
      </c>
    </row>
    <row r="573" spans="1:21">
      <c r="A573" s="43" t="s">
        <v>2392</v>
      </c>
      <c r="B573" s="55">
        <v>1245.60332319133</v>
      </c>
      <c r="C573" s="55">
        <v>1.9319329207182101</v>
      </c>
      <c r="D573" s="55"/>
      <c r="E573" s="70">
        <v>67.451690022996601</v>
      </c>
      <c r="F573" s="70">
        <v>3.2972831881468001</v>
      </c>
      <c r="G573" s="45">
        <v>4.6294934823935499E-2</v>
      </c>
      <c r="H573" s="45">
        <v>2.1070764011528E-3</v>
      </c>
      <c r="I573" s="76">
        <v>0.29310915221502398</v>
      </c>
      <c r="J573" s="44">
        <v>91.76</v>
      </c>
      <c r="K573" s="44">
        <v>2.4700000000000002</v>
      </c>
      <c r="L573" s="44">
        <v>94.87</v>
      </c>
      <c r="M573" s="44">
        <v>2.2999999999999998</v>
      </c>
      <c r="N573" s="44">
        <v>11.7</v>
      </c>
      <c r="O573" s="44">
        <v>54.8</v>
      </c>
      <c r="P573" s="36"/>
      <c r="Q573" s="44">
        <v>95.1</v>
      </c>
      <c r="R573" s="44">
        <v>2.5</v>
      </c>
      <c r="S573" s="41"/>
      <c r="T573" s="41">
        <f t="shared" si="8"/>
        <v>3.2781701275429529</v>
      </c>
      <c r="U573" s="41">
        <f t="shared" si="9"/>
        <v>87.667334246864129</v>
      </c>
    </row>
    <row r="574" spans="1:21">
      <c r="A574" s="43" t="s">
        <v>2391</v>
      </c>
      <c r="B574" s="55">
        <v>1382.5862266622401</v>
      </c>
      <c r="C574" s="55">
        <v>3.4402211983245201</v>
      </c>
      <c r="D574" s="55"/>
      <c r="E574" s="70">
        <v>67.089913506160798</v>
      </c>
      <c r="F574" s="70">
        <v>2.4765983879415399</v>
      </c>
      <c r="G574" s="45">
        <v>4.7130836489868301E-2</v>
      </c>
      <c r="H574" s="45">
        <v>1.8769427196318E-3</v>
      </c>
      <c r="I574" s="76">
        <v>0.41756811115056502</v>
      </c>
      <c r="J574" s="44">
        <v>93.83</v>
      </c>
      <c r="K574" s="44">
        <v>1.86</v>
      </c>
      <c r="L574" s="44">
        <v>95.38</v>
      </c>
      <c r="M574" s="44">
        <v>1.75</v>
      </c>
      <c r="N574" s="44">
        <v>54.7</v>
      </c>
      <c r="O574" s="44">
        <v>47.6</v>
      </c>
      <c r="P574" s="36"/>
      <c r="Q574" s="44">
        <v>95.5</v>
      </c>
      <c r="R574" s="44">
        <v>1.9</v>
      </c>
      <c r="S574" s="41"/>
      <c r="T574" s="41">
        <f t="shared" si="8"/>
        <v>1.6250786328370699</v>
      </c>
      <c r="U574" s="41">
        <f t="shared" si="9"/>
        <v>42.650450828265882</v>
      </c>
    </row>
    <row r="575" spans="1:21">
      <c r="A575" s="43" t="s">
        <v>2390</v>
      </c>
      <c r="B575" s="55">
        <v>1117.5120364321699</v>
      </c>
      <c r="C575" s="55">
        <v>2.5260890204786901</v>
      </c>
      <c r="D575" s="55"/>
      <c r="E575" s="70">
        <v>66.545974267217304</v>
      </c>
      <c r="F575" s="70">
        <v>2.39814714565397</v>
      </c>
      <c r="G575" s="45">
        <v>4.79997674382798E-2</v>
      </c>
      <c r="H575" s="45">
        <v>1.4357475656823599E-3</v>
      </c>
      <c r="I575" s="76">
        <v>0.189537752813842</v>
      </c>
      <c r="J575" s="44">
        <v>96.23</v>
      </c>
      <c r="K575" s="44">
        <v>1.94</v>
      </c>
      <c r="L575" s="44">
        <v>96.15</v>
      </c>
      <c r="M575" s="44">
        <v>1.72</v>
      </c>
      <c r="N575" s="44">
        <v>98.2</v>
      </c>
      <c r="O575" s="44">
        <v>35.5</v>
      </c>
      <c r="P575" s="36"/>
      <c r="Q575" s="44">
        <v>96.1</v>
      </c>
      <c r="R575" s="44">
        <v>1.9</v>
      </c>
      <c r="S575" s="41"/>
      <c r="T575" s="41">
        <f t="shared" si="8"/>
        <v>-8.3203328133123547E-2</v>
      </c>
      <c r="U575" s="41">
        <f t="shared" si="9"/>
        <v>-2.1320852834113335</v>
      </c>
    </row>
    <row r="576" spans="1:21">
      <c r="A576" s="43" t="s">
        <v>2389</v>
      </c>
      <c r="B576" s="55">
        <v>791.35320919705202</v>
      </c>
      <c r="C576" s="55">
        <v>2.4586834411007299</v>
      </c>
      <c r="D576" s="55"/>
      <c r="E576" s="70">
        <v>66.3897422502409</v>
      </c>
      <c r="F576" s="70">
        <v>2.71510425023008</v>
      </c>
      <c r="G576" s="45">
        <v>4.8202435747493798E-2</v>
      </c>
      <c r="H576" s="45">
        <v>1.61588918132256E-3</v>
      </c>
      <c r="I576" s="76">
        <v>-3.5900961760827002E-3</v>
      </c>
      <c r="J576" s="44">
        <v>96.83</v>
      </c>
      <c r="K576" s="44">
        <v>2.4500000000000002</v>
      </c>
      <c r="L576" s="44">
        <v>96.38</v>
      </c>
      <c r="M576" s="44">
        <v>1.96</v>
      </c>
      <c r="N576" s="44">
        <v>108</v>
      </c>
      <c r="O576" s="44">
        <v>39.700000000000003</v>
      </c>
      <c r="P576" s="36"/>
      <c r="Q576" s="44">
        <v>96.4</v>
      </c>
      <c r="R576" s="44">
        <v>2.4</v>
      </c>
      <c r="S576" s="41"/>
      <c r="T576" s="41">
        <f t="shared" si="8"/>
        <v>-0.46690184685619718</v>
      </c>
      <c r="U576" s="41">
        <f t="shared" si="9"/>
        <v>-12.056443245486621</v>
      </c>
    </row>
    <row r="577" spans="1:21">
      <c r="A577" s="43" t="s">
        <v>2388</v>
      </c>
      <c r="B577" s="55">
        <v>533.13354984616797</v>
      </c>
      <c r="C577" s="55">
        <v>2.9563849287888</v>
      </c>
      <c r="D577" s="55"/>
      <c r="E577" s="70">
        <v>66.359014048656604</v>
      </c>
      <c r="F577" s="70">
        <v>2.7922704580398099</v>
      </c>
      <c r="G577" s="45">
        <v>4.8508454473281198E-2</v>
      </c>
      <c r="H577" s="45">
        <v>2.1064533950409798E-3</v>
      </c>
      <c r="I577" s="76">
        <v>-7.7061323239867099E-3</v>
      </c>
      <c r="J577" s="44">
        <v>97.47</v>
      </c>
      <c r="K577" s="44">
        <v>2.82</v>
      </c>
      <c r="L577" s="44">
        <v>96.42</v>
      </c>
      <c r="M577" s="44">
        <v>2.0099999999999998</v>
      </c>
      <c r="N577" s="44">
        <v>123.2</v>
      </c>
      <c r="O577" s="44">
        <v>51.2</v>
      </c>
      <c r="P577" s="36"/>
      <c r="Q577" s="44">
        <v>96.4</v>
      </c>
      <c r="R577" s="44">
        <v>2.8</v>
      </c>
      <c r="S577" s="41"/>
      <c r="T577" s="41">
        <f t="shared" si="8"/>
        <v>-1.0889856876166741</v>
      </c>
      <c r="U577" s="41">
        <f t="shared" si="9"/>
        <v>-27.774320680356773</v>
      </c>
    </row>
    <row r="578" spans="1:21">
      <c r="A578" s="43" t="s">
        <v>2387</v>
      </c>
      <c r="B578" s="55">
        <v>871.20356697327998</v>
      </c>
      <c r="C578" s="55">
        <v>2.4058254453027099</v>
      </c>
      <c r="D578" s="55"/>
      <c r="E578" s="70">
        <v>63.494544549216798</v>
      </c>
      <c r="F578" s="70">
        <v>1.95878006056958</v>
      </c>
      <c r="G578" s="45">
        <v>7.6866652759461404E-2</v>
      </c>
      <c r="H578" s="45">
        <v>5.8591409060989802E-3</v>
      </c>
      <c r="I578" s="76">
        <v>3.4385652716889301E-2</v>
      </c>
      <c r="J578" s="44">
        <v>156.68</v>
      </c>
      <c r="K578" s="44">
        <v>5.9</v>
      </c>
      <c r="L578" s="44">
        <v>100.74</v>
      </c>
      <c r="M578" s="44">
        <v>1.54</v>
      </c>
      <c r="N578" s="44">
        <v>1116.9000000000001</v>
      </c>
      <c r="O578" s="44">
        <v>76.099999999999994</v>
      </c>
      <c r="P578" s="36"/>
      <c r="Q578" s="44">
        <v>97.1</v>
      </c>
      <c r="R578" s="44">
        <v>6</v>
      </c>
      <c r="S578" s="41"/>
      <c r="T578" s="41">
        <f t="shared" si="8"/>
        <v>-55.529084772682168</v>
      </c>
      <c r="U578" s="41">
        <f t="shared" si="9"/>
        <v>-1008.6956521739132</v>
      </c>
    </row>
    <row r="579" spans="1:21">
      <c r="A579" s="43" t="s">
        <v>2386</v>
      </c>
      <c r="B579" s="55">
        <v>941.76161219339804</v>
      </c>
      <c r="C579" s="55">
        <v>1.9409588953935299</v>
      </c>
      <c r="D579" s="55"/>
      <c r="E579" s="70">
        <v>63.285013160229397</v>
      </c>
      <c r="F579" s="70">
        <v>2.62220085716628</v>
      </c>
      <c r="G579" s="45">
        <v>5.2632295019055503E-2</v>
      </c>
      <c r="H579" s="45">
        <v>2.0063418505339402E-3</v>
      </c>
      <c r="I579" s="76">
        <v>0.38976869635335398</v>
      </c>
      <c r="J579" s="44">
        <v>110.18</v>
      </c>
      <c r="K579" s="44">
        <v>2.2999999999999998</v>
      </c>
      <c r="L579" s="44">
        <v>101.07</v>
      </c>
      <c r="M579" s="44">
        <v>2.08</v>
      </c>
      <c r="N579" s="44">
        <v>311.89999999999998</v>
      </c>
      <c r="O579" s="44">
        <v>43.5</v>
      </c>
      <c r="P579" s="36"/>
      <c r="Q579" s="44">
        <v>100.5</v>
      </c>
      <c r="R579" s="44">
        <v>2.2000000000000002</v>
      </c>
      <c r="S579" s="41"/>
      <c r="T579" s="41">
        <f t="shared" si="8"/>
        <v>-9.0135549619076034</v>
      </c>
      <c r="U579" s="41">
        <f t="shared" si="9"/>
        <v>-208.59800138517858</v>
      </c>
    </row>
    <row r="580" spans="1:21">
      <c r="A580" s="43" t="s">
        <v>2385</v>
      </c>
      <c r="B580" s="55">
        <v>1017.19550068924</v>
      </c>
      <c r="C580" s="55">
        <v>4.3385397575372799</v>
      </c>
      <c r="D580" s="55"/>
      <c r="E580" s="70">
        <v>62.377226992250698</v>
      </c>
      <c r="F580" s="70">
        <v>6.2224583429479896</v>
      </c>
      <c r="G580" s="45">
        <v>5.6139408530296302E-2</v>
      </c>
      <c r="H580" s="45">
        <v>1.8035329007450899E-3</v>
      </c>
      <c r="I580" s="76">
        <v>-6.8763266878320198E-2</v>
      </c>
      <c r="J580" s="44">
        <v>118.73</v>
      </c>
      <c r="K580" s="44">
        <v>5.99</v>
      </c>
      <c r="L580" s="44">
        <v>102.53</v>
      </c>
      <c r="M580" s="44">
        <v>5.07</v>
      </c>
      <c r="N580" s="44">
        <v>456.9</v>
      </c>
      <c r="O580" s="44">
        <v>35.6</v>
      </c>
      <c r="P580" s="36"/>
      <c r="Q580" s="44">
        <v>101.5</v>
      </c>
      <c r="R580" s="44">
        <v>5.3</v>
      </c>
      <c r="S580" s="41"/>
      <c r="T580" s="41">
        <f t="shared" si="8"/>
        <v>-15.800253584316787</v>
      </c>
      <c r="U580" s="41">
        <f t="shared" si="9"/>
        <v>-345.62567053545308</v>
      </c>
    </row>
    <row r="581" spans="1:21">
      <c r="A581" s="43" t="s">
        <v>2384</v>
      </c>
      <c r="B581" s="55">
        <v>1248.34608040381</v>
      </c>
      <c r="C581" s="55">
        <v>7.5096137919451502</v>
      </c>
      <c r="D581" s="55"/>
      <c r="E581" s="70">
        <v>52.876840522386303</v>
      </c>
      <c r="F581" s="70">
        <v>8.4618036855633996</v>
      </c>
      <c r="G581" s="45">
        <v>5.5241541822047699E-2</v>
      </c>
      <c r="H581" s="45">
        <v>3.8388100387009199E-3</v>
      </c>
      <c r="I581" s="76">
        <v>-0.84258059122896001</v>
      </c>
      <c r="J581" s="44">
        <v>136.6</v>
      </c>
      <c r="K581" s="44">
        <v>14.2</v>
      </c>
      <c r="L581" s="44">
        <v>120.78</v>
      </c>
      <c r="M581" s="44">
        <v>9.57</v>
      </c>
      <c r="N581" s="44">
        <v>420.9</v>
      </c>
      <c r="O581" s="44">
        <v>77.599999999999994</v>
      </c>
      <c r="P581" s="36"/>
      <c r="Q581" s="44">
        <v>120</v>
      </c>
      <c r="R581" s="44">
        <v>13</v>
      </c>
      <c r="S581" s="41"/>
      <c r="T581" s="41">
        <f t="shared" si="8"/>
        <v>-13.098195065408175</v>
      </c>
      <c r="U581" s="41">
        <f t="shared" si="9"/>
        <v>-248.4848484848485</v>
      </c>
    </row>
    <row r="582" spans="1:21">
      <c r="A582" s="43" t="s">
        <v>2383</v>
      </c>
      <c r="B582" s="55">
        <v>655.78615552072097</v>
      </c>
      <c r="C582" s="55">
        <v>9.5234544904856904</v>
      </c>
      <c r="D582" s="55"/>
      <c r="E582" s="70">
        <v>44.334969441485697</v>
      </c>
      <c r="F582" s="70">
        <v>10.9934669604867</v>
      </c>
      <c r="G582" s="45">
        <v>6.1806244767989703E-2</v>
      </c>
      <c r="H582" s="45">
        <v>4.6294197726223099E-3</v>
      </c>
      <c r="I582" s="76">
        <v>-0.84882256401666401</v>
      </c>
      <c r="J582" s="44">
        <v>178.5</v>
      </c>
      <c r="K582" s="44">
        <v>25.7</v>
      </c>
      <c r="L582" s="44">
        <v>143.80000000000001</v>
      </c>
      <c r="M582" s="44">
        <v>17.600000000000001</v>
      </c>
      <c r="N582" s="44">
        <v>666.6</v>
      </c>
      <c r="O582" s="44">
        <v>80.2</v>
      </c>
      <c r="P582" s="36"/>
      <c r="Q582" s="44">
        <v>141</v>
      </c>
      <c r="R582" s="44">
        <v>22</v>
      </c>
      <c r="S582" s="41"/>
      <c r="T582" s="41">
        <f t="shared" si="8"/>
        <v>-24.130737134909587</v>
      </c>
      <c r="U582" s="41">
        <f t="shared" si="9"/>
        <v>-363.56050069541021</v>
      </c>
    </row>
    <row r="583" spans="1:21">
      <c r="A583" s="43" t="s">
        <v>2382</v>
      </c>
      <c r="B583" s="55">
        <v>614.69700524730797</v>
      </c>
      <c r="C583" s="55">
        <v>2.5228292626545601</v>
      </c>
      <c r="D583" s="55"/>
      <c r="E583" s="70">
        <v>15.927378305107601</v>
      </c>
      <c r="F583" s="70">
        <v>4.7415073012597704</v>
      </c>
      <c r="G583" s="45">
        <v>9.0975528217280804E-2</v>
      </c>
      <c r="H583" s="45">
        <v>5.79798555681698E-3</v>
      </c>
      <c r="I583" s="76">
        <v>-0.82545160071908796</v>
      </c>
      <c r="J583" s="44">
        <v>589.6</v>
      </c>
      <c r="K583" s="44">
        <v>78.8</v>
      </c>
      <c r="L583" s="44">
        <v>392.5</v>
      </c>
      <c r="M583" s="44">
        <v>56.7</v>
      </c>
      <c r="N583" s="44">
        <v>1445.3</v>
      </c>
      <c r="O583" s="44">
        <v>60.7</v>
      </c>
      <c r="P583" s="36"/>
      <c r="Q583" s="44">
        <v>375</v>
      </c>
      <c r="R583" s="44">
        <v>62</v>
      </c>
      <c r="S583" s="41"/>
      <c r="T583" s="41">
        <f t="shared" si="8"/>
        <v>-50.216560509554142</v>
      </c>
      <c r="U583" s="41">
        <f t="shared" si="9"/>
        <v>-268.22929936305735</v>
      </c>
    </row>
    <row r="584" spans="1:21">
      <c r="A584" s="43"/>
      <c r="B584" s="44"/>
      <c r="C584" s="44"/>
      <c r="D584" s="36"/>
      <c r="E584" s="71"/>
      <c r="F584" s="71"/>
      <c r="G584" s="69"/>
      <c r="H584" s="69"/>
      <c r="I584" s="76"/>
      <c r="J584" s="36"/>
      <c r="K584" s="36"/>
      <c r="L584" s="36"/>
      <c r="M584" s="36"/>
      <c r="N584" s="36"/>
      <c r="O584" s="36"/>
      <c r="P584" s="36"/>
      <c r="Q584" s="36"/>
      <c r="R584" s="36"/>
      <c r="S584" s="41"/>
      <c r="T584" s="41"/>
      <c r="U584" s="41"/>
    </row>
    <row r="585" spans="1:21">
      <c r="A585" s="48" t="s">
        <v>2381</v>
      </c>
      <c r="B585" s="54">
        <v>2700</v>
      </c>
      <c r="C585" s="54">
        <v>1.5</v>
      </c>
      <c r="D585" s="36"/>
      <c r="E585" s="72">
        <v>60.975609756097555</v>
      </c>
      <c r="F585" s="72">
        <v>5.2052349791790586</v>
      </c>
      <c r="G585" s="46">
        <v>5.0999999999999997E-2</v>
      </c>
      <c r="H585" s="46">
        <v>3.0000000000000001E-3</v>
      </c>
      <c r="I585" s="70" t="s">
        <v>26</v>
      </c>
      <c r="J585" s="44">
        <v>110.8</v>
      </c>
      <c r="K585" s="44">
        <v>5.4</v>
      </c>
      <c r="L585" s="44">
        <v>104.9</v>
      </c>
      <c r="M585" s="44">
        <v>4.4000000000000004</v>
      </c>
      <c r="N585" s="44">
        <v>240</v>
      </c>
      <c r="O585" s="44">
        <v>68</v>
      </c>
      <c r="P585" s="36"/>
      <c r="Q585" s="44">
        <v>104.5</v>
      </c>
      <c r="R585" s="44">
        <v>4.4000000000000004</v>
      </c>
      <c r="S585" s="41"/>
      <c r="T585" s="41">
        <f t="shared" ref="T585:T625" si="10">(L585-J585)/L585*100</f>
        <v>-5.624404194470916</v>
      </c>
      <c r="U585" s="41">
        <f t="shared" ref="U585:U625" si="11">(L585-N585)/L585*100</f>
        <v>-128.78932316491895</v>
      </c>
    </row>
    <row r="586" spans="1:21">
      <c r="A586" s="48" t="s">
        <v>2380</v>
      </c>
      <c r="B586" s="54">
        <v>287</v>
      </c>
      <c r="C586" s="54">
        <v>0.496</v>
      </c>
      <c r="D586" s="36"/>
      <c r="E586" s="72">
        <v>60.240963855421683</v>
      </c>
      <c r="F586" s="72">
        <v>3.628973726230222</v>
      </c>
      <c r="G586" s="46">
        <v>5.0799999999999998E-2</v>
      </c>
      <c r="H586" s="46">
        <v>3.8999999999999998E-3</v>
      </c>
      <c r="I586" s="70" t="s">
        <v>26</v>
      </c>
      <c r="J586" s="44">
        <v>111.6</v>
      </c>
      <c r="K586" s="44">
        <v>5.2</v>
      </c>
      <c r="L586" s="44">
        <v>106.1</v>
      </c>
      <c r="M586" s="44">
        <v>3.2</v>
      </c>
      <c r="N586" s="44">
        <v>231</v>
      </c>
      <c r="O586" s="44">
        <v>89</v>
      </c>
      <c r="P586" s="36"/>
      <c r="Q586" s="44">
        <v>105.8</v>
      </c>
      <c r="R586" s="44">
        <v>3.2</v>
      </c>
      <c r="S586" s="41"/>
      <c r="T586" s="41">
        <f t="shared" si="10"/>
        <v>-5.1837888784165882</v>
      </c>
      <c r="U586" s="41">
        <f t="shared" si="11"/>
        <v>-117.71913289349672</v>
      </c>
    </row>
    <row r="587" spans="1:21">
      <c r="A587" s="48" t="s">
        <v>2379</v>
      </c>
      <c r="B587" s="54">
        <v>1110</v>
      </c>
      <c r="C587" s="54">
        <v>0.64600000000000002</v>
      </c>
      <c r="D587" s="36"/>
      <c r="E587" s="72">
        <v>49.504950495049506</v>
      </c>
      <c r="F587" s="72">
        <v>2.6958141358690324</v>
      </c>
      <c r="G587" s="46">
        <v>5.3699999999999998E-2</v>
      </c>
      <c r="H587" s="46">
        <v>3.2000000000000002E-3</v>
      </c>
      <c r="I587" s="70" t="s">
        <v>26</v>
      </c>
      <c r="J587" s="44">
        <v>141.5</v>
      </c>
      <c r="K587" s="44">
        <v>5.3</v>
      </c>
      <c r="L587" s="44">
        <v>128.9</v>
      </c>
      <c r="M587" s="44">
        <v>3.5</v>
      </c>
      <c r="N587" s="44">
        <v>357</v>
      </c>
      <c r="O587" s="44">
        <v>67</v>
      </c>
      <c r="P587" s="36"/>
      <c r="Q587" s="44">
        <v>128.1</v>
      </c>
      <c r="R587" s="44">
        <v>3.5</v>
      </c>
      <c r="S587" s="41"/>
      <c r="T587" s="41">
        <f t="shared" si="10"/>
        <v>-9.775019394879747</v>
      </c>
      <c r="U587" s="41">
        <f t="shared" si="11"/>
        <v>-176.95888285492629</v>
      </c>
    </row>
    <row r="588" spans="1:21">
      <c r="A588" s="48" t="s">
        <v>2378</v>
      </c>
      <c r="B588" s="54">
        <v>226.3</v>
      </c>
      <c r="C588" s="54">
        <v>1.1279999999999999</v>
      </c>
      <c r="D588" s="36"/>
      <c r="E588" s="72">
        <v>48.780487804878049</v>
      </c>
      <c r="F588" s="72">
        <v>2.3795359904818563</v>
      </c>
      <c r="G588" s="46">
        <v>5.5500000000000001E-2</v>
      </c>
      <c r="H588" s="46">
        <v>4.3E-3</v>
      </c>
      <c r="I588" s="70" t="s">
        <v>26</v>
      </c>
      <c r="J588" s="44">
        <v>147.9</v>
      </c>
      <c r="K588" s="44">
        <v>6.3</v>
      </c>
      <c r="L588" s="44">
        <v>130.80000000000001</v>
      </c>
      <c r="M588" s="44">
        <v>3.2</v>
      </c>
      <c r="N588" s="44">
        <v>431</v>
      </c>
      <c r="O588" s="44">
        <v>86</v>
      </c>
      <c r="P588" s="36"/>
      <c r="Q588" s="44">
        <v>129.69999999999999</v>
      </c>
      <c r="R588" s="44">
        <v>3.1</v>
      </c>
      <c r="S588" s="41"/>
      <c r="T588" s="41">
        <f t="shared" si="10"/>
        <v>-13.073394495412838</v>
      </c>
      <c r="U588" s="41">
        <f t="shared" si="11"/>
        <v>-229.51070336391433</v>
      </c>
    </row>
    <row r="589" spans="1:21">
      <c r="A589" s="48" t="s">
        <v>2377</v>
      </c>
      <c r="B589" s="54">
        <v>326</v>
      </c>
      <c r="C589" s="54">
        <v>0.623</v>
      </c>
      <c r="D589" s="36"/>
      <c r="E589" s="72">
        <v>48.543689320388346</v>
      </c>
      <c r="F589" s="72">
        <v>2.8277877274012626</v>
      </c>
      <c r="G589" s="46">
        <v>5.3400000000000003E-2</v>
      </c>
      <c r="H589" s="46">
        <v>5.1000000000000004E-3</v>
      </c>
      <c r="I589" s="70" t="s">
        <v>26</v>
      </c>
      <c r="J589" s="44">
        <v>143.30000000000001</v>
      </c>
      <c r="K589" s="44">
        <v>7.5</v>
      </c>
      <c r="L589" s="44">
        <v>131.4</v>
      </c>
      <c r="M589" s="44">
        <v>3.8</v>
      </c>
      <c r="N589" s="44">
        <v>345</v>
      </c>
      <c r="O589" s="44">
        <v>108</v>
      </c>
      <c r="P589" s="36"/>
      <c r="Q589" s="44">
        <v>130.69999999999999</v>
      </c>
      <c r="R589" s="44">
        <v>3.8</v>
      </c>
      <c r="S589" s="41"/>
      <c r="T589" s="41">
        <f t="shared" si="10"/>
        <v>-9.0563165905631688</v>
      </c>
      <c r="U589" s="41">
        <f t="shared" si="11"/>
        <v>-162.55707762557077</v>
      </c>
    </row>
    <row r="590" spans="1:21">
      <c r="A590" s="48" t="s">
        <v>2376</v>
      </c>
      <c r="B590" s="54">
        <v>246</v>
      </c>
      <c r="C590" s="54">
        <v>0.98</v>
      </c>
      <c r="D590" s="36"/>
      <c r="E590" s="72">
        <v>47.619047619047613</v>
      </c>
      <c r="F590" s="72">
        <v>2.4943310657596367</v>
      </c>
      <c r="G590" s="46">
        <v>5.5500000000000001E-2</v>
      </c>
      <c r="H590" s="46">
        <v>4.4000000000000003E-3</v>
      </c>
      <c r="I590" s="70" t="s">
        <v>26</v>
      </c>
      <c r="J590" s="44">
        <v>151.30000000000001</v>
      </c>
      <c r="K590" s="44">
        <v>6.7</v>
      </c>
      <c r="L590" s="44">
        <v>134</v>
      </c>
      <c r="M590" s="44">
        <v>3.5</v>
      </c>
      <c r="N590" s="44">
        <v>431</v>
      </c>
      <c r="O590" s="44">
        <v>88</v>
      </c>
      <c r="P590" s="36"/>
      <c r="Q590" s="44">
        <v>132.80000000000001</v>
      </c>
      <c r="R590" s="44">
        <v>3.4</v>
      </c>
      <c r="S590" s="41"/>
      <c r="T590" s="41">
        <f t="shared" si="10"/>
        <v>-12.910447761194039</v>
      </c>
      <c r="U590" s="41">
        <f t="shared" si="11"/>
        <v>-221.64179104477611</v>
      </c>
    </row>
    <row r="591" spans="1:21">
      <c r="A591" s="48" t="s">
        <v>2375</v>
      </c>
      <c r="B591" s="54">
        <v>1830</v>
      </c>
      <c r="C591" s="54">
        <v>2.2799999999999998</v>
      </c>
      <c r="D591" s="36"/>
      <c r="E591" s="72">
        <v>47.846889952153113</v>
      </c>
      <c r="F591" s="72">
        <v>3.2050548293308307</v>
      </c>
      <c r="G591" s="46">
        <v>0.05</v>
      </c>
      <c r="H591" s="46">
        <v>2.8E-3</v>
      </c>
      <c r="I591" s="70" t="s">
        <v>26</v>
      </c>
      <c r="J591" s="44">
        <v>136.6</v>
      </c>
      <c r="K591" s="44">
        <v>5.6</v>
      </c>
      <c r="L591" s="44">
        <v>133.30000000000001</v>
      </c>
      <c r="M591" s="44">
        <v>4.4000000000000004</v>
      </c>
      <c r="N591" s="44">
        <v>194</v>
      </c>
      <c r="O591" s="44">
        <v>65</v>
      </c>
      <c r="P591" s="36"/>
      <c r="Q591" s="44">
        <v>133.1</v>
      </c>
      <c r="R591" s="44">
        <v>4.4000000000000004</v>
      </c>
      <c r="S591" s="41"/>
      <c r="T591" s="41">
        <f t="shared" si="10"/>
        <v>-2.4756189047261685</v>
      </c>
      <c r="U591" s="41">
        <f t="shared" si="11"/>
        <v>-45.536384096023994</v>
      </c>
    </row>
    <row r="592" spans="1:21">
      <c r="A592" s="48" t="s">
        <v>2374</v>
      </c>
      <c r="B592" s="54">
        <v>381</v>
      </c>
      <c r="C592" s="54">
        <v>0.84899999999999998</v>
      </c>
      <c r="D592" s="36"/>
      <c r="E592" s="72">
        <v>47.619047619047613</v>
      </c>
      <c r="F592" s="72">
        <v>2.9478458049886616</v>
      </c>
      <c r="G592" s="46">
        <v>5.1700000000000003E-2</v>
      </c>
      <c r="H592" s="46">
        <v>2.7000000000000001E-3</v>
      </c>
      <c r="I592" s="70" t="s">
        <v>26</v>
      </c>
      <c r="J592" s="44">
        <v>141.6</v>
      </c>
      <c r="K592" s="44">
        <v>5.4</v>
      </c>
      <c r="L592" s="44">
        <v>134</v>
      </c>
      <c r="M592" s="44">
        <v>4.0999999999999996</v>
      </c>
      <c r="N592" s="44">
        <v>271</v>
      </c>
      <c r="O592" s="44">
        <v>60</v>
      </c>
      <c r="P592" s="36"/>
      <c r="Q592" s="44">
        <v>133.5</v>
      </c>
      <c r="R592" s="44">
        <v>4.0999999999999996</v>
      </c>
      <c r="S592" s="41"/>
      <c r="T592" s="41">
        <f t="shared" si="10"/>
        <v>-5.6716417910447712</v>
      </c>
      <c r="U592" s="41">
        <f t="shared" si="11"/>
        <v>-102.23880597014924</v>
      </c>
    </row>
    <row r="593" spans="1:21">
      <c r="A593" s="48" t="s">
        <v>2373</v>
      </c>
      <c r="B593" s="54">
        <v>495</v>
      </c>
      <c r="C593" s="54">
        <v>0.45200000000000001</v>
      </c>
      <c r="D593" s="36"/>
      <c r="E593" s="72">
        <v>46.948356807511736</v>
      </c>
      <c r="F593" s="72">
        <v>2.865392669003064</v>
      </c>
      <c r="G593" s="46">
        <v>6.2899999999999998E-2</v>
      </c>
      <c r="H593" s="46">
        <v>3.5000000000000001E-3</v>
      </c>
      <c r="I593" s="70" t="s">
        <v>26</v>
      </c>
      <c r="J593" s="44">
        <v>172</v>
      </c>
      <c r="K593" s="44">
        <v>6.5</v>
      </c>
      <c r="L593" s="44">
        <v>135.9</v>
      </c>
      <c r="M593" s="44">
        <v>4.0999999999999996</v>
      </c>
      <c r="N593" s="44">
        <v>704</v>
      </c>
      <c r="O593" s="44">
        <v>59</v>
      </c>
      <c r="P593" s="36"/>
      <c r="Q593" s="44">
        <v>133.5</v>
      </c>
      <c r="R593" s="44">
        <v>4</v>
      </c>
      <c r="S593" s="41"/>
      <c r="T593" s="41">
        <f t="shared" si="10"/>
        <v>-26.563649742457685</v>
      </c>
      <c r="U593" s="41">
        <f t="shared" si="11"/>
        <v>-418.027961736571</v>
      </c>
    </row>
    <row r="594" spans="1:21">
      <c r="A594" s="48" t="s">
        <v>2372</v>
      </c>
      <c r="B594" s="54">
        <v>386</v>
      </c>
      <c r="C594" s="54">
        <v>0.873</v>
      </c>
      <c r="D594" s="36"/>
      <c r="E594" s="72">
        <v>46.948356807511736</v>
      </c>
      <c r="F594" s="72">
        <v>3.3062223103881503</v>
      </c>
      <c r="G594" s="46">
        <v>5.5199999999999999E-2</v>
      </c>
      <c r="H594" s="46">
        <v>4.4000000000000003E-3</v>
      </c>
      <c r="I594" s="70" t="s">
        <v>26</v>
      </c>
      <c r="J594" s="44">
        <v>152.5</v>
      </c>
      <c r="K594" s="44">
        <v>7.5</v>
      </c>
      <c r="L594" s="44">
        <v>135.9</v>
      </c>
      <c r="M594" s="44">
        <v>4.7</v>
      </c>
      <c r="N594" s="44">
        <v>419</v>
      </c>
      <c r="O594" s="44">
        <v>89</v>
      </c>
      <c r="P594" s="36"/>
      <c r="Q594" s="44">
        <v>134.80000000000001</v>
      </c>
      <c r="R594" s="44">
        <v>4.7</v>
      </c>
      <c r="S594" s="41"/>
      <c r="T594" s="41">
        <f t="shared" si="10"/>
        <v>-12.214863870493005</v>
      </c>
      <c r="U594" s="41">
        <f t="shared" si="11"/>
        <v>-208.31493745401031</v>
      </c>
    </row>
    <row r="595" spans="1:21">
      <c r="A595" s="48" t="s">
        <v>2371</v>
      </c>
      <c r="B595" s="54">
        <v>146.80000000000001</v>
      </c>
      <c r="C595" s="54">
        <v>0.59599999999999997</v>
      </c>
      <c r="D595" s="36"/>
      <c r="E595" s="72">
        <v>46.511627906976749</v>
      </c>
      <c r="F595" s="72">
        <v>2.3796646836127642</v>
      </c>
      <c r="G595" s="46">
        <v>5.1999999999999998E-2</v>
      </c>
      <c r="H595" s="46">
        <v>3.5999999999999999E-3</v>
      </c>
      <c r="I595" s="70" t="s">
        <v>26</v>
      </c>
      <c r="J595" s="44">
        <v>145.5</v>
      </c>
      <c r="K595" s="44">
        <v>5.8</v>
      </c>
      <c r="L595" s="44">
        <v>137.1</v>
      </c>
      <c r="M595" s="44">
        <v>3.5</v>
      </c>
      <c r="N595" s="44">
        <v>284</v>
      </c>
      <c r="O595" s="44">
        <v>79</v>
      </c>
      <c r="P595" s="36"/>
      <c r="Q595" s="44">
        <v>136.6</v>
      </c>
      <c r="R595" s="44">
        <v>3.5</v>
      </c>
      <c r="S595" s="41"/>
      <c r="T595" s="41">
        <f t="shared" si="10"/>
        <v>-6.1269146608315141</v>
      </c>
      <c r="U595" s="41">
        <f t="shared" si="11"/>
        <v>-107.14806710430345</v>
      </c>
    </row>
    <row r="596" spans="1:21">
      <c r="A596" s="48" t="s">
        <v>2370</v>
      </c>
      <c r="B596" s="54">
        <v>879</v>
      </c>
      <c r="C596" s="54">
        <v>1.3620000000000001</v>
      </c>
      <c r="D596" s="36"/>
      <c r="E596" s="72">
        <v>46.511627906976749</v>
      </c>
      <c r="F596" s="72">
        <v>2.8123309897241753</v>
      </c>
      <c r="G596" s="46">
        <v>5.1900000000000002E-2</v>
      </c>
      <c r="H596" s="46">
        <v>3.2000000000000002E-3</v>
      </c>
      <c r="I596" s="70" t="s">
        <v>26</v>
      </c>
      <c r="J596" s="44">
        <v>145.19999999999999</v>
      </c>
      <c r="K596" s="44">
        <v>5.8</v>
      </c>
      <c r="L596" s="44">
        <v>137.1</v>
      </c>
      <c r="M596" s="44">
        <v>4.0999999999999996</v>
      </c>
      <c r="N596" s="44">
        <v>280</v>
      </c>
      <c r="O596" s="44">
        <v>71</v>
      </c>
      <c r="P596" s="36"/>
      <c r="Q596" s="44">
        <v>136.6</v>
      </c>
      <c r="R596" s="44">
        <v>4.0999999999999996</v>
      </c>
      <c r="S596" s="41"/>
      <c r="T596" s="41">
        <f t="shared" si="10"/>
        <v>-5.9080962800875234</v>
      </c>
      <c r="U596" s="41">
        <f t="shared" si="11"/>
        <v>-104.23048869438367</v>
      </c>
    </row>
    <row r="597" spans="1:21">
      <c r="A597" s="48" t="s">
        <v>2369</v>
      </c>
      <c r="B597" s="54">
        <v>258</v>
      </c>
      <c r="C597" s="54">
        <v>1.08</v>
      </c>
      <c r="D597" s="36"/>
      <c r="E597" s="72">
        <v>46.511627906976749</v>
      </c>
      <c r="F597" s="72">
        <v>2.1633315305570582</v>
      </c>
      <c r="G597" s="46">
        <v>4.9700000000000001E-2</v>
      </c>
      <c r="H597" s="46">
        <v>4.1000000000000003E-3</v>
      </c>
      <c r="I597" s="70" t="s">
        <v>26</v>
      </c>
      <c r="J597" s="44">
        <v>139.5</v>
      </c>
      <c r="K597" s="44">
        <v>6.2</v>
      </c>
      <c r="L597" s="44">
        <v>137.1</v>
      </c>
      <c r="M597" s="44">
        <v>3.2</v>
      </c>
      <c r="N597" s="44">
        <v>180</v>
      </c>
      <c r="O597" s="44">
        <v>96</v>
      </c>
      <c r="P597" s="36"/>
      <c r="Q597" s="44">
        <v>137</v>
      </c>
      <c r="R597" s="44">
        <v>3.2</v>
      </c>
      <c r="S597" s="41"/>
      <c r="T597" s="41">
        <f t="shared" si="10"/>
        <v>-1.7505470459518642</v>
      </c>
      <c r="U597" s="41">
        <f t="shared" si="11"/>
        <v>-31.2910284463895</v>
      </c>
    </row>
    <row r="598" spans="1:21">
      <c r="A598" s="48" t="s">
        <v>2368</v>
      </c>
      <c r="B598" s="54">
        <v>164</v>
      </c>
      <c r="C598" s="54">
        <v>0.53800000000000003</v>
      </c>
      <c r="D598" s="36"/>
      <c r="E598" s="72">
        <v>44.722719141323793</v>
      </c>
      <c r="F598" s="72">
        <v>1.9401179591719175</v>
      </c>
      <c r="G598" s="46">
        <v>7.6399999999999996E-2</v>
      </c>
      <c r="H598" s="46">
        <v>9.4000000000000004E-3</v>
      </c>
      <c r="I598" s="70" t="s">
        <v>26</v>
      </c>
      <c r="J598" s="44">
        <v>215</v>
      </c>
      <c r="K598" s="44">
        <v>13</v>
      </c>
      <c r="L598" s="44">
        <v>142.6</v>
      </c>
      <c r="M598" s="44">
        <v>3.1</v>
      </c>
      <c r="N598" s="44">
        <v>1105</v>
      </c>
      <c r="O598" s="44">
        <v>123</v>
      </c>
      <c r="P598" s="36"/>
      <c r="Q598" s="44">
        <v>137.69999999999999</v>
      </c>
      <c r="R598" s="44">
        <v>3</v>
      </c>
      <c r="S598" s="41"/>
      <c r="T598" s="41">
        <f t="shared" si="10"/>
        <v>-50.771388499298745</v>
      </c>
      <c r="U598" s="41">
        <f t="shared" si="11"/>
        <v>-674.89481065918653</v>
      </c>
    </row>
    <row r="599" spans="1:21">
      <c r="A599" s="48" t="s">
        <v>2367</v>
      </c>
      <c r="B599" s="54">
        <v>453</v>
      </c>
      <c r="C599" s="54">
        <v>0.79</v>
      </c>
      <c r="D599" s="36"/>
      <c r="E599" s="72">
        <v>46.082949308755758</v>
      </c>
      <c r="F599" s="72">
        <v>3.1854573254900296</v>
      </c>
      <c r="G599" s="46">
        <v>5.2299999999999999E-2</v>
      </c>
      <c r="H599" s="46">
        <v>3.7000000000000002E-3</v>
      </c>
      <c r="I599" s="70" t="s">
        <v>26</v>
      </c>
      <c r="J599" s="44">
        <v>147.6</v>
      </c>
      <c r="K599" s="44">
        <v>6.8</v>
      </c>
      <c r="L599" s="44">
        <v>138.4</v>
      </c>
      <c r="M599" s="44">
        <v>4.7</v>
      </c>
      <c r="N599" s="44">
        <v>298</v>
      </c>
      <c r="O599" s="44">
        <v>81</v>
      </c>
      <c r="P599" s="36"/>
      <c r="Q599" s="44">
        <v>137.80000000000001</v>
      </c>
      <c r="R599" s="44">
        <v>4.7</v>
      </c>
      <c r="S599" s="41"/>
      <c r="T599" s="41">
        <f t="shared" si="10"/>
        <v>-6.6473988439306266</v>
      </c>
      <c r="U599" s="41">
        <f t="shared" si="11"/>
        <v>-115.3179190751445</v>
      </c>
    </row>
    <row r="600" spans="1:21">
      <c r="A600" s="48" t="s">
        <v>2366</v>
      </c>
      <c r="B600" s="54">
        <v>88</v>
      </c>
      <c r="C600" s="54">
        <v>2.36</v>
      </c>
      <c r="D600" s="36"/>
      <c r="E600" s="72">
        <v>45.871559633027523</v>
      </c>
      <c r="F600" s="72">
        <v>2.94587997643296</v>
      </c>
      <c r="G600" s="46">
        <v>5.2900000000000003E-2</v>
      </c>
      <c r="H600" s="46">
        <v>5.7000000000000002E-3</v>
      </c>
      <c r="I600" s="70" t="s">
        <v>26</v>
      </c>
      <c r="J600" s="44">
        <v>149.80000000000001</v>
      </c>
      <c r="K600" s="44">
        <v>8.6999999999999993</v>
      </c>
      <c r="L600" s="44">
        <v>139</v>
      </c>
      <c r="M600" s="44">
        <v>4.4000000000000004</v>
      </c>
      <c r="N600" s="44">
        <v>323</v>
      </c>
      <c r="O600" s="44">
        <v>122</v>
      </c>
      <c r="P600" s="36"/>
      <c r="Q600" s="44">
        <v>138.30000000000001</v>
      </c>
      <c r="R600" s="44">
        <v>4.4000000000000004</v>
      </c>
      <c r="S600" s="41"/>
      <c r="T600" s="41">
        <f t="shared" si="10"/>
        <v>-7.7697841726618782</v>
      </c>
      <c r="U600" s="41">
        <f t="shared" si="11"/>
        <v>-132.37410071942446</v>
      </c>
    </row>
    <row r="601" spans="1:21">
      <c r="A601" s="48" t="s">
        <v>2365</v>
      </c>
      <c r="B601" s="54">
        <v>168</v>
      </c>
      <c r="C601" s="54">
        <v>0.60299999999999998</v>
      </c>
      <c r="D601" s="36"/>
      <c r="E601" s="72">
        <v>45.662100456621005</v>
      </c>
      <c r="F601" s="72">
        <v>2.9190383853547672</v>
      </c>
      <c r="G601" s="46">
        <v>5.2900000000000003E-2</v>
      </c>
      <c r="H601" s="46">
        <v>3.8999999999999998E-3</v>
      </c>
      <c r="I601" s="70" t="s">
        <v>26</v>
      </c>
      <c r="J601" s="44">
        <v>150.4</v>
      </c>
      <c r="K601" s="44">
        <v>6.8</v>
      </c>
      <c r="L601" s="44">
        <v>139.69999999999999</v>
      </c>
      <c r="M601" s="44">
        <v>4.4000000000000004</v>
      </c>
      <c r="N601" s="44">
        <v>323</v>
      </c>
      <c r="O601" s="44">
        <v>84</v>
      </c>
      <c r="P601" s="36"/>
      <c r="Q601" s="44">
        <v>138.9</v>
      </c>
      <c r="R601" s="44">
        <v>4.4000000000000004</v>
      </c>
      <c r="S601" s="41"/>
      <c r="T601" s="41">
        <f t="shared" si="10"/>
        <v>-7.659269863994286</v>
      </c>
      <c r="U601" s="41">
        <f t="shared" si="11"/>
        <v>-131.20973514674304</v>
      </c>
    </row>
    <row r="602" spans="1:21">
      <c r="A602" s="48" t="s">
        <v>2364</v>
      </c>
      <c r="B602" s="54">
        <v>181</v>
      </c>
      <c r="C602" s="54">
        <v>1.0629999999999999</v>
      </c>
      <c r="D602" s="36"/>
      <c r="E602" s="72">
        <v>45.45454545454546</v>
      </c>
      <c r="F602" s="72">
        <v>2.6859504132231407</v>
      </c>
      <c r="G602" s="46">
        <v>5.2299999999999999E-2</v>
      </c>
      <c r="H602" s="46">
        <v>6.0000000000000001E-3</v>
      </c>
      <c r="I602" s="70" t="s">
        <v>26</v>
      </c>
      <c r="J602" s="44">
        <v>149.5</v>
      </c>
      <c r="K602" s="44">
        <v>9</v>
      </c>
      <c r="L602" s="44">
        <v>140.30000000000001</v>
      </c>
      <c r="M602" s="44">
        <v>4.0999999999999996</v>
      </c>
      <c r="N602" s="44">
        <v>298</v>
      </c>
      <c r="O602" s="44">
        <v>131</v>
      </c>
      <c r="P602" s="36"/>
      <c r="Q602" s="44">
        <v>139.69999999999999</v>
      </c>
      <c r="R602" s="44">
        <v>4.0999999999999996</v>
      </c>
      <c r="S602" s="41"/>
      <c r="T602" s="41">
        <f t="shared" si="10"/>
        <v>-6.55737704918032</v>
      </c>
      <c r="U602" s="41">
        <f t="shared" si="11"/>
        <v>-112.40199572344973</v>
      </c>
    </row>
    <row r="603" spans="1:21">
      <c r="A603" s="48" t="s">
        <v>2363</v>
      </c>
      <c r="B603" s="54">
        <v>145</v>
      </c>
      <c r="C603" s="54">
        <v>2.04</v>
      </c>
      <c r="D603" s="36"/>
      <c r="E603" s="72">
        <v>45.248868778280539</v>
      </c>
      <c r="F603" s="72">
        <v>2.8664441759996717</v>
      </c>
      <c r="G603" s="46">
        <v>5.4199999999999998E-2</v>
      </c>
      <c r="H603" s="46">
        <v>3.5999999999999999E-3</v>
      </c>
      <c r="I603" s="70" t="s">
        <v>26</v>
      </c>
      <c r="J603" s="44">
        <v>155.1</v>
      </c>
      <c r="K603" s="44">
        <v>6.6</v>
      </c>
      <c r="L603" s="44">
        <v>140.9</v>
      </c>
      <c r="M603" s="44">
        <v>4.4000000000000004</v>
      </c>
      <c r="N603" s="44">
        <v>378</v>
      </c>
      <c r="O603" s="44">
        <v>75</v>
      </c>
      <c r="P603" s="36"/>
      <c r="Q603" s="44">
        <v>140</v>
      </c>
      <c r="R603" s="44">
        <v>4.4000000000000004</v>
      </c>
      <c r="S603" s="41"/>
      <c r="T603" s="41">
        <f t="shared" si="10"/>
        <v>-10.078069552874371</v>
      </c>
      <c r="U603" s="41">
        <f t="shared" si="11"/>
        <v>-168.27537260468418</v>
      </c>
    </row>
    <row r="604" spans="1:21">
      <c r="A604" s="48" t="s">
        <v>2362</v>
      </c>
      <c r="B604" s="54">
        <v>212</v>
      </c>
      <c r="C604" s="54">
        <v>0.80800000000000005</v>
      </c>
      <c r="D604" s="36"/>
      <c r="E604" s="72">
        <v>45.248868778280539</v>
      </c>
      <c r="F604" s="72">
        <v>3.0711901885710771</v>
      </c>
      <c r="G604" s="46">
        <v>4.87E-2</v>
      </c>
      <c r="H604" s="46">
        <v>3.8999999999999998E-3</v>
      </c>
      <c r="I604" s="70" t="s">
        <v>26</v>
      </c>
      <c r="J604" s="44">
        <v>140.4</v>
      </c>
      <c r="K604" s="44">
        <v>6.9</v>
      </c>
      <c r="L604" s="44">
        <v>140.9</v>
      </c>
      <c r="M604" s="44">
        <v>4.7</v>
      </c>
      <c r="N604" s="44">
        <v>132</v>
      </c>
      <c r="O604" s="44">
        <v>94</v>
      </c>
      <c r="P604" s="36"/>
      <c r="Q604" s="44">
        <v>140.9</v>
      </c>
      <c r="R604" s="44">
        <v>4.7</v>
      </c>
      <c r="S604" s="41"/>
      <c r="T604" s="41">
        <f t="shared" si="10"/>
        <v>0.35486160397444994</v>
      </c>
      <c r="U604" s="41">
        <f t="shared" si="11"/>
        <v>6.316536550745214</v>
      </c>
    </row>
    <row r="605" spans="1:21">
      <c r="A605" s="48" t="s">
        <v>2361</v>
      </c>
      <c r="B605" s="54">
        <v>313</v>
      </c>
      <c r="C605" s="54">
        <v>0.53700000000000003</v>
      </c>
      <c r="D605" s="36"/>
      <c r="E605" s="72">
        <v>44.642857142857146</v>
      </c>
      <c r="F605" s="72">
        <v>2.391581632653061</v>
      </c>
      <c r="G605" s="46">
        <v>5.0299999999999997E-2</v>
      </c>
      <c r="H605" s="46">
        <v>3.5000000000000001E-3</v>
      </c>
      <c r="I605" s="70" t="s">
        <v>26</v>
      </c>
      <c r="J605" s="44">
        <v>146.6</v>
      </c>
      <c r="K605" s="44">
        <v>6</v>
      </c>
      <c r="L605" s="44">
        <v>142.80000000000001</v>
      </c>
      <c r="M605" s="44">
        <v>3.8</v>
      </c>
      <c r="N605" s="44">
        <v>208</v>
      </c>
      <c r="O605" s="44">
        <v>81</v>
      </c>
      <c r="P605" s="36"/>
      <c r="Q605" s="44">
        <v>142.6</v>
      </c>
      <c r="R605" s="44">
        <v>3.8</v>
      </c>
      <c r="S605" s="41"/>
      <c r="T605" s="41">
        <f t="shared" si="10"/>
        <v>-2.661064425770296</v>
      </c>
      <c r="U605" s="41">
        <f t="shared" si="11"/>
        <v>-45.658263305322116</v>
      </c>
    </row>
    <row r="606" spans="1:21">
      <c r="A606" s="48" t="s">
        <v>2360</v>
      </c>
      <c r="B606" s="54">
        <v>168.4</v>
      </c>
      <c r="C606" s="54">
        <v>0.751</v>
      </c>
      <c r="D606" s="36"/>
      <c r="E606" s="72">
        <v>44.642857142857146</v>
      </c>
      <c r="F606" s="72">
        <v>2.7901785714285716</v>
      </c>
      <c r="G606" s="46">
        <v>5.0200000000000002E-2</v>
      </c>
      <c r="H606" s="46">
        <v>3.8E-3</v>
      </c>
      <c r="I606" s="70" t="s">
        <v>26</v>
      </c>
      <c r="J606" s="44">
        <v>146.30000000000001</v>
      </c>
      <c r="K606" s="44">
        <v>6.7</v>
      </c>
      <c r="L606" s="44">
        <v>142.80000000000001</v>
      </c>
      <c r="M606" s="44">
        <v>4.4000000000000004</v>
      </c>
      <c r="N606" s="44">
        <v>203</v>
      </c>
      <c r="O606" s="44">
        <v>88</v>
      </c>
      <c r="P606" s="36"/>
      <c r="Q606" s="44">
        <v>142.6</v>
      </c>
      <c r="R606" s="44">
        <v>4.4000000000000004</v>
      </c>
      <c r="S606" s="41"/>
      <c r="T606" s="41">
        <f t="shared" si="10"/>
        <v>-2.4509803921568629</v>
      </c>
      <c r="U606" s="41">
        <f t="shared" si="11"/>
        <v>-42.156862745098032</v>
      </c>
    </row>
    <row r="607" spans="1:21">
      <c r="A607" s="48" t="s">
        <v>2359</v>
      </c>
      <c r="B607" s="54">
        <v>367</v>
      </c>
      <c r="C607" s="54">
        <v>0.755</v>
      </c>
      <c r="D607" s="36"/>
      <c r="E607" s="72">
        <v>44.444444444444443</v>
      </c>
      <c r="F607" s="72">
        <v>2.7654320987654319</v>
      </c>
      <c r="G607" s="46">
        <v>4.9500000000000002E-2</v>
      </c>
      <c r="H607" s="46">
        <v>3.8999999999999998E-3</v>
      </c>
      <c r="I607" s="70" t="s">
        <v>26</v>
      </c>
      <c r="J607" s="44">
        <v>145</v>
      </c>
      <c r="K607" s="44">
        <v>6.8</v>
      </c>
      <c r="L607" s="44">
        <v>143.4</v>
      </c>
      <c r="M607" s="44">
        <v>4.4000000000000004</v>
      </c>
      <c r="N607" s="44">
        <v>171</v>
      </c>
      <c r="O607" s="44">
        <v>92</v>
      </c>
      <c r="P607" s="36"/>
      <c r="Q607" s="44">
        <v>143.30000000000001</v>
      </c>
      <c r="R607" s="44">
        <v>4.4000000000000004</v>
      </c>
      <c r="S607" s="41"/>
      <c r="T607" s="41">
        <f t="shared" si="10"/>
        <v>-1.1157601115760072</v>
      </c>
      <c r="U607" s="41">
        <f t="shared" si="11"/>
        <v>-19.246861924686186</v>
      </c>
    </row>
    <row r="608" spans="1:21">
      <c r="A608" s="48" t="s">
        <v>2358</v>
      </c>
      <c r="B608" s="54">
        <v>201.4</v>
      </c>
      <c r="C608" s="54">
        <v>0.91800000000000004</v>
      </c>
      <c r="D608" s="36"/>
      <c r="E608" s="72">
        <v>44.247787610619469</v>
      </c>
      <c r="F608" s="72">
        <v>2.5452267209648372</v>
      </c>
      <c r="G608" s="46">
        <v>5.28E-2</v>
      </c>
      <c r="H608" s="46">
        <v>4.1999999999999997E-3</v>
      </c>
      <c r="I608" s="70" t="s">
        <v>26</v>
      </c>
      <c r="J608" s="44">
        <v>154.6</v>
      </c>
      <c r="K608" s="44">
        <v>7</v>
      </c>
      <c r="L608" s="44">
        <v>144.1</v>
      </c>
      <c r="M608" s="44">
        <v>4.0999999999999996</v>
      </c>
      <c r="N608" s="44">
        <v>319</v>
      </c>
      <c r="O608" s="44">
        <v>90</v>
      </c>
      <c r="P608" s="36"/>
      <c r="Q608" s="44">
        <v>143.4</v>
      </c>
      <c r="R608" s="44">
        <v>4.0999999999999996</v>
      </c>
      <c r="S608" s="41"/>
      <c r="T608" s="41">
        <f t="shared" si="10"/>
        <v>-7.2866065232477446</v>
      </c>
      <c r="U608" s="41">
        <f t="shared" si="11"/>
        <v>-121.37404580152673</v>
      </c>
    </row>
    <row r="609" spans="1:21">
      <c r="A609" s="48" t="s">
        <v>2357</v>
      </c>
      <c r="B609" s="54">
        <v>288</v>
      </c>
      <c r="C609" s="54">
        <v>0.5</v>
      </c>
      <c r="D609" s="36"/>
      <c r="E609" s="72">
        <v>39.215686274509807</v>
      </c>
      <c r="F609" s="72">
        <v>2.9219530949634756</v>
      </c>
      <c r="G609" s="46">
        <v>0.14199999999999999</v>
      </c>
      <c r="H609" s="46">
        <v>1.2999999999999999E-2</v>
      </c>
      <c r="I609" s="70" t="s">
        <v>26</v>
      </c>
      <c r="J609" s="44">
        <v>411</v>
      </c>
      <c r="K609" s="44">
        <v>20</v>
      </c>
      <c r="L609" s="44">
        <v>162.30000000000001</v>
      </c>
      <c r="M609" s="44">
        <v>6</v>
      </c>
      <c r="N609" s="44">
        <v>2251</v>
      </c>
      <c r="O609" s="44">
        <v>79</v>
      </c>
      <c r="P609" s="36"/>
      <c r="Q609" s="44">
        <v>143.6</v>
      </c>
      <c r="R609" s="44">
        <v>5.3</v>
      </c>
      <c r="S609" s="41"/>
      <c r="T609" s="41">
        <f t="shared" si="10"/>
        <v>-153.2347504621072</v>
      </c>
      <c r="U609" s="41">
        <f t="shared" si="11"/>
        <v>-1286.9377695625383</v>
      </c>
    </row>
    <row r="610" spans="1:21">
      <c r="A610" s="48" t="s">
        <v>2356</v>
      </c>
      <c r="B610" s="54">
        <v>177</v>
      </c>
      <c r="C610" s="54">
        <v>1.222</v>
      </c>
      <c r="D610" s="36"/>
      <c r="E610" s="72">
        <v>44.247787610619469</v>
      </c>
      <c r="F610" s="72">
        <v>3.132586733495184</v>
      </c>
      <c r="G610" s="46">
        <v>4.9299999999999997E-2</v>
      </c>
      <c r="H610" s="46">
        <v>4.1999999999999997E-3</v>
      </c>
      <c r="I610" s="70" t="s">
        <v>26</v>
      </c>
      <c r="J610" s="44">
        <v>145</v>
      </c>
      <c r="K610" s="44">
        <v>7.5</v>
      </c>
      <c r="L610" s="44">
        <v>144.1</v>
      </c>
      <c r="M610" s="44">
        <v>5</v>
      </c>
      <c r="N610" s="44">
        <v>161</v>
      </c>
      <c r="O610" s="44">
        <v>100</v>
      </c>
      <c r="P610" s="36"/>
      <c r="Q610" s="44">
        <v>144</v>
      </c>
      <c r="R610" s="44">
        <v>5</v>
      </c>
      <c r="S610" s="41"/>
      <c r="T610" s="41">
        <f t="shared" si="10"/>
        <v>-0.62456627342123927</v>
      </c>
      <c r="U610" s="41">
        <f t="shared" si="11"/>
        <v>-11.727966689798755</v>
      </c>
    </row>
    <row r="611" spans="1:21">
      <c r="A611" s="48" t="s">
        <v>2355</v>
      </c>
      <c r="B611" s="54">
        <v>278</v>
      </c>
      <c r="C611" s="54">
        <v>0.89</v>
      </c>
      <c r="D611" s="36"/>
      <c r="E611" s="72">
        <v>44.267374944665782</v>
      </c>
      <c r="F611" s="72">
        <v>1.9400044796467075</v>
      </c>
      <c r="G611" s="46">
        <v>4.8599999999999997E-2</v>
      </c>
      <c r="H611" s="46">
        <v>3.2000000000000002E-3</v>
      </c>
      <c r="I611" s="70" t="s">
        <v>26</v>
      </c>
      <c r="J611" s="44">
        <v>143.1</v>
      </c>
      <c r="K611" s="44">
        <v>5.3</v>
      </c>
      <c r="L611" s="44">
        <v>144</v>
      </c>
      <c r="M611" s="44">
        <v>3.1</v>
      </c>
      <c r="N611" s="44">
        <v>128</v>
      </c>
      <c r="O611" s="44">
        <v>77</v>
      </c>
      <c r="P611" s="36"/>
      <c r="Q611" s="44">
        <v>144.1</v>
      </c>
      <c r="R611" s="44">
        <v>3.1</v>
      </c>
      <c r="S611" s="41"/>
      <c r="T611" s="41">
        <f t="shared" si="10"/>
        <v>0.62500000000000389</v>
      </c>
      <c r="U611" s="41">
        <f t="shared" si="11"/>
        <v>11.111111111111111</v>
      </c>
    </row>
    <row r="612" spans="1:21">
      <c r="A612" s="48" t="s">
        <v>2354</v>
      </c>
      <c r="B612" s="54">
        <v>373</v>
      </c>
      <c r="C612" s="54">
        <v>3.04</v>
      </c>
      <c r="D612" s="36"/>
      <c r="E612" s="72">
        <v>44.247787610619469</v>
      </c>
      <c r="F612" s="72">
        <v>2.3494400501213875</v>
      </c>
      <c r="G612" s="46">
        <v>4.8300000000000003E-2</v>
      </c>
      <c r="H612" s="46">
        <v>3.8E-3</v>
      </c>
      <c r="I612" s="70" t="s">
        <v>26</v>
      </c>
      <c r="J612" s="44">
        <v>142.30000000000001</v>
      </c>
      <c r="K612" s="44">
        <v>6.3</v>
      </c>
      <c r="L612" s="44">
        <v>144.1</v>
      </c>
      <c r="M612" s="44">
        <v>3.8</v>
      </c>
      <c r="N612" s="44">
        <v>113</v>
      </c>
      <c r="O612" s="44">
        <v>93</v>
      </c>
      <c r="P612" s="36"/>
      <c r="Q612" s="44">
        <v>144.19999999999999</v>
      </c>
      <c r="R612" s="44">
        <v>3.8</v>
      </c>
      <c r="S612" s="41"/>
      <c r="T612" s="41">
        <f t="shared" si="10"/>
        <v>1.2491325468424586</v>
      </c>
      <c r="U612" s="41">
        <f t="shared" si="11"/>
        <v>21.582234559333795</v>
      </c>
    </row>
    <row r="613" spans="1:21">
      <c r="A613" s="48" t="s">
        <v>2353</v>
      </c>
      <c r="B613" s="54">
        <v>117.5</v>
      </c>
      <c r="C613" s="54">
        <v>0.78100000000000003</v>
      </c>
      <c r="D613" s="36"/>
      <c r="E613" s="72">
        <v>42.016806722689076</v>
      </c>
      <c r="F613" s="72">
        <v>2.1184944566061721</v>
      </c>
      <c r="G613" s="46">
        <v>8.5999999999999993E-2</v>
      </c>
      <c r="H613" s="46">
        <v>1.2999999999999999E-2</v>
      </c>
      <c r="I613" s="70" t="s">
        <v>26</v>
      </c>
      <c r="J613" s="44">
        <v>252</v>
      </c>
      <c r="K613" s="44">
        <v>18</v>
      </c>
      <c r="L613" s="44">
        <v>151.6</v>
      </c>
      <c r="M613" s="44">
        <v>3.8</v>
      </c>
      <c r="N613" s="44">
        <v>1337</v>
      </c>
      <c r="O613" s="44">
        <v>146</v>
      </c>
      <c r="P613" s="36"/>
      <c r="Q613" s="44">
        <v>144.69999999999999</v>
      </c>
      <c r="R613" s="44">
        <v>3.6</v>
      </c>
      <c r="S613" s="41"/>
      <c r="T613" s="41">
        <f t="shared" si="10"/>
        <v>-66.226912928759901</v>
      </c>
      <c r="U613" s="41">
        <f t="shared" si="11"/>
        <v>-781.92612137203184</v>
      </c>
    </row>
    <row r="614" spans="1:21">
      <c r="A614" s="48" t="s">
        <v>2352</v>
      </c>
      <c r="B614" s="54">
        <v>127.1</v>
      </c>
      <c r="C614" s="54">
        <v>1.028</v>
      </c>
      <c r="D614" s="36"/>
      <c r="E614" s="72">
        <v>43.859649122807014</v>
      </c>
      <c r="F614" s="72">
        <v>2.116035703293321</v>
      </c>
      <c r="G614" s="46">
        <v>4.8399999999999999E-2</v>
      </c>
      <c r="H614" s="46">
        <v>3.5000000000000001E-3</v>
      </c>
      <c r="I614" s="70" t="s">
        <v>26</v>
      </c>
      <c r="J614" s="44">
        <v>143.80000000000001</v>
      </c>
      <c r="K614" s="44">
        <v>5.8</v>
      </c>
      <c r="L614" s="44">
        <v>145.30000000000001</v>
      </c>
      <c r="M614" s="44">
        <v>3.5</v>
      </c>
      <c r="N614" s="44">
        <v>118</v>
      </c>
      <c r="O614" s="44">
        <v>85</v>
      </c>
      <c r="P614" s="36"/>
      <c r="Q614" s="44">
        <v>145.4</v>
      </c>
      <c r="R614" s="44">
        <v>3.5</v>
      </c>
      <c r="S614" s="41"/>
      <c r="T614" s="41">
        <f t="shared" si="10"/>
        <v>1.0323468685478321</v>
      </c>
      <c r="U614" s="41">
        <f t="shared" si="11"/>
        <v>18.78871300757055</v>
      </c>
    </row>
    <row r="615" spans="1:21">
      <c r="A615" s="48" t="s">
        <v>2351</v>
      </c>
      <c r="B615" s="54">
        <v>135</v>
      </c>
      <c r="C615" s="54">
        <v>0.755</v>
      </c>
      <c r="D615" s="36"/>
      <c r="E615" s="72">
        <v>43.668122270742359</v>
      </c>
      <c r="F615" s="72">
        <v>2.2882858831830055</v>
      </c>
      <c r="G615" s="46">
        <v>5.1200000000000002E-2</v>
      </c>
      <c r="H615" s="46">
        <v>5.5999999999999999E-3</v>
      </c>
      <c r="I615" s="70" t="s">
        <v>26</v>
      </c>
      <c r="J615" s="44">
        <v>152.1</v>
      </c>
      <c r="K615" s="44">
        <v>8.6</v>
      </c>
      <c r="L615" s="44">
        <v>146</v>
      </c>
      <c r="M615" s="44">
        <v>3.8</v>
      </c>
      <c r="N615" s="44">
        <v>249</v>
      </c>
      <c r="O615" s="44">
        <v>126</v>
      </c>
      <c r="P615" s="36"/>
      <c r="Q615" s="44">
        <v>145.6</v>
      </c>
      <c r="R615" s="44">
        <v>3.8</v>
      </c>
      <c r="S615" s="41"/>
      <c r="T615" s="41">
        <f t="shared" si="10"/>
        <v>-4.1780821917808177</v>
      </c>
      <c r="U615" s="41">
        <f t="shared" si="11"/>
        <v>-70.547945205479451</v>
      </c>
    </row>
    <row r="616" spans="1:21">
      <c r="A616" s="48" t="s">
        <v>2350</v>
      </c>
      <c r="B616" s="54">
        <v>253</v>
      </c>
      <c r="C616" s="54">
        <v>0.626</v>
      </c>
      <c r="D616" s="36"/>
      <c r="E616" s="72">
        <v>43.668122270742359</v>
      </c>
      <c r="F616" s="72">
        <v>2.860357353978757</v>
      </c>
      <c r="G616" s="46">
        <v>5.0599999999999999E-2</v>
      </c>
      <c r="H616" s="46">
        <v>4.0000000000000001E-3</v>
      </c>
      <c r="I616" s="70" t="s">
        <v>26</v>
      </c>
      <c r="J616" s="44">
        <v>150.4</v>
      </c>
      <c r="K616" s="44">
        <v>7.2</v>
      </c>
      <c r="L616" s="44">
        <v>146</v>
      </c>
      <c r="M616" s="44">
        <v>4.7</v>
      </c>
      <c r="N616" s="44">
        <v>222</v>
      </c>
      <c r="O616" s="44">
        <v>91</v>
      </c>
      <c r="P616" s="36"/>
      <c r="Q616" s="44">
        <v>145.69999999999999</v>
      </c>
      <c r="R616" s="44">
        <v>4.7</v>
      </c>
      <c r="S616" s="41"/>
      <c r="T616" s="41">
        <f t="shared" si="10"/>
        <v>-3.0136986301369904</v>
      </c>
      <c r="U616" s="41">
        <f t="shared" si="11"/>
        <v>-52.054794520547944</v>
      </c>
    </row>
    <row r="617" spans="1:21">
      <c r="A617" s="48" t="s">
        <v>2349</v>
      </c>
      <c r="B617" s="54">
        <v>199</v>
      </c>
      <c r="C617" s="54">
        <v>1.038</v>
      </c>
      <c r="D617" s="36"/>
      <c r="E617" s="72">
        <v>43.290043290043293</v>
      </c>
      <c r="F617" s="72">
        <v>2.6236389872753514</v>
      </c>
      <c r="G617" s="46">
        <v>5.5399999999999998E-2</v>
      </c>
      <c r="H617" s="46">
        <v>6.7999999999999996E-3</v>
      </c>
      <c r="I617" s="70" t="s">
        <v>26</v>
      </c>
      <c r="J617" s="44">
        <v>165</v>
      </c>
      <c r="K617" s="44">
        <v>10</v>
      </c>
      <c r="L617" s="44">
        <v>147.19999999999999</v>
      </c>
      <c r="M617" s="44">
        <v>4.4000000000000004</v>
      </c>
      <c r="N617" s="44">
        <v>427</v>
      </c>
      <c r="O617" s="44">
        <v>137</v>
      </c>
      <c r="P617" s="36"/>
      <c r="Q617" s="44">
        <v>146</v>
      </c>
      <c r="R617" s="44">
        <v>4.4000000000000004</v>
      </c>
      <c r="S617" s="41"/>
      <c r="T617" s="41">
        <f t="shared" si="10"/>
        <v>-12.092391304347835</v>
      </c>
      <c r="U617" s="41">
        <f t="shared" si="11"/>
        <v>-190.08152173913047</v>
      </c>
    </row>
    <row r="618" spans="1:21">
      <c r="A618" s="48" t="s">
        <v>2348</v>
      </c>
      <c r="B618" s="54">
        <v>153.5</v>
      </c>
      <c r="C618" s="54">
        <v>0.72199999999999998</v>
      </c>
      <c r="D618" s="36"/>
      <c r="E618" s="72">
        <v>43.478260869565219</v>
      </c>
      <c r="F618" s="72">
        <v>2.2684310018903591</v>
      </c>
      <c r="G618" s="46">
        <v>4.8899999999999999E-2</v>
      </c>
      <c r="H618" s="46">
        <v>5.1000000000000004E-3</v>
      </c>
      <c r="I618" s="70" t="s">
        <v>26</v>
      </c>
      <c r="J618" s="44">
        <v>146.30000000000001</v>
      </c>
      <c r="K618" s="44">
        <v>7.9</v>
      </c>
      <c r="L618" s="44">
        <v>146.6</v>
      </c>
      <c r="M618" s="44">
        <v>3.8</v>
      </c>
      <c r="N618" s="44">
        <v>142</v>
      </c>
      <c r="O618" s="44">
        <v>122</v>
      </c>
      <c r="P618" s="36"/>
      <c r="Q618" s="44">
        <v>146.6</v>
      </c>
      <c r="R618" s="44">
        <v>3.8</v>
      </c>
      <c r="S618" s="41"/>
      <c r="T618" s="41">
        <f t="shared" si="10"/>
        <v>0.20463847203273053</v>
      </c>
      <c r="U618" s="41">
        <f t="shared" si="11"/>
        <v>3.1377899045020428</v>
      </c>
    </row>
    <row r="619" spans="1:21">
      <c r="A619" s="48" t="s">
        <v>2347</v>
      </c>
      <c r="B619" s="54">
        <v>267</v>
      </c>
      <c r="C619" s="54">
        <v>0.67300000000000004</v>
      </c>
      <c r="D619" s="36"/>
      <c r="E619" s="72">
        <v>43.478260869565219</v>
      </c>
      <c r="F619" s="72">
        <v>2.4574669187145557</v>
      </c>
      <c r="G619" s="46">
        <v>4.8300000000000003E-2</v>
      </c>
      <c r="H619" s="46">
        <v>3.8999999999999998E-3</v>
      </c>
      <c r="I619" s="70" t="s">
        <v>26</v>
      </c>
      <c r="J619" s="44">
        <v>144.6</v>
      </c>
      <c r="K619" s="44">
        <v>6.6</v>
      </c>
      <c r="L619" s="44">
        <v>146.6</v>
      </c>
      <c r="M619" s="44">
        <v>4.0999999999999996</v>
      </c>
      <c r="N619" s="44">
        <v>113</v>
      </c>
      <c r="O619" s="44">
        <v>95</v>
      </c>
      <c r="P619" s="36"/>
      <c r="Q619" s="44">
        <v>146.69999999999999</v>
      </c>
      <c r="R619" s="44">
        <v>4.0999999999999996</v>
      </c>
      <c r="S619" s="41"/>
      <c r="T619" s="41">
        <f t="shared" si="10"/>
        <v>1.3642564802182811</v>
      </c>
      <c r="U619" s="41">
        <f t="shared" si="11"/>
        <v>22.919508867667119</v>
      </c>
    </row>
    <row r="620" spans="1:21">
      <c r="A620" s="48" t="s">
        <v>2346</v>
      </c>
      <c r="B620" s="54">
        <v>224</v>
      </c>
      <c r="C620" s="54">
        <v>0.66800000000000004</v>
      </c>
      <c r="D620" s="36"/>
      <c r="E620" s="72">
        <v>43.290043290043293</v>
      </c>
      <c r="F620" s="72">
        <v>2.4362362024699693</v>
      </c>
      <c r="G620" s="46">
        <v>4.8899999999999999E-2</v>
      </c>
      <c r="H620" s="46">
        <v>2.5000000000000001E-3</v>
      </c>
      <c r="I620" s="70" t="s">
        <v>26</v>
      </c>
      <c r="J620" s="44">
        <v>146.9</v>
      </c>
      <c r="K620" s="44">
        <v>5.2</v>
      </c>
      <c r="L620" s="44">
        <v>147.19999999999999</v>
      </c>
      <c r="M620" s="44">
        <v>4.0999999999999996</v>
      </c>
      <c r="N620" s="44">
        <v>142</v>
      </c>
      <c r="O620" s="44">
        <v>60</v>
      </c>
      <c r="P620" s="36"/>
      <c r="Q620" s="44">
        <v>147.19999999999999</v>
      </c>
      <c r="R620" s="44">
        <v>4.0999999999999996</v>
      </c>
      <c r="S620" s="41"/>
      <c r="T620" s="41">
        <f t="shared" si="10"/>
        <v>0.20380434782607537</v>
      </c>
      <c r="U620" s="41">
        <f t="shared" si="11"/>
        <v>3.5326086956521667</v>
      </c>
    </row>
    <row r="621" spans="1:21">
      <c r="A621" s="48" t="s">
        <v>2345</v>
      </c>
      <c r="B621" s="54">
        <v>127.2</v>
      </c>
      <c r="C621" s="54">
        <v>2.99</v>
      </c>
      <c r="D621" s="36"/>
      <c r="E621" s="72">
        <v>42.553191489361701</v>
      </c>
      <c r="F621" s="72">
        <v>2.3540063377093703</v>
      </c>
      <c r="G621" s="46">
        <v>5.5500000000000001E-2</v>
      </c>
      <c r="H621" s="46">
        <v>8.0000000000000002E-3</v>
      </c>
      <c r="I621" s="70" t="s">
        <v>26</v>
      </c>
      <c r="J621" s="44">
        <v>168</v>
      </c>
      <c r="K621" s="44">
        <v>12</v>
      </c>
      <c r="L621" s="44">
        <v>149.69999999999999</v>
      </c>
      <c r="M621" s="44">
        <v>4.0999999999999996</v>
      </c>
      <c r="N621" s="44">
        <v>431</v>
      </c>
      <c r="O621" s="44">
        <v>161</v>
      </c>
      <c r="P621" s="36"/>
      <c r="Q621" s="44">
        <v>148.5</v>
      </c>
      <c r="R621" s="44">
        <v>4.0999999999999996</v>
      </c>
      <c r="S621" s="41"/>
      <c r="T621" s="41">
        <f t="shared" si="10"/>
        <v>-12.224448897795599</v>
      </c>
      <c r="U621" s="41">
        <f t="shared" si="11"/>
        <v>-187.90915163660657</v>
      </c>
    </row>
    <row r="622" spans="1:21">
      <c r="A622" s="48" t="s">
        <v>2344</v>
      </c>
      <c r="B622" s="54">
        <v>155</v>
      </c>
      <c r="C622" s="54">
        <v>0.95499999999999996</v>
      </c>
      <c r="D622" s="36"/>
      <c r="E622" s="72">
        <v>42.918454935622314</v>
      </c>
      <c r="F622" s="72">
        <v>2.9471900384976695</v>
      </c>
      <c r="G622" s="46">
        <v>4.6199999999999998E-2</v>
      </c>
      <c r="H622" s="46">
        <v>4.5999999999999999E-3</v>
      </c>
      <c r="I622" s="70" t="s">
        <v>26</v>
      </c>
      <c r="J622" s="44">
        <v>140.5</v>
      </c>
      <c r="K622" s="44">
        <v>7.9</v>
      </c>
      <c r="L622" s="44">
        <v>148.5</v>
      </c>
      <c r="M622" s="44">
        <v>5</v>
      </c>
      <c r="N622" s="44">
        <v>7</v>
      </c>
      <c r="O622" s="44">
        <v>119.8</v>
      </c>
      <c r="P622" s="36"/>
      <c r="Q622" s="44">
        <v>149</v>
      </c>
      <c r="R622" s="44">
        <v>5.0999999999999996</v>
      </c>
      <c r="S622" s="41"/>
      <c r="T622" s="41">
        <f t="shared" si="10"/>
        <v>5.3872053872053867</v>
      </c>
      <c r="U622" s="41">
        <f t="shared" si="11"/>
        <v>95.28619528619528</v>
      </c>
    </row>
    <row r="623" spans="1:21">
      <c r="A623" s="48" t="s">
        <v>2343</v>
      </c>
      <c r="B623" s="54">
        <v>127</v>
      </c>
      <c r="C623" s="54">
        <v>0.93</v>
      </c>
      <c r="D623" s="36"/>
      <c r="E623" s="72">
        <v>42.194092827004219</v>
      </c>
      <c r="F623" s="72">
        <v>1.958375616443234</v>
      </c>
      <c r="G623" s="46">
        <v>5.0700000000000002E-2</v>
      </c>
      <c r="H623" s="46">
        <v>3.3E-3</v>
      </c>
      <c r="I623" s="70" t="s">
        <v>26</v>
      </c>
      <c r="J623" s="44">
        <v>155.6</v>
      </c>
      <c r="K623" s="44">
        <v>5.8</v>
      </c>
      <c r="L623" s="44">
        <v>151</v>
      </c>
      <c r="M623" s="44">
        <v>3.5</v>
      </c>
      <c r="N623" s="44">
        <v>226</v>
      </c>
      <c r="O623" s="44">
        <v>75</v>
      </c>
      <c r="P623" s="36"/>
      <c r="Q623" s="44">
        <v>150.69999999999999</v>
      </c>
      <c r="R623" s="44">
        <v>3.5</v>
      </c>
      <c r="S623" s="41"/>
      <c r="T623" s="41">
        <f t="shared" si="10"/>
        <v>-3.0463576158940362</v>
      </c>
      <c r="U623" s="41">
        <f t="shared" si="11"/>
        <v>-49.668874172185426</v>
      </c>
    </row>
    <row r="624" spans="1:21">
      <c r="A624" s="48" t="s">
        <v>2342</v>
      </c>
      <c r="B624" s="54">
        <v>266</v>
      </c>
      <c r="C624" s="54">
        <v>0.5</v>
      </c>
      <c r="D624" s="36"/>
      <c r="E624" s="72">
        <v>41.841004184100413</v>
      </c>
      <c r="F624" s="72">
        <v>2.4509374835874715</v>
      </c>
      <c r="G624" s="46">
        <v>5.4100000000000002E-2</v>
      </c>
      <c r="H624" s="46">
        <v>5.3E-3</v>
      </c>
      <c r="I624" s="70" t="s">
        <v>26</v>
      </c>
      <c r="J624" s="44">
        <v>166.5</v>
      </c>
      <c r="K624" s="44">
        <v>8.8000000000000007</v>
      </c>
      <c r="L624" s="44">
        <v>152.30000000000001</v>
      </c>
      <c r="M624" s="44">
        <v>4.4000000000000004</v>
      </c>
      <c r="N624" s="44">
        <v>374</v>
      </c>
      <c r="O624" s="44">
        <v>110</v>
      </c>
      <c r="P624" s="36"/>
      <c r="Q624" s="44">
        <v>151.30000000000001</v>
      </c>
      <c r="R624" s="44">
        <v>4.4000000000000004</v>
      </c>
      <c r="S624" s="41"/>
      <c r="T624" s="41">
        <f t="shared" si="10"/>
        <v>-9.3237032173342005</v>
      </c>
      <c r="U624" s="41">
        <f t="shared" si="11"/>
        <v>-145.56795797767563</v>
      </c>
    </row>
    <row r="625" spans="1:21">
      <c r="A625" s="48" t="s">
        <v>2341</v>
      </c>
      <c r="B625" s="54">
        <v>172</v>
      </c>
      <c r="C625" s="54">
        <v>1.026</v>
      </c>
      <c r="D625" s="36"/>
      <c r="E625" s="72">
        <v>41.841004184100413</v>
      </c>
      <c r="F625" s="72">
        <v>2.275870520474081</v>
      </c>
      <c r="G625" s="46">
        <v>4.8500000000000001E-2</v>
      </c>
      <c r="H625" s="46">
        <v>4.7999999999999996E-3</v>
      </c>
      <c r="I625" s="70" t="s">
        <v>26</v>
      </c>
      <c r="J625" s="44">
        <v>150.5</v>
      </c>
      <c r="K625" s="44">
        <v>7.9</v>
      </c>
      <c r="L625" s="44">
        <v>152.30000000000001</v>
      </c>
      <c r="M625" s="44">
        <v>4.0999999999999996</v>
      </c>
      <c r="N625" s="44">
        <v>123</v>
      </c>
      <c r="O625" s="44">
        <v>117</v>
      </c>
      <c r="P625" s="36"/>
      <c r="Q625" s="44">
        <v>152.4</v>
      </c>
      <c r="R625" s="44">
        <v>4.0999999999999996</v>
      </c>
      <c r="S625" s="41"/>
      <c r="T625" s="41">
        <f t="shared" si="10"/>
        <v>1.1818778726198367</v>
      </c>
      <c r="U625" s="41">
        <f t="shared" si="11"/>
        <v>19.238345370978337</v>
      </c>
    </row>
    <row r="626" spans="1:21">
      <c r="A626" s="48"/>
      <c r="B626" s="54"/>
      <c r="C626" s="54"/>
      <c r="D626" s="36"/>
      <c r="E626" s="72"/>
      <c r="F626" s="72"/>
      <c r="G626" s="46"/>
      <c r="H626" s="46"/>
      <c r="I626" s="70" t="s">
        <v>26</v>
      </c>
      <c r="J626" s="36"/>
      <c r="K626" s="36"/>
      <c r="L626" s="36"/>
      <c r="M626" s="36"/>
      <c r="N626" s="36"/>
      <c r="O626" s="36"/>
      <c r="P626" s="36"/>
      <c r="Q626" s="36"/>
      <c r="R626" s="36"/>
      <c r="S626" s="41"/>
      <c r="T626" s="41"/>
      <c r="U626" s="41"/>
    </row>
    <row r="627" spans="1:21">
      <c r="A627" s="48" t="s">
        <v>2340</v>
      </c>
      <c r="B627" s="54">
        <v>514</v>
      </c>
      <c r="C627" s="54">
        <v>2.97</v>
      </c>
      <c r="D627" s="36"/>
      <c r="E627" s="72">
        <v>6.0240963855421681</v>
      </c>
      <c r="F627" s="72">
        <v>0.50805632167223103</v>
      </c>
      <c r="G627" s="46">
        <v>8.6599999999999996E-2</v>
      </c>
      <c r="H627" s="46">
        <v>5.1000000000000004E-3</v>
      </c>
      <c r="I627" s="70" t="s">
        <v>26</v>
      </c>
      <c r="J627" s="44">
        <v>1109</v>
      </c>
      <c r="K627" s="44">
        <v>35</v>
      </c>
      <c r="L627" s="44">
        <v>990</v>
      </c>
      <c r="M627" s="44">
        <v>39</v>
      </c>
      <c r="N627" s="44">
        <v>1351</v>
      </c>
      <c r="O627" s="44">
        <v>57</v>
      </c>
      <c r="P627" s="36"/>
      <c r="Q627" s="36">
        <f t="shared" ref="Q627:Q668" si="12">L627</f>
        <v>990</v>
      </c>
      <c r="R627" s="36">
        <f t="shared" ref="R627:R668" si="13">M627</f>
        <v>39</v>
      </c>
      <c r="S627" s="41"/>
      <c r="T627" s="41">
        <f t="shared" ref="T627:T668" si="14">(L627-J627)/L627*100</f>
        <v>-12.020202020202021</v>
      </c>
      <c r="U627" s="41">
        <f t="shared" ref="U627:U668" si="15">(L627-N627)/L627*100</f>
        <v>-36.464646464646464</v>
      </c>
    </row>
    <row r="628" spans="1:21">
      <c r="A628" s="48" t="s">
        <v>2339</v>
      </c>
      <c r="B628" s="54">
        <v>201</v>
      </c>
      <c r="C628" s="54">
        <v>2.71</v>
      </c>
      <c r="D628" s="36"/>
      <c r="E628" s="72">
        <v>5.0505050505050502</v>
      </c>
      <c r="F628" s="72">
        <v>0.28058361391694719</v>
      </c>
      <c r="G628" s="46">
        <v>9.06E-2</v>
      </c>
      <c r="H628" s="46">
        <v>8.3000000000000001E-3</v>
      </c>
      <c r="I628" s="70" t="s">
        <v>26</v>
      </c>
      <c r="J628" s="44">
        <v>1264</v>
      </c>
      <c r="K628" s="44">
        <v>39</v>
      </c>
      <c r="L628" s="44">
        <v>1165</v>
      </c>
      <c r="M628" s="44">
        <v>30</v>
      </c>
      <c r="N628" s="44">
        <v>1437</v>
      </c>
      <c r="O628" s="44">
        <v>87</v>
      </c>
      <c r="P628" s="36"/>
      <c r="Q628" s="36">
        <f t="shared" si="12"/>
        <v>1165</v>
      </c>
      <c r="R628" s="36">
        <f t="shared" si="13"/>
        <v>30</v>
      </c>
      <c r="S628" s="41"/>
      <c r="T628" s="41">
        <f t="shared" si="14"/>
        <v>-8.4978540772532174</v>
      </c>
      <c r="U628" s="41">
        <f t="shared" si="15"/>
        <v>-23.34763948497854</v>
      </c>
    </row>
    <row r="629" spans="1:21">
      <c r="A629" s="48" t="s">
        <v>2338</v>
      </c>
      <c r="B629" s="54">
        <v>695</v>
      </c>
      <c r="C629" s="54">
        <v>4.53</v>
      </c>
      <c r="D629" s="36"/>
      <c r="E629" s="72">
        <v>4.6728971962616823</v>
      </c>
      <c r="F629" s="72">
        <v>0.2401956502751332</v>
      </c>
      <c r="G629" s="46">
        <v>9.1200000000000003E-2</v>
      </c>
      <c r="H629" s="46">
        <v>7.4999999999999997E-3</v>
      </c>
      <c r="I629" s="70" t="s">
        <v>26</v>
      </c>
      <c r="J629" s="44">
        <v>1326</v>
      </c>
      <c r="K629" s="44">
        <v>36</v>
      </c>
      <c r="L629" s="44">
        <v>1250</v>
      </c>
      <c r="M629" s="44">
        <v>29</v>
      </c>
      <c r="N629" s="44">
        <v>1450</v>
      </c>
      <c r="O629" s="44">
        <v>78</v>
      </c>
      <c r="P629" s="36"/>
      <c r="Q629" s="36">
        <f t="shared" si="12"/>
        <v>1250</v>
      </c>
      <c r="R629" s="36">
        <f t="shared" si="13"/>
        <v>29</v>
      </c>
      <c r="S629" s="41"/>
      <c r="T629" s="41">
        <f t="shared" si="14"/>
        <v>-6.08</v>
      </c>
      <c r="U629" s="41">
        <f t="shared" si="15"/>
        <v>-16</v>
      </c>
    </row>
    <row r="630" spans="1:21">
      <c r="A630" s="48" t="s">
        <v>2337</v>
      </c>
      <c r="B630" s="54">
        <v>1650</v>
      </c>
      <c r="C630" s="54">
        <v>7.2</v>
      </c>
      <c r="D630" s="36"/>
      <c r="E630" s="72">
        <v>4.6082949308755765</v>
      </c>
      <c r="F630" s="72">
        <v>0.2548365860392024</v>
      </c>
      <c r="G630" s="46">
        <v>8.6499999999999994E-2</v>
      </c>
      <c r="H630" s="46">
        <v>5.8999999999999999E-3</v>
      </c>
      <c r="I630" s="70" t="s">
        <v>26</v>
      </c>
      <c r="J630" s="44">
        <v>1297</v>
      </c>
      <c r="K630" s="44">
        <v>32</v>
      </c>
      <c r="L630" s="44">
        <v>1266</v>
      </c>
      <c r="M630" s="44">
        <v>32</v>
      </c>
      <c r="N630" s="44">
        <v>1349</v>
      </c>
      <c r="O630" s="44">
        <v>66</v>
      </c>
      <c r="P630" s="36"/>
      <c r="Q630" s="36">
        <f t="shared" si="12"/>
        <v>1266</v>
      </c>
      <c r="R630" s="36">
        <f t="shared" si="13"/>
        <v>32</v>
      </c>
      <c r="S630" s="41"/>
      <c r="T630" s="41">
        <f t="shared" si="14"/>
        <v>-2.4486571879936809</v>
      </c>
      <c r="U630" s="41">
        <f t="shared" si="15"/>
        <v>-6.5560821484992111</v>
      </c>
    </row>
    <row r="631" spans="1:21">
      <c r="A631" s="48" t="s">
        <v>2336</v>
      </c>
      <c r="B631" s="54">
        <v>449</v>
      </c>
      <c r="C631" s="54">
        <v>1.55</v>
      </c>
      <c r="D631" s="36"/>
      <c r="E631" s="72">
        <v>4.6082949308755765</v>
      </c>
      <c r="F631" s="72">
        <v>0.31854573254900298</v>
      </c>
      <c r="G631" s="46">
        <v>8.6800000000000002E-2</v>
      </c>
      <c r="H631" s="46">
        <v>7.1999999999999998E-3</v>
      </c>
      <c r="I631" s="70" t="s">
        <v>26</v>
      </c>
      <c r="J631" s="44">
        <v>1299</v>
      </c>
      <c r="K631" s="44">
        <v>40</v>
      </c>
      <c r="L631" s="44">
        <v>1266</v>
      </c>
      <c r="M631" s="44">
        <v>40</v>
      </c>
      <c r="N631" s="44">
        <v>1355</v>
      </c>
      <c r="O631" s="44">
        <v>80</v>
      </c>
      <c r="P631" s="36"/>
      <c r="Q631" s="36">
        <f t="shared" si="12"/>
        <v>1266</v>
      </c>
      <c r="R631" s="36">
        <f t="shared" si="13"/>
        <v>40</v>
      </c>
      <c r="S631" s="41"/>
      <c r="T631" s="41">
        <f t="shared" si="14"/>
        <v>-2.6066350710900474</v>
      </c>
      <c r="U631" s="41">
        <f t="shared" si="15"/>
        <v>-7.0300157977883098</v>
      </c>
    </row>
    <row r="632" spans="1:21">
      <c r="A632" s="48" t="s">
        <v>2335</v>
      </c>
      <c r="B632" s="54">
        <v>420</v>
      </c>
      <c r="C632" s="54">
        <v>2.69</v>
      </c>
      <c r="D632" s="36"/>
      <c r="E632" s="72">
        <v>4.6511627906976747</v>
      </c>
      <c r="F632" s="72">
        <v>0.25959978366684699</v>
      </c>
      <c r="G632" s="46">
        <v>8.9499999999999996E-2</v>
      </c>
      <c r="H632" s="46">
        <v>7.1999999999999998E-3</v>
      </c>
      <c r="I632" s="70" t="s">
        <v>26</v>
      </c>
      <c r="J632" s="44">
        <v>1315</v>
      </c>
      <c r="K632" s="44">
        <v>36</v>
      </c>
      <c r="L632" s="44">
        <v>1255</v>
      </c>
      <c r="M632" s="44">
        <v>32</v>
      </c>
      <c r="N632" s="44">
        <v>1414</v>
      </c>
      <c r="O632" s="44">
        <v>77</v>
      </c>
      <c r="P632" s="36"/>
      <c r="Q632" s="36">
        <f t="shared" si="12"/>
        <v>1255</v>
      </c>
      <c r="R632" s="36">
        <f t="shared" si="13"/>
        <v>32</v>
      </c>
      <c r="S632" s="41"/>
      <c r="T632" s="41">
        <f t="shared" si="14"/>
        <v>-4.7808764940239046</v>
      </c>
      <c r="U632" s="41">
        <f t="shared" si="15"/>
        <v>-12.669322709163348</v>
      </c>
    </row>
    <row r="633" spans="1:21">
      <c r="A633" s="48" t="s">
        <v>2334</v>
      </c>
      <c r="B633" s="54">
        <v>880</v>
      </c>
      <c r="C633" s="54">
        <v>5.44</v>
      </c>
      <c r="D633" s="36"/>
      <c r="E633" s="72">
        <v>4.5871559633027523</v>
      </c>
      <c r="F633" s="72">
        <v>0.31562999747496001</v>
      </c>
      <c r="G633" s="46">
        <v>9.7199999999999995E-2</v>
      </c>
      <c r="H633" s="46">
        <v>7.9000000000000008E-3</v>
      </c>
      <c r="I633" s="70" t="s">
        <v>26</v>
      </c>
      <c r="J633" s="44">
        <v>1387</v>
      </c>
      <c r="K633" s="44">
        <v>40</v>
      </c>
      <c r="L633" s="44">
        <v>1271</v>
      </c>
      <c r="M633" s="44">
        <v>40</v>
      </c>
      <c r="N633" s="44">
        <v>1570</v>
      </c>
      <c r="O633" s="44">
        <v>76</v>
      </c>
      <c r="P633" s="36"/>
      <c r="Q633" s="36">
        <f t="shared" si="12"/>
        <v>1271</v>
      </c>
      <c r="R633" s="36">
        <f t="shared" si="13"/>
        <v>40</v>
      </c>
      <c r="S633" s="41"/>
      <c r="T633" s="41">
        <f t="shared" si="14"/>
        <v>-9.1266719118804094</v>
      </c>
      <c r="U633" s="41">
        <f t="shared" si="15"/>
        <v>-23.524783634933126</v>
      </c>
    </row>
    <row r="634" spans="1:21">
      <c r="A634" s="48" t="s">
        <v>2333</v>
      </c>
      <c r="B634" s="54">
        <v>305</v>
      </c>
      <c r="C634" s="54">
        <v>3.17</v>
      </c>
      <c r="D634" s="36"/>
      <c r="E634" s="72">
        <v>4.5662100456621006</v>
      </c>
      <c r="F634" s="72">
        <v>0.27105356435437128</v>
      </c>
      <c r="G634" s="46">
        <v>9.0999999999999998E-2</v>
      </c>
      <c r="H634" s="46">
        <v>7.1999999999999998E-3</v>
      </c>
      <c r="I634" s="70" t="s">
        <v>26</v>
      </c>
      <c r="J634" s="44">
        <v>1341</v>
      </c>
      <c r="K634" s="44">
        <v>37</v>
      </c>
      <c r="L634" s="44">
        <v>1277</v>
      </c>
      <c r="M634" s="44">
        <v>34</v>
      </c>
      <c r="N634" s="44">
        <v>1446</v>
      </c>
      <c r="O634" s="44">
        <v>75</v>
      </c>
      <c r="P634" s="36"/>
      <c r="Q634" s="36">
        <f t="shared" si="12"/>
        <v>1277</v>
      </c>
      <c r="R634" s="36">
        <f t="shared" si="13"/>
        <v>34</v>
      </c>
      <c r="S634" s="41"/>
      <c r="T634" s="41">
        <f t="shared" si="14"/>
        <v>-5.0117462803445578</v>
      </c>
      <c r="U634" s="41">
        <f t="shared" si="15"/>
        <v>-13.234142521534848</v>
      </c>
    </row>
    <row r="635" spans="1:21">
      <c r="A635" s="48" t="s">
        <v>2332</v>
      </c>
      <c r="B635" s="54">
        <v>880</v>
      </c>
      <c r="C635" s="54">
        <v>5.18</v>
      </c>
      <c r="D635" s="36"/>
      <c r="E635" s="72">
        <v>4.5662100456621006</v>
      </c>
      <c r="F635" s="72">
        <v>0.2085027418110548</v>
      </c>
      <c r="G635" s="46">
        <v>9.0300000000000005E-2</v>
      </c>
      <c r="H635" s="46">
        <v>4.7999999999999996E-3</v>
      </c>
      <c r="I635" s="70" t="s">
        <v>26</v>
      </c>
      <c r="J635" s="44">
        <v>1335</v>
      </c>
      <c r="K635" s="44">
        <v>26</v>
      </c>
      <c r="L635" s="44">
        <v>1277</v>
      </c>
      <c r="M635" s="44">
        <v>26</v>
      </c>
      <c r="N635" s="44">
        <v>1431</v>
      </c>
      <c r="O635" s="44">
        <v>51</v>
      </c>
      <c r="P635" s="36"/>
      <c r="Q635" s="36">
        <f t="shared" si="12"/>
        <v>1277</v>
      </c>
      <c r="R635" s="36">
        <f t="shared" si="13"/>
        <v>26</v>
      </c>
      <c r="S635" s="41"/>
      <c r="T635" s="41">
        <f t="shared" si="14"/>
        <v>-4.5418950665622546</v>
      </c>
      <c r="U635" s="41">
        <f t="shared" si="15"/>
        <v>-12.059514487079092</v>
      </c>
    </row>
    <row r="636" spans="1:21">
      <c r="A636" s="48" t="s">
        <v>2331</v>
      </c>
      <c r="B636" s="54">
        <v>896</v>
      </c>
      <c r="C636" s="54">
        <v>2.4900000000000002</v>
      </c>
      <c r="D636" s="36"/>
      <c r="E636" s="72">
        <v>4.5454545454545459</v>
      </c>
      <c r="F636" s="72">
        <v>0.22727272727272727</v>
      </c>
      <c r="G636" s="46">
        <v>9.1899999999999996E-2</v>
      </c>
      <c r="H636" s="46">
        <v>4.8999999999999998E-3</v>
      </c>
      <c r="I636" s="70" t="s">
        <v>26</v>
      </c>
      <c r="J636" s="44">
        <v>1352</v>
      </c>
      <c r="K636" s="44">
        <v>27</v>
      </c>
      <c r="L636" s="44">
        <v>1282</v>
      </c>
      <c r="M636" s="44">
        <v>29</v>
      </c>
      <c r="N636" s="44">
        <v>1464</v>
      </c>
      <c r="O636" s="44">
        <v>51</v>
      </c>
      <c r="P636" s="36"/>
      <c r="Q636" s="36">
        <f t="shared" si="12"/>
        <v>1282</v>
      </c>
      <c r="R636" s="36">
        <f t="shared" si="13"/>
        <v>29</v>
      </c>
      <c r="S636" s="41"/>
      <c r="T636" s="41">
        <f t="shared" si="14"/>
        <v>-5.4602184087363499</v>
      </c>
      <c r="U636" s="41">
        <f t="shared" si="15"/>
        <v>-14.19656786271451</v>
      </c>
    </row>
    <row r="637" spans="1:21">
      <c r="A637" s="48" t="s">
        <v>2330</v>
      </c>
      <c r="B637" s="54">
        <v>1855</v>
      </c>
      <c r="C637" s="54">
        <v>6.9</v>
      </c>
      <c r="D637" s="36"/>
      <c r="E637" s="72">
        <v>4.5454545454545459</v>
      </c>
      <c r="F637" s="72">
        <v>0.2685950413223141</v>
      </c>
      <c r="G637" s="46">
        <v>8.5400000000000004E-2</v>
      </c>
      <c r="H637" s="46">
        <v>5.0000000000000001E-3</v>
      </c>
      <c r="I637" s="70" t="s">
        <v>26</v>
      </c>
      <c r="J637" s="44">
        <v>1298</v>
      </c>
      <c r="K637" s="44">
        <v>30</v>
      </c>
      <c r="L637" s="44">
        <v>1282</v>
      </c>
      <c r="M637" s="44">
        <v>34</v>
      </c>
      <c r="N637" s="44">
        <v>1324</v>
      </c>
      <c r="O637" s="44">
        <v>57</v>
      </c>
      <c r="P637" s="36"/>
      <c r="Q637" s="36">
        <f t="shared" si="12"/>
        <v>1282</v>
      </c>
      <c r="R637" s="36">
        <f t="shared" si="13"/>
        <v>34</v>
      </c>
      <c r="S637" s="41"/>
      <c r="T637" s="41">
        <f t="shared" si="14"/>
        <v>-1.2480499219968799</v>
      </c>
      <c r="U637" s="41">
        <f t="shared" si="15"/>
        <v>-3.2761310452418098</v>
      </c>
    </row>
    <row r="638" spans="1:21">
      <c r="A638" s="48" t="s">
        <v>2329</v>
      </c>
      <c r="B638" s="54">
        <v>354</v>
      </c>
      <c r="C638" s="54">
        <v>2.11</v>
      </c>
      <c r="D638" s="36"/>
      <c r="E638" s="72">
        <v>4.0160642570281126</v>
      </c>
      <c r="F638" s="72">
        <v>0.20967403751552394</v>
      </c>
      <c r="G638" s="46">
        <v>8.8599999999999998E-2</v>
      </c>
      <c r="H638" s="46">
        <v>7.7000000000000002E-3</v>
      </c>
      <c r="I638" s="70" t="s">
        <v>26</v>
      </c>
      <c r="J638" s="44">
        <v>1418</v>
      </c>
      <c r="K638" s="44">
        <v>39</v>
      </c>
      <c r="L638" s="44">
        <v>1433</v>
      </c>
      <c r="M638" s="44">
        <v>34</v>
      </c>
      <c r="N638" s="44">
        <v>1395</v>
      </c>
      <c r="O638" s="44">
        <v>83</v>
      </c>
      <c r="P638" s="36"/>
      <c r="Q638" s="36">
        <f t="shared" si="12"/>
        <v>1433</v>
      </c>
      <c r="R638" s="36">
        <f t="shared" si="13"/>
        <v>34</v>
      </c>
      <c r="S638" s="41"/>
      <c r="T638" s="41">
        <f t="shared" si="14"/>
        <v>1.0467550593161199</v>
      </c>
      <c r="U638" s="41">
        <f t="shared" si="15"/>
        <v>2.6517794836008375</v>
      </c>
    </row>
    <row r="639" spans="1:21">
      <c r="A639" s="48" t="s">
        <v>2328</v>
      </c>
      <c r="B639" s="54">
        <v>1170</v>
      </c>
      <c r="C639" s="54">
        <v>5.27</v>
      </c>
      <c r="D639" s="36"/>
      <c r="E639" s="72">
        <v>4.4052863436123344</v>
      </c>
      <c r="F639" s="72">
        <v>0.21347202546139066</v>
      </c>
      <c r="G639" s="46">
        <v>9.2799999999999994E-2</v>
      </c>
      <c r="H639" s="46">
        <v>8.2000000000000007E-3</v>
      </c>
      <c r="I639" s="70" t="s">
        <v>26</v>
      </c>
      <c r="J639" s="44">
        <v>1383</v>
      </c>
      <c r="K639" s="44">
        <v>38</v>
      </c>
      <c r="L639" s="44">
        <v>1319</v>
      </c>
      <c r="M639" s="44">
        <v>29</v>
      </c>
      <c r="N639" s="44">
        <v>1483</v>
      </c>
      <c r="O639" s="44">
        <v>84</v>
      </c>
      <c r="P639" s="36"/>
      <c r="Q639" s="36">
        <f t="shared" si="12"/>
        <v>1319</v>
      </c>
      <c r="R639" s="36">
        <f t="shared" si="13"/>
        <v>29</v>
      </c>
      <c r="S639" s="41"/>
      <c r="T639" s="41">
        <f t="shared" si="14"/>
        <v>-4.852160727824109</v>
      </c>
      <c r="U639" s="41">
        <f t="shared" si="15"/>
        <v>-12.433661865049279</v>
      </c>
    </row>
    <row r="640" spans="1:21">
      <c r="A640" s="48" t="s">
        <v>2327</v>
      </c>
      <c r="B640" s="54">
        <v>830</v>
      </c>
      <c r="C640" s="54">
        <v>3.74</v>
      </c>
      <c r="D640" s="36"/>
      <c r="E640" s="72">
        <v>4.4052863436123344</v>
      </c>
      <c r="F640" s="72">
        <v>0.25228512099982531</v>
      </c>
      <c r="G640" s="46">
        <v>9.6000000000000002E-2</v>
      </c>
      <c r="H640" s="46">
        <v>5.7999999999999996E-3</v>
      </c>
      <c r="I640" s="70" t="s">
        <v>26</v>
      </c>
      <c r="J640" s="44">
        <v>1408</v>
      </c>
      <c r="K640" s="44">
        <v>32</v>
      </c>
      <c r="L640" s="44">
        <v>1319</v>
      </c>
      <c r="M640" s="44">
        <v>34</v>
      </c>
      <c r="N640" s="44">
        <v>1547</v>
      </c>
      <c r="O640" s="44">
        <v>57</v>
      </c>
      <c r="P640" s="36"/>
      <c r="Q640" s="36">
        <f t="shared" si="12"/>
        <v>1319</v>
      </c>
      <c r="R640" s="36">
        <f t="shared" si="13"/>
        <v>34</v>
      </c>
      <c r="S640" s="41"/>
      <c r="T640" s="41">
        <f t="shared" si="14"/>
        <v>-6.7475360121304018</v>
      </c>
      <c r="U640" s="41">
        <f t="shared" si="15"/>
        <v>-17.285822592873391</v>
      </c>
    </row>
    <row r="641" spans="1:21">
      <c r="A641" s="48" t="s">
        <v>2326</v>
      </c>
      <c r="B641" s="54">
        <v>980</v>
      </c>
      <c r="C641" s="54">
        <v>3.18</v>
      </c>
      <c r="D641" s="36"/>
      <c r="E641" s="72">
        <v>4.3859649122807012</v>
      </c>
      <c r="F641" s="72">
        <v>0.28855032317636192</v>
      </c>
      <c r="G641" s="46">
        <v>8.3599999999999994E-2</v>
      </c>
      <c r="H641" s="46">
        <v>6.3E-3</v>
      </c>
      <c r="I641" s="70" t="s">
        <v>26</v>
      </c>
      <c r="J641" s="44">
        <v>1308</v>
      </c>
      <c r="K641" s="44">
        <v>37</v>
      </c>
      <c r="L641" s="44">
        <v>1324</v>
      </c>
      <c r="M641" s="44">
        <v>39</v>
      </c>
      <c r="N641" s="44">
        <v>1282</v>
      </c>
      <c r="O641" s="44">
        <v>73</v>
      </c>
      <c r="P641" s="36"/>
      <c r="Q641" s="36">
        <f t="shared" si="12"/>
        <v>1324</v>
      </c>
      <c r="R641" s="36">
        <f t="shared" si="13"/>
        <v>39</v>
      </c>
      <c r="S641" s="41"/>
      <c r="T641" s="41">
        <f t="shared" si="14"/>
        <v>1.2084592145015105</v>
      </c>
      <c r="U641" s="41">
        <f t="shared" si="15"/>
        <v>3.1722054380664653</v>
      </c>
    </row>
    <row r="642" spans="1:21">
      <c r="A642" s="48" t="s">
        <v>2325</v>
      </c>
      <c r="B642" s="54">
        <v>434</v>
      </c>
      <c r="C642" s="54">
        <v>3.7</v>
      </c>
      <c r="D642" s="36"/>
      <c r="E642" s="72">
        <v>4.4247787610619467</v>
      </c>
      <c r="F642" s="72">
        <v>0.27410133918082857</v>
      </c>
      <c r="G642" s="46">
        <v>9.7500000000000003E-2</v>
      </c>
      <c r="H642" s="46">
        <v>7.1000000000000004E-3</v>
      </c>
      <c r="I642" s="70" t="s">
        <v>26</v>
      </c>
      <c r="J642" s="44">
        <v>1417</v>
      </c>
      <c r="K642" s="44">
        <v>37</v>
      </c>
      <c r="L642" s="44">
        <v>1313</v>
      </c>
      <c r="M642" s="44">
        <v>37</v>
      </c>
      <c r="N642" s="44">
        <v>1576</v>
      </c>
      <c r="O642" s="44">
        <v>68</v>
      </c>
      <c r="P642" s="36"/>
      <c r="Q642" s="36">
        <f t="shared" si="12"/>
        <v>1313</v>
      </c>
      <c r="R642" s="36">
        <f t="shared" si="13"/>
        <v>37</v>
      </c>
      <c r="S642" s="41"/>
      <c r="T642" s="41">
        <f t="shared" si="14"/>
        <v>-7.9207920792079207</v>
      </c>
      <c r="U642" s="41">
        <f t="shared" si="15"/>
        <v>-20.030464584920029</v>
      </c>
    </row>
    <row r="643" spans="1:21">
      <c r="A643" s="48" t="s">
        <v>2324</v>
      </c>
      <c r="B643" s="54">
        <v>376</v>
      </c>
      <c r="C643" s="54">
        <v>2.21</v>
      </c>
      <c r="D643" s="36"/>
      <c r="E643" s="72">
        <v>4.3668122270742353</v>
      </c>
      <c r="F643" s="72">
        <v>0.36231193150397584</v>
      </c>
      <c r="G643" s="46">
        <v>9.2899999999999996E-2</v>
      </c>
      <c r="H643" s="46">
        <v>4.8999999999999998E-3</v>
      </c>
      <c r="I643" s="70" t="s">
        <v>26</v>
      </c>
      <c r="J643" s="44">
        <v>1390</v>
      </c>
      <c r="K643" s="44">
        <v>37</v>
      </c>
      <c r="L643" s="44">
        <v>1329</v>
      </c>
      <c r="M643" s="44">
        <v>50</v>
      </c>
      <c r="N643" s="44">
        <v>1485</v>
      </c>
      <c r="O643" s="44">
        <v>50</v>
      </c>
      <c r="P643" s="36"/>
      <c r="Q643" s="36">
        <f t="shared" si="12"/>
        <v>1329</v>
      </c>
      <c r="R643" s="36">
        <f t="shared" si="13"/>
        <v>50</v>
      </c>
      <c r="S643" s="41"/>
      <c r="T643" s="41">
        <f t="shared" si="14"/>
        <v>-4.5899172310007526</v>
      </c>
      <c r="U643" s="41">
        <f t="shared" si="15"/>
        <v>-11.738148984198645</v>
      </c>
    </row>
    <row r="644" spans="1:21">
      <c r="A644" s="48" t="s">
        <v>2323</v>
      </c>
      <c r="B644" s="54">
        <v>269</v>
      </c>
      <c r="C644" s="54">
        <v>2.1280000000000001</v>
      </c>
      <c r="D644" s="36"/>
      <c r="E644" s="72">
        <v>4.3478260869565215</v>
      </c>
      <c r="F644" s="72">
        <v>0.20793950850661624</v>
      </c>
      <c r="G644" s="46">
        <v>8.8099999999999998E-2</v>
      </c>
      <c r="H644" s="46">
        <v>5.4999999999999997E-3</v>
      </c>
      <c r="I644" s="70" t="s">
        <v>26</v>
      </c>
      <c r="J644" s="44">
        <v>1354</v>
      </c>
      <c r="K644" s="44">
        <v>29</v>
      </c>
      <c r="L644" s="44">
        <v>1335</v>
      </c>
      <c r="M644" s="44">
        <v>29</v>
      </c>
      <c r="N644" s="44">
        <v>1384</v>
      </c>
      <c r="O644" s="44">
        <v>60</v>
      </c>
      <c r="P644" s="36"/>
      <c r="Q644" s="36">
        <f t="shared" si="12"/>
        <v>1335</v>
      </c>
      <c r="R644" s="36">
        <f t="shared" si="13"/>
        <v>29</v>
      </c>
      <c r="S644" s="41"/>
      <c r="T644" s="41">
        <f t="shared" si="14"/>
        <v>-1.4232209737827715</v>
      </c>
      <c r="U644" s="41">
        <f t="shared" si="15"/>
        <v>-3.6704119850187267</v>
      </c>
    </row>
    <row r="645" spans="1:21">
      <c r="A645" s="48" t="s">
        <v>2322</v>
      </c>
      <c r="B645" s="54">
        <v>423</v>
      </c>
      <c r="C645" s="54">
        <v>3.44</v>
      </c>
      <c r="D645" s="36"/>
      <c r="E645" s="72">
        <v>4.0160642570281126</v>
      </c>
      <c r="F645" s="72">
        <v>0.24193158174868148</v>
      </c>
      <c r="G645" s="46">
        <v>8.4900000000000003E-2</v>
      </c>
      <c r="H645" s="46">
        <v>6.3E-3</v>
      </c>
      <c r="I645" s="70" t="s">
        <v>26</v>
      </c>
      <c r="J645" s="44">
        <v>1385</v>
      </c>
      <c r="K645" s="44">
        <v>36</v>
      </c>
      <c r="L645" s="44">
        <v>1433</v>
      </c>
      <c r="M645" s="44">
        <v>39</v>
      </c>
      <c r="N645" s="44">
        <v>1312</v>
      </c>
      <c r="O645" s="44">
        <v>72</v>
      </c>
      <c r="P645" s="36"/>
      <c r="Q645" s="36">
        <f t="shared" si="12"/>
        <v>1433</v>
      </c>
      <c r="R645" s="36">
        <f t="shared" si="13"/>
        <v>39</v>
      </c>
      <c r="S645" s="41"/>
      <c r="T645" s="41">
        <f t="shared" si="14"/>
        <v>3.3496161898115844</v>
      </c>
      <c r="U645" s="41">
        <f t="shared" si="15"/>
        <v>8.4438241451500353</v>
      </c>
    </row>
    <row r="646" spans="1:21">
      <c r="A646" s="48" t="s">
        <v>2321</v>
      </c>
      <c r="B646" s="54">
        <v>255</v>
      </c>
      <c r="C646" s="54">
        <v>2.68</v>
      </c>
      <c r="D646" s="36"/>
      <c r="E646" s="72">
        <v>3.8910505836575875</v>
      </c>
      <c r="F646" s="72">
        <v>0.25738466895789491</v>
      </c>
      <c r="G646" s="46">
        <v>9.0300000000000005E-2</v>
      </c>
      <c r="H646" s="46">
        <v>8.0000000000000002E-3</v>
      </c>
      <c r="I646" s="70" t="s">
        <v>26</v>
      </c>
      <c r="J646" s="44">
        <v>1457</v>
      </c>
      <c r="K646" s="44">
        <v>43</v>
      </c>
      <c r="L646" s="44">
        <v>1474</v>
      </c>
      <c r="M646" s="44">
        <v>44</v>
      </c>
      <c r="N646" s="44">
        <v>1431</v>
      </c>
      <c r="O646" s="44">
        <v>85</v>
      </c>
      <c r="P646" s="36"/>
      <c r="Q646" s="36">
        <f t="shared" si="12"/>
        <v>1474</v>
      </c>
      <c r="R646" s="36">
        <f t="shared" si="13"/>
        <v>44</v>
      </c>
      <c r="S646" s="41"/>
      <c r="T646" s="41">
        <f t="shared" si="14"/>
        <v>1.1533242876526457</v>
      </c>
      <c r="U646" s="41">
        <f t="shared" si="15"/>
        <v>2.9172320217096335</v>
      </c>
    </row>
    <row r="647" spans="1:21">
      <c r="A647" s="48" t="s">
        <v>2320</v>
      </c>
      <c r="B647" s="54">
        <v>683</v>
      </c>
      <c r="C647" s="54">
        <v>4.22</v>
      </c>
      <c r="D647" s="36"/>
      <c r="E647" s="72">
        <v>4.2735042735042734</v>
      </c>
      <c r="F647" s="72">
        <v>0.25567974285923001</v>
      </c>
      <c r="G647" s="46">
        <v>9.4899999999999998E-2</v>
      </c>
      <c r="H647" s="46">
        <v>5.3E-3</v>
      </c>
      <c r="I647" s="70" t="s">
        <v>26</v>
      </c>
      <c r="J647" s="44">
        <v>1423</v>
      </c>
      <c r="K647" s="44">
        <v>31</v>
      </c>
      <c r="L647" s="44">
        <v>1355</v>
      </c>
      <c r="M647" s="44">
        <v>37</v>
      </c>
      <c r="N647" s="44">
        <v>1525</v>
      </c>
      <c r="O647" s="44">
        <v>53</v>
      </c>
      <c r="P647" s="36"/>
      <c r="Q647" s="36">
        <f t="shared" si="12"/>
        <v>1355</v>
      </c>
      <c r="R647" s="36">
        <f t="shared" si="13"/>
        <v>37</v>
      </c>
      <c r="S647" s="41"/>
      <c r="T647" s="41">
        <f t="shared" si="14"/>
        <v>-5.0184501845018454</v>
      </c>
      <c r="U647" s="41">
        <f t="shared" si="15"/>
        <v>-12.546125461254611</v>
      </c>
    </row>
    <row r="648" spans="1:21">
      <c r="A648" s="48" t="s">
        <v>2319</v>
      </c>
      <c r="B648" s="54">
        <v>770</v>
      </c>
      <c r="C648" s="54">
        <v>3.16</v>
      </c>
      <c r="D648" s="36"/>
      <c r="E648" s="72">
        <v>4.048582995951417</v>
      </c>
      <c r="F648" s="72">
        <v>0.21308331557639038</v>
      </c>
      <c r="G648" s="46">
        <v>8.8099999999999998E-2</v>
      </c>
      <c r="H648" s="46">
        <v>6.3E-3</v>
      </c>
      <c r="I648" s="70" t="s">
        <v>26</v>
      </c>
      <c r="J648" s="44">
        <v>1407</v>
      </c>
      <c r="K648" s="44">
        <v>34</v>
      </c>
      <c r="L648" s="44">
        <v>1423</v>
      </c>
      <c r="M648" s="44">
        <v>34</v>
      </c>
      <c r="N648" s="44">
        <v>1384</v>
      </c>
      <c r="O648" s="44">
        <v>69</v>
      </c>
      <c r="P648" s="36"/>
      <c r="Q648" s="36">
        <f t="shared" si="12"/>
        <v>1423</v>
      </c>
      <c r="R648" s="36">
        <f t="shared" si="13"/>
        <v>34</v>
      </c>
      <c r="S648" s="41"/>
      <c r="T648" s="41">
        <f t="shared" si="14"/>
        <v>1.1243851018973998</v>
      </c>
      <c r="U648" s="41">
        <f t="shared" si="15"/>
        <v>2.7406886858749124</v>
      </c>
    </row>
    <row r="649" spans="1:21">
      <c r="A649" s="48" t="s">
        <v>2318</v>
      </c>
      <c r="B649" s="54">
        <v>227</v>
      </c>
      <c r="C649" s="54">
        <v>2.0699999999999998</v>
      </c>
      <c r="D649" s="36"/>
      <c r="E649" s="72">
        <v>3.90625</v>
      </c>
      <c r="F649" s="72">
        <v>0.18310546875</v>
      </c>
      <c r="G649" s="46">
        <v>8.8400000000000006E-2</v>
      </c>
      <c r="H649" s="46">
        <v>7.6E-3</v>
      </c>
      <c r="I649" s="70" t="s">
        <v>26</v>
      </c>
      <c r="J649" s="44">
        <v>1437</v>
      </c>
      <c r="K649" s="44">
        <v>38</v>
      </c>
      <c r="L649" s="44">
        <v>1469</v>
      </c>
      <c r="M649" s="44">
        <v>31</v>
      </c>
      <c r="N649" s="44">
        <v>1390</v>
      </c>
      <c r="O649" s="44">
        <v>82</v>
      </c>
      <c r="P649" s="36"/>
      <c r="Q649" s="36">
        <f t="shared" si="12"/>
        <v>1469</v>
      </c>
      <c r="R649" s="36">
        <f t="shared" si="13"/>
        <v>31</v>
      </c>
      <c r="S649" s="41"/>
      <c r="T649" s="41">
        <f t="shared" si="14"/>
        <v>2.1783526208304966</v>
      </c>
      <c r="U649" s="41">
        <f t="shared" si="15"/>
        <v>5.3778080326752891</v>
      </c>
    </row>
    <row r="650" spans="1:21">
      <c r="A650" s="48" t="s">
        <v>2317</v>
      </c>
      <c r="B650" s="54">
        <v>880</v>
      </c>
      <c r="C650" s="54">
        <v>7.1</v>
      </c>
      <c r="D650" s="36"/>
      <c r="E650" s="72">
        <v>4.0160642570281126</v>
      </c>
      <c r="F650" s="72">
        <v>0.29031789809841779</v>
      </c>
      <c r="G650" s="46">
        <v>8.8800000000000004E-2</v>
      </c>
      <c r="H650" s="46">
        <v>6.8999999999999999E-3</v>
      </c>
      <c r="I650" s="70" t="s">
        <v>26</v>
      </c>
      <c r="J650" s="44">
        <v>1420</v>
      </c>
      <c r="K650" s="44">
        <v>41</v>
      </c>
      <c r="L650" s="44">
        <v>1433</v>
      </c>
      <c r="M650" s="44">
        <v>46</v>
      </c>
      <c r="N650" s="44">
        <v>1399</v>
      </c>
      <c r="O650" s="44">
        <v>74</v>
      </c>
      <c r="P650" s="36"/>
      <c r="Q650" s="36">
        <f t="shared" si="12"/>
        <v>1433</v>
      </c>
      <c r="R650" s="36">
        <f t="shared" si="13"/>
        <v>46</v>
      </c>
      <c r="S650" s="41"/>
      <c r="T650" s="41">
        <f t="shared" si="14"/>
        <v>0.90718771807397069</v>
      </c>
      <c r="U650" s="41">
        <f t="shared" si="15"/>
        <v>2.3726448011165391</v>
      </c>
    </row>
    <row r="651" spans="1:21">
      <c r="A651" s="48" t="s">
        <v>2316</v>
      </c>
      <c r="B651" s="54">
        <v>210</v>
      </c>
      <c r="C651" s="54">
        <v>1.53</v>
      </c>
      <c r="D651" s="36"/>
      <c r="E651" s="72">
        <v>3.9682539682539684</v>
      </c>
      <c r="F651" s="72">
        <v>0.22045855379188714</v>
      </c>
      <c r="G651" s="46">
        <v>8.7099999999999997E-2</v>
      </c>
      <c r="H651" s="46">
        <v>4.1999999999999997E-3</v>
      </c>
      <c r="I651" s="70" t="s">
        <v>26</v>
      </c>
      <c r="J651" s="44">
        <v>1414</v>
      </c>
      <c r="K651" s="44">
        <v>28</v>
      </c>
      <c r="L651" s="44">
        <v>1449</v>
      </c>
      <c r="M651" s="44">
        <v>36</v>
      </c>
      <c r="N651" s="44">
        <v>1362</v>
      </c>
      <c r="O651" s="44">
        <v>46</v>
      </c>
      <c r="P651" s="36"/>
      <c r="Q651" s="36">
        <f t="shared" si="12"/>
        <v>1449</v>
      </c>
      <c r="R651" s="36">
        <f t="shared" si="13"/>
        <v>36</v>
      </c>
      <c r="S651" s="41"/>
      <c r="T651" s="41">
        <f t="shared" si="14"/>
        <v>2.4154589371980677</v>
      </c>
      <c r="U651" s="41">
        <f t="shared" si="15"/>
        <v>6.004140786749482</v>
      </c>
    </row>
    <row r="652" spans="1:21">
      <c r="A652" s="48" t="s">
        <v>2315</v>
      </c>
      <c r="B652" s="54">
        <v>550</v>
      </c>
      <c r="C652" s="54">
        <v>9.3000000000000007</v>
      </c>
      <c r="D652" s="36"/>
      <c r="E652" s="72">
        <v>4.166666666666667</v>
      </c>
      <c r="F652" s="72">
        <v>0.39930555555555558</v>
      </c>
      <c r="G652" s="46">
        <v>8.4099999999999994E-2</v>
      </c>
      <c r="H652" s="46">
        <v>7.3000000000000001E-3</v>
      </c>
      <c r="I652" s="70" t="s">
        <v>26</v>
      </c>
      <c r="J652" s="44">
        <v>1351</v>
      </c>
      <c r="K652" s="44">
        <v>48</v>
      </c>
      <c r="L652" s="44">
        <v>1387</v>
      </c>
      <c r="M652" s="44">
        <v>60</v>
      </c>
      <c r="N652" s="44">
        <v>1294</v>
      </c>
      <c r="O652" s="44">
        <v>84</v>
      </c>
      <c r="P652" s="36"/>
      <c r="Q652" s="36">
        <f t="shared" si="12"/>
        <v>1387</v>
      </c>
      <c r="R652" s="36">
        <f t="shared" si="13"/>
        <v>60</v>
      </c>
      <c r="S652" s="41"/>
      <c r="T652" s="41">
        <f t="shared" si="14"/>
        <v>2.5955299206921412</v>
      </c>
      <c r="U652" s="41">
        <f t="shared" si="15"/>
        <v>6.7051189617880311</v>
      </c>
    </row>
    <row r="653" spans="1:21">
      <c r="A653" s="48" t="s">
        <v>2314</v>
      </c>
      <c r="B653" s="54">
        <v>241</v>
      </c>
      <c r="C653" s="54">
        <v>2.63</v>
      </c>
      <c r="D653" s="36"/>
      <c r="E653" s="72">
        <v>4.1841004184100417</v>
      </c>
      <c r="F653" s="72">
        <v>0.31512053360410353</v>
      </c>
      <c r="G653" s="46">
        <v>8.8999999999999996E-2</v>
      </c>
      <c r="H653" s="46">
        <v>8.8999999999999999E-3</v>
      </c>
      <c r="I653" s="70" t="s">
        <v>26</v>
      </c>
      <c r="J653" s="44">
        <v>1390</v>
      </c>
      <c r="K653" s="44">
        <v>47</v>
      </c>
      <c r="L653" s="44">
        <v>1381</v>
      </c>
      <c r="M653" s="44">
        <v>47</v>
      </c>
      <c r="N653" s="44">
        <v>1403</v>
      </c>
      <c r="O653" s="44">
        <v>96</v>
      </c>
      <c r="P653" s="36"/>
      <c r="Q653" s="36">
        <f t="shared" si="12"/>
        <v>1381</v>
      </c>
      <c r="R653" s="36">
        <f t="shared" si="13"/>
        <v>47</v>
      </c>
      <c r="S653" s="41"/>
      <c r="T653" s="41">
        <f t="shared" si="14"/>
        <v>-0.65170166545981179</v>
      </c>
      <c r="U653" s="41">
        <f t="shared" si="15"/>
        <v>-1.5930485155684286</v>
      </c>
    </row>
    <row r="654" spans="1:21">
      <c r="A654" s="48" t="s">
        <v>2313</v>
      </c>
      <c r="B654" s="54">
        <v>284</v>
      </c>
      <c r="C654" s="54">
        <v>2.78</v>
      </c>
      <c r="D654" s="36"/>
      <c r="E654" s="72">
        <v>4.1841004184100417</v>
      </c>
      <c r="F654" s="72">
        <v>0.24509374835874717</v>
      </c>
      <c r="G654" s="46">
        <v>8.6699999999999999E-2</v>
      </c>
      <c r="H654" s="46">
        <v>4.4999999999999997E-3</v>
      </c>
      <c r="I654" s="70" t="s">
        <v>26</v>
      </c>
      <c r="J654" s="44">
        <v>1370</v>
      </c>
      <c r="K654" s="44">
        <v>29</v>
      </c>
      <c r="L654" s="44">
        <v>1381</v>
      </c>
      <c r="M654" s="44">
        <v>36</v>
      </c>
      <c r="N654" s="44">
        <v>1353</v>
      </c>
      <c r="O654" s="44">
        <v>50</v>
      </c>
      <c r="P654" s="36"/>
      <c r="Q654" s="36">
        <f t="shared" si="12"/>
        <v>1381</v>
      </c>
      <c r="R654" s="36">
        <f t="shared" si="13"/>
        <v>36</v>
      </c>
      <c r="S654" s="41"/>
      <c r="T654" s="41">
        <f t="shared" si="14"/>
        <v>0.79652425778421432</v>
      </c>
      <c r="U654" s="41">
        <f t="shared" si="15"/>
        <v>2.0275162925416366</v>
      </c>
    </row>
    <row r="655" spans="1:21">
      <c r="A655" s="48" t="s">
        <v>2312</v>
      </c>
      <c r="B655" s="54">
        <v>276</v>
      </c>
      <c r="C655" s="54">
        <v>1.74</v>
      </c>
      <c r="D655" s="36"/>
      <c r="E655" s="72">
        <v>4.166666666666667</v>
      </c>
      <c r="F655" s="72">
        <v>0.26041666666666669</v>
      </c>
      <c r="G655" s="46">
        <v>9.2600000000000002E-2</v>
      </c>
      <c r="H655" s="46">
        <v>5.8999999999999999E-3</v>
      </c>
      <c r="I655" s="70" t="s">
        <v>26</v>
      </c>
      <c r="J655" s="44">
        <v>1423</v>
      </c>
      <c r="K655" s="44">
        <v>34</v>
      </c>
      <c r="L655" s="44">
        <v>1387</v>
      </c>
      <c r="M655" s="44">
        <v>39</v>
      </c>
      <c r="N655" s="44">
        <v>1479</v>
      </c>
      <c r="O655" s="44">
        <v>60</v>
      </c>
      <c r="P655" s="36"/>
      <c r="Q655" s="36">
        <f t="shared" si="12"/>
        <v>1387</v>
      </c>
      <c r="R655" s="36">
        <f t="shared" si="13"/>
        <v>39</v>
      </c>
      <c r="S655" s="41"/>
      <c r="T655" s="41">
        <f t="shared" si="14"/>
        <v>-2.5955299206921412</v>
      </c>
      <c r="U655" s="41">
        <f t="shared" si="15"/>
        <v>-6.6330209084354719</v>
      </c>
    </row>
    <row r="656" spans="1:21">
      <c r="A656" s="48" t="s">
        <v>2311</v>
      </c>
      <c r="B656" s="54">
        <v>666</v>
      </c>
      <c r="C656" s="54">
        <v>2.2000000000000002</v>
      </c>
      <c r="D656" s="36"/>
      <c r="E656" s="72">
        <v>4.166666666666667</v>
      </c>
      <c r="F656" s="72">
        <v>0.26041666666666669</v>
      </c>
      <c r="G656" s="46">
        <v>9.7100000000000006E-2</v>
      </c>
      <c r="H656" s="46">
        <v>8.3000000000000001E-3</v>
      </c>
      <c r="I656" s="70" t="s">
        <v>26</v>
      </c>
      <c r="J656" s="44">
        <v>1460</v>
      </c>
      <c r="K656" s="44">
        <v>41</v>
      </c>
      <c r="L656" s="44">
        <v>1387</v>
      </c>
      <c r="M656" s="44">
        <v>39</v>
      </c>
      <c r="N656" s="44">
        <v>1568</v>
      </c>
      <c r="O656" s="44">
        <v>80</v>
      </c>
      <c r="P656" s="36"/>
      <c r="Q656" s="36">
        <f t="shared" si="12"/>
        <v>1387</v>
      </c>
      <c r="R656" s="36">
        <f t="shared" si="13"/>
        <v>39</v>
      </c>
      <c r="S656" s="41"/>
      <c r="T656" s="41">
        <f t="shared" si="14"/>
        <v>-5.2631578947368416</v>
      </c>
      <c r="U656" s="41">
        <f t="shared" si="15"/>
        <v>-13.049747656813265</v>
      </c>
    </row>
    <row r="657" spans="1:21">
      <c r="A657" s="48" t="s">
        <v>2310</v>
      </c>
      <c r="B657" s="54">
        <v>402</v>
      </c>
      <c r="C657" s="54">
        <v>2.12</v>
      </c>
      <c r="D657" s="36"/>
      <c r="E657" s="72">
        <v>4.1841004184100417</v>
      </c>
      <c r="F657" s="72">
        <v>0.21008035573606906</v>
      </c>
      <c r="G657" s="46">
        <v>8.9599999999999999E-2</v>
      </c>
      <c r="H657" s="46">
        <v>7.1000000000000004E-3</v>
      </c>
      <c r="I657" s="70" t="s">
        <v>26</v>
      </c>
      <c r="J657" s="44">
        <v>1395</v>
      </c>
      <c r="K657" s="44">
        <v>36</v>
      </c>
      <c r="L657" s="44">
        <v>1381</v>
      </c>
      <c r="M657" s="44">
        <v>31</v>
      </c>
      <c r="N657" s="44">
        <v>1416</v>
      </c>
      <c r="O657" s="44">
        <v>76</v>
      </c>
      <c r="P657" s="36"/>
      <c r="Q657" s="36">
        <f t="shared" si="12"/>
        <v>1381</v>
      </c>
      <c r="R657" s="36">
        <f t="shared" si="13"/>
        <v>31</v>
      </c>
      <c r="S657" s="41"/>
      <c r="T657" s="41">
        <f t="shared" si="14"/>
        <v>-1.0137581462708183</v>
      </c>
      <c r="U657" s="41">
        <f t="shared" si="15"/>
        <v>-2.5343953656770455</v>
      </c>
    </row>
    <row r="658" spans="1:21">
      <c r="A658" s="48" t="s">
        <v>2309</v>
      </c>
      <c r="B658" s="54">
        <v>378</v>
      </c>
      <c r="C658" s="54">
        <v>2.15</v>
      </c>
      <c r="D658" s="36"/>
      <c r="E658" s="72">
        <v>4.2553191489361701</v>
      </c>
      <c r="F658" s="72">
        <v>0.28972385694884567</v>
      </c>
      <c r="G658" s="46">
        <v>8.9599999999999999E-2</v>
      </c>
      <c r="H658" s="46">
        <v>6.0000000000000001E-3</v>
      </c>
      <c r="I658" s="70" t="s">
        <v>26</v>
      </c>
      <c r="J658" s="44">
        <v>1382</v>
      </c>
      <c r="K658" s="44">
        <v>36</v>
      </c>
      <c r="L658" s="44">
        <v>1361</v>
      </c>
      <c r="M658" s="44">
        <v>42</v>
      </c>
      <c r="N658" s="44">
        <v>1416</v>
      </c>
      <c r="O658" s="44">
        <v>64</v>
      </c>
      <c r="P658" s="36"/>
      <c r="Q658" s="36">
        <f t="shared" si="12"/>
        <v>1361</v>
      </c>
      <c r="R658" s="36">
        <f t="shared" si="13"/>
        <v>42</v>
      </c>
      <c r="S658" s="41"/>
      <c r="T658" s="41">
        <f t="shared" si="14"/>
        <v>-1.5429831006612784</v>
      </c>
      <c r="U658" s="41">
        <f t="shared" si="15"/>
        <v>-4.0411462160176344</v>
      </c>
    </row>
    <row r="659" spans="1:21">
      <c r="A659" s="48" t="s">
        <v>2308</v>
      </c>
      <c r="B659" s="54">
        <v>960</v>
      </c>
      <c r="C659" s="54">
        <v>4.7</v>
      </c>
      <c r="D659" s="36"/>
      <c r="E659" s="72">
        <v>4.166666666666667</v>
      </c>
      <c r="F659" s="72">
        <v>0.22569444444444448</v>
      </c>
      <c r="G659" s="46">
        <v>8.7499999999999994E-2</v>
      </c>
      <c r="H659" s="46">
        <v>5.4999999999999997E-3</v>
      </c>
      <c r="I659" s="70" t="s">
        <v>26</v>
      </c>
      <c r="J659" s="44">
        <v>1380</v>
      </c>
      <c r="K659" s="44">
        <v>31</v>
      </c>
      <c r="L659" s="44">
        <v>1387</v>
      </c>
      <c r="M659" s="44">
        <v>34</v>
      </c>
      <c r="N659" s="44">
        <v>1371</v>
      </c>
      <c r="O659" s="44">
        <v>60</v>
      </c>
      <c r="P659" s="36"/>
      <c r="Q659" s="36">
        <f t="shared" si="12"/>
        <v>1387</v>
      </c>
      <c r="R659" s="36">
        <f t="shared" si="13"/>
        <v>34</v>
      </c>
      <c r="S659" s="41"/>
      <c r="T659" s="41">
        <f t="shared" si="14"/>
        <v>0.50468637346791634</v>
      </c>
      <c r="U659" s="41">
        <f t="shared" si="15"/>
        <v>1.1535688536409516</v>
      </c>
    </row>
    <row r="660" spans="1:21">
      <c r="A660" s="48" t="s">
        <v>2307</v>
      </c>
      <c r="B660" s="54">
        <v>287</v>
      </c>
      <c r="C660" s="54">
        <v>1.86</v>
      </c>
      <c r="D660" s="36"/>
      <c r="E660" s="72">
        <v>4.1493775933609962</v>
      </c>
      <c r="F660" s="72">
        <v>0.22382534735972179</v>
      </c>
      <c r="G660" s="46">
        <v>8.7599999999999997E-2</v>
      </c>
      <c r="H660" s="46">
        <v>5.0000000000000001E-3</v>
      </c>
      <c r="I660" s="70" t="s">
        <v>26</v>
      </c>
      <c r="J660" s="44">
        <v>1384</v>
      </c>
      <c r="K660" s="44">
        <v>30</v>
      </c>
      <c r="L660" s="44">
        <v>1392</v>
      </c>
      <c r="M660" s="44">
        <v>34</v>
      </c>
      <c r="N660" s="44">
        <v>1373</v>
      </c>
      <c r="O660" s="44">
        <v>55</v>
      </c>
      <c r="P660" s="36"/>
      <c r="Q660" s="36">
        <f t="shared" si="12"/>
        <v>1392</v>
      </c>
      <c r="R660" s="36">
        <f t="shared" si="13"/>
        <v>34</v>
      </c>
      <c r="S660" s="41"/>
      <c r="T660" s="41">
        <f t="shared" si="14"/>
        <v>0.57471264367816088</v>
      </c>
      <c r="U660" s="41">
        <f t="shared" si="15"/>
        <v>1.3649425287356323</v>
      </c>
    </row>
    <row r="661" spans="1:21">
      <c r="A661" s="48" t="s">
        <v>2306</v>
      </c>
      <c r="B661" s="54">
        <v>870</v>
      </c>
      <c r="C661" s="54">
        <v>4.79</v>
      </c>
      <c r="D661" s="36"/>
      <c r="E661" s="72">
        <v>4.1493775933609962</v>
      </c>
      <c r="F661" s="72">
        <v>0.2066080129474355</v>
      </c>
      <c r="G661" s="46">
        <v>9.4100000000000003E-2</v>
      </c>
      <c r="H661" s="46">
        <v>7.0000000000000001E-3</v>
      </c>
      <c r="I661" s="70" t="s">
        <v>26</v>
      </c>
      <c r="J661" s="44">
        <v>1439</v>
      </c>
      <c r="K661" s="44">
        <v>34</v>
      </c>
      <c r="L661" s="44">
        <v>1392</v>
      </c>
      <c r="M661" s="44">
        <v>31</v>
      </c>
      <c r="N661" s="44">
        <v>1509</v>
      </c>
      <c r="O661" s="44">
        <v>70</v>
      </c>
      <c r="P661" s="36"/>
      <c r="Q661" s="36">
        <f t="shared" si="12"/>
        <v>1392</v>
      </c>
      <c r="R661" s="36">
        <f t="shared" si="13"/>
        <v>31</v>
      </c>
      <c r="S661" s="41"/>
      <c r="T661" s="41">
        <f t="shared" si="14"/>
        <v>-3.3764367816091956</v>
      </c>
      <c r="U661" s="41">
        <f t="shared" si="15"/>
        <v>-8.4051724137931032</v>
      </c>
    </row>
    <row r="662" spans="1:21">
      <c r="A662" s="48" t="s">
        <v>2305</v>
      </c>
      <c r="B662" s="54">
        <v>447</v>
      </c>
      <c r="C662" s="54">
        <v>1.96</v>
      </c>
      <c r="D662" s="36"/>
      <c r="E662" s="72">
        <v>4.1322314049586781</v>
      </c>
      <c r="F662" s="72">
        <v>0.25613004576190157</v>
      </c>
      <c r="G662" s="46">
        <v>8.9700000000000002E-2</v>
      </c>
      <c r="H662" s="46">
        <v>4.5999999999999999E-3</v>
      </c>
      <c r="I662" s="70" t="s">
        <v>26</v>
      </c>
      <c r="J662" s="44">
        <v>1406</v>
      </c>
      <c r="K662" s="44">
        <v>31</v>
      </c>
      <c r="L662" s="44">
        <v>1397</v>
      </c>
      <c r="M662" s="44">
        <v>39</v>
      </c>
      <c r="N662" s="44">
        <v>1418</v>
      </c>
      <c r="O662" s="44">
        <v>49</v>
      </c>
      <c r="P662" s="36"/>
      <c r="Q662" s="36">
        <f t="shared" si="12"/>
        <v>1397</v>
      </c>
      <c r="R662" s="36">
        <f t="shared" si="13"/>
        <v>39</v>
      </c>
      <c r="S662" s="41"/>
      <c r="T662" s="41">
        <f t="shared" si="14"/>
        <v>-0.64423765211166795</v>
      </c>
      <c r="U662" s="41">
        <f t="shared" si="15"/>
        <v>-1.5032211882605582</v>
      </c>
    </row>
    <row r="663" spans="1:21">
      <c r="A663" s="48" t="s">
        <v>2304</v>
      </c>
      <c r="B663" s="54">
        <v>315</v>
      </c>
      <c r="C663" s="54">
        <v>1.78</v>
      </c>
      <c r="D663" s="36"/>
      <c r="E663" s="72">
        <v>4.1152263374485596</v>
      </c>
      <c r="F663" s="72">
        <v>0.23709122931802401</v>
      </c>
      <c r="G663" s="46">
        <v>9.2100000000000001E-2</v>
      </c>
      <c r="H663" s="46">
        <v>5.4999999999999997E-3</v>
      </c>
      <c r="I663" s="70" t="s">
        <v>26</v>
      </c>
      <c r="J663" s="44">
        <v>1429</v>
      </c>
      <c r="K663" s="44">
        <v>32</v>
      </c>
      <c r="L663" s="44">
        <v>1402</v>
      </c>
      <c r="M663" s="44">
        <v>36</v>
      </c>
      <c r="N663" s="44">
        <v>1469</v>
      </c>
      <c r="O663" s="44">
        <v>57</v>
      </c>
      <c r="P663" s="36"/>
      <c r="Q663" s="36">
        <f t="shared" si="12"/>
        <v>1402</v>
      </c>
      <c r="R663" s="36">
        <f t="shared" si="13"/>
        <v>36</v>
      </c>
      <c r="S663" s="41"/>
      <c r="T663" s="41">
        <f t="shared" si="14"/>
        <v>-1.9258202567760341</v>
      </c>
      <c r="U663" s="41">
        <f t="shared" si="15"/>
        <v>-4.7788873038516408</v>
      </c>
    </row>
    <row r="664" spans="1:21">
      <c r="A664" s="48" t="s">
        <v>2303</v>
      </c>
      <c r="B664" s="54">
        <v>266</v>
      </c>
      <c r="C664" s="54">
        <v>1.81</v>
      </c>
      <c r="D664" s="36"/>
      <c r="E664" s="72">
        <v>4.1152263374485596</v>
      </c>
      <c r="F664" s="72">
        <v>0.20322105370116347</v>
      </c>
      <c r="G664" s="46">
        <v>9.0200000000000002E-2</v>
      </c>
      <c r="H664" s="46">
        <v>7.1999999999999998E-3</v>
      </c>
      <c r="I664" s="70" t="s">
        <v>26</v>
      </c>
      <c r="J664" s="44">
        <v>1413</v>
      </c>
      <c r="K664" s="44">
        <v>36</v>
      </c>
      <c r="L664" s="44">
        <v>1402</v>
      </c>
      <c r="M664" s="44">
        <v>31</v>
      </c>
      <c r="N664" s="44">
        <v>1429</v>
      </c>
      <c r="O664" s="44">
        <v>76</v>
      </c>
      <c r="P664" s="36"/>
      <c r="Q664" s="36">
        <f t="shared" si="12"/>
        <v>1402</v>
      </c>
      <c r="R664" s="36">
        <f t="shared" si="13"/>
        <v>31</v>
      </c>
      <c r="S664" s="41"/>
      <c r="T664" s="41">
        <f t="shared" si="14"/>
        <v>-0.78459343794579173</v>
      </c>
      <c r="U664" s="41">
        <f t="shared" si="15"/>
        <v>-1.9258202567760341</v>
      </c>
    </row>
    <row r="665" spans="1:21">
      <c r="A665" s="48" t="s">
        <v>2302</v>
      </c>
      <c r="B665" s="54">
        <v>970</v>
      </c>
      <c r="C665" s="54">
        <v>2.4700000000000002</v>
      </c>
      <c r="D665" s="36"/>
      <c r="E665" s="72">
        <v>4.0983606557377046</v>
      </c>
      <c r="F665" s="72">
        <v>0.21835528083848424</v>
      </c>
      <c r="G665" s="46">
        <v>9.0300000000000005E-2</v>
      </c>
      <c r="H665" s="46">
        <v>5.8999999999999999E-3</v>
      </c>
      <c r="I665" s="70" t="s">
        <v>26</v>
      </c>
      <c r="J665" s="44">
        <v>1417</v>
      </c>
      <c r="K665" s="44">
        <v>32</v>
      </c>
      <c r="L665" s="44">
        <v>1407</v>
      </c>
      <c r="M665" s="44">
        <v>34</v>
      </c>
      <c r="N665" s="44">
        <v>1431</v>
      </c>
      <c r="O665" s="44">
        <v>62</v>
      </c>
      <c r="P665" s="36"/>
      <c r="Q665" s="36">
        <f t="shared" si="12"/>
        <v>1407</v>
      </c>
      <c r="R665" s="36">
        <f t="shared" si="13"/>
        <v>34</v>
      </c>
      <c r="S665" s="41"/>
      <c r="T665" s="41">
        <f t="shared" si="14"/>
        <v>-0.71073205401563611</v>
      </c>
      <c r="U665" s="41">
        <f t="shared" si="15"/>
        <v>-1.7057569296375266</v>
      </c>
    </row>
    <row r="666" spans="1:21">
      <c r="A666" s="48" t="s">
        <v>2301</v>
      </c>
      <c r="B666" s="54">
        <v>388</v>
      </c>
      <c r="C666" s="54">
        <v>2.4500000000000002</v>
      </c>
      <c r="D666" s="36"/>
      <c r="E666" s="72">
        <v>3.9525691699604741</v>
      </c>
      <c r="F666" s="72">
        <v>0.2030964395631864</v>
      </c>
      <c r="G666" s="46">
        <v>8.7800000000000003E-2</v>
      </c>
      <c r="H666" s="46">
        <v>4.3E-3</v>
      </c>
      <c r="I666" s="70" t="s">
        <v>26</v>
      </c>
      <c r="J666" s="44">
        <v>1423</v>
      </c>
      <c r="K666" s="44">
        <v>27</v>
      </c>
      <c r="L666" s="44">
        <v>1454</v>
      </c>
      <c r="M666" s="44">
        <v>33</v>
      </c>
      <c r="N666" s="44">
        <v>1377</v>
      </c>
      <c r="O666" s="44">
        <v>47</v>
      </c>
      <c r="P666" s="36"/>
      <c r="Q666" s="36">
        <f t="shared" si="12"/>
        <v>1454</v>
      </c>
      <c r="R666" s="36">
        <f t="shared" si="13"/>
        <v>33</v>
      </c>
      <c r="S666" s="41"/>
      <c r="T666" s="41">
        <f t="shared" si="14"/>
        <v>2.1320495185694637</v>
      </c>
      <c r="U666" s="41">
        <f t="shared" si="15"/>
        <v>5.2957359009628613</v>
      </c>
    </row>
    <row r="667" spans="1:21">
      <c r="A667" s="48" t="s">
        <v>2300</v>
      </c>
      <c r="B667" s="54">
        <v>211.4</v>
      </c>
      <c r="C667" s="54">
        <v>1.97</v>
      </c>
      <c r="D667" s="36"/>
      <c r="E667" s="72">
        <v>4</v>
      </c>
      <c r="F667" s="72">
        <v>0.20799999999999999</v>
      </c>
      <c r="G667" s="46">
        <v>9.2799999999999994E-2</v>
      </c>
      <c r="H667" s="46">
        <v>6.1000000000000004E-3</v>
      </c>
      <c r="I667" s="70" t="s">
        <v>26</v>
      </c>
      <c r="J667" s="44">
        <v>1457</v>
      </c>
      <c r="K667" s="44">
        <v>32</v>
      </c>
      <c r="L667" s="44">
        <v>1438</v>
      </c>
      <c r="M667" s="44">
        <v>34</v>
      </c>
      <c r="N667" s="44">
        <v>1483</v>
      </c>
      <c r="O667" s="44">
        <v>62</v>
      </c>
      <c r="P667" s="36"/>
      <c r="Q667" s="36">
        <f t="shared" si="12"/>
        <v>1438</v>
      </c>
      <c r="R667" s="36">
        <f t="shared" si="13"/>
        <v>34</v>
      </c>
      <c r="S667" s="41"/>
      <c r="T667" s="41">
        <f t="shared" si="14"/>
        <v>-1.321279554937413</v>
      </c>
      <c r="U667" s="41">
        <f t="shared" si="15"/>
        <v>-3.1293463143254518</v>
      </c>
    </row>
    <row r="668" spans="1:21">
      <c r="A668" s="48" t="s">
        <v>2299</v>
      </c>
      <c r="B668" s="54">
        <v>325</v>
      </c>
      <c r="C668" s="54">
        <v>2.68</v>
      </c>
      <c r="D668" s="36"/>
      <c r="E668" s="72">
        <v>4.0160642570281126</v>
      </c>
      <c r="F668" s="72">
        <v>0.25806035386526033</v>
      </c>
      <c r="G668" s="46">
        <v>9.4E-2</v>
      </c>
      <c r="H668" s="46">
        <v>8.2000000000000007E-3</v>
      </c>
      <c r="I668" s="70" t="s">
        <v>26</v>
      </c>
      <c r="J668" s="44">
        <v>1463</v>
      </c>
      <c r="K668" s="44">
        <v>42</v>
      </c>
      <c r="L668" s="44">
        <v>1433</v>
      </c>
      <c r="M668" s="44">
        <v>41</v>
      </c>
      <c r="N668" s="44">
        <v>1507</v>
      </c>
      <c r="O668" s="44">
        <v>82</v>
      </c>
      <c r="P668" s="36"/>
      <c r="Q668" s="36">
        <f t="shared" si="12"/>
        <v>1433</v>
      </c>
      <c r="R668" s="36">
        <f t="shared" si="13"/>
        <v>41</v>
      </c>
      <c r="S668" s="41"/>
      <c r="T668" s="41">
        <f t="shared" si="14"/>
        <v>-2.0935101186322398</v>
      </c>
      <c r="U668" s="41">
        <f t="shared" si="15"/>
        <v>-5.1639916259595253</v>
      </c>
    </row>
    <row r="669" spans="1:21">
      <c r="B669" s="36"/>
      <c r="C669" s="36"/>
      <c r="D669" s="36"/>
      <c r="E669" s="66"/>
      <c r="F669" s="66"/>
      <c r="G669" s="68"/>
      <c r="H669" s="68"/>
      <c r="I669" s="70"/>
      <c r="J669" s="36"/>
      <c r="K669" s="36"/>
      <c r="L669" s="36"/>
      <c r="M669" s="36"/>
      <c r="N669" s="36"/>
      <c r="O669" s="36"/>
      <c r="P669" s="36"/>
      <c r="Q669" s="36"/>
      <c r="R669" s="36"/>
      <c r="S669" s="41"/>
      <c r="T669" s="41"/>
      <c r="U669" s="41"/>
    </row>
    <row r="670" spans="1:21">
      <c r="A670" s="53" t="s">
        <v>2298</v>
      </c>
      <c r="B670" s="44">
        <v>5470</v>
      </c>
      <c r="C670" s="44">
        <v>7.3</v>
      </c>
      <c r="D670" s="36"/>
      <c r="E670" s="73">
        <v>87.489063867016625</v>
      </c>
      <c r="F670" s="73">
        <v>5.3580354074288392</v>
      </c>
      <c r="G670" s="52">
        <v>7.7100000000000002E-2</v>
      </c>
      <c r="H670" s="52">
        <v>8.6E-3</v>
      </c>
      <c r="I670" s="70" t="s">
        <v>26</v>
      </c>
      <c r="J670" s="44">
        <v>116.4</v>
      </c>
      <c r="K670" s="44">
        <v>7</v>
      </c>
      <c r="L670" s="44">
        <v>73.3</v>
      </c>
      <c r="M670" s="44">
        <v>2.2000000000000002</v>
      </c>
      <c r="N670" s="44">
        <v>1123</v>
      </c>
      <c r="O670" s="44">
        <v>111</v>
      </c>
      <c r="P670" s="36"/>
      <c r="Q670" s="44">
        <v>70.5</v>
      </c>
      <c r="R670" s="44">
        <v>2.1</v>
      </c>
      <c r="S670" s="41"/>
      <c r="T670" s="41">
        <f t="shared" ref="T670:T701" si="16">(L670-J670)/L670*100</f>
        <v>-58.799454297407927</v>
      </c>
      <c r="U670" s="41">
        <f t="shared" ref="U670:U701" si="17">(L670-N670)/L670*100</f>
        <v>-1432.0600272851298</v>
      </c>
    </row>
    <row r="671" spans="1:21">
      <c r="A671" s="53" t="s">
        <v>2297</v>
      </c>
      <c r="B671" s="44">
        <v>4140</v>
      </c>
      <c r="C671" s="44">
        <v>17.34</v>
      </c>
      <c r="D671" s="36"/>
      <c r="E671" s="73">
        <v>90.497737556561077</v>
      </c>
      <c r="F671" s="73">
        <v>5.7328883519993434</v>
      </c>
      <c r="G671" s="52">
        <v>4.7899999999999998E-2</v>
      </c>
      <c r="H671" s="52">
        <v>2.2000000000000001E-3</v>
      </c>
      <c r="I671" s="70" t="s">
        <v>26</v>
      </c>
      <c r="J671" s="44">
        <v>71.5</v>
      </c>
      <c r="K671" s="44">
        <v>2.7</v>
      </c>
      <c r="L671" s="44">
        <v>70.8</v>
      </c>
      <c r="M671" s="44">
        <v>2.2000000000000002</v>
      </c>
      <c r="N671" s="44">
        <v>93</v>
      </c>
      <c r="O671" s="44">
        <v>54</v>
      </c>
      <c r="P671" s="36"/>
      <c r="Q671" s="44">
        <v>70.8</v>
      </c>
      <c r="R671" s="44">
        <v>2.2000000000000002</v>
      </c>
      <c r="S671" s="41"/>
      <c r="T671" s="41">
        <f t="shared" si="16"/>
        <v>-0.98870056497175551</v>
      </c>
      <c r="U671" s="41">
        <f t="shared" si="17"/>
        <v>-31.355932203389834</v>
      </c>
    </row>
    <row r="672" spans="1:21">
      <c r="A672" s="53" t="s">
        <v>2296</v>
      </c>
      <c r="B672" s="44">
        <v>1940</v>
      </c>
      <c r="C672" s="44">
        <v>6.86</v>
      </c>
      <c r="D672" s="36"/>
      <c r="E672" s="73">
        <v>87.412587412587413</v>
      </c>
      <c r="F672" s="73">
        <v>5.7307203286224269</v>
      </c>
      <c r="G672" s="52">
        <v>6.9900000000000004E-2</v>
      </c>
      <c r="H672" s="52">
        <v>5.7999999999999996E-3</v>
      </c>
      <c r="I672" s="70" t="s">
        <v>26</v>
      </c>
      <c r="J672" s="44">
        <v>106.2</v>
      </c>
      <c r="K672" s="44">
        <v>5.3</v>
      </c>
      <c r="L672" s="44">
        <v>73.3</v>
      </c>
      <c r="M672" s="44">
        <v>2.4</v>
      </c>
      <c r="N672" s="44">
        <v>924</v>
      </c>
      <c r="O672" s="44">
        <v>85</v>
      </c>
      <c r="P672" s="36"/>
      <c r="Q672" s="44">
        <v>71.3</v>
      </c>
      <c r="R672" s="44">
        <v>2.2999999999999998</v>
      </c>
      <c r="S672" s="41"/>
      <c r="T672" s="41">
        <f t="shared" si="16"/>
        <v>-44.884038199181454</v>
      </c>
      <c r="U672" s="41">
        <f t="shared" si="17"/>
        <v>-1160.5729877216918</v>
      </c>
    </row>
    <row r="673" spans="1:21">
      <c r="A673" s="53" t="s">
        <v>2295</v>
      </c>
      <c r="B673" s="44">
        <v>1281</v>
      </c>
      <c r="C673" s="44">
        <v>10.45</v>
      </c>
      <c r="D673" s="36"/>
      <c r="E673" s="73">
        <v>80.256821829855539</v>
      </c>
      <c r="F673" s="73">
        <v>5.2817491091879241</v>
      </c>
      <c r="G673" s="52">
        <v>0.128</v>
      </c>
      <c r="H673" s="52">
        <v>1.7999999999999999E-2</v>
      </c>
      <c r="I673" s="70" t="s">
        <v>26</v>
      </c>
      <c r="J673" s="44">
        <v>202</v>
      </c>
      <c r="K673" s="44">
        <v>14</v>
      </c>
      <c r="L673" s="44">
        <v>79.8</v>
      </c>
      <c r="M673" s="44">
        <v>2.6</v>
      </c>
      <c r="N673" s="44">
        <v>2070</v>
      </c>
      <c r="O673" s="44">
        <v>124</v>
      </c>
      <c r="P673" s="36"/>
      <c r="Q673" s="44">
        <v>71.8</v>
      </c>
      <c r="R673" s="44">
        <v>2.2999999999999998</v>
      </c>
      <c r="S673" s="41"/>
      <c r="T673" s="41">
        <f t="shared" si="16"/>
        <v>-153.13283208020053</v>
      </c>
      <c r="U673" s="41">
        <f t="shared" si="17"/>
        <v>-2493.9849624060153</v>
      </c>
    </row>
    <row r="674" spans="1:21">
      <c r="A674" s="53" t="s">
        <v>2294</v>
      </c>
      <c r="B674" s="44">
        <v>289</v>
      </c>
      <c r="C674" s="44">
        <v>1.2230000000000001</v>
      </c>
      <c r="D674" s="36"/>
      <c r="E674" s="73">
        <v>87.183958151700097</v>
      </c>
      <c r="F674" s="73">
        <v>4.864667237758332</v>
      </c>
      <c r="G674" s="52">
        <v>5.7200000000000001E-2</v>
      </c>
      <c r="H674" s="52">
        <v>7.6E-3</v>
      </c>
      <c r="I674" s="70" t="s">
        <v>26</v>
      </c>
      <c r="J674" s="44">
        <v>87.9</v>
      </c>
      <c r="K674" s="44">
        <v>6.1</v>
      </c>
      <c r="L674" s="44">
        <v>73.5</v>
      </c>
      <c r="M674" s="44">
        <v>2</v>
      </c>
      <c r="N674" s="44">
        <v>498</v>
      </c>
      <c r="O674" s="44">
        <v>146</v>
      </c>
      <c r="P674" s="36"/>
      <c r="Q674" s="44">
        <v>72.599999999999994</v>
      </c>
      <c r="R674" s="44">
        <v>2</v>
      </c>
      <c r="S674" s="41"/>
      <c r="T674" s="41">
        <f t="shared" si="16"/>
        <v>-19.591836734693885</v>
      </c>
      <c r="U674" s="41">
        <f t="shared" si="17"/>
        <v>-577.55102040816325</v>
      </c>
    </row>
    <row r="675" spans="1:21">
      <c r="A675" s="53" t="s">
        <v>2293</v>
      </c>
      <c r="B675" s="44">
        <v>7710</v>
      </c>
      <c r="C675" s="44">
        <v>7.07</v>
      </c>
      <c r="D675" s="36"/>
      <c r="E675" s="73">
        <v>82.781456953642376</v>
      </c>
      <c r="F675" s="73">
        <v>5.4822156922941971</v>
      </c>
      <c r="G675" s="52">
        <v>7.8200000000000006E-2</v>
      </c>
      <c r="H675" s="52">
        <v>6.0000000000000001E-3</v>
      </c>
      <c r="I675" s="70" t="s">
        <v>26</v>
      </c>
      <c r="J675" s="44">
        <v>124.3</v>
      </c>
      <c r="K675" s="44">
        <v>5.9</v>
      </c>
      <c r="L675" s="44">
        <v>77.400000000000006</v>
      </c>
      <c r="M675" s="44">
        <v>2.5</v>
      </c>
      <c r="N675" s="44">
        <v>1151</v>
      </c>
      <c r="O675" s="44">
        <v>76</v>
      </c>
      <c r="P675" s="36"/>
      <c r="Q675" s="44">
        <v>74.400000000000006</v>
      </c>
      <c r="R675" s="44">
        <v>2.5</v>
      </c>
      <c r="S675" s="41"/>
      <c r="T675" s="41">
        <f t="shared" si="16"/>
        <v>-60.594315245478029</v>
      </c>
      <c r="U675" s="41">
        <f t="shared" si="17"/>
        <v>-1387.0801033591729</v>
      </c>
    </row>
    <row r="676" spans="1:21">
      <c r="A676" s="53" t="s">
        <v>2292</v>
      </c>
      <c r="B676" s="44">
        <v>278</v>
      </c>
      <c r="C676" s="44">
        <v>3.57</v>
      </c>
      <c r="D676" s="36"/>
      <c r="E676" s="73">
        <v>85.034013605442183</v>
      </c>
      <c r="F676" s="73">
        <v>6.0738581146744428</v>
      </c>
      <c r="G676" s="52">
        <v>5.7000000000000002E-2</v>
      </c>
      <c r="H676" s="52">
        <v>5.7000000000000002E-3</v>
      </c>
      <c r="I676" s="70" t="s">
        <v>26</v>
      </c>
      <c r="J676" s="44">
        <v>89.7</v>
      </c>
      <c r="K676" s="44">
        <v>5.3</v>
      </c>
      <c r="L676" s="44">
        <v>75.400000000000006</v>
      </c>
      <c r="M676" s="44">
        <v>2.7</v>
      </c>
      <c r="N676" s="44">
        <v>491</v>
      </c>
      <c r="O676" s="44">
        <v>110</v>
      </c>
      <c r="P676" s="36"/>
      <c r="Q676" s="44">
        <v>74.5</v>
      </c>
      <c r="R676" s="44">
        <v>2.6</v>
      </c>
      <c r="S676" s="41"/>
      <c r="T676" s="41">
        <f t="shared" si="16"/>
        <v>-18.965517241379303</v>
      </c>
      <c r="U676" s="41">
        <f t="shared" si="17"/>
        <v>-551.19363395225469</v>
      </c>
    </row>
    <row r="677" spans="1:21">
      <c r="A677" s="53" t="s">
        <v>2291</v>
      </c>
      <c r="B677" s="44">
        <v>8130</v>
      </c>
      <c r="C677" s="44">
        <v>9.89</v>
      </c>
      <c r="D677" s="36"/>
      <c r="E677" s="73">
        <v>85.763293310463126</v>
      </c>
      <c r="F677" s="73">
        <v>6.4727013819217447</v>
      </c>
      <c r="G677" s="52">
        <v>4.7E-2</v>
      </c>
      <c r="H677" s="52">
        <v>2.3999999999999998E-3</v>
      </c>
      <c r="I677" s="70" t="s">
        <v>26</v>
      </c>
      <c r="J677" s="44">
        <v>73.900000000000006</v>
      </c>
      <c r="K677" s="44">
        <v>3.2</v>
      </c>
      <c r="L677" s="44">
        <v>74.7</v>
      </c>
      <c r="M677" s="44">
        <v>2.8</v>
      </c>
      <c r="N677" s="44">
        <v>48</v>
      </c>
      <c r="O677" s="44">
        <v>61</v>
      </c>
      <c r="P677" s="36"/>
      <c r="Q677" s="44">
        <v>74.8</v>
      </c>
      <c r="R677" s="44">
        <v>2.8</v>
      </c>
      <c r="S677" s="41"/>
      <c r="T677" s="41">
        <f t="shared" si="16"/>
        <v>1.0709504685408262</v>
      </c>
      <c r="U677" s="41">
        <f t="shared" si="17"/>
        <v>35.742971887550198</v>
      </c>
    </row>
    <row r="678" spans="1:21">
      <c r="A678" s="53" t="s">
        <v>2290</v>
      </c>
      <c r="B678" s="44">
        <v>2810</v>
      </c>
      <c r="C678" s="44">
        <v>4.8099999999999996</v>
      </c>
      <c r="D678" s="36"/>
      <c r="E678" s="73">
        <v>84.745762711864415</v>
      </c>
      <c r="F678" s="73">
        <v>4.0218328066647508</v>
      </c>
      <c r="G678" s="52">
        <v>5.2499999999999998E-2</v>
      </c>
      <c r="H678" s="52">
        <v>2.0999999999999999E-3</v>
      </c>
      <c r="I678" s="70" t="s">
        <v>26</v>
      </c>
      <c r="J678" s="44">
        <v>83.2</v>
      </c>
      <c r="K678" s="44">
        <v>2.5</v>
      </c>
      <c r="L678" s="44">
        <v>75.599999999999994</v>
      </c>
      <c r="M678" s="44">
        <v>1.8</v>
      </c>
      <c r="N678" s="44">
        <v>306</v>
      </c>
      <c r="O678" s="44">
        <v>46</v>
      </c>
      <c r="P678" s="36"/>
      <c r="Q678" s="44">
        <v>75.2</v>
      </c>
      <c r="R678" s="44">
        <v>1.8</v>
      </c>
      <c r="S678" s="41"/>
      <c r="T678" s="41">
        <f t="shared" si="16"/>
        <v>-10.052910052910065</v>
      </c>
      <c r="U678" s="41">
        <f t="shared" si="17"/>
        <v>-304.76190476190482</v>
      </c>
    </row>
    <row r="679" spans="1:21">
      <c r="A679" s="53" t="s">
        <v>2289</v>
      </c>
      <c r="B679" s="44">
        <v>230</v>
      </c>
      <c r="C679" s="44">
        <v>3.27</v>
      </c>
      <c r="D679" s="36"/>
      <c r="E679" s="73">
        <v>83.056478405315616</v>
      </c>
      <c r="F679" s="73">
        <v>3.173254158342623</v>
      </c>
      <c r="G679" s="52">
        <v>5.4399999999999997E-2</v>
      </c>
      <c r="H679" s="52">
        <v>3.3999999999999998E-3</v>
      </c>
      <c r="I679" s="70" t="s">
        <v>26</v>
      </c>
      <c r="J679" s="44">
        <v>87.8</v>
      </c>
      <c r="K679" s="44">
        <v>3.1</v>
      </c>
      <c r="L679" s="44">
        <v>77.2</v>
      </c>
      <c r="M679" s="44">
        <v>1.5</v>
      </c>
      <c r="N679" s="44">
        <v>387</v>
      </c>
      <c r="O679" s="44">
        <v>70</v>
      </c>
      <c r="P679" s="36"/>
      <c r="Q679" s="44">
        <v>76.5</v>
      </c>
      <c r="R679" s="44">
        <v>1.5</v>
      </c>
      <c r="S679" s="41"/>
      <c r="T679" s="41">
        <f t="shared" si="16"/>
        <v>-13.730569948186522</v>
      </c>
      <c r="U679" s="41">
        <f t="shared" si="17"/>
        <v>-401.29533678756479</v>
      </c>
    </row>
    <row r="680" spans="1:21">
      <c r="A680" s="53" t="s">
        <v>2288</v>
      </c>
      <c r="B680" s="44">
        <v>297</v>
      </c>
      <c r="C680" s="44">
        <v>1.069</v>
      </c>
      <c r="D680" s="36"/>
      <c r="E680" s="73">
        <v>83.125519534497087</v>
      </c>
      <c r="F680" s="73">
        <v>3.9386156387916329</v>
      </c>
      <c r="G680" s="52">
        <v>5.3999999999999999E-2</v>
      </c>
      <c r="H680" s="52">
        <v>3.7000000000000002E-3</v>
      </c>
      <c r="I680" s="70" t="s">
        <v>26</v>
      </c>
      <c r="J680" s="44">
        <v>87.1</v>
      </c>
      <c r="K680" s="44">
        <v>3.5</v>
      </c>
      <c r="L680" s="44">
        <v>77.099999999999994</v>
      </c>
      <c r="M680" s="44">
        <v>1.8</v>
      </c>
      <c r="N680" s="44">
        <v>370</v>
      </c>
      <c r="O680" s="44">
        <v>77</v>
      </c>
      <c r="P680" s="36"/>
      <c r="Q680" s="44">
        <v>76.5</v>
      </c>
      <c r="R680" s="44">
        <v>1.8</v>
      </c>
      <c r="S680" s="41"/>
      <c r="T680" s="41">
        <f t="shared" si="16"/>
        <v>-12.97016861219196</v>
      </c>
      <c r="U680" s="41">
        <f t="shared" si="17"/>
        <v>-379.89623865110246</v>
      </c>
    </row>
    <row r="681" spans="1:21">
      <c r="A681" s="53" t="s">
        <v>2287</v>
      </c>
      <c r="B681" s="44">
        <v>1520</v>
      </c>
      <c r="C681" s="44">
        <v>4.1500000000000004</v>
      </c>
      <c r="D681" s="36"/>
      <c r="E681" s="73">
        <v>83.61204013377926</v>
      </c>
      <c r="F681" s="73">
        <v>6.501605127459424</v>
      </c>
      <c r="G681" s="52">
        <v>4.8800000000000003E-2</v>
      </c>
      <c r="H681" s="52">
        <v>2.0999999999999999E-3</v>
      </c>
      <c r="I681" s="70" t="s">
        <v>26</v>
      </c>
      <c r="J681" s="44">
        <v>78.599999999999994</v>
      </c>
      <c r="K681" s="44">
        <v>3.4</v>
      </c>
      <c r="L681" s="44">
        <v>76.599999999999994</v>
      </c>
      <c r="M681" s="44">
        <v>3</v>
      </c>
      <c r="N681" s="44">
        <v>137</v>
      </c>
      <c r="O681" s="44">
        <v>51</v>
      </c>
      <c r="P681" s="36"/>
      <c r="Q681" s="44">
        <v>76.5</v>
      </c>
      <c r="R681" s="44">
        <v>3</v>
      </c>
      <c r="S681" s="41"/>
      <c r="T681" s="41">
        <f t="shared" si="16"/>
        <v>-2.6109660574412534</v>
      </c>
      <c r="U681" s="41">
        <f t="shared" si="17"/>
        <v>-78.851174934725861</v>
      </c>
    </row>
    <row r="682" spans="1:21">
      <c r="A682" s="53" t="s">
        <v>2286</v>
      </c>
      <c r="B682" s="44">
        <v>194</v>
      </c>
      <c r="C682" s="44">
        <v>1.958</v>
      </c>
      <c r="D682" s="36"/>
      <c r="E682" s="73">
        <v>82.440230832646336</v>
      </c>
      <c r="F682" s="73">
        <v>5.029329828207608</v>
      </c>
      <c r="G682" s="52">
        <v>5.8099999999999999E-2</v>
      </c>
      <c r="H682" s="52">
        <v>6.4000000000000003E-3</v>
      </c>
      <c r="I682" s="70" t="s">
        <v>26</v>
      </c>
      <c r="J682" s="44">
        <v>94.1</v>
      </c>
      <c r="K682" s="44">
        <v>5.7</v>
      </c>
      <c r="L682" s="44">
        <v>77.7</v>
      </c>
      <c r="M682" s="44">
        <v>2.4</v>
      </c>
      <c r="N682" s="44">
        <v>533</v>
      </c>
      <c r="O682" s="44">
        <v>121</v>
      </c>
      <c r="P682" s="36"/>
      <c r="Q682" s="44">
        <v>76.7</v>
      </c>
      <c r="R682" s="44">
        <v>2.2999999999999998</v>
      </c>
      <c r="S682" s="41"/>
      <c r="T682" s="41">
        <f t="shared" si="16"/>
        <v>-21.106821106821094</v>
      </c>
      <c r="U682" s="41">
        <f t="shared" si="17"/>
        <v>-585.97168597168604</v>
      </c>
    </row>
    <row r="683" spans="1:21">
      <c r="A683" s="53" t="s">
        <v>2285</v>
      </c>
      <c r="B683" s="44">
        <v>6700</v>
      </c>
      <c r="C683" s="44">
        <v>9.6999999999999993</v>
      </c>
      <c r="D683" s="36"/>
      <c r="E683" s="73">
        <v>75.757575757575765</v>
      </c>
      <c r="F683" s="73">
        <v>5.7392102846648303</v>
      </c>
      <c r="G683" s="52">
        <v>0.12089999999999999</v>
      </c>
      <c r="H683" s="52">
        <v>6.6E-3</v>
      </c>
      <c r="I683" s="70" t="s">
        <v>26</v>
      </c>
      <c r="J683" s="44">
        <v>201.9</v>
      </c>
      <c r="K683" s="44">
        <v>8.5</v>
      </c>
      <c r="L683" s="44">
        <v>84.5</v>
      </c>
      <c r="M683" s="44">
        <v>3.2</v>
      </c>
      <c r="N683" s="44">
        <v>1969</v>
      </c>
      <c r="O683" s="44">
        <v>49</v>
      </c>
      <c r="P683" s="36"/>
      <c r="Q683" s="44">
        <v>76.8</v>
      </c>
      <c r="R683" s="44">
        <v>2.9</v>
      </c>
      <c r="S683" s="41"/>
      <c r="T683" s="41">
        <f t="shared" si="16"/>
        <v>-138.93491124260356</v>
      </c>
      <c r="U683" s="41">
        <f t="shared" si="17"/>
        <v>-2230.1775147928993</v>
      </c>
    </row>
    <row r="684" spans="1:21">
      <c r="A684" s="53" t="s">
        <v>2284</v>
      </c>
      <c r="B684" s="44">
        <v>1396</v>
      </c>
      <c r="C684" s="44">
        <v>5.25</v>
      </c>
      <c r="D684" s="36"/>
      <c r="E684" s="73">
        <v>81.900081900081901</v>
      </c>
      <c r="F684" s="73">
        <v>3.6221166442296662</v>
      </c>
      <c r="G684" s="52">
        <v>5.2299999999999999E-2</v>
      </c>
      <c r="H684" s="52">
        <v>2.2000000000000001E-3</v>
      </c>
      <c r="I684" s="70" t="s">
        <v>26</v>
      </c>
      <c r="J684" s="44">
        <v>85.6</v>
      </c>
      <c r="K684" s="44">
        <v>2.5</v>
      </c>
      <c r="L684" s="44">
        <v>78.2</v>
      </c>
      <c r="M684" s="44">
        <v>1.7</v>
      </c>
      <c r="N684" s="44">
        <v>298</v>
      </c>
      <c r="O684" s="44">
        <v>48</v>
      </c>
      <c r="P684" s="36"/>
      <c r="Q684" s="44">
        <v>77.8</v>
      </c>
      <c r="R684" s="44">
        <v>1.7</v>
      </c>
      <c r="S684" s="41"/>
      <c r="T684" s="41">
        <f t="shared" si="16"/>
        <v>-9.462915601023008</v>
      </c>
      <c r="U684" s="41">
        <f t="shared" si="17"/>
        <v>-281.07416879795397</v>
      </c>
    </row>
    <row r="685" spans="1:21">
      <c r="A685" s="53" t="s">
        <v>2283</v>
      </c>
      <c r="B685" s="44">
        <v>4330</v>
      </c>
      <c r="C685" s="44">
        <v>9.0299999999999994</v>
      </c>
      <c r="D685" s="36"/>
      <c r="E685" s="73">
        <v>79.365079365079367</v>
      </c>
      <c r="F685" s="73">
        <v>6.9286974048878811</v>
      </c>
      <c r="G685" s="52">
        <v>7.4999999999999997E-2</v>
      </c>
      <c r="H685" s="52">
        <v>5.1999999999999998E-3</v>
      </c>
      <c r="I685" s="70" t="s">
        <v>26</v>
      </c>
      <c r="J685" s="44">
        <v>124.3</v>
      </c>
      <c r="K685" s="44">
        <v>6.5</v>
      </c>
      <c r="L685" s="44">
        <v>80.7</v>
      </c>
      <c r="M685" s="44">
        <v>3.5</v>
      </c>
      <c r="N685" s="44">
        <v>1068</v>
      </c>
      <c r="O685" s="44">
        <v>70</v>
      </c>
      <c r="P685" s="36"/>
      <c r="Q685" s="44">
        <v>77.900000000000006</v>
      </c>
      <c r="R685" s="44">
        <v>3.4</v>
      </c>
      <c r="S685" s="41"/>
      <c r="T685" s="41">
        <f t="shared" si="16"/>
        <v>-54.027261462205686</v>
      </c>
      <c r="U685" s="41">
        <f t="shared" si="17"/>
        <v>-1223.4200743494423</v>
      </c>
    </row>
    <row r="686" spans="1:21">
      <c r="A686" s="53" t="s">
        <v>2282</v>
      </c>
      <c r="B686" s="44">
        <v>170</v>
      </c>
      <c r="C686" s="44">
        <v>1.4450000000000001</v>
      </c>
      <c r="D686" s="36"/>
      <c r="E686" s="73">
        <v>77.579519006982153</v>
      </c>
      <c r="F686" s="73">
        <v>5.3565377747256875</v>
      </c>
      <c r="G686" s="52">
        <v>8.8999999999999996E-2</v>
      </c>
      <c r="H686" s="52">
        <v>0.02</v>
      </c>
      <c r="I686" s="70" t="s">
        <v>26</v>
      </c>
      <c r="J686" s="44">
        <v>149</v>
      </c>
      <c r="K686" s="44">
        <v>16</v>
      </c>
      <c r="L686" s="44">
        <v>82.6</v>
      </c>
      <c r="M686" s="44">
        <v>2.8</v>
      </c>
      <c r="N686" s="44">
        <v>1403</v>
      </c>
      <c r="O686" s="44">
        <v>215</v>
      </c>
      <c r="P686" s="36"/>
      <c r="Q686" s="44">
        <v>78.3</v>
      </c>
      <c r="R686" s="44">
        <v>2.7</v>
      </c>
      <c r="S686" s="41"/>
      <c r="T686" s="41">
        <f t="shared" si="16"/>
        <v>-80.387409200968534</v>
      </c>
      <c r="U686" s="41">
        <f t="shared" si="17"/>
        <v>-1598.5472154963682</v>
      </c>
    </row>
    <row r="687" spans="1:21">
      <c r="A687" s="53" t="s">
        <v>2281</v>
      </c>
      <c r="B687" s="44">
        <v>830</v>
      </c>
      <c r="C687" s="44">
        <v>2.95</v>
      </c>
      <c r="D687" s="36"/>
      <c r="E687" s="73">
        <v>80.128205128205124</v>
      </c>
      <c r="F687" s="73">
        <v>4.4943704799474036</v>
      </c>
      <c r="G687" s="52">
        <v>6.0999999999999999E-2</v>
      </c>
      <c r="H687" s="52">
        <v>5.7000000000000002E-3</v>
      </c>
      <c r="I687" s="70" t="s">
        <v>26</v>
      </c>
      <c r="J687" s="44">
        <v>101.3</v>
      </c>
      <c r="K687" s="44">
        <v>5.3</v>
      </c>
      <c r="L687" s="44">
        <v>80</v>
      </c>
      <c r="M687" s="44">
        <v>2.2000000000000002</v>
      </c>
      <c r="N687" s="44">
        <v>638</v>
      </c>
      <c r="O687" s="44">
        <v>101</v>
      </c>
      <c r="P687" s="36"/>
      <c r="Q687" s="44">
        <v>78.599999999999994</v>
      </c>
      <c r="R687" s="44">
        <v>2.2000000000000002</v>
      </c>
      <c r="S687" s="41"/>
      <c r="T687" s="41">
        <f t="shared" si="16"/>
        <v>-26.625</v>
      </c>
      <c r="U687" s="41">
        <f t="shared" si="17"/>
        <v>-697.5</v>
      </c>
    </row>
    <row r="688" spans="1:21">
      <c r="A688" s="53" t="s">
        <v>2280</v>
      </c>
      <c r="B688" s="44">
        <v>7300</v>
      </c>
      <c r="C688" s="44">
        <v>6.4</v>
      </c>
      <c r="D688" s="36"/>
      <c r="E688" s="73">
        <v>79.365079365079367</v>
      </c>
      <c r="F688" s="73">
        <v>6.9286974048878811</v>
      </c>
      <c r="G688" s="52">
        <v>6.7199999999999996E-2</v>
      </c>
      <c r="H688" s="52">
        <v>5.8999999999999999E-3</v>
      </c>
      <c r="I688" s="70" t="s">
        <v>26</v>
      </c>
      <c r="J688" s="44">
        <v>112.1</v>
      </c>
      <c r="K688" s="44">
        <v>6.6</v>
      </c>
      <c r="L688" s="44">
        <v>80.7</v>
      </c>
      <c r="M688" s="44">
        <v>3.5</v>
      </c>
      <c r="N688" s="44">
        <v>843</v>
      </c>
      <c r="O688" s="44">
        <v>91</v>
      </c>
      <c r="P688" s="36"/>
      <c r="Q688" s="44">
        <v>78.7</v>
      </c>
      <c r="R688" s="44">
        <v>3.4</v>
      </c>
      <c r="S688" s="41"/>
      <c r="T688" s="41">
        <f t="shared" si="16"/>
        <v>-38.909541511771984</v>
      </c>
      <c r="U688" s="41">
        <f t="shared" si="17"/>
        <v>-944.60966542750919</v>
      </c>
    </row>
    <row r="689" spans="1:21">
      <c r="A689" s="53" t="s">
        <v>2279</v>
      </c>
      <c r="B689" s="44">
        <v>730</v>
      </c>
      <c r="C689" s="44">
        <v>2.1</v>
      </c>
      <c r="D689" s="36"/>
      <c r="E689" s="73">
        <v>80.97165991902834</v>
      </c>
      <c r="F689" s="73">
        <v>5.3762559622350796</v>
      </c>
      <c r="G689" s="52">
        <v>4.8800000000000003E-2</v>
      </c>
      <c r="H689" s="52">
        <v>3.0000000000000001E-3</v>
      </c>
      <c r="I689" s="70" t="s">
        <v>26</v>
      </c>
      <c r="J689" s="44">
        <v>81</v>
      </c>
      <c r="K689" s="44">
        <v>3.5</v>
      </c>
      <c r="L689" s="44">
        <v>79.099999999999994</v>
      </c>
      <c r="M689" s="44">
        <v>2.6</v>
      </c>
      <c r="N689" s="44">
        <v>137</v>
      </c>
      <c r="O689" s="44">
        <v>72</v>
      </c>
      <c r="P689" s="36"/>
      <c r="Q689" s="44">
        <v>79</v>
      </c>
      <c r="R689" s="44">
        <v>2.6</v>
      </c>
      <c r="S689" s="41"/>
      <c r="T689" s="41">
        <f t="shared" si="16"/>
        <v>-2.4020227560050644</v>
      </c>
      <c r="U689" s="41">
        <f t="shared" si="17"/>
        <v>-73.198482932996228</v>
      </c>
    </row>
    <row r="690" spans="1:21">
      <c r="A690" s="53" t="s">
        <v>2278</v>
      </c>
      <c r="B690" s="44">
        <v>194</v>
      </c>
      <c r="C690" s="44">
        <v>1.536</v>
      </c>
      <c r="D690" s="36"/>
      <c r="E690" s="73">
        <v>78.988941548183263</v>
      </c>
      <c r="F690" s="73">
        <v>4.2426919630935727</v>
      </c>
      <c r="G690" s="52">
        <v>6.4199999999999993E-2</v>
      </c>
      <c r="H690" s="52">
        <v>6.6E-3</v>
      </c>
      <c r="I690" s="70" t="s">
        <v>26</v>
      </c>
      <c r="J690" s="44">
        <v>107.8</v>
      </c>
      <c r="K690" s="44">
        <v>5.9</v>
      </c>
      <c r="L690" s="44">
        <v>81.099999999999994</v>
      </c>
      <c r="M690" s="44">
        <v>2.2000000000000002</v>
      </c>
      <c r="N690" s="44">
        <v>747</v>
      </c>
      <c r="O690" s="44">
        <v>109</v>
      </c>
      <c r="P690" s="36"/>
      <c r="Q690" s="44">
        <v>79.400000000000006</v>
      </c>
      <c r="R690" s="44">
        <v>2.1</v>
      </c>
      <c r="S690" s="41"/>
      <c r="T690" s="41">
        <f t="shared" si="16"/>
        <v>-32.922318125770659</v>
      </c>
      <c r="U690" s="41">
        <f t="shared" si="17"/>
        <v>-821.08508014796553</v>
      </c>
    </row>
    <row r="691" spans="1:21">
      <c r="A691" s="53" t="s">
        <v>2277</v>
      </c>
      <c r="B691" s="44">
        <v>290</v>
      </c>
      <c r="C691" s="44">
        <v>1.3089999999999999</v>
      </c>
      <c r="D691" s="36"/>
      <c r="E691" s="73">
        <v>79.87220447284345</v>
      </c>
      <c r="F691" s="73">
        <v>3.5725586665169593</v>
      </c>
      <c r="G691" s="52">
        <v>4.7699999999999999E-2</v>
      </c>
      <c r="H691" s="52">
        <v>3.0999999999999999E-3</v>
      </c>
      <c r="I691" s="70" t="s">
        <v>26</v>
      </c>
      <c r="J691" s="44">
        <v>80.3</v>
      </c>
      <c r="K691" s="44">
        <v>3</v>
      </c>
      <c r="L691" s="44">
        <v>80.2</v>
      </c>
      <c r="M691" s="44">
        <v>1.8</v>
      </c>
      <c r="N691" s="44">
        <v>83</v>
      </c>
      <c r="O691" s="44">
        <v>77</v>
      </c>
      <c r="P691" s="36"/>
      <c r="Q691" s="44">
        <v>80.2</v>
      </c>
      <c r="R691" s="44">
        <v>1.8</v>
      </c>
      <c r="S691" s="41"/>
      <c r="T691" s="41">
        <f t="shared" si="16"/>
        <v>-0.12468827930173854</v>
      </c>
      <c r="U691" s="41">
        <f t="shared" si="17"/>
        <v>-3.491271820448874</v>
      </c>
    </row>
    <row r="692" spans="1:21">
      <c r="A692" s="53" t="s">
        <v>2276</v>
      </c>
      <c r="B692" s="44">
        <v>204</v>
      </c>
      <c r="C692" s="44">
        <v>2.31</v>
      </c>
      <c r="D692" s="36"/>
      <c r="E692" s="73">
        <v>73.529411764705884</v>
      </c>
      <c r="F692" s="73">
        <v>5.4065743944636688</v>
      </c>
      <c r="G692" s="52">
        <v>0.108</v>
      </c>
      <c r="H692" s="52">
        <v>2.1000000000000001E-2</v>
      </c>
      <c r="I692" s="70" t="s">
        <v>26</v>
      </c>
      <c r="J692" s="44">
        <v>187</v>
      </c>
      <c r="K692" s="44">
        <v>18</v>
      </c>
      <c r="L692" s="44">
        <v>87.1</v>
      </c>
      <c r="M692" s="44">
        <v>3.2</v>
      </c>
      <c r="N692" s="44">
        <v>1765</v>
      </c>
      <c r="O692" s="44">
        <v>178</v>
      </c>
      <c r="P692" s="36"/>
      <c r="Q692" s="44">
        <v>80.5</v>
      </c>
      <c r="R692" s="44">
        <v>2.9</v>
      </c>
      <c r="S692" s="41"/>
      <c r="T692" s="41">
        <f t="shared" si="16"/>
        <v>-114.69575200918484</v>
      </c>
      <c r="U692" s="41">
        <f t="shared" si="17"/>
        <v>-1926.4064293915042</v>
      </c>
    </row>
    <row r="693" spans="1:21">
      <c r="A693" s="53" t="s">
        <v>2275</v>
      </c>
      <c r="B693" s="44">
        <v>169</v>
      </c>
      <c r="C693" s="44">
        <v>1.8979999999999999</v>
      </c>
      <c r="D693" s="36"/>
      <c r="E693" s="73">
        <v>77.881619937694694</v>
      </c>
      <c r="F693" s="73">
        <v>3.6999835017129099</v>
      </c>
      <c r="G693" s="52">
        <v>5.6399999999999999E-2</v>
      </c>
      <c r="H693" s="52">
        <v>6.1999999999999998E-3</v>
      </c>
      <c r="I693" s="70" t="s">
        <v>26</v>
      </c>
      <c r="J693" s="44">
        <v>96.6</v>
      </c>
      <c r="K693" s="44">
        <v>5.5</v>
      </c>
      <c r="L693" s="44">
        <v>82.2</v>
      </c>
      <c r="M693" s="44">
        <v>1.9</v>
      </c>
      <c r="N693" s="44">
        <v>467</v>
      </c>
      <c r="O693" s="44">
        <v>122</v>
      </c>
      <c r="P693" s="36"/>
      <c r="Q693" s="44">
        <v>81.3</v>
      </c>
      <c r="R693" s="44">
        <v>1.9</v>
      </c>
      <c r="S693" s="41"/>
      <c r="T693" s="41">
        <f t="shared" si="16"/>
        <v>-17.518248175182471</v>
      </c>
      <c r="U693" s="41">
        <f t="shared" si="17"/>
        <v>-468.12652068126522</v>
      </c>
    </row>
    <row r="694" spans="1:21">
      <c r="A694" s="53" t="s">
        <v>2274</v>
      </c>
      <c r="B694" s="44">
        <v>166</v>
      </c>
      <c r="C694" s="44">
        <v>1.986</v>
      </c>
      <c r="D694" s="36"/>
      <c r="E694" s="73">
        <v>76.51109410864575</v>
      </c>
      <c r="F694" s="73">
        <v>4.2148422156254739</v>
      </c>
      <c r="G694" s="52">
        <v>7.0000000000000007E-2</v>
      </c>
      <c r="H694" s="52">
        <v>1.4E-2</v>
      </c>
      <c r="I694" s="70" t="s">
        <v>26</v>
      </c>
      <c r="J694" s="44">
        <v>121</v>
      </c>
      <c r="K694" s="44">
        <v>12</v>
      </c>
      <c r="L694" s="44">
        <v>83.7</v>
      </c>
      <c r="M694" s="44">
        <v>2.2999999999999998</v>
      </c>
      <c r="N694" s="44">
        <v>927</v>
      </c>
      <c r="O694" s="44">
        <v>205</v>
      </c>
      <c r="P694" s="36"/>
      <c r="Q694" s="44">
        <v>81.400000000000006</v>
      </c>
      <c r="R694" s="44">
        <v>2.2000000000000002</v>
      </c>
      <c r="S694" s="41"/>
      <c r="T694" s="41">
        <f t="shared" si="16"/>
        <v>-44.563918757467142</v>
      </c>
      <c r="U694" s="41">
        <f t="shared" si="17"/>
        <v>-1007.52688172043</v>
      </c>
    </row>
    <row r="695" spans="1:21">
      <c r="A695" s="53" t="s">
        <v>2273</v>
      </c>
      <c r="B695" s="44">
        <v>240</v>
      </c>
      <c r="C695" s="44">
        <v>1.4950000000000001</v>
      </c>
      <c r="D695" s="36"/>
      <c r="E695" s="73">
        <v>78.003120124804994</v>
      </c>
      <c r="F695" s="73">
        <v>4.5633650619035686</v>
      </c>
      <c r="G695" s="52">
        <v>5.2400000000000002E-2</v>
      </c>
      <c r="H695" s="52">
        <v>6.0000000000000001E-3</v>
      </c>
      <c r="I695" s="70" t="s">
        <v>26</v>
      </c>
      <c r="J695" s="44">
        <v>89.9</v>
      </c>
      <c r="K695" s="44">
        <v>5.5</v>
      </c>
      <c r="L695" s="44">
        <v>82.1</v>
      </c>
      <c r="M695" s="44">
        <v>2.4</v>
      </c>
      <c r="N695" s="44">
        <v>302</v>
      </c>
      <c r="O695" s="44">
        <v>131</v>
      </c>
      <c r="P695" s="36"/>
      <c r="Q695" s="44">
        <v>81.599999999999994</v>
      </c>
      <c r="R695" s="44">
        <v>2.4</v>
      </c>
      <c r="S695" s="41"/>
      <c r="T695" s="41">
        <f t="shared" si="16"/>
        <v>-9.500609013398309</v>
      </c>
      <c r="U695" s="41">
        <f t="shared" si="17"/>
        <v>-267.84409257003659</v>
      </c>
    </row>
    <row r="696" spans="1:21">
      <c r="A696" s="53" t="s">
        <v>2272</v>
      </c>
      <c r="B696" s="44">
        <v>232</v>
      </c>
      <c r="C696" s="44">
        <v>1.657</v>
      </c>
      <c r="D696" s="36"/>
      <c r="E696" s="73">
        <v>76.277650648360023</v>
      </c>
      <c r="F696" s="73">
        <v>3.3746023932912905</v>
      </c>
      <c r="G696" s="52">
        <v>6.6500000000000004E-2</v>
      </c>
      <c r="H696" s="52">
        <v>5.8999999999999999E-3</v>
      </c>
      <c r="I696" s="70" t="s">
        <v>26</v>
      </c>
      <c r="J696" s="44">
        <v>115.2</v>
      </c>
      <c r="K696" s="44">
        <v>5.4</v>
      </c>
      <c r="L696" s="44">
        <v>84</v>
      </c>
      <c r="M696" s="44">
        <v>1.8</v>
      </c>
      <c r="N696" s="44">
        <v>821</v>
      </c>
      <c r="O696" s="44">
        <v>93</v>
      </c>
      <c r="P696" s="36"/>
      <c r="Q696" s="44">
        <v>82</v>
      </c>
      <c r="R696" s="44">
        <v>1.8</v>
      </c>
      <c r="S696" s="41"/>
      <c r="T696" s="41">
        <f t="shared" si="16"/>
        <v>-37.142857142857146</v>
      </c>
      <c r="U696" s="41">
        <f t="shared" si="17"/>
        <v>-877.38095238095241</v>
      </c>
    </row>
    <row r="697" spans="1:21">
      <c r="A697" s="53" t="s">
        <v>2271</v>
      </c>
      <c r="B697" s="44">
        <v>138.30000000000001</v>
      </c>
      <c r="C697" s="44">
        <v>2.3530000000000002</v>
      </c>
      <c r="D697" s="36"/>
      <c r="E697" s="73">
        <v>78.003120124804994</v>
      </c>
      <c r="F697" s="73">
        <v>4.1374509894592357</v>
      </c>
      <c r="G697" s="52">
        <v>4.7500000000000001E-2</v>
      </c>
      <c r="H697" s="52">
        <v>4.7999999999999996E-3</v>
      </c>
      <c r="I697" s="70" t="s">
        <v>26</v>
      </c>
      <c r="J697" s="44">
        <v>81.8</v>
      </c>
      <c r="K697" s="44">
        <v>4.5</v>
      </c>
      <c r="L697" s="44">
        <v>82.1</v>
      </c>
      <c r="M697" s="44">
        <v>2.2000000000000002</v>
      </c>
      <c r="N697" s="44">
        <v>73</v>
      </c>
      <c r="O697" s="44">
        <v>120</v>
      </c>
      <c r="P697" s="36"/>
      <c r="Q697" s="44">
        <v>82.1</v>
      </c>
      <c r="R697" s="44">
        <v>2.2000000000000002</v>
      </c>
      <c r="S697" s="41"/>
      <c r="T697" s="41">
        <f t="shared" si="16"/>
        <v>0.36540803897685403</v>
      </c>
      <c r="U697" s="41">
        <f t="shared" si="17"/>
        <v>11.08404384896467</v>
      </c>
    </row>
    <row r="698" spans="1:21">
      <c r="A698" s="53" t="s">
        <v>2270</v>
      </c>
      <c r="B698" s="44">
        <v>178</v>
      </c>
      <c r="C698" s="44">
        <v>2.46</v>
      </c>
      <c r="D698" s="36"/>
      <c r="E698" s="73">
        <v>76.982294072363359</v>
      </c>
      <c r="F698" s="73">
        <v>5.0373325605472559</v>
      </c>
      <c r="G698" s="52">
        <v>5.79E-2</v>
      </c>
      <c r="H698" s="52">
        <v>5.4999999999999997E-3</v>
      </c>
      <c r="I698" s="70" t="s">
        <v>26</v>
      </c>
      <c r="J698" s="44">
        <v>100.1</v>
      </c>
      <c r="K698" s="44">
        <v>5.5</v>
      </c>
      <c r="L698" s="44">
        <v>83.2</v>
      </c>
      <c r="M698" s="44">
        <v>2.7</v>
      </c>
      <c r="N698" s="44">
        <v>525</v>
      </c>
      <c r="O698" s="44">
        <v>104</v>
      </c>
      <c r="P698" s="36"/>
      <c r="Q698" s="44">
        <v>82.1</v>
      </c>
      <c r="R698" s="44">
        <v>2.7</v>
      </c>
      <c r="S698" s="41"/>
      <c r="T698" s="41">
        <f t="shared" si="16"/>
        <v>-20.312499999999989</v>
      </c>
      <c r="U698" s="41">
        <f t="shared" si="17"/>
        <v>-531.00961538461547</v>
      </c>
    </row>
    <row r="699" spans="1:21">
      <c r="A699" s="53" t="s">
        <v>2269</v>
      </c>
      <c r="B699" s="44">
        <v>175.5</v>
      </c>
      <c r="C699" s="44">
        <v>2.6309999999999998</v>
      </c>
      <c r="D699" s="36"/>
      <c r="E699" s="73">
        <v>77.399380804953566</v>
      </c>
      <c r="F699" s="73">
        <v>3.0552387159850092</v>
      </c>
      <c r="G699" s="52">
        <v>5.1700000000000003E-2</v>
      </c>
      <c r="H699" s="52">
        <v>5.0000000000000001E-3</v>
      </c>
      <c r="I699" s="70" t="s">
        <v>26</v>
      </c>
      <c r="J699" s="44">
        <v>89.4</v>
      </c>
      <c r="K699" s="44">
        <v>4.5</v>
      </c>
      <c r="L699" s="44">
        <v>82.8</v>
      </c>
      <c r="M699" s="44">
        <v>1.6</v>
      </c>
      <c r="N699" s="44">
        <v>271</v>
      </c>
      <c r="O699" s="44">
        <v>111</v>
      </c>
      <c r="P699" s="36"/>
      <c r="Q699" s="44">
        <v>82.3</v>
      </c>
      <c r="R699" s="44">
        <v>1.6</v>
      </c>
      <c r="S699" s="41"/>
      <c r="T699" s="41">
        <f t="shared" si="16"/>
        <v>-7.9710144927536337</v>
      </c>
      <c r="U699" s="41">
        <f t="shared" si="17"/>
        <v>-227.29468599033817</v>
      </c>
    </row>
    <row r="700" spans="1:21">
      <c r="A700" s="53" t="s">
        <v>2268</v>
      </c>
      <c r="B700" s="44">
        <v>1365</v>
      </c>
      <c r="C700" s="44">
        <v>4.9000000000000004</v>
      </c>
      <c r="D700" s="36"/>
      <c r="E700" s="73">
        <v>77.579519006982153</v>
      </c>
      <c r="F700" s="73">
        <v>4.4537505093224823</v>
      </c>
      <c r="G700" s="52">
        <v>4.9599999999999998E-2</v>
      </c>
      <c r="H700" s="52">
        <v>2.5000000000000001E-3</v>
      </c>
      <c r="I700" s="70" t="s">
        <v>26</v>
      </c>
      <c r="J700" s="44">
        <v>85.7</v>
      </c>
      <c r="K700" s="44">
        <v>3.1</v>
      </c>
      <c r="L700" s="44">
        <v>82.6</v>
      </c>
      <c r="M700" s="44">
        <v>2.4</v>
      </c>
      <c r="N700" s="44">
        <v>175</v>
      </c>
      <c r="O700" s="44">
        <v>59</v>
      </c>
      <c r="P700" s="36"/>
      <c r="Q700" s="44">
        <v>82.4</v>
      </c>
      <c r="R700" s="44">
        <v>2.2999999999999998</v>
      </c>
      <c r="S700" s="41"/>
      <c r="T700" s="41">
        <f t="shared" si="16"/>
        <v>-3.7530266343825773</v>
      </c>
      <c r="U700" s="41">
        <f t="shared" si="17"/>
        <v>-111.86440677966102</v>
      </c>
    </row>
    <row r="701" spans="1:21">
      <c r="A701" s="53" t="s">
        <v>2267</v>
      </c>
      <c r="B701" s="44">
        <v>3250</v>
      </c>
      <c r="C701" s="44">
        <v>5.42</v>
      </c>
      <c r="D701" s="36"/>
      <c r="E701" s="73">
        <v>75.187969924812037</v>
      </c>
      <c r="F701" s="73">
        <v>6.2185539035558826</v>
      </c>
      <c r="G701" s="52">
        <v>7.1599999999999997E-2</v>
      </c>
      <c r="H701" s="52">
        <v>4.5999999999999999E-3</v>
      </c>
      <c r="I701" s="70" t="s">
        <v>26</v>
      </c>
      <c r="J701" s="44">
        <v>125.2</v>
      </c>
      <c r="K701" s="44">
        <v>6.2</v>
      </c>
      <c r="L701" s="44">
        <v>85.2</v>
      </c>
      <c r="M701" s="44">
        <v>3.5</v>
      </c>
      <c r="N701" s="44">
        <v>974</v>
      </c>
      <c r="O701" s="44">
        <v>65</v>
      </c>
      <c r="P701" s="36"/>
      <c r="Q701" s="44">
        <v>82.6</v>
      </c>
      <c r="R701" s="44">
        <v>3.4</v>
      </c>
      <c r="S701" s="41"/>
      <c r="T701" s="41">
        <f t="shared" si="16"/>
        <v>-46.948356807511736</v>
      </c>
      <c r="U701" s="41">
        <f t="shared" si="17"/>
        <v>-1043.1924882629107</v>
      </c>
    </row>
    <row r="702" spans="1:21">
      <c r="A702" s="53" t="s">
        <v>2266</v>
      </c>
      <c r="B702" s="44">
        <v>147</v>
      </c>
      <c r="C702" s="44">
        <v>2.35</v>
      </c>
      <c r="D702" s="36"/>
      <c r="E702" s="73">
        <v>76.51109410864575</v>
      </c>
      <c r="F702" s="73">
        <v>4.3319211660595149</v>
      </c>
      <c r="G702" s="52">
        <v>5.6500000000000002E-2</v>
      </c>
      <c r="H702" s="52">
        <v>6.3E-3</v>
      </c>
      <c r="I702" s="70" t="s">
        <v>26</v>
      </c>
      <c r="J702" s="44">
        <v>98.4</v>
      </c>
      <c r="K702" s="44">
        <v>5.9</v>
      </c>
      <c r="L702" s="44">
        <v>83.7</v>
      </c>
      <c r="M702" s="44">
        <v>2.4</v>
      </c>
      <c r="N702" s="44">
        <v>471</v>
      </c>
      <c r="O702" s="44">
        <v>123</v>
      </c>
      <c r="P702" s="36"/>
      <c r="Q702" s="44">
        <v>82.8</v>
      </c>
      <c r="R702" s="44">
        <v>2.2999999999999998</v>
      </c>
      <c r="S702" s="41"/>
      <c r="T702" s="41">
        <f t="shared" ref="T702:T734" si="18">(L702-J702)/L702*100</f>
        <v>-17.562724014336919</v>
      </c>
      <c r="U702" s="41">
        <f t="shared" ref="U702:U734" si="19">(L702-N702)/L702*100</f>
        <v>-462.72401433691755</v>
      </c>
    </row>
    <row r="703" spans="1:21">
      <c r="A703" s="53" t="s">
        <v>2265</v>
      </c>
      <c r="B703" s="44">
        <v>223</v>
      </c>
      <c r="C703" s="44">
        <v>2.88</v>
      </c>
      <c r="D703" s="36"/>
      <c r="E703" s="73">
        <v>76.863950807071475</v>
      </c>
      <c r="F703" s="73">
        <v>3.4266788215297037</v>
      </c>
      <c r="G703" s="52">
        <v>5.28E-2</v>
      </c>
      <c r="H703" s="52">
        <v>4.5999999999999999E-3</v>
      </c>
      <c r="I703" s="70" t="s">
        <v>26</v>
      </c>
      <c r="J703" s="44">
        <v>91.8</v>
      </c>
      <c r="K703" s="44">
        <v>4.3</v>
      </c>
      <c r="L703" s="44">
        <v>83.3</v>
      </c>
      <c r="M703" s="44">
        <v>1.8</v>
      </c>
      <c r="N703" s="44">
        <v>319</v>
      </c>
      <c r="O703" s="44">
        <v>99</v>
      </c>
      <c r="P703" s="36"/>
      <c r="Q703" s="44">
        <v>82.8</v>
      </c>
      <c r="R703" s="44">
        <v>1.8</v>
      </c>
      <c r="S703" s="41"/>
      <c r="T703" s="41">
        <f t="shared" si="18"/>
        <v>-10.204081632653061</v>
      </c>
      <c r="U703" s="41">
        <f t="shared" si="19"/>
        <v>-282.95318127250903</v>
      </c>
    </row>
    <row r="704" spans="1:21">
      <c r="A704" s="53" t="s">
        <v>2264</v>
      </c>
      <c r="B704" s="44">
        <v>225</v>
      </c>
      <c r="C704" s="44">
        <v>2.0499999999999998</v>
      </c>
      <c r="D704" s="36"/>
      <c r="E704" s="73">
        <v>74.29420505200595</v>
      </c>
      <c r="F704" s="73">
        <v>4.3605068344045099</v>
      </c>
      <c r="G704" s="52">
        <v>7.8399999999999997E-2</v>
      </c>
      <c r="H704" s="52">
        <v>8.5000000000000006E-3</v>
      </c>
      <c r="I704" s="70" t="s">
        <v>26</v>
      </c>
      <c r="J704" s="44">
        <v>137.9</v>
      </c>
      <c r="K704" s="44">
        <v>7.9</v>
      </c>
      <c r="L704" s="44">
        <v>86.2</v>
      </c>
      <c r="M704" s="44">
        <v>2.5</v>
      </c>
      <c r="N704" s="44">
        <v>1156</v>
      </c>
      <c r="O704" s="44">
        <v>108</v>
      </c>
      <c r="P704" s="36"/>
      <c r="Q704" s="44">
        <v>82.9</v>
      </c>
      <c r="R704" s="44">
        <v>2.4</v>
      </c>
      <c r="S704" s="41"/>
      <c r="T704" s="41">
        <f t="shared" si="18"/>
        <v>-59.976798143851504</v>
      </c>
      <c r="U704" s="41">
        <f t="shared" si="19"/>
        <v>-1241.0672853828305</v>
      </c>
    </row>
    <row r="705" spans="1:23">
      <c r="A705" s="53" t="s">
        <v>2263</v>
      </c>
      <c r="B705" s="44">
        <v>183</v>
      </c>
      <c r="C705" s="44">
        <v>2.35</v>
      </c>
      <c r="D705" s="36"/>
      <c r="E705" s="73">
        <v>73.90983000739098</v>
      </c>
      <c r="F705" s="73">
        <v>4.3155037476599318</v>
      </c>
      <c r="G705" s="52">
        <v>7.9399999999999998E-2</v>
      </c>
      <c r="H705" s="52">
        <v>8.5000000000000006E-3</v>
      </c>
      <c r="I705" s="70" t="s">
        <v>26</v>
      </c>
      <c r="J705" s="44">
        <v>140.19999999999999</v>
      </c>
      <c r="K705" s="44">
        <v>8</v>
      </c>
      <c r="L705" s="44">
        <v>86.6</v>
      </c>
      <c r="M705" s="44">
        <v>2.5</v>
      </c>
      <c r="N705" s="44">
        <v>1181</v>
      </c>
      <c r="O705" s="44">
        <v>106</v>
      </c>
      <c r="P705" s="36"/>
      <c r="Q705" s="44">
        <v>83.2</v>
      </c>
      <c r="R705" s="44">
        <v>2.4</v>
      </c>
      <c r="S705" s="41"/>
      <c r="T705" s="41">
        <f t="shared" si="18"/>
        <v>-61.893764434180135</v>
      </c>
      <c r="U705" s="41">
        <f t="shared" si="19"/>
        <v>-1263.741339491917</v>
      </c>
    </row>
    <row r="706" spans="1:23">
      <c r="A706" s="53" t="s">
        <v>2262</v>
      </c>
      <c r="B706" s="44">
        <v>140</v>
      </c>
      <c r="C706" s="44">
        <v>2.21</v>
      </c>
      <c r="D706" s="36"/>
      <c r="E706" s="73">
        <v>74.074074074074076</v>
      </c>
      <c r="F706" s="73">
        <v>5.4869684499314131</v>
      </c>
      <c r="G706" s="52">
        <v>7.5999999999999998E-2</v>
      </c>
      <c r="H706" s="52">
        <v>1.7999999999999999E-2</v>
      </c>
      <c r="I706" s="70" t="s">
        <v>26</v>
      </c>
      <c r="J706" s="44">
        <v>134</v>
      </c>
      <c r="K706" s="44">
        <v>16</v>
      </c>
      <c r="L706" s="44">
        <v>86.4</v>
      </c>
      <c r="M706" s="44">
        <v>3.2</v>
      </c>
      <c r="N706" s="44">
        <v>1094</v>
      </c>
      <c r="O706" s="44">
        <v>237</v>
      </c>
      <c r="P706" s="36"/>
      <c r="Q706" s="44">
        <v>83.4</v>
      </c>
      <c r="R706" s="44">
        <v>3.1</v>
      </c>
      <c r="S706" s="41"/>
      <c r="T706" s="41">
        <f t="shared" si="18"/>
        <v>-55.092592592592581</v>
      </c>
      <c r="U706" s="41">
        <f t="shared" si="19"/>
        <v>-1166.2037037037037</v>
      </c>
    </row>
    <row r="707" spans="1:23">
      <c r="A707" s="53" t="s">
        <v>2261</v>
      </c>
      <c r="B707" s="44">
        <v>123.2</v>
      </c>
      <c r="C707" s="44">
        <v>2.4700000000000002</v>
      </c>
      <c r="D707" s="36"/>
      <c r="E707" s="73">
        <v>76.33587786259541</v>
      </c>
      <c r="F707" s="73">
        <v>4.1955596993182205</v>
      </c>
      <c r="G707" s="52">
        <v>4.9599999999999998E-2</v>
      </c>
      <c r="H707" s="52">
        <v>5.4000000000000003E-3</v>
      </c>
      <c r="I707" s="70" t="s">
        <v>26</v>
      </c>
      <c r="J707" s="44">
        <v>87.1</v>
      </c>
      <c r="K707" s="44">
        <v>5.0999999999999996</v>
      </c>
      <c r="L707" s="44">
        <v>83.9</v>
      </c>
      <c r="M707" s="44">
        <v>2.2999999999999998</v>
      </c>
      <c r="N707" s="44">
        <v>175</v>
      </c>
      <c r="O707" s="44">
        <v>127</v>
      </c>
      <c r="P707" s="36"/>
      <c r="Q707" s="44">
        <v>83.7</v>
      </c>
      <c r="R707" s="44">
        <v>2.2999999999999998</v>
      </c>
      <c r="S707" s="41"/>
      <c r="T707" s="41">
        <f t="shared" si="18"/>
        <v>-3.8140643623361004</v>
      </c>
      <c r="U707" s="41">
        <f t="shared" si="19"/>
        <v>-108.58164481525625</v>
      </c>
    </row>
    <row r="708" spans="1:23">
      <c r="A708" s="53" t="s">
        <v>2260</v>
      </c>
      <c r="B708" s="44">
        <v>218</v>
      </c>
      <c r="C708" s="44">
        <v>1.673</v>
      </c>
      <c r="D708" s="36"/>
      <c r="E708" s="73">
        <v>76.161462300076167</v>
      </c>
      <c r="F708" s="73">
        <v>2.7842728030492432</v>
      </c>
      <c r="G708" s="52">
        <v>4.9799999999999997E-2</v>
      </c>
      <c r="H708" s="52">
        <v>3.7000000000000002E-3</v>
      </c>
      <c r="I708" s="70" t="s">
        <v>26</v>
      </c>
      <c r="J708" s="44">
        <v>87.6</v>
      </c>
      <c r="K708" s="44">
        <v>3.5</v>
      </c>
      <c r="L708" s="44">
        <v>84.1</v>
      </c>
      <c r="M708" s="44">
        <v>1.5</v>
      </c>
      <c r="N708" s="44">
        <v>185</v>
      </c>
      <c r="O708" s="44">
        <v>87</v>
      </c>
      <c r="P708" s="36"/>
      <c r="Q708" s="44">
        <v>83.9</v>
      </c>
      <c r="R708" s="44">
        <v>1.5</v>
      </c>
      <c r="S708" s="41"/>
      <c r="T708" s="41">
        <f t="shared" si="18"/>
        <v>-4.1617122473246138</v>
      </c>
      <c r="U708" s="41">
        <f t="shared" si="19"/>
        <v>-119.97621878715816</v>
      </c>
    </row>
    <row r="709" spans="1:23">
      <c r="A709" s="53" t="s">
        <v>2259</v>
      </c>
      <c r="B709" s="44">
        <v>263</v>
      </c>
      <c r="C709" s="44">
        <v>1.3480000000000001</v>
      </c>
      <c r="D709" s="36"/>
      <c r="E709" s="73">
        <v>75.98784194528875</v>
      </c>
      <c r="F709" s="73">
        <v>3.9264234439814856</v>
      </c>
      <c r="G709" s="52">
        <v>5.0900000000000001E-2</v>
      </c>
      <c r="H709" s="52">
        <v>3.5999999999999999E-3</v>
      </c>
      <c r="I709" s="70" t="s">
        <v>26</v>
      </c>
      <c r="J709" s="44">
        <v>89.7</v>
      </c>
      <c r="K709" s="44">
        <v>3.8</v>
      </c>
      <c r="L709" s="44">
        <v>84.3</v>
      </c>
      <c r="M709" s="44">
        <v>2.2000000000000002</v>
      </c>
      <c r="N709" s="44">
        <v>235</v>
      </c>
      <c r="O709" s="44">
        <v>82</v>
      </c>
      <c r="P709" s="36"/>
      <c r="Q709" s="44">
        <v>83.9</v>
      </c>
      <c r="R709" s="44">
        <v>2.2000000000000002</v>
      </c>
      <c r="S709" s="41"/>
      <c r="T709" s="41">
        <f t="shared" si="18"/>
        <v>-6.4056939501779429</v>
      </c>
      <c r="U709" s="41">
        <f t="shared" si="19"/>
        <v>-178.76631079478054</v>
      </c>
    </row>
    <row r="710" spans="1:23">
      <c r="A710" s="53" t="s">
        <v>2258</v>
      </c>
      <c r="B710" s="44">
        <v>204</v>
      </c>
      <c r="C710" s="44">
        <v>2.76</v>
      </c>
      <c r="D710" s="36"/>
      <c r="E710" s="73">
        <v>73.046018991964928</v>
      </c>
      <c r="F710" s="73">
        <v>4.6954343837055612</v>
      </c>
      <c r="G710" s="52">
        <v>7.5999999999999998E-2</v>
      </c>
      <c r="H710" s="52">
        <v>1.2999999999999999E-2</v>
      </c>
      <c r="I710" s="70" t="s">
        <v>26</v>
      </c>
      <c r="J710" s="44">
        <v>136</v>
      </c>
      <c r="K710" s="44">
        <v>12</v>
      </c>
      <c r="L710" s="44">
        <v>87.7</v>
      </c>
      <c r="M710" s="44">
        <v>2.8</v>
      </c>
      <c r="N710" s="44">
        <v>1094</v>
      </c>
      <c r="O710" s="44">
        <v>171</v>
      </c>
      <c r="P710" s="36"/>
      <c r="Q710" s="44">
        <v>84.5</v>
      </c>
      <c r="R710" s="44">
        <v>2.7</v>
      </c>
      <c r="S710" s="41"/>
      <c r="T710" s="41">
        <f t="shared" si="18"/>
        <v>-55.074116305587225</v>
      </c>
      <c r="U710" s="41">
        <f t="shared" si="19"/>
        <v>-1147.4344355758267</v>
      </c>
    </row>
    <row r="711" spans="1:23">
      <c r="A711" s="53" t="s">
        <v>2257</v>
      </c>
      <c r="B711" s="44">
        <v>188</v>
      </c>
      <c r="C711" s="44">
        <v>1.879</v>
      </c>
      <c r="D711" s="36"/>
      <c r="E711" s="73">
        <v>73.691967575534264</v>
      </c>
      <c r="F711" s="73">
        <v>3.4212188336467642</v>
      </c>
      <c r="G711" s="52">
        <v>6.8599999999999994E-2</v>
      </c>
      <c r="H711" s="52">
        <v>8.6E-3</v>
      </c>
      <c r="I711" s="70" t="s">
        <v>26</v>
      </c>
      <c r="J711" s="44">
        <v>122.6</v>
      </c>
      <c r="K711" s="44">
        <v>7.7</v>
      </c>
      <c r="L711" s="44">
        <v>86.9</v>
      </c>
      <c r="M711" s="44">
        <v>2</v>
      </c>
      <c r="N711" s="44">
        <v>886</v>
      </c>
      <c r="O711" s="44">
        <v>130</v>
      </c>
      <c r="P711" s="36"/>
      <c r="Q711" s="44">
        <v>84.6</v>
      </c>
      <c r="R711" s="44">
        <v>2</v>
      </c>
      <c r="S711" s="41"/>
      <c r="T711" s="41">
        <f t="shared" si="18"/>
        <v>-41.081703107019543</v>
      </c>
      <c r="U711" s="41">
        <f t="shared" si="19"/>
        <v>-919.56271576524739</v>
      </c>
    </row>
    <row r="712" spans="1:23">
      <c r="A712" s="53" t="s">
        <v>2256</v>
      </c>
      <c r="B712" s="44">
        <v>162</v>
      </c>
      <c r="C712" s="44">
        <v>1.96</v>
      </c>
      <c r="D712" s="36"/>
      <c r="E712" s="73">
        <v>74.626865671641795</v>
      </c>
      <c r="F712" s="73">
        <v>5.5691690799732685</v>
      </c>
      <c r="G712" s="52">
        <v>5.4699999999999999E-2</v>
      </c>
      <c r="H712" s="52">
        <v>6.4000000000000003E-3</v>
      </c>
      <c r="I712" s="70" t="s">
        <v>26</v>
      </c>
      <c r="J712" s="44">
        <v>97.7</v>
      </c>
      <c r="K712" s="44">
        <v>6.5</v>
      </c>
      <c r="L712" s="44">
        <v>85.8</v>
      </c>
      <c r="M712" s="44">
        <v>3.2</v>
      </c>
      <c r="N712" s="44">
        <v>399</v>
      </c>
      <c r="O712" s="44">
        <v>131</v>
      </c>
      <c r="P712" s="36"/>
      <c r="Q712" s="44">
        <v>85.1</v>
      </c>
      <c r="R712" s="44">
        <v>3.2</v>
      </c>
      <c r="S712" s="41"/>
      <c r="T712" s="41">
        <f t="shared" si="18"/>
        <v>-13.869463869463877</v>
      </c>
      <c r="U712" s="41">
        <f t="shared" si="19"/>
        <v>-365.03496503496507</v>
      </c>
    </row>
    <row r="713" spans="1:23">
      <c r="A713" s="53" t="s">
        <v>2255</v>
      </c>
      <c r="B713" s="44">
        <v>160</v>
      </c>
      <c r="C713" s="44">
        <v>1.97</v>
      </c>
      <c r="D713" s="36"/>
      <c r="E713" s="73">
        <v>73.583517292126572</v>
      </c>
      <c r="F713" s="73">
        <v>3.7901738119564827</v>
      </c>
      <c r="G713" s="52">
        <v>6.4699999999999994E-2</v>
      </c>
      <c r="H713" s="52">
        <v>5.7000000000000002E-3</v>
      </c>
      <c r="I713" s="70" t="s">
        <v>26</v>
      </c>
      <c r="J713" s="44">
        <v>116.1</v>
      </c>
      <c r="K713" s="44">
        <v>5.6</v>
      </c>
      <c r="L713" s="44">
        <v>87</v>
      </c>
      <c r="M713" s="44">
        <v>2.2000000000000002</v>
      </c>
      <c r="N713" s="44">
        <v>764</v>
      </c>
      <c r="O713" s="44">
        <v>93</v>
      </c>
      <c r="P713" s="36"/>
      <c r="Q713" s="44">
        <v>85.2</v>
      </c>
      <c r="R713" s="44">
        <v>2.2000000000000002</v>
      </c>
      <c r="S713" s="41"/>
      <c r="T713" s="41">
        <f t="shared" si="18"/>
        <v>-33.448275862068961</v>
      </c>
      <c r="U713" s="41">
        <f t="shared" si="19"/>
        <v>-778.16091954022988</v>
      </c>
      <c r="W713" s="35" t="s">
        <v>2254</v>
      </c>
    </row>
    <row r="714" spans="1:23">
      <c r="A714" s="53" t="s">
        <v>2253</v>
      </c>
      <c r="B714" s="44">
        <v>582</v>
      </c>
      <c r="C714" s="44">
        <v>2.7</v>
      </c>
      <c r="D714" s="36"/>
      <c r="E714" s="73">
        <v>74.850299401197603</v>
      </c>
      <c r="F714" s="73">
        <v>3.8097457779052677</v>
      </c>
      <c r="G714" s="52">
        <v>5.0599999999999999E-2</v>
      </c>
      <c r="H714" s="52">
        <v>2.8999999999999998E-3</v>
      </c>
      <c r="I714" s="70" t="s">
        <v>26</v>
      </c>
      <c r="J714" s="44">
        <v>90.4</v>
      </c>
      <c r="K714" s="44">
        <v>3.3</v>
      </c>
      <c r="L714" s="44">
        <v>85.6</v>
      </c>
      <c r="M714" s="44">
        <v>2.2000000000000002</v>
      </c>
      <c r="N714" s="44">
        <v>222</v>
      </c>
      <c r="O714" s="44">
        <v>66</v>
      </c>
      <c r="P714" s="36"/>
      <c r="Q714" s="44">
        <v>85.2</v>
      </c>
      <c r="R714" s="44">
        <v>2.2000000000000002</v>
      </c>
      <c r="S714" s="41"/>
      <c r="T714" s="41">
        <f t="shared" si="18"/>
        <v>-5.6074766355140326</v>
      </c>
      <c r="U714" s="41">
        <f t="shared" si="19"/>
        <v>-159.34579439252337</v>
      </c>
    </row>
    <row r="715" spans="1:23">
      <c r="A715" s="53" t="s">
        <v>2252</v>
      </c>
      <c r="B715" s="44">
        <v>183</v>
      </c>
      <c r="C715" s="44">
        <v>2.1560000000000001</v>
      </c>
      <c r="D715" s="36"/>
      <c r="E715" s="73">
        <v>72.463768115942031</v>
      </c>
      <c r="F715" s="73">
        <v>5.2509976895610171</v>
      </c>
      <c r="G715" s="52">
        <v>7.4999999999999997E-2</v>
      </c>
      <c r="H715" s="52">
        <v>1.4999999999999999E-2</v>
      </c>
      <c r="I715" s="70" t="s">
        <v>26</v>
      </c>
      <c r="J715" s="44">
        <v>135</v>
      </c>
      <c r="K715" s="44">
        <v>13</v>
      </c>
      <c r="L715" s="44">
        <v>88.4</v>
      </c>
      <c r="M715" s="44">
        <v>3.2</v>
      </c>
      <c r="N715" s="44">
        <v>1068</v>
      </c>
      <c r="O715" s="44">
        <v>201</v>
      </c>
      <c r="P715" s="36"/>
      <c r="Q715" s="44">
        <v>85.3</v>
      </c>
      <c r="R715" s="44">
        <v>3.1</v>
      </c>
      <c r="S715" s="41"/>
      <c r="T715" s="41">
        <f t="shared" si="18"/>
        <v>-52.714932126696823</v>
      </c>
      <c r="U715" s="41">
        <f t="shared" si="19"/>
        <v>-1108.1447963800904</v>
      </c>
    </row>
    <row r="716" spans="1:23">
      <c r="A716" s="53" t="s">
        <v>2251</v>
      </c>
      <c r="B716" s="44">
        <v>131</v>
      </c>
      <c r="C716" s="44">
        <v>1.7929999999999999</v>
      </c>
      <c r="D716" s="36"/>
      <c r="E716" s="73">
        <v>73.529411764705884</v>
      </c>
      <c r="F716" s="73">
        <v>5.4065743944636688</v>
      </c>
      <c r="G716" s="52">
        <v>6.3200000000000006E-2</v>
      </c>
      <c r="H716" s="52">
        <v>6.4999999999999997E-3</v>
      </c>
      <c r="I716" s="70" t="s">
        <v>26</v>
      </c>
      <c r="J716" s="44">
        <v>113.7</v>
      </c>
      <c r="K716" s="44">
        <v>6.8</v>
      </c>
      <c r="L716" s="44">
        <v>87.1</v>
      </c>
      <c r="M716" s="44">
        <v>3.2</v>
      </c>
      <c r="N716" s="44">
        <v>714</v>
      </c>
      <c r="O716" s="44">
        <v>109</v>
      </c>
      <c r="P716" s="36"/>
      <c r="Q716" s="44">
        <v>85.4</v>
      </c>
      <c r="R716" s="44">
        <v>3.1</v>
      </c>
      <c r="S716" s="41"/>
      <c r="T716" s="41">
        <f t="shared" si="18"/>
        <v>-30.539609644087268</v>
      </c>
      <c r="U716" s="41">
        <f t="shared" si="19"/>
        <v>-719.74741676234214</v>
      </c>
    </row>
    <row r="717" spans="1:23">
      <c r="A717" s="53" t="s">
        <v>2250</v>
      </c>
      <c r="B717" s="44">
        <v>197</v>
      </c>
      <c r="C717" s="44">
        <v>2.2799999999999998</v>
      </c>
      <c r="D717" s="36"/>
      <c r="E717" s="73">
        <v>70.921985815602838</v>
      </c>
      <c r="F717" s="73">
        <v>5.0299280720285697</v>
      </c>
      <c r="G717" s="52">
        <v>8.7999999999999995E-2</v>
      </c>
      <c r="H717" s="52">
        <v>1.7999999999999999E-2</v>
      </c>
      <c r="I717" s="70" t="s">
        <v>26</v>
      </c>
      <c r="J717" s="44">
        <v>160</v>
      </c>
      <c r="K717" s="44">
        <v>16</v>
      </c>
      <c r="L717" s="44">
        <v>90.3</v>
      </c>
      <c r="M717" s="44">
        <v>3.2</v>
      </c>
      <c r="N717" s="44">
        <v>1382</v>
      </c>
      <c r="O717" s="44">
        <v>197</v>
      </c>
      <c r="P717" s="36"/>
      <c r="Q717" s="44">
        <v>85.7</v>
      </c>
      <c r="R717" s="44">
        <v>3</v>
      </c>
      <c r="S717" s="41"/>
      <c r="T717" s="41">
        <f t="shared" si="18"/>
        <v>-77.187153931339978</v>
      </c>
      <c r="U717" s="41">
        <f t="shared" si="19"/>
        <v>-1430.4540420819492</v>
      </c>
    </row>
    <row r="718" spans="1:23">
      <c r="A718" s="53" t="s">
        <v>2249</v>
      </c>
      <c r="B718" s="44">
        <v>314</v>
      </c>
      <c r="C718" s="44">
        <v>1.0029999999999999</v>
      </c>
      <c r="D718" s="36"/>
      <c r="E718" s="73">
        <v>74.57121551081282</v>
      </c>
      <c r="F718" s="73">
        <v>4.5599102698632743</v>
      </c>
      <c r="G718" s="52">
        <v>4.8500000000000001E-2</v>
      </c>
      <c r="H718" s="52">
        <v>3.7000000000000002E-3</v>
      </c>
      <c r="I718" s="70" t="s">
        <v>26</v>
      </c>
      <c r="J718" s="44">
        <v>87.2</v>
      </c>
      <c r="K718" s="44">
        <v>4.0999999999999996</v>
      </c>
      <c r="L718" s="44">
        <v>85.9</v>
      </c>
      <c r="M718" s="44">
        <v>2.6</v>
      </c>
      <c r="N718" s="44">
        <v>123</v>
      </c>
      <c r="O718" s="44">
        <v>90</v>
      </c>
      <c r="P718" s="36"/>
      <c r="Q718" s="44">
        <v>85.8</v>
      </c>
      <c r="R718" s="44">
        <v>2.6</v>
      </c>
      <c r="S718" s="41"/>
      <c r="T718" s="41">
        <f t="shared" si="18"/>
        <v>-1.5133876600698453</v>
      </c>
      <c r="U718" s="41">
        <f t="shared" si="19"/>
        <v>-43.189755529685669</v>
      </c>
    </row>
    <row r="719" spans="1:23">
      <c r="A719" s="53" t="s">
        <v>2248</v>
      </c>
      <c r="B719" s="44">
        <v>347</v>
      </c>
      <c r="C719" s="44">
        <v>1.7070000000000001</v>
      </c>
      <c r="D719" s="36"/>
      <c r="E719" s="73">
        <v>74.57121551081282</v>
      </c>
      <c r="F719" s="73">
        <v>3.4477370333112565</v>
      </c>
      <c r="G719" s="52">
        <v>4.82E-2</v>
      </c>
      <c r="H719" s="52">
        <v>3.3E-3</v>
      </c>
      <c r="I719" s="70" t="s">
        <v>26</v>
      </c>
      <c r="J719" s="44">
        <v>86.6</v>
      </c>
      <c r="K719" s="44">
        <v>3.4</v>
      </c>
      <c r="L719" s="44">
        <v>85.9</v>
      </c>
      <c r="M719" s="44">
        <v>2</v>
      </c>
      <c r="N719" s="44">
        <v>108</v>
      </c>
      <c r="O719" s="44">
        <v>81</v>
      </c>
      <c r="P719" s="36"/>
      <c r="Q719" s="44">
        <v>85.8</v>
      </c>
      <c r="R719" s="44">
        <v>2</v>
      </c>
      <c r="S719" s="41"/>
      <c r="T719" s="41">
        <f t="shared" si="18"/>
        <v>-0.81490104772990524</v>
      </c>
      <c r="U719" s="41">
        <f t="shared" si="19"/>
        <v>-25.72759022118742</v>
      </c>
    </row>
    <row r="720" spans="1:23">
      <c r="A720" s="53" t="s">
        <v>2247</v>
      </c>
      <c r="B720" s="44">
        <v>182</v>
      </c>
      <c r="C720" s="44">
        <v>2.0499999999999998</v>
      </c>
      <c r="D720" s="36"/>
      <c r="E720" s="73">
        <v>72.992700729927009</v>
      </c>
      <c r="F720" s="73">
        <v>4.1557888006819752</v>
      </c>
      <c r="G720" s="52">
        <v>6.4000000000000001E-2</v>
      </c>
      <c r="H720" s="52">
        <v>1.0999999999999999E-2</v>
      </c>
      <c r="I720" s="70" t="s">
        <v>26</v>
      </c>
      <c r="J720" s="44">
        <v>115.8</v>
      </c>
      <c r="K720" s="44">
        <v>9.9</v>
      </c>
      <c r="L720" s="44">
        <v>87.7</v>
      </c>
      <c r="M720" s="44">
        <v>2.5</v>
      </c>
      <c r="N720" s="44">
        <v>741</v>
      </c>
      <c r="O720" s="44">
        <v>182</v>
      </c>
      <c r="P720" s="36"/>
      <c r="Q720" s="44">
        <v>85.9</v>
      </c>
      <c r="R720" s="44">
        <v>2.4</v>
      </c>
      <c r="S720" s="41"/>
      <c r="T720" s="41">
        <f t="shared" si="18"/>
        <v>-32.041049030786766</v>
      </c>
      <c r="U720" s="41">
        <f t="shared" si="19"/>
        <v>-744.92588369441273</v>
      </c>
    </row>
    <row r="721" spans="1:21">
      <c r="A721" s="53" t="s">
        <v>2246</v>
      </c>
      <c r="B721" s="44">
        <v>140.80000000000001</v>
      </c>
      <c r="C721" s="44">
        <v>1.748</v>
      </c>
      <c r="D721" s="36"/>
      <c r="E721" s="73">
        <v>63.69426751592357</v>
      </c>
      <c r="F721" s="73">
        <v>3.2861373686559294</v>
      </c>
      <c r="G721" s="52">
        <v>0.16200000000000001</v>
      </c>
      <c r="H721" s="52">
        <v>2.3E-2</v>
      </c>
      <c r="I721" s="70" t="s">
        <v>26</v>
      </c>
      <c r="J721" s="44">
        <v>305</v>
      </c>
      <c r="K721" s="44">
        <v>20</v>
      </c>
      <c r="L721" s="44">
        <v>100.4</v>
      </c>
      <c r="M721" s="44">
        <v>2.6</v>
      </c>
      <c r="N721" s="44">
        <v>2476</v>
      </c>
      <c r="O721" s="44">
        <v>120</v>
      </c>
      <c r="P721" s="36"/>
      <c r="Q721" s="44">
        <v>86.1</v>
      </c>
      <c r="R721" s="44">
        <v>2.2000000000000002</v>
      </c>
      <c r="S721" s="41"/>
      <c r="T721" s="41">
        <f t="shared" si="18"/>
        <v>-203.78486055776892</v>
      </c>
      <c r="U721" s="41">
        <f t="shared" si="19"/>
        <v>-2366.1354581673304</v>
      </c>
    </row>
    <row r="722" spans="1:21">
      <c r="A722" s="53" t="s">
        <v>2245</v>
      </c>
      <c r="B722" s="44">
        <v>165</v>
      </c>
      <c r="C722" s="44">
        <v>1.831</v>
      </c>
      <c r="D722" s="36"/>
      <c r="E722" s="73">
        <v>71.839080459770116</v>
      </c>
      <c r="F722" s="73">
        <v>5.1092449464922716</v>
      </c>
      <c r="G722" s="52">
        <v>7.2999999999999995E-2</v>
      </c>
      <c r="H722" s="52">
        <v>1.2999999999999999E-2</v>
      </c>
      <c r="I722" s="70" t="s">
        <v>26</v>
      </c>
      <c r="J722" s="44">
        <v>133</v>
      </c>
      <c r="K722" s="44">
        <v>12</v>
      </c>
      <c r="L722" s="44">
        <v>89.1</v>
      </c>
      <c r="M722" s="44">
        <v>3.1</v>
      </c>
      <c r="N722" s="44">
        <v>1013</v>
      </c>
      <c r="O722" s="44">
        <v>180</v>
      </c>
      <c r="P722" s="36"/>
      <c r="Q722" s="44">
        <v>86.3</v>
      </c>
      <c r="R722" s="44">
        <v>3</v>
      </c>
      <c r="S722" s="41"/>
      <c r="T722" s="41">
        <f t="shared" si="18"/>
        <v>-49.27048260381595</v>
      </c>
      <c r="U722" s="41">
        <f t="shared" si="19"/>
        <v>-1036.9248035914702</v>
      </c>
    </row>
    <row r="723" spans="1:21">
      <c r="A723" s="53" t="s">
        <v>2244</v>
      </c>
      <c r="B723" s="44">
        <v>463</v>
      </c>
      <c r="C723" s="44">
        <v>1.48</v>
      </c>
      <c r="D723" s="36"/>
      <c r="E723" s="73">
        <v>73.529411764705884</v>
      </c>
      <c r="F723" s="73">
        <v>4.811851211072665</v>
      </c>
      <c r="G723" s="52">
        <v>5.04E-2</v>
      </c>
      <c r="H723" s="52">
        <v>2.8E-3</v>
      </c>
      <c r="I723" s="70" t="s">
        <v>26</v>
      </c>
      <c r="J723" s="44">
        <v>91.7</v>
      </c>
      <c r="K723" s="44">
        <v>3.8</v>
      </c>
      <c r="L723" s="44">
        <v>87.1</v>
      </c>
      <c r="M723" s="44">
        <v>2.8</v>
      </c>
      <c r="N723" s="44">
        <v>212</v>
      </c>
      <c r="O723" s="44">
        <v>64</v>
      </c>
      <c r="P723" s="36"/>
      <c r="Q723" s="44">
        <v>86.8</v>
      </c>
      <c r="R723" s="44">
        <v>2.8</v>
      </c>
      <c r="S723" s="41"/>
      <c r="T723" s="41">
        <f t="shared" si="18"/>
        <v>-5.2812858783008139</v>
      </c>
      <c r="U723" s="41">
        <f t="shared" si="19"/>
        <v>-143.39839265212402</v>
      </c>
    </row>
    <row r="724" spans="1:21">
      <c r="A724" s="53" t="s">
        <v>2243</v>
      </c>
      <c r="B724" s="44">
        <v>255</v>
      </c>
      <c r="C724" s="44">
        <v>1.012</v>
      </c>
      <c r="D724" s="36"/>
      <c r="E724" s="73">
        <v>72.306579898770792</v>
      </c>
      <c r="F724" s="73">
        <v>4.4440052721587255</v>
      </c>
      <c r="G724" s="52">
        <v>6.2600000000000003E-2</v>
      </c>
      <c r="H724" s="52">
        <v>6.4999999999999997E-3</v>
      </c>
      <c r="I724" s="70" t="s">
        <v>26</v>
      </c>
      <c r="J724" s="44">
        <v>114.5</v>
      </c>
      <c r="K724" s="44">
        <v>6.5</v>
      </c>
      <c r="L724" s="44">
        <v>88.5</v>
      </c>
      <c r="M724" s="44">
        <v>2.7</v>
      </c>
      <c r="N724" s="44">
        <v>694</v>
      </c>
      <c r="O724" s="44">
        <v>111</v>
      </c>
      <c r="P724" s="36"/>
      <c r="Q724" s="44">
        <v>86.9</v>
      </c>
      <c r="R724" s="44">
        <v>2.7</v>
      </c>
      <c r="S724" s="41"/>
      <c r="T724" s="41">
        <f t="shared" si="18"/>
        <v>-29.378531073446329</v>
      </c>
      <c r="U724" s="41">
        <f t="shared" si="19"/>
        <v>-684.18079096045199</v>
      </c>
    </row>
    <row r="725" spans="1:21">
      <c r="A725" s="53" t="s">
        <v>2242</v>
      </c>
      <c r="B725" s="44">
        <v>244</v>
      </c>
      <c r="C725" s="44">
        <v>1.321</v>
      </c>
      <c r="D725" s="36"/>
      <c r="E725" s="73">
        <v>72.516316171138499</v>
      </c>
      <c r="F725" s="73">
        <v>4.3646513721569944</v>
      </c>
      <c r="G725" s="52">
        <v>5.8099999999999999E-2</v>
      </c>
      <c r="H725" s="52">
        <v>4.5999999999999999E-3</v>
      </c>
      <c r="I725" s="70" t="s">
        <v>26</v>
      </c>
      <c r="J725" s="44">
        <v>106.3</v>
      </c>
      <c r="K725" s="44">
        <v>5</v>
      </c>
      <c r="L725" s="44">
        <v>88.3</v>
      </c>
      <c r="M725" s="44">
        <v>2.6</v>
      </c>
      <c r="N725" s="44">
        <v>533</v>
      </c>
      <c r="O725" s="44">
        <v>87</v>
      </c>
      <c r="P725" s="36"/>
      <c r="Q725" s="44">
        <v>87.1</v>
      </c>
      <c r="R725" s="44">
        <v>2.6</v>
      </c>
      <c r="S725" s="41"/>
      <c r="T725" s="41">
        <f t="shared" si="18"/>
        <v>-20.385050962627407</v>
      </c>
      <c r="U725" s="41">
        <f t="shared" si="19"/>
        <v>-503.62400906002262</v>
      </c>
    </row>
    <row r="726" spans="1:21">
      <c r="A726" s="53" t="s">
        <v>2241</v>
      </c>
      <c r="B726" s="44">
        <v>151</v>
      </c>
      <c r="C726" s="44">
        <v>1.72</v>
      </c>
      <c r="D726" s="36"/>
      <c r="E726" s="73">
        <v>58.139534883720927</v>
      </c>
      <c r="F726" s="73">
        <v>5.4083288263926441</v>
      </c>
      <c r="G726" s="52">
        <v>0.20899999999999999</v>
      </c>
      <c r="H726" s="52">
        <v>2.5999999999999999E-2</v>
      </c>
      <c r="I726" s="70" t="s">
        <v>26</v>
      </c>
      <c r="J726" s="44">
        <v>409</v>
      </c>
      <c r="K726" s="44">
        <v>26</v>
      </c>
      <c r="L726" s="44">
        <v>109.9</v>
      </c>
      <c r="M726" s="44">
        <v>5.0999999999999996</v>
      </c>
      <c r="N726" s="44">
        <v>2897</v>
      </c>
      <c r="O726" s="44">
        <v>101</v>
      </c>
      <c r="P726" s="36"/>
      <c r="Q726" s="44">
        <v>87.8</v>
      </c>
      <c r="R726" s="44">
        <v>4.0999999999999996</v>
      </c>
      <c r="S726" s="41"/>
      <c r="T726" s="41">
        <f t="shared" si="18"/>
        <v>-272.15650591446774</v>
      </c>
      <c r="U726" s="41">
        <f t="shared" si="19"/>
        <v>-2536.0327570518652</v>
      </c>
    </row>
    <row r="727" spans="1:21">
      <c r="A727" s="53" t="s">
        <v>2240</v>
      </c>
      <c r="B727" s="44">
        <v>136</v>
      </c>
      <c r="C727" s="44">
        <v>1.98</v>
      </c>
      <c r="D727" s="36"/>
      <c r="E727" s="73">
        <v>69.492703266157051</v>
      </c>
      <c r="F727" s="73">
        <v>4.539481658803866</v>
      </c>
      <c r="G727" s="52">
        <v>6.08E-2</v>
      </c>
      <c r="H727" s="52">
        <v>7.9000000000000008E-3</v>
      </c>
      <c r="I727" s="70" t="s">
        <v>26</v>
      </c>
      <c r="J727" s="44">
        <v>115.6</v>
      </c>
      <c r="K727" s="44">
        <v>7.9</v>
      </c>
      <c r="L727" s="44">
        <v>92.1</v>
      </c>
      <c r="M727" s="44">
        <v>3</v>
      </c>
      <c r="N727" s="44">
        <v>631</v>
      </c>
      <c r="O727" s="44">
        <v>140</v>
      </c>
      <c r="P727" s="36"/>
      <c r="Q727" s="44">
        <v>90.6</v>
      </c>
      <c r="R727" s="44">
        <v>2.9</v>
      </c>
      <c r="S727" s="41"/>
      <c r="T727" s="41">
        <f t="shared" si="18"/>
        <v>-25.515743756786101</v>
      </c>
      <c r="U727" s="41">
        <f t="shared" si="19"/>
        <v>-585.12486427795875</v>
      </c>
    </row>
    <row r="728" spans="1:21">
      <c r="A728" s="53" t="s">
        <v>2239</v>
      </c>
      <c r="B728" s="44">
        <v>275</v>
      </c>
      <c r="C728" s="44">
        <v>5.98</v>
      </c>
      <c r="D728" s="36"/>
      <c r="E728" s="73">
        <v>69.492703266157051</v>
      </c>
      <c r="F728" s="73">
        <v>4.5877740168762466</v>
      </c>
      <c r="G728" s="52">
        <v>5.3999999999999999E-2</v>
      </c>
      <c r="H728" s="52">
        <v>3.0999999999999999E-3</v>
      </c>
      <c r="I728" s="70" t="s">
        <v>26</v>
      </c>
      <c r="J728" s="44">
        <v>103.3</v>
      </c>
      <c r="K728" s="44">
        <v>4.3</v>
      </c>
      <c r="L728" s="44">
        <v>92.1</v>
      </c>
      <c r="M728" s="44">
        <v>3</v>
      </c>
      <c r="N728" s="44">
        <v>370</v>
      </c>
      <c r="O728" s="44">
        <v>65</v>
      </c>
      <c r="P728" s="36"/>
      <c r="Q728" s="44">
        <v>91.4</v>
      </c>
      <c r="R728" s="44">
        <v>3</v>
      </c>
      <c r="S728" s="41"/>
      <c r="T728" s="41">
        <f t="shared" si="18"/>
        <v>-12.160694896851252</v>
      </c>
      <c r="U728" s="41">
        <f t="shared" si="19"/>
        <v>-301.73724212812158</v>
      </c>
    </row>
    <row r="729" spans="1:21">
      <c r="A729" s="53" t="s">
        <v>2238</v>
      </c>
      <c r="B729" s="44">
        <v>176</v>
      </c>
      <c r="C729" s="44">
        <v>2.0259999999999998</v>
      </c>
      <c r="D729" s="36"/>
      <c r="E729" s="73">
        <v>68.493150684931507</v>
      </c>
      <c r="F729" s="73">
        <v>5.6295740288984799</v>
      </c>
      <c r="G729" s="52">
        <v>5.45E-2</v>
      </c>
      <c r="H729" s="52">
        <v>6.0000000000000001E-3</v>
      </c>
      <c r="I729" s="70" t="s">
        <v>26</v>
      </c>
      <c r="J729" s="44">
        <v>105.7</v>
      </c>
      <c r="K729" s="44">
        <v>6.9</v>
      </c>
      <c r="L729" s="44">
        <v>93.4</v>
      </c>
      <c r="M729" s="44">
        <v>3.8</v>
      </c>
      <c r="N729" s="44">
        <v>391</v>
      </c>
      <c r="O729" s="44">
        <v>124</v>
      </c>
      <c r="P729" s="36"/>
      <c r="Q729" s="44">
        <v>92.7</v>
      </c>
      <c r="R729" s="44">
        <v>3.8</v>
      </c>
      <c r="S729" s="41"/>
      <c r="T729" s="41">
        <f t="shared" si="18"/>
        <v>-13.169164882226978</v>
      </c>
      <c r="U729" s="41">
        <f t="shared" si="19"/>
        <v>-318.62955032119913</v>
      </c>
    </row>
    <row r="730" spans="1:21">
      <c r="A730" s="53" t="s">
        <v>2237</v>
      </c>
      <c r="B730" s="44">
        <v>173</v>
      </c>
      <c r="C730" s="44">
        <v>1.7</v>
      </c>
      <c r="D730" s="36"/>
      <c r="E730" s="73">
        <v>64.474532559638945</v>
      </c>
      <c r="F730" s="73">
        <v>4.0322563883204241</v>
      </c>
      <c r="G730" s="52">
        <v>7.7100000000000002E-2</v>
      </c>
      <c r="H730" s="52">
        <v>8.6E-3</v>
      </c>
      <c r="I730" s="70" t="s">
        <v>26</v>
      </c>
      <c r="J730" s="44">
        <v>154.9</v>
      </c>
      <c r="K730" s="44">
        <v>9.1999999999999993</v>
      </c>
      <c r="L730" s="44">
        <v>99.2</v>
      </c>
      <c r="M730" s="44">
        <v>3.1</v>
      </c>
      <c r="N730" s="44">
        <v>1123</v>
      </c>
      <c r="O730" s="44">
        <v>111</v>
      </c>
      <c r="P730" s="36"/>
      <c r="Q730" s="44">
        <v>95.6</v>
      </c>
      <c r="R730" s="44">
        <v>3</v>
      </c>
      <c r="S730" s="41"/>
      <c r="T730" s="41">
        <f t="shared" si="18"/>
        <v>-56.149193548387103</v>
      </c>
      <c r="U730" s="41">
        <f t="shared" si="19"/>
        <v>-1032.0564516129032</v>
      </c>
    </row>
    <row r="731" spans="1:21">
      <c r="A731" s="53" t="s">
        <v>2236</v>
      </c>
      <c r="B731" s="44">
        <v>2060</v>
      </c>
      <c r="C731" s="44">
        <v>7.31</v>
      </c>
      <c r="D731" s="36"/>
      <c r="E731" s="73">
        <v>38.167938931297705</v>
      </c>
      <c r="F731" s="73">
        <v>2.6222248120738878</v>
      </c>
      <c r="G731" s="52">
        <v>8.3199999999999996E-2</v>
      </c>
      <c r="H731" s="52">
        <v>6.0000000000000001E-3</v>
      </c>
      <c r="I731" s="70" t="s">
        <v>26</v>
      </c>
      <c r="J731" s="44">
        <v>267</v>
      </c>
      <c r="K731" s="44">
        <v>12</v>
      </c>
      <c r="L731" s="44">
        <v>166.7</v>
      </c>
      <c r="M731" s="44">
        <v>5.7</v>
      </c>
      <c r="N731" s="44">
        <v>1273</v>
      </c>
      <c r="O731" s="44">
        <v>70</v>
      </c>
      <c r="P731" s="36"/>
      <c r="Q731" s="44">
        <v>159.69999999999999</v>
      </c>
      <c r="R731" s="44">
        <v>5.4</v>
      </c>
      <c r="S731" s="41"/>
      <c r="T731" s="41">
        <f t="shared" si="18"/>
        <v>-60.167966406718662</v>
      </c>
      <c r="U731" s="41">
        <f t="shared" si="19"/>
        <v>-663.64727054589082</v>
      </c>
    </row>
    <row r="732" spans="1:21">
      <c r="A732" s="53" t="s">
        <v>2235</v>
      </c>
      <c r="B732" s="44">
        <v>1063</v>
      </c>
      <c r="C732" s="44">
        <v>4.4000000000000004</v>
      </c>
      <c r="D732" s="36"/>
      <c r="E732" s="73">
        <v>35.842293906810035</v>
      </c>
      <c r="F732" s="73">
        <v>1.4131370357523669</v>
      </c>
      <c r="G732" s="52">
        <v>6.4299999999999996E-2</v>
      </c>
      <c r="H732" s="52">
        <v>2.3999999999999998E-3</v>
      </c>
      <c r="I732" s="70" t="s">
        <v>26</v>
      </c>
      <c r="J732" s="44">
        <v>224.3</v>
      </c>
      <c r="K732" s="44">
        <v>5.5</v>
      </c>
      <c r="L732" s="44">
        <v>177.4</v>
      </c>
      <c r="M732" s="44">
        <v>3.4</v>
      </c>
      <c r="N732" s="44">
        <v>751</v>
      </c>
      <c r="O732" s="44">
        <v>39</v>
      </c>
      <c r="P732" s="36"/>
      <c r="Q732" s="44">
        <v>174.2</v>
      </c>
      <c r="R732" s="44">
        <v>3.4</v>
      </c>
      <c r="S732" s="41"/>
      <c r="T732" s="41">
        <f t="shared" si="18"/>
        <v>-26.437429537767759</v>
      </c>
      <c r="U732" s="41">
        <f t="shared" si="19"/>
        <v>-323.33709131905294</v>
      </c>
    </row>
    <row r="733" spans="1:21">
      <c r="A733" s="53" t="s">
        <v>2234</v>
      </c>
      <c r="B733" s="44">
        <v>1370</v>
      </c>
      <c r="C733" s="44">
        <v>4.01</v>
      </c>
      <c r="D733" s="36"/>
      <c r="E733" s="73">
        <v>18.587360594795538</v>
      </c>
      <c r="F733" s="73">
        <v>1.5547048824643106</v>
      </c>
      <c r="G733" s="52">
        <v>8.3000000000000004E-2</v>
      </c>
      <c r="H733" s="52">
        <v>4.4999999999999997E-3</v>
      </c>
      <c r="I733" s="70" t="s">
        <v>26</v>
      </c>
      <c r="J733" s="44">
        <v>487</v>
      </c>
      <c r="K733" s="44">
        <v>19</v>
      </c>
      <c r="L733" s="44">
        <v>338</v>
      </c>
      <c r="M733" s="44">
        <v>14</v>
      </c>
      <c r="N733" s="44">
        <v>1268</v>
      </c>
      <c r="O733" s="44">
        <v>53</v>
      </c>
      <c r="P733" s="36"/>
      <c r="Q733" s="44">
        <v>326</v>
      </c>
      <c r="R733" s="44">
        <v>13</v>
      </c>
      <c r="S733" s="41"/>
      <c r="T733" s="41">
        <f t="shared" si="18"/>
        <v>-44.082840236686387</v>
      </c>
      <c r="U733" s="41">
        <f t="shared" si="19"/>
        <v>-275.14792899408286</v>
      </c>
    </row>
    <row r="734" spans="1:21">
      <c r="A734" s="53" t="s">
        <v>2233</v>
      </c>
      <c r="B734" s="44">
        <v>498</v>
      </c>
      <c r="C734" s="44">
        <v>3.19</v>
      </c>
      <c r="D734" s="36"/>
      <c r="E734" s="73">
        <v>13.245033112582782</v>
      </c>
      <c r="F734" s="73">
        <v>0.82452524012104744</v>
      </c>
      <c r="G734" s="52">
        <v>7.2599999999999998E-2</v>
      </c>
      <c r="H734" s="52">
        <v>2.5000000000000001E-3</v>
      </c>
      <c r="I734" s="70" t="s">
        <v>26</v>
      </c>
      <c r="J734" s="44">
        <v>571</v>
      </c>
      <c r="K734" s="44">
        <v>16</v>
      </c>
      <c r="L734" s="44">
        <v>469</v>
      </c>
      <c r="M734" s="44">
        <v>14</v>
      </c>
      <c r="N734" s="44">
        <v>1002</v>
      </c>
      <c r="O734" s="44">
        <v>35</v>
      </c>
      <c r="P734" s="36"/>
      <c r="Q734" s="44">
        <v>460</v>
      </c>
      <c r="R734" s="44">
        <v>14</v>
      </c>
      <c r="S734" s="41"/>
      <c r="T734" s="41">
        <f t="shared" si="18"/>
        <v>-21.748400852878465</v>
      </c>
      <c r="U734" s="41">
        <f t="shared" si="19"/>
        <v>-113.64605543710023</v>
      </c>
    </row>
    <row r="735" spans="1:21">
      <c r="A735" s="53"/>
      <c r="B735" s="44"/>
      <c r="C735" s="44"/>
      <c r="D735" s="36"/>
      <c r="E735" s="73"/>
      <c r="F735" s="73"/>
      <c r="G735" s="52"/>
      <c r="H735" s="52"/>
      <c r="I735" s="70" t="s">
        <v>26</v>
      </c>
      <c r="J735" s="36"/>
      <c r="K735" s="36"/>
      <c r="L735" s="36"/>
      <c r="M735" s="36"/>
      <c r="N735" s="36"/>
      <c r="O735" s="36"/>
      <c r="P735" s="36"/>
      <c r="Q735" s="36"/>
      <c r="R735" s="36"/>
      <c r="S735" s="41"/>
      <c r="T735" s="41"/>
      <c r="U735" s="41"/>
    </row>
    <row r="736" spans="1:21">
      <c r="A736" s="53" t="s">
        <v>2232</v>
      </c>
      <c r="B736" s="44">
        <v>990</v>
      </c>
      <c r="C736" s="44">
        <v>0.85699999999999998</v>
      </c>
      <c r="D736" s="36"/>
      <c r="E736" s="73">
        <v>93.896713615023472</v>
      </c>
      <c r="F736" s="73">
        <v>5.9952831228371801</v>
      </c>
      <c r="G736" s="52">
        <v>5.0900000000000001E-2</v>
      </c>
      <c r="H736" s="52">
        <v>3.8999999999999998E-3</v>
      </c>
      <c r="I736" s="70" t="s">
        <v>26</v>
      </c>
      <c r="J736" s="44">
        <v>73.2</v>
      </c>
      <c r="K736" s="44">
        <v>3.5</v>
      </c>
      <c r="L736" s="44">
        <v>68.3</v>
      </c>
      <c r="M736" s="44">
        <v>2.2000000000000002</v>
      </c>
      <c r="N736" s="44">
        <v>235</v>
      </c>
      <c r="O736" s="44">
        <v>88</v>
      </c>
      <c r="P736" s="36"/>
      <c r="Q736" s="44">
        <v>68</v>
      </c>
      <c r="R736" s="44">
        <v>2.2000000000000002</v>
      </c>
      <c r="S736" s="41"/>
      <c r="T736" s="41">
        <f t="shared" ref="T736:T767" si="20">(L736-J736)/L736*100</f>
        <v>-7.1742313323572562</v>
      </c>
      <c r="U736" s="41">
        <f t="shared" ref="U736:U767" si="21">(L736-N736)/L736*100</f>
        <v>-244.07027818448023</v>
      </c>
    </row>
    <row r="737" spans="1:21">
      <c r="A737" s="53" t="s">
        <v>2231</v>
      </c>
      <c r="B737" s="44">
        <v>148</v>
      </c>
      <c r="C737" s="44">
        <v>1.52</v>
      </c>
      <c r="D737" s="36"/>
      <c r="E737" s="73">
        <v>90.909090909090921</v>
      </c>
      <c r="F737" s="73">
        <v>5.6198347107438043</v>
      </c>
      <c r="G737" s="52">
        <v>5.8099999999999999E-2</v>
      </c>
      <c r="H737" s="52">
        <v>8.0999999999999996E-3</v>
      </c>
      <c r="I737" s="70" t="s">
        <v>26</v>
      </c>
      <c r="J737" s="44">
        <v>85.7</v>
      </c>
      <c r="K737" s="44">
        <v>6.3</v>
      </c>
      <c r="L737" s="44">
        <v>70.5</v>
      </c>
      <c r="M737" s="44">
        <v>2.2000000000000002</v>
      </c>
      <c r="N737" s="44">
        <v>533</v>
      </c>
      <c r="O737" s="44">
        <v>153</v>
      </c>
      <c r="P737" s="36"/>
      <c r="Q737" s="44">
        <v>69.599999999999994</v>
      </c>
      <c r="R737" s="44">
        <v>2.1</v>
      </c>
      <c r="S737" s="41"/>
      <c r="T737" s="41">
        <f t="shared" si="20"/>
        <v>-21.560283687943265</v>
      </c>
      <c r="U737" s="41">
        <f t="shared" si="21"/>
        <v>-656.0283687943263</v>
      </c>
    </row>
    <row r="738" spans="1:21">
      <c r="A738" s="53" t="s">
        <v>2230</v>
      </c>
      <c r="B738" s="44">
        <v>109.6</v>
      </c>
      <c r="C738" s="44">
        <v>1.3240000000000001</v>
      </c>
      <c r="D738" s="36"/>
      <c r="E738" s="73">
        <v>84.033613445378151</v>
      </c>
      <c r="F738" s="73">
        <v>9.1801426452934098</v>
      </c>
      <c r="G738" s="52">
        <v>0.1</v>
      </c>
      <c r="H738" s="52">
        <v>1.4E-2</v>
      </c>
      <c r="I738" s="70" t="s">
        <v>26</v>
      </c>
      <c r="J738" s="44">
        <v>154</v>
      </c>
      <c r="K738" s="44">
        <v>13</v>
      </c>
      <c r="L738" s="44">
        <v>76.3</v>
      </c>
      <c r="M738" s="44">
        <v>4.0999999999999996</v>
      </c>
      <c r="N738" s="44">
        <v>1623</v>
      </c>
      <c r="O738" s="44">
        <v>130</v>
      </c>
      <c r="P738" s="36"/>
      <c r="Q738" s="44">
        <v>71.2</v>
      </c>
      <c r="R738" s="44">
        <v>3.9</v>
      </c>
      <c r="S738" s="41"/>
      <c r="T738" s="41">
        <f t="shared" si="20"/>
        <v>-101.83486238532112</v>
      </c>
      <c r="U738" s="41">
        <f t="shared" si="21"/>
        <v>-2027.1297509829624</v>
      </c>
    </row>
    <row r="739" spans="1:21">
      <c r="A739" s="53" t="s">
        <v>2229</v>
      </c>
      <c r="B739" s="44">
        <v>268</v>
      </c>
      <c r="C739" s="44">
        <v>0.90200000000000002</v>
      </c>
      <c r="D739" s="36"/>
      <c r="E739" s="73">
        <v>86.058519793459553</v>
      </c>
      <c r="F739" s="73">
        <v>4.2955199208439359</v>
      </c>
      <c r="G739" s="52">
        <v>6.3500000000000001E-2</v>
      </c>
      <c r="H739" s="52">
        <v>6.1000000000000004E-3</v>
      </c>
      <c r="I739" s="70" t="s">
        <v>26</v>
      </c>
      <c r="J739" s="44">
        <v>98.3</v>
      </c>
      <c r="K739" s="44">
        <v>5.0999999999999996</v>
      </c>
      <c r="L739" s="44">
        <v>74.5</v>
      </c>
      <c r="M739" s="44">
        <v>1.8</v>
      </c>
      <c r="N739" s="44">
        <v>724</v>
      </c>
      <c r="O739" s="44">
        <v>102</v>
      </c>
      <c r="P739" s="36"/>
      <c r="Q739" s="44">
        <v>73</v>
      </c>
      <c r="R739" s="44">
        <v>1.8</v>
      </c>
      <c r="S739" s="41"/>
      <c r="T739" s="41">
        <f t="shared" si="20"/>
        <v>-31.94630872483221</v>
      </c>
      <c r="U739" s="41">
        <f t="shared" si="21"/>
        <v>-871.81208053691273</v>
      </c>
    </row>
    <row r="740" spans="1:21">
      <c r="A740" s="53" t="s">
        <v>2228</v>
      </c>
      <c r="B740" s="44">
        <v>265</v>
      </c>
      <c r="C740" s="44">
        <v>1.95</v>
      </c>
      <c r="D740" s="36"/>
      <c r="E740" s="73">
        <v>85.178875638841561</v>
      </c>
      <c r="F740" s="73">
        <v>5.0062541900170929</v>
      </c>
      <c r="G740" s="52">
        <v>5.8000000000000003E-2</v>
      </c>
      <c r="H740" s="52">
        <v>6.8999999999999999E-3</v>
      </c>
      <c r="I740" s="70" t="s">
        <v>26</v>
      </c>
      <c r="J740" s="44">
        <v>91.1</v>
      </c>
      <c r="K740" s="44">
        <v>5.8</v>
      </c>
      <c r="L740" s="44">
        <v>75.2</v>
      </c>
      <c r="M740" s="44">
        <v>2.2000000000000002</v>
      </c>
      <c r="N740" s="44">
        <v>529</v>
      </c>
      <c r="O740" s="44">
        <v>130</v>
      </c>
      <c r="P740" s="36"/>
      <c r="Q740" s="44">
        <v>74.3</v>
      </c>
      <c r="R740" s="44">
        <v>2.2000000000000002</v>
      </c>
      <c r="S740" s="41"/>
      <c r="T740" s="41">
        <f t="shared" si="20"/>
        <v>-21.143617021276583</v>
      </c>
      <c r="U740" s="41">
        <f t="shared" si="21"/>
        <v>-603.45744680851055</v>
      </c>
    </row>
    <row r="741" spans="1:21">
      <c r="A741" s="53" t="s">
        <v>2227</v>
      </c>
      <c r="B741" s="44">
        <v>199</v>
      </c>
      <c r="C741" s="44">
        <v>1.1639999999999999</v>
      </c>
      <c r="D741" s="36"/>
      <c r="E741" s="73">
        <v>83.892617449664428</v>
      </c>
      <c r="F741" s="73">
        <v>3.870884194405658</v>
      </c>
      <c r="G741" s="52">
        <v>5.2499999999999998E-2</v>
      </c>
      <c r="H741" s="52">
        <v>5.1999999999999998E-3</v>
      </c>
      <c r="I741" s="70" t="s">
        <v>26</v>
      </c>
      <c r="J741" s="44">
        <v>84</v>
      </c>
      <c r="K741" s="44">
        <v>4.4000000000000004</v>
      </c>
      <c r="L741" s="44">
        <v>76.400000000000006</v>
      </c>
      <c r="M741" s="44">
        <v>1.8</v>
      </c>
      <c r="N741" s="44">
        <v>306</v>
      </c>
      <c r="O741" s="44">
        <v>113</v>
      </c>
      <c r="P741" s="36"/>
      <c r="Q741" s="44">
        <v>75.900000000000006</v>
      </c>
      <c r="R741" s="44">
        <v>1.7</v>
      </c>
      <c r="S741" s="41"/>
      <c r="T741" s="41">
        <f t="shared" si="20"/>
        <v>-9.9476439790575846</v>
      </c>
      <c r="U741" s="41">
        <f t="shared" si="21"/>
        <v>-300.52356020942403</v>
      </c>
    </row>
    <row r="742" spans="1:21">
      <c r="A742" s="53" t="s">
        <v>2226</v>
      </c>
      <c r="B742" s="44">
        <v>304</v>
      </c>
      <c r="C742" s="44">
        <v>1.599</v>
      </c>
      <c r="D742" s="36"/>
      <c r="E742" s="73">
        <v>83.263946711074112</v>
      </c>
      <c r="F742" s="73">
        <v>5.4769790093046256</v>
      </c>
      <c r="G742" s="52">
        <v>5.79E-2</v>
      </c>
      <c r="H742" s="52">
        <v>4.7000000000000002E-3</v>
      </c>
      <c r="I742" s="70" t="s">
        <v>26</v>
      </c>
      <c r="J742" s="44">
        <v>92.9</v>
      </c>
      <c r="K742" s="44">
        <v>4.5999999999999996</v>
      </c>
      <c r="L742" s="44">
        <v>77</v>
      </c>
      <c r="M742" s="44">
        <v>2.5</v>
      </c>
      <c r="N742" s="44">
        <v>525</v>
      </c>
      <c r="O742" s="44">
        <v>89</v>
      </c>
      <c r="P742" s="36"/>
      <c r="Q742" s="44">
        <v>76</v>
      </c>
      <c r="R742" s="44">
        <v>2.5</v>
      </c>
      <c r="S742" s="41"/>
      <c r="T742" s="41">
        <f t="shared" si="20"/>
        <v>-20.649350649350655</v>
      </c>
      <c r="U742" s="41">
        <f t="shared" si="21"/>
        <v>-581.81818181818187</v>
      </c>
    </row>
    <row r="743" spans="1:21">
      <c r="A743" s="53" t="s">
        <v>2225</v>
      </c>
      <c r="B743" s="44">
        <v>1109</v>
      </c>
      <c r="C743" s="44">
        <v>1.552</v>
      </c>
      <c r="D743" s="36"/>
      <c r="E743" s="73">
        <v>83.402835696413675</v>
      </c>
      <c r="F743" s="73">
        <v>3.4780165011014872</v>
      </c>
      <c r="G743" s="52">
        <v>5.16E-2</v>
      </c>
      <c r="H743" s="52">
        <v>2.5000000000000001E-3</v>
      </c>
      <c r="I743" s="70" t="s">
        <v>26</v>
      </c>
      <c r="J743" s="44">
        <v>83.1</v>
      </c>
      <c r="K743" s="44">
        <v>2.5</v>
      </c>
      <c r="L743" s="44">
        <v>76.8</v>
      </c>
      <c r="M743" s="44">
        <v>1.6</v>
      </c>
      <c r="N743" s="44">
        <v>267</v>
      </c>
      <c r="O743" s="44">
        <v>56</v>
      </c>
      <c r="P743" s="36"/>
      <c r="Q743" s="44">
        <v>76.400000000000006</v>
      </c>
      <c r="R743" s="44">
        <v>1.6</v>
      </c>
      <c r="S743" s="41"/>
      <c r="T743" s="41">
        <f t="shared" si="20"/>
        <v>-8.2031249999999964</v>
      </c>
      <c r="U743" s="41">
        <f t="shared" si="21"/>
        <v>-247.65625</v>
      </c>
    </row>
    <row r="744" spans="1:21">
      <c r="A744" s="53" t="s">
        <v>2224</v>
      </c>
      <c r="B744" s="44">
        <v>113</v>
      </c>
      <c r="C744" s="44">
        <v>0.97099999999999997</v>
      </c>
      <c r="D744" s="36"/>
      <c r="E744" s="73">
        <v>81.833060556464815</v>
      </c>
      <c r="F744" s="73">
        <v>5.2233868440296689</v>
      </c>
      <c r="G744" s="52">
        <v>6.25E-2</v>
      </c>
      <c r="H744" s="52">
        <v>6.1999999999999998E-3</v>
      </c>
      <c r="I744" s="70" t="s">
        <v>26</v>
      </c>
      <c r="J744" s="44">
        <v>101.6</v>
      </c>
      <c r="K744" s="44">
        <v>5.7</v>
      </c>
      <c r="L744" s="44">
        <v>78.3</v>
      </c>
      <c r="M744" s="44">
        <v>2.5</v>
      </c>
      <c r="N744" s="44">
        <v>690</v>
      </c>
      <c r="O744" s="44">
        <v>106</v>
      </c>
      <c r="P744" s="36"/>
      <c r="Q744" s="44">
        <v>76.8</v>
      </c>
      <c r="R744" s="44">
        <v>2.4</v>
      </c>
      <c r="S744" s="41"/>
      <c r="T744" s="41">
        <f t="shared" si="20"/>
        <v>-29.757343550446997</v>
      </c>
      <c r="U744" s="41">
        <f t="shared" si="21"/>
        <v>-781.22605363984678</v>
      </c>
    </row>
    <row r="745" spans="1:21">
      <c r="A745" s="53" t="s">
        <v>2223</v>
      </c>
      <c r="B745" s="44">
        <v>133</v>
      </c>
      <c r="C745" s="44">
        <v>1.351</v>
      </c>
      <c r="D745" s="36"/>
      <c r="E745" s="73">
        <v>81.833060556464815</v>
      </c>
      <c r="F745" s="73">
        <v>5.2903533420300501</v>
      </c>
      <c r="G745" s="52">
        <v>6.0999999999999999E-2</v>
      </c>
      <c r="H745" s="52">
        <v>1.7000000000000001E-2</v>
      </c>
      <c r="I745" s="70" t="s">
        <v>26</v>
      </c>
      <c r="J745" s="44">
        <v>99</v>
      </c>
      <c r="K745" s="44">
        <v>14</v>
      </c>
      <c r="L745" s="44">
        <v>78.3</v>
      </c>
      <c r="M745" s="44">
        <v>2.5</v>
      </c>
      <c r="N745" s="44">
        <v>638</v>
      </c>
      <c r="O745" s="44">
        <v>300</v>
      </c>
      <c r="P745" s="36"/>
      <c r="Q745" s="44">
        <v>77</v>
      </c>
      <c r="R745" s="44">
        <v>2.5</v>
      </c>
      <c r="S745" s="41"/>
      <c r="T745" s="41">
        <f t="shared" si="20"/>
        <v>-26.43678160919541</v>
      </c>
      <c r="U745" s="41">
        <f t="shared" si="21"/>
        <v>-714.81481481481489</v>
      </c>
    </row>
    <row r="746" spans="1:21">
      <c r="A746" s="53" t="s">
        <v>2222</v>
      </c>
      <c r="B746" s="44">
        <v>96</v>
      </c>
      <c r="C746" s="44">
        <v>0.90800000000000003</v>
      </c>
      <c r="D746" s="36"/>
      <c r="E746" s="73">
        <v>78.988941548183263</v>
      </c>
      <c r="F746" s="73">
        <v>5.5529350693430581</v>
      </c>
      <c r="G746" s="52">
        <v>8.5000000000000006E-2</v>
      </c>
      <c r="H746" s="52">
        <v>1.7000000000000001E-2</v>
      </c>
      <c r="I746" s="70" t="s">
        <v>26</v>
      </c>
      <c r="J746" s="44">
        <v>140</v>
      </c>
      <c r="K746" s="44">
        <v>14</v>
      </c>
      <c r="L746" s="44">
        <v>81.099999999999994</v>
      </c>
      <c r="M746" s="44">
        <v>2.8</v>
      </c>
      <c r="N746" s="44">
        <v>1315</v>
      </c>
      <c r="O746" s="44">
        <v>194</v>
      </c>
      <c r="P746" s="36"/>
      <c r="Q746" s="44">
        <v>77.3</v>
      </c>
      <c r="R746" s="44">
        <v>2.7</v>
      </c>
      <c r="S746" s="41"/>
      <c r="T746" s="41">
        <f t="shared" si="20"/>
        <v>-72.626387176325537</v>
      </c>
      <c r="U746" s="41">
        <f t="shared" si="21"/>
        <v>-1521.454993834772</v>
      </c>
    </row>
    <row r="747" spans="1:21">
      <c r="A747" s="53" t="s">
        <v>2221</v>
      </c>
      <c r="B747" s="44">
        <v>121</v>
      </c>
      <c r="C747" s="44">
        <v>0.90700000000000003</v>
      </c>
      <c r="D747" s="36"/>
      <c r="E747" s="73">
        <v>78.125</v>
      </c>
      <c r="F747" s="73">
        <v>5.859375</v>
      </c>
      <c r="G747" s="52">
        <v>8.1900000000000001E-2</v>
      </c>
      <c r="H747" s="52">
        <v>9.5999999999999992E-3</v>
      </c>
      <c r="I747" s="70" t="s">
        <v>26</v>
      </c>
      <c r="J747" s="44">
        <v>137</v>
      </c>
      <c r="K747" s="44">
        <v>8.9</v>
      </c>
      <c r="L747" s="44">
        <v>82</v>
      </c>
      <c r="M747" s="44">
        <v>3.1</v>
      </c>
      <c r="N747" s="44">
        <v>1242</v>
      </c>
      <c r="O747" s="44">
        <v>115</v>
      </c>
      <c r="P747" s="36"/>
      <c r="Q747" s="44">
        <v>78.5</v>
      </c>
      <c r="R747" s="44">
        <v>2.9</v>
      </c>
      <c r="S747" s="41"/>
      <c r="T747" s="41">
        <f t="shared" si="20"/>
        <v>-67.073170731707322</v>
      </c>
      <c r="U747" s="41">
        <f t="shared" si="21"/>
        <v>-1414.6341463414635</v>
      </c>
    </row>
    <row r="748" spans="1:21">
      <c r="A748" s="53" t="s">
        <v>2220</v>
      </c>
      <c r="B748" s="44">
        <v>670</v>
      </c>
      <c r="C748" s="44">
        <v>0.90600000000000003</v>
      </c>
      <c r="D748" s="36"/>
      <c r="E748" s="73">
        <v>81.566068515497548</v>
      </c>
      <c r="F748" s="73">
        <v>5.255888591129124</v>
      </c>
      <c r="G748" s="52">
        <v>4.7500000000000001E-2</v>
      </c>
      <c r="H748" s="52">
        <v>3.0000000000000001E-3</v>
      </c>
      <c r="I748" s="70" t="s">
        <v>26</v>
      </c>
      <c r="J748" s="44">
        <v>78.400000000000006</v>
      </c>
      <c r="K748" s="44">
        <v>3.4</v>
      </c>
      <c r="L748" s="44">
        <v>78.599999999999994</v>
      </c>
      <c r="M748" s="44">
        <v>2.5</v>
      </c>
      <c r="N748" s="44">
        <v>73</v>
      </c>
      <c r="O748" s="44">
        <v>75</v>
      </c>
      <c r="P748" s="36"/>
      <c r="Q748" s="44">
        <v>78.599999999999994</v>
      </c>
      <c r="R748" s="44">
        <v>2.5</v>
      </c>
      <c r="S748" s="41"/>
      <c r="T748" s="41">
        <f t="shared" si="20"/>
        <v>0.25445292620863691</v>
      </c>
      <c r="U748" s="41">
        <f t="shared" si="21"/>
        <v>7.1246819338422318</v>
      </c>
    </row>
    <row r="749" spans="1:21">
      <c r="A749" s="53" t="s">
        <v>2219</v>
      </c>
      <c r="B749" s="44">
        <v>345</v>
      </c>
      <c r="C749" s="44">
        <v>1.49</v>
      </c>
      <c r="D749" s="36"/>
      <c r="E749" s="73">
        <v>80.064051240992796</v>
      </c>
      <c r="F749" s="73">
        <v>3.0769211045377536</v>
      </c>
      <c r="G749" s="52">
        <v>5.6500000000000002E-2</v>
      </c>
      <c r="H749" s="52">
        <v>4.4999999999999997E-3</v>
      </c>
      <c r="I749" s="70" t="s">
        <v>26</v>
      </c>
      <c r="J749" s="44">
        <v>94.2</v>
      </c>
      <c r="K749" s="44">
        <v>4</v>
      </c>
      <c r="L749" s="44">
        <v>80</v>
      </c>
      <c r="M749" s="44">
        <v>1.5</v>
      </c>
      <c r="N749" s="44">
        <v>471</v>
      </c>
      <c r="O749" s="44">
        <v>88</v>
      </c>
      <c r="P749" s="36"/>
      <c r="Q749" s="44">
        <v>79.099999999999994</v>
      </c>
      <c r="R749" s="44">
        <v>1.5</v>
      </c>
      <c r="S749" s="41"/>
      <c r="T749" s="41">
        <f t="shared" si="20"/>
        <v>-17.750000000000004</v>
      </c>
      <c r="U749" s="41">
        <f t="shared" si="21"/>
        <v>-488.75</v>
      </c>
    </row>
    <row r="750" spans="1:21">
      <c r="A750" s="53" t="s">
        <v>2218</v>
      </c>
      <c r="B750" s="44">
        <v>120</v>
      </c>
      <c r="C750" s="44">
        <v>1.288</v>
      </c>
      <c r="D750" s="36"/>
      <c r="E750" s="73">
        <v>78.431372549019613</v>
      </c>
      <c r="F750" s="73">
        <v>4.7366397539407927</v>
      </c>
      <c r="G750" s="52">
        <v>6.5799999999999997E-2</v>
      </c>
      <c r="H750" s="52">
        <v>6.4999999999999997E-3</v>
      </c>
      <c r="I750" s="70" t="s">
        <v>26</v>
      </c>
      <c r="J750" s="44">
        <v>111.1</v>
      </c>
      <c r="K750" s="44">
        <v>6.1</v>
      </c>
      <c r="L750" s="44">
        <v>81.7</v>
      </c>
      <c r="M750" s="44">
        <v>2.5</v>
      </c>
      <c r="N750" s="44">
        <v>799</v>
      </c>
      <c r="O750" s="44">
        <v>104</v>
      </c>
      <c r="P750" s="36"/>
      <c r="Q750" s="44">
        <v>79.8</v>
      </c>
      <c r="R750" s="44">
        <v>2.4</v>
      </c>
      <c r="S750" s="41"/>
      <c r="T750" s="41">
        <f t="shared" si="20"/>
        <v>-35.985312117503049</v>
      </c>
      <c r="U750" s="41">
        <f t="shared" si="21"/>
        <v>-877.96817625458982</v>
      </c>
    </row>
    <row r="751" spans="1:21">
      <c r="A751" s="53" t="s">
        <v>2217</v>
      </c>
      <c r="B751" s="44">
        <v>232</v>
      </c>
      <c r="C751" s="44">
        <v>0.748</v>
      </c>
      <c r="D751" s="36"/>
      <c r="E751" s="73">
        <v>79.744816586921843</v>
      </c>
      <c r="F751" s="73">
        <v>4.0063185366635379</v>
      </c>
      <c r="G751" s="52">
        <v>5.0500000000000003E-2</v>
      </c>
      <c r="H751" s="52">
        <v>4.4999999999999997E-3</v>
      </c>
      <c r="I751" s="70" t="s">
        <v>26</v>
      </c>
      <c r="J751" s="44">
        <v>85</v>
      </c>
      <c r="K751" s="44">
        <v>4.2</v>
      </c>
      <c r="L751" s="44">
        <v>80.3</v>
      </c>
      <c r="M751" s="44">
        <v>2</v>
      </c>
      <c r="N751" s="44">
        <v>217</v>
      </c>
      <c r="O751" s="44">
        <v>103</v>
      </c>
      <c r="P751" s="36"/>
      <c r="Q751" s="44">
        <v>80</v>
      </c>
      <c r="R751" s="44">
        <v>2</v>
      </c>
      <c r="S751" s="41"/>
      <c r="T751" s="41">
        <f t="shared" si="20"/>
        <v>-5.8530510585305144</v>
      </c>
      <c r="U751" s="41">
        <f t="shared" si="21"/>
        <v>-170.23661270236613</v>
      </c>
    </row>
    <row r="752" spans="1:21">
      <c r="A752" s="53" t="s">
        <v>2216</v>
      </c>
      <c r="B752" s="44">
        <v>1270</v>
      </c>
      <c r="C752" s="44">
        <v>0.91</v>
      </c>
      <c r="D752" s="36"/>
      <c r="E752" s="73">
        <v>79.365079365079367</v>
      </c>
      <c r="F752" s="73">
        <v>5.3539934492315444</v>
      </c>
      <c r="G752" s="52">
        <v>5.2499999999999998E-2</v>
      </c>
      <c r="H752" s="52">
        <v>3.0999999999999999E-3</v>
      </c>
      <c r="I752" s="70" t="s">
        <v>26</v>
      </c>
      <c r="J752" s="44">
        <v>88.6</v>
      </c>
      <c r="K752" s="44">
        <v>3.8</v>
      </c>
      <c r="L752" s="44">
        <v>80.7</v>
      </c>
      <c r="M752" s="44">
        <v>2.7</v>
      </c>
      <c r="N752" s="44">
        <v>306</v>
      </c>
      <c r="O752" s="44">
        <v>67</v>
      </c>
      <c r="P752" s="36"/>
      <c r="Q752" s="44">
        <v>80.2</v>
      </c>
      <c r="R752" s="44">
        <v>2.7</v>
      </c>
      <c r="S752" s="41"/>
      <c r="T752" s="41">
        <f t="shared" si="20"/>
        <v>-9.7893432465923063</v>
      </c>
      <c r="U752" s="41">
        <f t="shared" si="21"/>
        <v>-279.18215613382904</v>
      </c>
    </row>
    <row r="753" spans="1:21">
      <c r="A753" s="53" t="s">
        <v>2215</v>
      </c>
      <c r="B753" s="44">
        <v>162</v>
      </c>
      <c r="C753" s="44">
        <v>1.33</v>
      </c>
      <c r="D753" s="36"/>
      <c r="E753" s="73">
        <v>77.942322681215899</v>
      </c>
      <c r="F753" s="73">
        <v>4.9815046452530813</v>
      </c>
      <c r="G753" s="52">
        <v>6.3799999999999996E-2</v>
      </c>
      <c r="H753" s="52">
        <v>8.3000000000000001E-3</v>
      </c>
      <c r="I753" s="70" t="s">
        <v>26</v>
      </c>
      <c r="J753" s="44">
        <v>108.5</v>
      </c>
      <c r="K753" s="44">
        <v>7.5</v>
      </c>
      <c r="L753" s="44">
        <v>82.2</v>
      </c>
      <c r="M753" s="44">
        <v>2.6</v>
      </c>
      <c r="N753" s="44">
        <v>734</v>
      </c>
      <c r="O753" s="44">
        <v>138</v>
      </c>
      <c r="P753" s="36"/>
      <c r="Q753" s="44">
        <v>80.5</v>
      </c>
      <c r="R753" s="44">
        <v>2.6</v>
      </c>
      <c r="S753" s="41"/>
      <c r="T753" s="41">
        <f t="shared" si="20"/>
        <v>-31.995133819951331</v>
      </c>
      <c r="U753" s="41">
        <f t="shared" si="21"/>
        <v>-792.94403892944035</v>
      </c>
    </row>
    <row r="754" spans="1:21">
      <c r="A754" s="53" t="s">
        <v>2214</v>
      </c>
      <c r="B754" s="44">
        <v>92.6</v>
      </c>
      <c r="C754" s="44">
        <v>1.0660000000000001</v>
      </c>
      <c r="D754" s="36"/>
      <c r="E754" s="73">
        <v>77.942322681215899</v>
      </c>
      <c r="F754" s="73">
        <v>5.4675050984485027</v>
      </c>
      <c r="G754" s="52">
        <v>6.3E-2</v>
      </c>
      <c r="H754" s="52">
        <v>8.0999999999999996E-3</v>
      </c>
      <c r="I754" s="70" t="s">
        <v>26</v>
      </c>
      <c r="J754" s="44">
        <v>107.2</v>
      </c>
      <c r="K754" s="44">
        <v>7.5</v>
      </c>
      <c r="L754" s="44">
        <v>82.2</v>
      </c>
      <c r="M754" s="44">
        <v>2.9</v>
      </c>
      <c r="N754" s="44">
        <v>707</v>
      </c>
      <c r="O754" s="44">
        <v>137</v>
      </c>
      <c r="P754" s="36"/>
      <c r="Q754" s="44">
        <v>80.599999999999994</v>
      </c>
      <c r="R754" s="44">
        <v>2.8</v>
      </c>
      <c r="S754" s="41"/>
      <c r="T754" s="41">
        <f t="shared" si="20"/>
        <v>-30.413625304136254</v>
      </c>
      <c r="U754" s="41">
        <f t="shared" si="21"/>
        <v>-760.09732360097314</v>
      </c>
    </row>
    <row r="755" spans="1:21">
      <c r="A755" s="53" t="s">
        <v>2213</v>
      </c>
      <c r="B755" s="44">
        <v>2170</v>
      </c>
      <c r="C755" s="44">
        <v>1.34</v>
      </c>
      <c r="D755" s="36"/>
      <c r="E755" s="73">
        <v>79.051383399209485</v>
      </c>
      <c r="F755" s="73">
        <v>4.5618584886500333</v>
      </c>
      <c r="G755" s="52">
        <v>4.9099999999999998E-2</v>
      </c>
      <c r="H755" s="52">
        <v>1.6000000000000001E-3</v>
      </c>
      <c r="I755" s="70" t="s">
        <v>26</v>
      </c>
      <c r="J755" s="44">
        <v>83.4</v>
      </c>
      <c r="K755" s="44">
        <v>2.7</v>
      </c>
      <c r="L755" s="44">
        <v>81</v>
      </c>
      <c r="M755" s="44">
        <v>2.2999999999999998</v>
      </c>
      <c r="N755" s="44">
        <v>152</v>
      </c>
      <c r="O755" s="44">
        <v>38</v>
      </c>
      <c r="P755" s="36"/>
      <c r="Q755" s="44">
        <v>80.900000000000006</v>
      </c>
      <c r="R755" s="44">
        <v>2.2999999999999998</v>
      </c>
      <c r="S755" s="41"/>
      <c r="T755" s="41">
        <f t="shared" si="20"/>
        <v>-2.9629629629629699</v>
      </c>
      <c r="U755" s="41">
        <f t="shared" si="21"/>
        <v>-87.654320987654316</v>
      </c>
    </row>
    <row r="756" spans="1:21">
      <c r="A756" s="53" t="s">
        <v>2212</v>
      </c>
      <c r="B756" s="44">
        <v>831</v>
      </c>
      <c r="C756" s="44">
        <v>1.325</v>
      </c>
      <c r="D756" s="36"/>
      <c r="E756" s="73">
        <v>78.554595443833463</v>
      </c>
      <c r="F756" s="73">
        <v>5.1217843062358028</v>
      </c>
      <c r="G756" s="52">
        <v>5.04E-2</v>
      </c>
      <c r="H756" s="52">
        <v>3.0999999999999999E-3</v>
      </c>
      <c r="I756" s="70" t="s">
        <v>26</v>
      </c>
      <c r="J756" s="44">
        <v>86</v>
      </c>
      <c r="K756" s="44">
        <v>3.7</v>
      </c>
      <c r="L756" s="44">
        <v>81.5</v>
      </c>
      <c r="M756" s="44">
        <v>2.6</v>
      </c>
      <c r="N756" s="44">
        <v>212</v>
      </c>
      <c r="O756" s="44">
        <v>71</v>
      </c>
      <c r="P756" s="36"/>
      <c r="Q756" s="44">
        <v>81.3</v>
      </c>
      <c r="R756" s="44">
        <v>2.6</v>
      </c>
      <c r="S756" s="41"/>
      <c r="T756" s="41">
        <f t="shared" si="20"/>
        <v>-5.5214723926380369</v>
      </c>
      <c r="U756" s="41">
        <f t="shared" si="21"/>
        <v>-160.12269938650309</v>
      </c>
    </row>
    <row r="757" spans="1:21">
      <c r="A757" s="53" t="s">
        <v>2211</v>
      </c>
      <c r="B757" s="44">
        <v>59.6</v>
      </c>
      <c r="C757" s="44">
        <v>0.67600000000000005</v>
      </c>
      <c r="D757" s="36"/>
      <c r="E757" s="73">
        <v>74.682598954443606</v>
      </c>
      <c r="F757" s="73">
        <v>4.8524168103335272</v>
      </c>
      <c r="G757" s="52">
        <v>8.4000000000000005E-2</v>
      </c>
      <c r="H757" s="52">
        <v>1.2999999999999999E-2</v>
      </c>
      <c r="I757" s="70" t="s">
        <v>26</v>
      </c>
      <c r="J757" s="44">
        <v>146</v>
      </c>
      <c r="K757" s="44">
        <v>11</v>
      </c>
      <c r="L757" s="44">
        <v>85.7</v>
      </c>
      <c r="M757" s="44">
        <v>2.8</v>
      </c>
      <c r="N757" s="44">
        <v>1292</v>
      </c>
      <c r="O757" s="44">
        <v>151</v>
      </c>
      <c r="P757" s="36"/>
      <c r="Q757" s="44">
        <v>81.8</v>
      </c>
      <c r="R757" s="44">
        <v>2.6</v>
      </c>
      <c r="S757" s="41"/>
      <c r="T757" s="41">
        <f t="shared" si="20"/>
        <v>-70.361726954492411</v>
      </c>
      <c r="U757" s="41">
        <f t="shared" si="21"/>
        <v>-1407.5845974329054</v>
      </c>
    </row>
    <row r="758" spans="1:21">
      <c r="A758" s="53" t="s">
        <v>2210</v>
      </c>
      <c r="B758" s="44">
        <v>632</v>
      </c>
      <c r="C758" s="44">
        <v>0.96299999999999997</v>
      </c>
      <c r="D758" s="36"/>
      <c r="E758" s="73">
        <v>77.220077220077215</v>
      </c>
      <c r="F758" s="73">
        <v>4.7703522606997515</v>
      </c>
      <c r="G758" s="52">
        <v>5.7200000000000001E-2</v>
      </c>
      <c r="H758" s="52">
        <v>4.3E-3</v>
      </c>
      <c r="I758" s="70" t="s">
        <v>26</v>
      </c>
      <c r="J758" s="44">
        <v>98.7</v>
      </c>
      <c r="K758" s="44">
        <v>4.5999999999999996</v>
      </c>
      <c r="L758" s="44">
        <v>82.9</v>
      </c>
      <c r="M758" s="44">
        <v>2.5</v>
      </c>
      <c r="N758" s="44">
        <v>498</v>
      </c>
      <c r="O758" s="44">
        <v>83</v>
      </c>
      <c r="P758" s="36"/>
      <c r="Q758" s="44">
        <v>82</v>
      </c>
      <c r="R758" s="44">
        <v>2.5</v>
      </c>
      <c r="S758" s="41"/>
      <c r="T758" s="41">
        <f t="shared" si="20"/>
        <v>-19.059107358262963</v>
      </c>
      <c r="U758" s="41">
        <f t="shared" si="21"/>
        <v>-500.72376357056692</v>
      </c>
    </row>
    <row r="759" spans="1:21">
      <c r="A759" s="53" t="s">
        <v>2209</v>
      </c>
      <c r="B759" s="44">
        <v>160</v>
      </c>
      <c r="C759" s="44">
        <v>1.389</v>
      </c>
      <c r="D759" s="36"/>
      <c r="E759" s="73">
        <v>75.815011372251703</v>
      </c>
      <c r="F759" s="73">
        <v>4.7132910784872175</v>
      </c>
      <c r="G759" s="52">
        <v>6.7500000000000004E-2</v>
      </c>
      <c r="H759" s="52">
        <v>6.8999999999999999E-3</v>
      </c>
      <c r="I759" s="70" t="s">
        <v>26</v>
      </c>
      <c r="J759" s="44">
        <v>117.5</v>
      </c>
      <c r="K759" s="44">
        <v>6.6</v>
      </c>
      <c r="L759" s="44">
        <v>84.5</v>
      </c>
      <c r="M759" s="44">
        <v>2.6</v>
      </c>
      <c r="N759" s="44">
        <v>852</v>
      </c>
      <c r="O759" s="44">
        <v>106</v>
      </c>
      <c r="P759" s="36"/>
      <c r="Q759" s="44">
        <v>82.4</v>
      </c>
      <c r="R759" s="44">
        <v>2.5</v>
      </c>
      <c r="S759" s="41"/>
      <c r="T759" s="41">
        <f t="shared" si="20"/>
        <v>-39.053254437869825</v>
      </c>
      <c r="U759" s="41">
        <f t="shared" si="21"/>
        <v>-908.28402366863907</v>
      </c>
    </row>
    <row r="760" spans="1:21">
      <c r="A760" s="53" t="s">
        <v>2208</v>
      </c>
      <c r="B760" s="44">
        <v>1350</v>
      </c>
      <c r="C760" s="44">
        <v>1.1559999999999999</v>
      </c>
      <c r="D760" s="36"/>
      <c r="E760" s="73">
        <v>76.863950807071475</v>
      </c>
      <c r="F760" s="73">
        <v>3.6039208295398613</v>
      </c>
      <c r="G760" s="52">
        <v>4.9700000000000001E-2</v>
      </c>
      <c r="H760" s="52">
        <v>2.3E-3</v>
      </c>
      <c r="I760" s="70" t="s">
        <v>26</v>
      </c>
      <c r="J760" s="44">
        <v>86.7</v>
      </c>
      <c r="K760" s="44">
        <v>2.7</v>
      </c>
      <c r="L760" s="44">
        <v>83.3</v>
      </c>
      <c r="M760" s="44">
        <v>1.9</v>
      </c>
      <c r="N760" s="44">
        <v>180</v>
      </c>
      <c r="O760" s="44">
        <v>54</v>
      </c>
      <c r="P760" s="36"/>
      <c r="Q760" s="44">
        <v>83.1</v>
      </c>
      <c r="R760" s="44">
        <v>1.9</v>
      </c>
      <c r="S760" s="41"/>
      <c r="T760" s="41">
        <f t="shared" si="20"/>
        <v>-4.0816326530612317</v>
      </c>
      <c r="U760" s="41">
        <f t="shared" si="21"/>
        <v>-116.08643457382955</v>
      </c>
    </row>
    <row r="761" spans="1:21">
      <c r="A761" s="53" t="s">
        <v>2207</v>
      </c>
      <c r="B761" s="44">
        <v>137.1</v>
      </c>
      <c r="C761" s="44">
        <v>1.5920000000000001</v>
      </c>
      <c r="D761" s="36"/>
      <c r="E761" s="73">
        <v>76.103500761035008</v>
      </c>
      <c r="F761" s="73">
        <v>5.5021556866806138</v>
      </c>
      <c r="G761" s="52">
        <v>5.5599999999999997E-2</v>
      </c>
      <c r="H761" s="52">
        <v>5.8999999999999999E-3</v>
      </c>
      <c r="I761" s="70" t="s">
        <v>26</v>
      </c>
      <c r="J761" s="44">
        <v>97.4</v>
      </c>
      <c r="K761" s="44">
        <v>6</v>
      </c>
      <c r="L761" s="44">
        <v>84.2</v>
      </c>
      <c r="M761" s="44">
        <v>3</v>
      </c>
      <c r="N761" s="44">
        <v>435</v>
      </c>
      <c r="O761" s="44">
        <v>118</v>
      </c>
      <c r="P761" s="36"/>
      <c r="Q761" s="44">
        <v>83.3</v>
      </c>
      <c r="R761" s="44">
        <v>3</v>
      </c>
      <c r="S761" s="41"/>
      <c r="T761" s="41">
        <f t="shared" si="20"/>
        <v>-15.676959619952497</v>
      </c>
      <c r="U761" s="41">
        <f t="shared" si="21"/>
        <v>-416.6270783847981</v>
      </c>
    </row>
    <row r="762" spans="1:21">
      <c r="A762" s="53" t="s">
        <v>2206</v>
      </c>
      <c r="B762" s="44">
        <v>531</v>
      </c>
      <c r="C762" s="44">
        <v>1.1259999999999999</v>
      </c>
      <c r="D762" s="36"/>
      <c r="E762" s="73">
        <v>75.872534142640362</v>
      </c>
      <c r="F762" s="73">
        <v>2.7631878898685414</v>
      </c>
      <c r="G762" s="52">
        <v>5.1499999999999997E-2</v>
      </c>
      <c r="H762" s="52">
        <v>2.8E-3</v>
      </c>
      <c r="I762" s="70" t="s">
        <v>26</v>
      </c>
      <c r="J762" s="44">
        <v>90.8</v>
      </c>
      <c r="K762" s="44">
        <v>2.8</v>
      </c>
      <c r="L762" s="44">
        <v>84.4</v>
      </c>
      <c r="M762" s="44">
        <v>1.5</v>
      </c>
      <c r="N762" s="44">
        <v>262</v>
      </c>
      <c r="O762" s="44">
        <v>62</v>
      </c>
      <c r="P762" s="36"/>
      <c r="Q762" s="44">
        <v>84</v>
      </c>
      <c r="R762" s="44">
        <v>1.5</v>
      </c>
      <c r="S762" s="41"/>
      <c r="T762" s="41">
        <f t="shared" si="20"/>
        <v>-7.5829383886255819</v>
      </c>
      <c r="U762" s="41">
        <f t="shared" si="21"/>
        <v>-210.42654028436019</v>
      </c>
    </row>
    <row r="763" spans="1:21">
      <c r="A763" s="53" t="s">
        <v>2205</v>
      </c>
      <c r="B763" s="44">
        <v>150</v>
      </c>
      <c r="C763" s="44">
        <v>1.4359999999999999</v>
      </c>
      <c r="D763" s="36"/>
      <c r="E763" s="73">
        <v>73.529411764705884</v>
      </c>
      <c r="F763" s="73">
        <v>4.0549307958477518</v>
      </c>
      <c r="G763" s="52">
        <v>7.6399999999999996E-2</v>
      </c>
      <c r="H763" s="52">
        <v>7.4000000000000003E-3</v>
      </c>
      <c r="I763" s="70" t="s">
        <v>26</v>
      </c>
      <c r="J763" s="44">
        <v>135.9</v>
      </c>
      <c r="K763" s="44">
        <v>7.1</v>
      </c>
      <c r="L763" s="44">
        <v>87.1</v>
      </c>
      <c r="M763" s="44">
        <v>2.4</v>
      </c>
      <c r="N763" s="44">
        <v>1105</v>
      </c>
      <c r="O763" s="44">
        <v>97</v>
      </c>
      <c r="P763" s="36"/>
      <c r="Q763" s="44">
        <v>84</v>
      </c>
      <c r="R763" s="44">
        <v>2.2999999999999998</v>
      </c>
      <c r="S763" s="41"/>
      <c r="T763" s="41">
        <f t="shared" si="20"/>
        <v>-56.027554535017245</v>
      </c>
      <c r="U763" s="41">
        <f t="shared" si="21"/>
        <v>-1168.6567164179105</v>
      </c>
    </row>
    <row r="764" spans="1:21">
      <c r="A764" s="53" t="s">
        <v>2204</v>
      </c>
      <c r="B764" s="44">
        <v>104</v>
      </c>
      <c r="C764" s="44">
        <v>1.0580000000000001</v>
      </c>
      <c r="D764" s="36"/>
      <c r="E764" s="73">
        <v>74.57121551081282</v>
      </c>
      <c r="F764" s="73">
        <v>4.337475622552871</v>
      </c>
      <c r="G764" s="52">
        <v>6.3500000000000001E-2</v>
      </c>
      <c r="H764" s="52">
        <v>5.7999999999999996E-3</v>
      </c>
      <c r="I764" s="70" t="s">
        <v>26</v>
      </c>
      <c r="J764" s="44">
        <v>112.7</v>
      </c>
      <c r="K764" s="44">
        <v>5.8</v>
      </c>
      <c r="L764" s="44">
        <v>85.9</v>
      </c>
      <c r="M764" s="44">
        <v>2.5</v>
      </c>
      <c r="N764" s="44">
        <v>724</v>
      </c>
      <c r="O764" s="44">
        <v>97</v>
      </c>
      <c r="P764" s="36"/>
      <c r="Q764" s="44">
        <v>84.2</v>
      </c>
      <c r="R764" s="44">
        <v>2.4</v>
      </c>
      <c r="S764" s="41"/>
      <c r="T764" s="41">
        <f t="shared" si="20"/>
        <v>-31.199068684516874</v>
      </c>
      <c r="U764" s="41">
        <f t="shared" si="21"/>
        <v>-742.8405122235157</v>
      </c>
    </row>
    <row r="765" spans="1:21">
      <c r="A765" s="53" t="s">
        <v>2203</v>
      </c>
      <c r="B765" s="44">
        <v>513</v>
      </c>
      <c r="C765" s="44">
        <v>1.2949999999999999</v>
      </c>
      <c r="D765" s="36"/>
      <c r="E765" s="73">
        <v>75.757575757575765</v>
      </c>
      <c r="F765" s="73">
        <v>3.6730945821854921</v>
      </c>
      <c r="G765" s="52">
        <v>4.99E-2</v>
      </c>
      <c r="H765" s="52">
        <v>3.2000000000000002E-3</v>
      </c>
      <c r="I765" s="70" t="s">
        <v>26</v>
      </c>
      <c r="J765" s="44">
        <v>88.2</v>
      </c>
      <c r="K765" s="44">
        <v>3.4</v>
      </c>
      <c r="L765" s="44">
        <v>84.5</v>
      </c>
      <c r="M765" s="44">
        <v>2</v>
      </c>
      <c r="N765" s="44">
        <v>189</v>
      </c>
      <c r="O765" s="44">
        <v>75</v>
      </c>
      <c r="P765" s="36"/>
      <c r="Q765" s="44">
        <v>84.3</v>
      </c>
      <c r="R765" s="44">
        <v>2</v>
      </c>
      <c r="S765" s="41"/>
      <c r="T765" s="41">
        <f t="shared" si="20"/>
        <v>-4.3786982248520738</v>
      </c>
      <c r="U765" s="41">
        <f t="shared" si="21"/>
        <v>-123.66863905325445</v>
      </c>
    </row>
    <row r="766" spans="1:21">
      <c r="A766" s="53" t="s">
        <v>2202</v>
      </c>
      <c r="B766" s="44">
        <v>64.599999999999994</v>
      </c>
      <c r="C766" s="44">
        <v>1.5289999999999999</v>
      </c>
      <c r="D766" s="36"/>
      <c r="E766" s="73">
        <v>73.046018991964928</v>
      </c>
      <c r="F766" s="73">
        <v>5.229006472763011</v>
      </c>
      <c r="G766" s="52">
        <v>6.6199999999999995E-2</v>
      </c>
      <c r="H766" s="52">
        <v>7.7000000000000002E-3</v>
      </c>
      <c r="I766" s="70" t="s">
        <v>26</v>
      </c>
      <c r="J766" s="44">
        <v>119.5</v>
      </c>
      <c r="K766" s="44">
        <v>7.7</v>
      </c>
      <c r="L766" s="44">
        <v>87.7</v>
      </c>
      <c r="M766" s="44">
        <v>3.1</v>
      </c>
      <c r="N766" s="44">
        <v>812</v>
      </c>
      <c r="O766" s="44">
        <v>122</v>
      </c>
      <c r="P766" s="36"/>
      <c r="Q766" s="44">
        <v>85.6</v>
      </c>
      <c r="R766" s="44">
        <v>3</v>
      </c>
      <c r="S766" s="41"/>
      <c r="T766" s="41">
        <f t="shared" si="20"/>
        <v>-36.259977194982888</v>
      </c>
      <c r="U766" s="41">
        <f t="shared" si="21"/>
        <v>-825.88369441277086</v>
      </c>
    </row>
    <row r="767" spans="1:21">
      <c r="A767" s="53" t="s">
        <v>2201</v>
      </c>
      <c r="B767" s="44">
        <v>213</v>
      </c>
      <c r="C767" s="44">
        <v>1.6</v>
      </c>
      <c r="D767" s="36"/>
      <c r="E767" s="73">
        <v>70.972320794889995</v>
      </c>
      <c r="F767" s="73">
        <v>4.1807683647806035</v>
      </c>
      <c r="G767" s="52">
        <v>0.08</v>
      </c>
      <c r="H767" s="52">
        <v>1.7000000000000001E-2</v>
      </c>
      <c r="I767" s="70" t="s">
        <v>26</v>
      </c>
      <c r="J767" s="44">
        <v>147</v>
      </c>
      <c r="K767" s="44">
        <v>15</v>
      </c>
      <c r="L767" s="44">
        <v>90.2</v>
      </c>
      <c r="M767" s="44">
        <v>2.6</v>
      </c>
      <c r="N767" s="44">
        <v>1196</v>
      </c>
      <c r="O767" s="44">
        <v>210</v>
      </c>
      <c r="P767" s="36"/>
      <c r="Q767" s="44">
        <v>86.6</v>
      </c>
      <c r="R767" s="44">
        <v>2.5</v>
      </c>
      <c r="S767" s="41"/>
      <c r="T767" s="41">
        <f t="shared" si="20"/>
        <v>-62.971175166297108</v>
      </c>
      <c r="U767" s="41">
        <f t="shared" si="21"/>
        <v>-1225.9423503325941</v>
      </c>
    </row>
    <row r="768" spans="1:21">
      <c r="A768" s="53" t="s">
        <v>2200</v>
      </c>
      <c r="B768" s="44">
        <v>124.1</v>
      </c>
      <c r="C768" s="44">
        <v>1.3819999999999999</v>
      </c>
      <c r="D768" s="36"/>
      <c r="E768" s="73">
        <v>71.32667617689016</v>
      </c>
      <c r="F768" s="73">
        <v>4.4769953663097963</v>
      </c>
      <c r="G768" s="52">
        <v>7.46E-2</v>
      </c>
      <c r="H768" s="52">
        <v>8.6999999999999994E-3</v>
      </c>
      <c r="I768" s="70" t="s">
        <v>26</v>
      </c>
      <c r="J768" s="44">
        <v>136.69999999999999</v>
      </c>
      <c r="K768" s="44">
        <v>8.5</v>
      </c>
      <c r="L768" s="44">
        <v>89.8</v>
      </c>
      <c r="M768" s="44">
        <v>2.8</v>
      </c>
      <c r="N768" s="44">
        <v>1057</v>
      </c>
      <c r="O768" s="44">
        <v>117</v>
      </c>
      <c r="P768" s="36"/>
      <c r="Q768" s="44">
        <v>86.7</v>
      </c>
      <c r="R768" s="44">
        <v>2.7</v>
      </c>
      <c r="S768" s="41"/>
      <c r="T768" s="41">
        <f t="shared" ref="T768:T787" si="22">(L768-J768)/L768*100</f>
        <v>-52.227171492204896</v>
      </c>
      <c r="U768" s="41">
        <f t="shared" ref="U768:U787" si="23">(L768-N768)/L768*100</f>
        <v>-1077.0601336302896</v>
      </c>
    </row>
    <row r="769" spans="1:21">
      <c r="A769" s="53" t="s">
        <v>2199</v>
      </c>
      <c r="B769" s="44">
        <v>492</v>
      </c>
      <c r="C769" s="44">
        <v>1.7889999999999999</v>
      </c>
      <c r="D769" s="36"/>
      <c r="E769" s="73">
        <v>73.529411764705884</v>
      </c>
      <c r="F769" s="73">
        <v>4.0549307958477518</v>
      </c>
      <c r="G769" s="52">
        <v>4.9799999999999997E-2</v>
      </c>
      <c r="H769" s="52">
        <v>3.5000000000000001E-3</v>
      </c>
      <c r="I769" s="70" t="s">
        <v>26</v>
      </c>
      <c r="J769" s="44">
        <v>90.6</v>
      </c>
      <c r="K769" s="44">
        <v>3.9</v>
      </c>
      <c r="L769" s="44">
        <v>87.1</v>
      </c>
      <c r="M769" s="44">
        <v>2.4</v>
      </c>
      <c r="N769" s="44">
        <v>185</v>
      </c>
      <c r="O769" s="44">
        <v>82</v>
      </c>
      <c r="P769" s="36"/>
      <c r="Q769" s="44">
        <v>86.9</v>
      </c>
      <c r="R769" s="44">
        <v>2.4</v>
      </c>
      <c r="S769" s="41"/>
      <c r="T769" s="41">
        <f t="shared" si="22"/>
        <v>-4.0183696900114816</v>
      </c>
      <c r="U769" s="41">
        <f t="shared" si="23"/>
        <v>-112.39954075774972</v>
      </c>
    </row>
    <row r="770" spans="1:21">
      <c r="A770" s="53" t="s">
        <v>2198</v>
      </c>
      <c r="B770" s="44">
        <v>137</v>
      </c>
      <c r="C770" s="44">
        <v>1.006</v>
      </c>
      <c r="D770" s="36"/>
      <c r="E770" s="73">
        <v>69.589422407794018</v>
      </c>
      <c r="F770" s="73">
        <v>4.6974070797188725</v>
      </c>
      <c r="G770" s="52">
        <v>8.7999999999999995E-2</v>
      </c>
      <c r="H770" s="52">
        <v>1.4E-2</v>
      </c>
      <c r="I770" s="70" t="s">
        <v>26</v>
      </c>
      <c r="J770" s="44">
        <v>163</v>
      </c>
      <c r="K770" s="44">
        <v>13</v>
      </c>
      <c r="L770" s="44">
        <v>92</v>
      </c>
      <c r="M770" s="44">
        <v>3.1</v>
      </c>
      <c r="N770" s="44">
        <v>1382</v>
      </c>
      <c r="O770" s="44">
        <v>153</v>
      </c>
      <c r="P770" s="36"/>
      <c r="Q770" s="44">
        <v>87.3</v>
      </c>
      <c r="R770" s="44">
        <v>2.9</v>
      </c>
      <c r="S770" s="41"/>
      <c r="T770" s="41">
        <f t="shared" si="22"/>
        <v>-77.173913043478265</v>
      </c>
      <c r="U770" s="41">
        <f t="shared" si="23"/>
        <v>-1402.1739130434783</v>
      </c>
    </row>
    <row r="771" spans="1:21">
      <c r="A771" s="53" t="s">
        <v>2197</v>
      </c>
      <c r="B771" s="44">
        <v>51.1</v>
      </c>
      <c r="C771" s="44">
        <v>0.76</v>
      </c>
      <c r="D771" s="36"/>
      <c r="E771" s="73">
        <v>71.942446043165475</v>
      </c>
      <c r="F771" s="73">
        <v>6.2108586512085298</v>
      </c>
      <c r="G771" s="52">
        <v>5.8000000000000003E-2</v>
      </c>
      <c r="H771" s="52">
        <v>1.9E-2</v>
      </c>
      <c r="I771" s="70" t="s">
        <v>26</v>
      </c>
      <c r="J771" s="44">
        <v>107</v>
      </c>
      <c r="K771" s="44">
        <v>17</v>
      </c>
      <c r="L771" s="44">
        <v>89</v>
      </c>
      <c r="M771" s="44">
        <v>3.8</v>
      </c>
      <c r="N771" s="44">
        <v>529</v>
      </c>
      <c r="O771" s="44">
        <v>359</v>
      </c>
      <c r="P771" s="36"/>
      <c r="Q771" s="44">
        <v>87.9</v>
      </c>
      <c r="R771" s="44">
        <v>3.8</v>
      </c>
      <c r="S771" s="41"/>
      <c r="T771" s="41">
        <f t="shared" si="22"/>
        <v>-20.224719101123593</v>
      </c>
      <c r="U771" s="41">
        <f t="shared" si="23"/>
        <v>-494.38202247191009</v>
      </c>
    </row>
    <row r="772" spans="1:21">
      <c r="A772" s="53" t="s">
        <v>2196</v>
      </c>
      <c r="B772" s="44">
        <v>632</v>
      </c>
      <c r="C772" s="44">
        <v>1.1060000000000001</v>
      </c>
      <c r="D772" s="36"/>
      <c r="E772" s="73">
        <v>72.358900144717794</v>
      </c>
      <c r="F772" s="73">
        <v>3.24620246669501</v>
      </c>
      <c r="G772" s="52">
        <v>4.7899999999999998E-2</v>
      </c>
      <c r="H772" s="52">
        <v>2.7000000000000001E-3</v>
      </c>
      <c r="I772" s="70" t="s">
        <v>26</v>
      </c>
      <c r="J772" s="44">
        <v>88.7</v>
      </c>
      <c r="K772" s="44">
        <v>3.1</v>
      </c>
      <c r="L772" s="44">
        <v>88.5</v>
      </c>
      <c r="M772" s="44">
        <v>2</v>
      </c>
      <c r="N772" s="44">
        <v>93</v>
      </c>
      <c r="O772" s="44">
        <v>67</v>
      </c>
      <c r="P772" s="36"/>
      <c r="Q772" s="44">
        <v>88.5</v>
      </c>
      <c r="R772" s="44">
        <v>2</v>
      </c>
      <c r="S772" s="41"/>
      <c r="T772" s="41">
        <f t="shared" si="22"/>
        <v>-0.22598870056497497</v>
      </c>
      <c r="U772" s="41">
        <f t="shared" si="23"/>
        <v>-5.0847457627118651</v>
      </c>
    </row>
    <row r="773" spans="1:21">
      <c r="A773" s="53" t="s">
        <v>2195</v>
      </c>
      <c r="B773" s="44">
        <v>1400</v>
      </c>
      <c r="C773" s="44">
        <v>1.2649999999999999</v>
      </c>
      <c r="D773" s="36"/>
      <c r="E773" s="73">
        <v>68.917987594762238</v>
      </c>
      <c r="F773" s="73">
        <v>3.5622667605838512</v>
      </c>
      <c r="G773" s="52">
        <v>4.8099999999999997E-2</v>
      </c>
      <c r="H773" s="52">
        <v>1.9E-3</v>
      </c>
      <c r="I773" s="70" t="s">
        <v>26</v>
      </c>
      <c r="J773" s="44">
        <v>93.3</v>
      </c>
      <c r="K773" s="44">
        <v>2.9</v>
      </c>
      <c r="L773" s="44">
        <v>92.9</v>
      </c>
      <c r="M773" s="44">
        <v>2.4</v>
      </c>
      <c r="N773" s="44">
        <v>103</v>
      </c>
      <c r="O773" s="44">
        <v>47</v>
      </c>
      <c r="P773" s="36"/>
      <c r="Q773" s="44">
        <v>92.8</v>
      </c>
      <c r="R773" s="44">
        <v>2.4</v>
      </c>
      <c r="S773" s="41"/>
      <c r="T773" s="41">
        <f t="shared" si="22"/>
        <v>-0.43057050592033524</v>
      </c>
      <c r="U773" s="41">
        <f t="shared" si="23"/>
        <v>-10.871905274488691</v>
      </c>
    </row>
    <row r="774" spans="1:21">
      <c r="A774" s="53" t="s">
        <v>2194</v>
      </c>
      <c r="B774" s="44">
        <v>700</v>
      </c>
      <c r="C774" s="44">
        <v>0.97799999999999998</v>
      </c>
      <c r="D774" s="36"/>
      <c r="E774" s="73">
        <v>68.493150684931507</v>
      </c>
      <c r="F774" s="73">
        <v>5.6295740288984799</v>
      </c>
      <c r="G774" s="52">
        <v>4.7899999999999998E-2</v>
      </c>
      <c r="H774" s="52">
        <v>3.3E-3</v>
      </c>
      <c r="I774" s="70" t="s">
        <v>26</v>
      </c>
      <c r="J774" s="44">
        <v>93.4</v>
      </c>
      <c r="K774" s="44">
        <v>4.8</v>
      </c>
      <c r="L774" s="44">
        <v>93.4</v>
      </c>
      <c r="M774" s="44">
        <v>3.8</v>
      </c>
      <c r="N774" s="44">
        <v>93</v>
      </c>
      <c r="O774" s="44">
        <v>82</v>
      </c>
      <c r="P774" s="36"/>
      <c r="Q774" s="44">
        <v>93.4</v>
      </c>
      <c r="R774" s="44">
        <v>3.8</v>
      </c>
      <c r="S774" s="41"/>
      <c r="T774" s="41">
        <f t="shared" si="22"/>
        <v>0</v>
      </c>
      <c r="U774" s="41">
        <f t="shared" si="23"/>
        <v>0.42826552462527379</v>
      </c>
    </row>
    <row r="775" spans="1:21">
      <c r="A775" s="53" t="s">
        <v>2193</v>
      </c>
      <c r="B775" s="44">
        <v>1020</v>
      </c>
      <c r="C775" s="44">
        <v>0.60399999999999998</v>
      </c>
      <c r="D775" s="36"/>
      <c r="E775" s="73">
        <v>66.225165562913901</v>
      </c>
      <c r="F775" s="73">
        <v>5.2629270646024287</v>
      </c>
      <c r="G775" s="52">
        <v>6.2E-2</v>
      </c>
      <c r="H775" s="52">
        <v>1.2999999999999999E-2</v>
      </c>
      <c r="I775" s="70" t="s">
        <v>26</v>
      </c>
      <c r="J775" s="44">
        <v>123</v>
      </c>
      <c r="K775" s="44">
        <v>13</v>
      </c>
      <c r="L775" s="44">
        <v>96.6</v>
      </c>
      <c r="M775" s="44">
        <v>3.8</v>
      </c>
      <c r="N775" s="44">
        <v>673</v>
      </c>
      <c r="O775" s="44">
        <v>224</v>
      </c>
      <c r="P775" s="36"/>
      <c r="Q775" s="44">
        <v>94.9</v>
      </c>
      <c r="R775" s="44">
        <v>3.7</v>
      </c>
      <c r="S775" s="41"/>
      <c r="T775" s="41">
        <f t="shared" si="22"/>
        <v>-27.329192546583858</v>
      </c>
      <c r="U775" s="41">
        <f t="shared" si="23"/>
        <v>-596.68737060041406</v>
      </c>
    </row>
    <row r="776" spans="1:21">
      <c r="A776" s="53" t="s">
        <v>2192</v>
      </c>
      <c r="B776" s="44">
        <v>123</v>
      </c>
      <c r="C776" s="44">
        <v>1.3859999999999999</v>
      </c>
      <c r="D776" s="36"/>
      <c r="E776" s="73">
        <v>64.935064935064929</v>
      </c>
      <c r="F776" s="73">
        <v>4.2165626581210987</v>
      </c>
      <c r="G776" s="52">
        <v>6.2100000000000002E-2</v>
      </c>
      <c r="H776" s="52">
        <v>7.1999999999999998E-3</v>
      </c>
      <c r="I776" s="70" t="s">
        <v>26</v>
      </c>
      <c r="J776" s="44">
        <v>125.7</v>
      </c>
      <c r="K776" s="44">
        <v>7.9</v>
      </c>
      <c r="L776" s="44">
        <v>98.5</v>
      </c>
      <c r="M776" s="44">
        <v>3.2</v>
      </c>
      <c r="N776" s="44">
        <v>677</v>
      </c>
      <c r="O776" s="44">
        <v>124</v>
      </c>
      <c r="P776" s="36"/>
      <c r="Q776" s="44">
        <v>96.8</v>
      </c>
      <c r="R776" s="44">
        <v>3.1</v>
      </c>
      <c r="S776" s="41"/>
      <c r="T776" s="41">
        <f t="shared" si="22"/>
        <v>-27.614213197969544</v>
      </c>
      <c r="U776" s="41">
        <f t="shared" si="23"/>
        <v>-587.30964467005083</v>
      </c>
    </row>
    <row r="777" spans="1:21">
      <c r="A777" s="53" t="s">
        <v>2191</v>
      </c>
      <c r="B777" s="44">
        <v>220</v>
      </c>
      <c r="C777" s="44">
        <v>2.91</v>
      </c>
      <c r="D777" s="36"/>
      <c r="E777" s="73">
        <v>63.291139240506325</v>
      </c>
      <c r="F777" s="73">
        <v>4.8069219676333912</v>
      </c>
      <c r="G777" s="52">
        <v>6.4100000000000004E-2</v>
      </c>
      <c r="H777" s="52">
        <v>4.7000000000000002E-3</v>
      </c>
      <c r="I777" s="70" t="s">
        <v>26</v>
      </c>
      <c r="J777" s="44">
        <v>132.69999999999999</v>
      </c>
      <c r="K777" s="44">
        <v>6.6</v>
      </c>
      <c r="L777" s="44">
        <v>101.1</v>
      </c>
      <c r="M777" s="44">
        <v>3.8</v>
      </c>
      <c r="N777" s="44">
        <v>744</v>
      </c>
      <c r="O777" s="44">
        <v>78</v>
      </c>
      <c r="P777" s="36"/>
      <c r="Q777" s="44">
        <v>99</v>
      </c>
      <c r="R777" s="44">
        <v>3.7</v>
      </c>
      <c r="S777" s="41"/>
      <c r="T777" s="41">
        <f t="shared" si="22"/>
        <v>-31.256181998021759</v>
      </c>
      <c r="U777" s="41">
        <f t="shared" si="23"/>
        <v>-635.90504451038578</v>
      </c>
    </row>
    <row r="778" spans="1:21">
      <c r="A778" s="53" t="s">
        <v>2190</v>
      </c>
      <c r="B778" s="44">
        <v>1300</v>
      </c>
      <c r="C778" s="44">
        <v>4.87</v>
      </c>
      <c r="D778" s="36"/>
      <c r="E778" s="73">
        <v>56.497175141242934</v>
      </c>
      <c r="F778" s="73">
        <v>4.4687031185163901</v>
      </c>
      <c r="G778" s="52">
        <v>7.1999999999999995E-2</v>
      </c>
      <c r="H778" s="52">
        <v>4.1999999999999997E-3</v>
      </c>
      <c r="I778" s="70" t="s">
        <v>26</v>
      </c>
      <c r="J778" s="44">
        <v>164.3</v>
      </c>
      <c r="K778" s="44">
        <v>7.5</v>
      </c>
      <c r="L778" s="44">
        <v>113.1</v>
      </c>
      <c r="M778" s="44">
        <v>4.4000000000000004</v>
      </c>
      <c r="N778" s="44">
        <v>985</v>
      </c>
      <c r="O778" s="44">
        <v>59</v>
      </c>
      <c r="P778" s="36"/>
      <c r="Q778" s="44">
        <v>109.7</v>
      </c>
      <c r="R778" s="44">
        <v>4.3</v>
      </c>
      <c r="S778" s="41"/>
      <c r="T778" s="41">
        <f t="shared" si="22"/>
        <v>-45.269672855879776</v>
      </c>
      <c r="U778" s="41">
        <f t="shared" si="23"/>
        <v>-770.91069849690541</v>
      </c>
    </row>
    <row r="779" spans="1:21">
      <c r="A779" s="53" t="s">
        <v>2189</v>
      </c>
      <c r="B779" s="44">
        <v>1180</v>
      </c>
      <c r="C779" s="44">
        <v>2.77</v>
      </c>
      <c r="D779" s="36"/>
      <c r="E779" s="73">
        <v>50.505050505050498</v>
      </c>
      <c r="F779" s="73">
        <v>7.9073563922048749</v>
      </c>
      <c r="G779" s="52">
        <v>5.8700000000000002E-2</v>
      </c>
      <c r="H779" s="52">
        <v>3.3999999999999998E-3</v>
      </c>
      <c r="I779" s="70" t="s">
        <v>26</v>
      </c>
      <c r="J779" s="44">
        <v>151</v>
      </c>
      <c r="K779" s="44">
        <v>12</v>
      </c>
      <c r="L779" s="44">
        <v>126.4</v>
      </c>
      <c r="M779" s="44">
        <v>9.8000000000000007</v>
      </c>
      <c r="N779" s="44">
        <v>555</v>
      </c>
      <c r="O779" s="44">
        <v>63</v>
      </c>
      <c r="P779" s="36"/>
      <c r="Q779" s="44">
        <v>124.8</v>
      </c>
      <c r="R779" s="44">
        <v>9.6999999999999993</v>
      </c>
      <c r="S779" s="41"/>
      <c r="T779" s="41">
        <f t="shared" si="22"/>
        <v>-19.462025316455691</v>
      </c>
      <c r="U779" s="41">
        <f t="shared" si="23"/>
        <v>-339.08227848101268</v>
      </c>
    </row>
    <row r="780" spans="1:21">
      <c r="A780" s="53" t="s">
        <v>2188</v>
      </c>
      <c r="B780" s="44">
        <v>1570</v>
      </c>
      <c r="C780" s="44">
        <v>13.02</v>
      </c>
      <c r="D780" s="36"/>
      <c r="E780" s="73">
        <v>40.322580645161288</v>
      </c>
      <c r="F780" s="73">
        <v>2.6014568158168578</v>
      </c>
      <c r="G780" s="52">
        <v>0.08</v>
      </c>
      <c r="H780" s="52">
        <v>3.5000000000000001E-3</v>
      </c>
      <c r="I780" s="70" t="s">
        <v>26</v>
      </c>
      <c r="J780" s="44">
        <v>245.4</v>
      </c>
      <c r="K780" s="44">
        <v>8.5</v>
      </c>
      <c r="L780" s="44">
        <v>157.9</v>
      </c>
      <c r="M780" s="44">
        <v>5</v>
      </c>
      <c r="N780" s="44">
        <v>1196</v>
      </c>
      <c r="O780" s="44">
        <v>43</v>
      </c>
      <c r="P780" s="36"/>
      <c r="Q780" s="44">
        <v>151.9</v>
      </c>
      <c r="R780" s="44">
        <v>4.8</v>
      </c>
      <c r="S780" s="41"/>
      <c r="T780" s="41">
        <f t="shared" si="22"/>
        <v>-55.414819506016464</v>
      </c>
      <c r="U780" s="41">
        <f t="shared" si="23"/>
        <v>-657.44141861937931</v>
      </c>
    </row>
    <row r="781" spans="1:21">
      <c r="A781" s="53" t="s">
        <v>2187</v>
      </c>
      <c r="B781" s="44">
        <v>636</v>
      </c>
      <c r="C781" s="44">
        <v>1.8049999999999999</v>
      </c>
      <c r="D781" s="36"/>
      <c r="E781" s="73">
        <v>17.094017094017094</v>
      </c>
      <c r="F781" s="73">
        <v>1.2272627657243038</v>
      </c>
      <c r="G781" s="52">
        <v>7.3200000000000001E-2</v>
      </c>
      <c r="H781" s="52">
        <v>2.8E-3</v>
      </c>
      <c r="I781" s="70" t="s">
        <v>26</v>
      </c>
      <c r="J781" s="44">
        <v>471</v>
      </c>
      <c r="K781" s="44">
        <v>15</v>
      </c>
      <c r="L781" s="44">
        <v>366</v>
      </c>
      <c r="M781" s="44">
        <v>13</v>
      </c>
      <c r="N781" s="44">
        <v>1019</v>
      </c>
      <c r="O781" s="44">
        <v>39</v>
      </c>
      <c r="P781" s="36"/>
      <c r="Q781" s="44">
        <v>358</v>
      </c>
      <c r="R781" s="44">
        <v>12</v>
      </c>
      <c r="S781" s="41"/>
      <c r="T781" s="41">
        <f t="shared" si="22"/>
        <v>-28.688524590163933</v>
      </c>
      <c r="U781" s="41">
        <f t="shared" si="23"/>
        <v>-178.41530054644809</v>
      </c>
    </row>
    <row r="782" spans="1:21">
      <c r="A782" s="53" t="s">
        <v>2186</v>
      </c>
      <c r="B782" s="44">
        <v>628</v>
      </c>
      <c r="C782" s="44">
        <v>2.36</v>
      </c>
      <c r="D782" s="36"/>
      <c r="E782" s="73">
        <v>15.822784810126581</v>
      </c>
      <c r="F782" s="73">
        <v>1.3519468033968915</v>
      </c>
      <c r="G782" s="52">
        <v>6.9500000000000006E-2</v>
      </c>
      <c r="H782" s="52">
        <v>3.0999999999999999E-3</v>
      </c>
      <c r="I782" s="70" t="s">
        <v>26</v>
      </c>
      <c r="J782" s="44">
        <v>481</v>
      </c>
      <c r="K782" s="44">
        <v>18</v>
      </c>
      <c r="L782" s="44">
        <v>395</v>
      </c>
      <c r="M782" s="44">
        <v>16</v>
      </c>
      <c r="N782" s="44">
        <v>913</v>
      </c>
      <c r="O782" s="44">
        <v>46</v>
      </c>
      <c r="P782" s="36"/>
      <c r="Q782" s="44">
        <v>388</v>
      </c>
      <c r="R782" s="44">
        <v>16</v>
      </c>
      <c r="S782" s="41"/>
      <c r="T782" s="41">
        <f t="shared" si="22"/>
        <v>-21.772151898734176</v>
      </c>
      <c r="U782" s="41">
        <f t="shared" si="23"/>
        <v>-131.13924050632912</v>
      </c>
    </row>
    <row r="783" spans="1:21">
      <c r="A783" s="53" t="s">
        <v>2185</v>
      </c>
      <c r="B783" s="44">
        <v>1056</v>
      </c>
      <c r="C783" s="44">
        <v>1.91</v>
      </c>
      <c r="D783" s="36"/>
      <c r="E783" s="73">
        <v>14.285714285714285</v>
      </c>
      <c r="F783" s="73">
        <v>2.0408163265306123</v>
      </c>
      <c r="G783" s="52">
        <v>0.13500000000000001</v>
      </c>
      <c r="H783" s="52">
        <v>1.2E-2</v>
      </c>
      <c r="I783" s="70" t="s">
        <v>26</v>
      </c>
      <c r="J783" s="44">
        <v>847</v>
      </c>
      <c r="K783" s="44">
        <v>48</v>
      </c>
      <c r="L783" s="44">
        <v>436</v>
      </c>
      <c r="M783" s="44">
        <v>30</v>
      </c>
      <c r="N783" s="44">
        <v>2163</v>
      </c>
      <c r="O783" s="44">
        <v>78</v>
      </c>
      <c r="P783" s="36"/>
      <c r="Q783" s="44">
        <v>394</v>
      </c>
      <c r="R783" s="44">
        <v>27</v>
      </c>
      <c r="S783" s="41"/>
      <c r="T783" s="41">
        <f t="shared" si="22"/>
        <v>-94.266055045871553</v>
      </c>
      <c r="U783" s="41">
        <f t="shared" si="23"/>
        <v>-396.10091743119267</v>
      </c>
    </row>
    <row r="784" spans="1:21">
      <c r="A784" s="53" t="s">
        <v>2184</v>
      </c>
      <c r="B784" s="44">
        <v>471</v>
      </c>
      <c r="C784" s="44">
        <v>1.718</v>
      </c>
      <c r="D784" s="36"/>
      <c r="E784" s="73">
        <v>10.050251256281406</v>
      </c>
      <c r="F784" s="73">
        <v>0.43433246635185974</v>
      </c>
      <c r="G784" s="52">
        <v>8.1199999999999994E-2</v>
      </c>
      <c r="H784" s="52">
        <v>3.0999999999999999E-3</v>
      </c>
      <c r="I784" s="70" t="s">
        <v>26</v>
      </c>
      <c r="J784" s="44">
        <v>760</v>
      </c>
      <c r="K784" s="44">
        <v>15</v>
      </c>
      <c r="L784" s="44">
        <v>611</v>
      </c>
      <c r="M784" s="44">
        <v>13</v>
      </c>
      <c r="N784" s="44">
        <v>1225</v>
      </c>
      <c r="O784" s="44">
        <v>37</v>
      </c>
      <c r="P784" s="36"/>
      <c r="Q784" s="44">
        <v>596</v>
      </c>
      <c r="R784" s="44">
        <v>12</v>
      </c>
      <c r="S784" s="41"/>
      <c r="T784" s="41">
        <f t="shared" si="22"/>
        <v>-24.386252045826513</v>
      </c>
      <c r="U784" s="41">
        <f t="shared" si="23"/>
        <v>-100.49099836333879</v>
      </c>
    </row>
    <row r="785" spans="1:21">
      <c r="A785" s="53" t="s">
        <v>2183</v>
      </c>
      <c r="B785" s="44">
        <v>444</v>
      </c>
      <c r="C785" s="44">
        <v>1.71</v>
      </c>
      <c r="D785" s="36"/>
      <c r="E785" s="73">
        <v>9.433962264150944</v>
      </c>
      <c r="F785" s="73">
        <v>1.2459950160199358</v>
      </c>
      <c r="G785" s="52">
        <v>8.1299999999999997E-2</v>
      </c>
      <c r="H785" s="52">
        <v>3.8E-3</v>
      </c>
      <c r="I785" s="70" t="s">
        <v>26</v>
      </c>
      <c r="J785" s="44">
        <v>795</v>
      </c>
      <c r="K785" s="44">
        <v>39</v>
      </c>
      <c r="L785" s="44">
        <v>649</v>
      </c>
      <c r="M785" s="44">
        <v>41</v>
      </c>
      <c r="N785" s="44">
        <v>1228</v>
      </c>
      <c r="O785" s="44">
        <v>46</v>
      </c>
      <c r="P785" s="36"/>
      <c r="Q785" s="44">
        <v>634</v>
      </c>
      <c r="R785" s="44">
        <v>40</v>
      </c>
      <c r="S785" s="41"/>
      <c r="T785" s="41">
        <f t="shared" si="22"/>
        <v>-22.496147919876734</v>
      </c>
      <c r="U785" s="41">
        <f t="shared" si="23"/>
        <v>-89.214175654853619</v>
      </c>
    </row>
    <row r="786" spans="1:21">
      <c r="A786" s="53" t="s">
        <v>2182</v>
      </c>
      <c r="B786" s="44">
        <v>293</v>
      </c>
      <c r="C786" s="44">
        <v>0.86399999999999999</v>
      </c>
      <c r="D786" s="36"/>
      <c r="E786" s="73">
        <v>7.9051383399209483</v>
      </c>
      <c r="F786" s="73">
        <v>0.46868409129966093</v>
      </c>
      <c r="G786" s="52">
        <v>7.6700000000000004E-2</v>
      </c>
      <c r="H786" s="52">
        <v>2.7000000000000001E-3</v>
      </c>
      <c r="I786" s="70" t="s">
        <v>26</v>
      </c>
      <c r="J786" s="44">
        <v>862</v>
      </c>
      <c r="K786" s="44">
        <v>20</v>
      </c>
      <c r="L786" s="44">
        <v>768</v>
      </c>
      <c r="M786" s="44">
        <v>21</v>
      </c>
      <c r="N786" s="44">
        <v>1113</v>
      </c>
      <c r="O786" s="44">
        <v>35</v>
      </c>
      <c r="P786" s="36"/>
      <c r="Q786" s="44">
        <v>757</v>
      </c>
      <c r="R786" s="44">
        <v>21</v>
      </c>
      <c r="S786" s="41"/>
      <c r="T786" s="41">
        <f t="shared" si="22"/>
        <v>-12.239583333333332</v>
      </c>
      <c r="U786" s="41">
        <f t="shared" si="23"/>
        <v>-44.921875</v>
      </c>
    </row>
    <row r="787" spans="1:21">
      <c r="A787" s="53" t="s">
        <v>2181</v>
      </c>
      <c r="B787" s="44">
        <v>491</v>
      </c>
      <c r="C787" s="44">
        <v>1.421</v>
      </c>
      <c r="D787" s="36"/>
      <c r="E787" s="73">
        <v>6.5963060686015824</v>
      </c>
      <c r="F787" s="73">
        <v>0.2741208986292214</v>
      </c>
      <c r="G787" s="52">
        <v>8.2500000000000004E-2</v>
      </c>
      <c r="H787" s="52">
        <v>3.0000000000000001E-3</v>
      </c>
      <c r="I787" s="70" t="s">
        <v>26</v>
      </c>
      <c r="J787" s="44">
        <v>1017</v>
      </c>
      <c r="K787" s="44">
        <v>18</v>
      </c>
      <c r="L787" s="44">
        <v>910</v>
      </c>
      <c r="M787" s="44">
        <v>18</v>
      </c>
      <c r="N787" s="44">
        <v>1257</v>
      </c>
      <c r="O787" s="44">
        <v>36</v>
      </c>
      <c r="P787" s="36"/>
      <c r="Q787" s="44">
        <v>896</v>
      </c>
      <c r="R787" s="44">
        <v>17</v>
      </c>
      <c r="S787" s="41"/>
      <c r="T787" s="41">
        <f t="shared" si="22"/>
        <v>-11.758241758241757</v>
      </c>
      <c r="U787" s="41">
        <f t="shared" si="23"/>
        <v>-38.131868131868131</v>
      </c>
    </row>
    <row r="788" spans="1:21">
      <c r="A788" s="53"/>
      <c r="B788" s="44"/>
      <c r="C788" s="44"/>
      <c r="D788" s="36"/>
      <c r="E788" s="73"/>
      <c r="F788" s="73"/>
      <c r="G788" s="52"/>
      <c r="H788" s="52"/>
      <c r="I788" s="70" t="s">
        <v>26</v>
      </c>
      <c r="J788" s="36"/>
      <c r="K788" s="36"/>
      <c r="L788" s="36"/>
      <c r="M788" s="36"/>
      <c r="N788" s="36"/>
      <c r="O788" s="36"/>
      <c r="P788" s="36"/>
      <c r="Q788" s="36"/>
      <c r="R788" s="36"/>
      <c r="S788" s="41"/>
      <c r="T788" s="41"/>
      <c r="U788" s="41"/>
    </row>
    <row r="789" spans="1:21">
      <c r="A789" s="53" t="s">
        <v>2180</v>
      </c>
      <c r="B789" s="44">
        <v>1000</v>
      </c>
      <c r="C789" s="44">
        <v>0.94599999999999995</v>
      </c>
      <c r="D789" s="36"/>
      <c r="E789" s="73">
        <v>86.805555555555557</v>
      </c>
      <c r="F789" s="73">
        <v>4.069010416666667</v>
      </c>
      <c r="G789" s="52">
        <v>5.0700000000000002E-2</v>
      </c>
      <c r="H789" s="52">
        <v>3.0999999999999999E-3</v>
      </c>
      <c r="I789" s="70" t="s">
        <v>26</v>
      </c>
      <c r="J789" s="44">
        <v>78.599999999999994</v>
      </c>
      <c r="K789" s="44">
        <v>2.9</v>
      </c>
      <c r="L789" s="44">
        <v>73.8</v>
      </c>
      <c r="M789" s="44">
        <v>1.7</v>
      </c>
      <c r="N789" s="44">
        <v>226</v>
      </c>
      <c r="O789" s="44">
        <v>71</v>
      </c>
      <c r="P789" s="36"/>
      <c r="Q789" s="44">
        <v>73.5</v>
      </c>
      <c r="R789" s="44">
        <v>1.7</v>
      </c>
      <c r="S789" s="41"/>
      <c r="T789" s="41">
        <f t="shared" ref="T789:T820" si="24">(L789-J789)/L789*100</f>
        <v>-6.5040650406504028</v>
      </c>
      <c r="U789" s="41">
        <f t="shared" ref="U789:U820" si="25">(L789-N789)/L789*100</f>
        <v>-206.23306233062331</v>
      </c>
    </row>
    <row r="790" spans="1:21">
      <c r="A790" s="53" t="s">
        <v>2179</v>
      </c>
      <c r="B790" s="44">
        <v>467</v>
      </c>
      <c r="C790" s="44">
        <v>1.2410000000000001</v>
      </c>
      <c r="D790" s="36"/>
      <c r="E790" s="73">
        <v>85.324232081911262</v>
      </c>
      <c r="F790" s="73">
        <v>5.6785751726869274</v>
      </c>
      <c r="G790" s="52">
        <v>6.5000000000000002E-2</v>
      </c>
      <c r="H790" s="52">
        <v>7.7999999999999996E-3</v>
      </c>
      <c r="I790" s="70" t="s">
        <v>26</v>
      </c>
      <c r="J790" s="44">
        <v>101.4</v>
      </c>
      <c r="K790" s="44">
        <v>6.6</v>
      </c>
      <c r="L790" s="44">
        <v>75.099999999999994</v>
      </c>
      <c r="M790" s="44">
        <v>2.5</v>
      </c>
      <c r="N790" s="44">
        <v>773</v>
      </c>
      <c r="O790" s="44">
        <v>126</v>
      </c>
      <c r="P790" s="36"/>
      <c r="Q790" s="44">
        <v>73.5</v>
      </c>
      <c r="R790" s="44">
        <v>2.4</v>
      </c>
      <c r="S790" s="41"/>
      <c r="T790" s="41">
        <f t="shared" si="24"/>
        <v>-35.019973368841562</v>
      </c>
      <c r="U790" s="41">
        <f t="shared" si="25"/>
        <v>-929.29427430093222</v>
      </c>
    </row>
    <row r="791" spans="1:21">
      <c r="A791" s="53" t="s">
        <v>2178</v>
      </c>
      <c r="B791" s="44">
        <v>358</v>
      </c>
      <c r="C791" s="44">
        <v>1.55</v>
      </c>
      <c r="D791" s="36"/>
      <c r="E791" s="73">
        <v>85.689802913453306</v>
      </c>
      <c r="F791" s="73">
        <v>5.4336293192763883</v>
      </c>
      <c r="G791" s="52">
        <v>6.1199999999999997E-2</v>
      </c>
      <c r="H791" s="52">
        <v>6.3E-3</v>
      </c>
      <c r="I791" s="70" t="s">
        <v>26</v>
      </c>
      <c r="J791" s="44">
        <v>95.3</v>
      </c>
      <c r="K791" s="44">
        <v>5.5</v>
      </c>
      <c r="L791" s="44">
        <v>74.8</v>
      </c>
      <c r="M791" s="44">
        <v>2.4</v>
      </c>
      <c r="N791" s="44">
        <v>645</v>
      </c>
      <c r="O791" s="44">
        <v>111</v>
      </c>
      <c r="P791" s="36"/>
      <c r="Q791" s="44">
        <v>73.5</v>
      </c>
      <c r="R791" s="44">
        <v>2.2999999999999998</v>
      </c>
      <c r="S791" s="41"/>
      <c r="T791" s="41">
        <f t="shared" si="24"/>
        <v>-27.406417112299465</v>
      </c>
      <c r="U791" s="41">
        <f t="shared" si="25"/>
        <v>-762.29946524064178</v>
      </c>
    </row>
    <row r="792" spans="1:21">
      <c r="A792" s="53" t="s">
        <v>2177</v>
      </c>
      <c r="B792" s="44">
        <v>899</v>
      </c>
      <c r="C792" s="44">
        <v>0.76400000000000001</v>
      </c>
      <c r="D792" s="36"/>
      <c r="E792" s="73">
        <v>85.470085470085465</v>
      </c>
      <c r="F792" s="73">
        <v>6.6476733143399809</v>
      </c>
      <c r="G792" s="52">
        <v>5.2499999999999998E-2</v>
      </c>
      <c r="H792" s="52">
        <v>3.8999999999999998E-3</v>
      </c>
      <c r="I792" s="70" t="s">
        <v>26</v>
      </c>
      <c r="J792" s="44">
        <v>82.5</v>
      </c>
      <c r="K792" s="44">
        <v>4.3</v>
      </c>
      <c r="L792" s="44">
        <v>75</v>
      </c>
      <c r="M792" s="44">
        <v>2.9</v>
      </c>
      <c r="N792" s="44">
        <v>306</v>
      </c>
      <c r="O792" s="44">
        <v>85</v>
      </c>
      <c r="P792" s="36"/>
      <c r="Q792" s="44">
        <v>74.5</v>
      </c>
      <c r="R792" s="44">
        <v>2.9</v>
      </c>
      <c r="S792" s="41"/>
      <c r="T792" s="41">
        <f t="shared" si="24"/>
        <v>-10</v>
      </c>
      <c r="U792" s="41">
        <f t="shared" si="25"/>
        <v>-308</v>
      </c>
    </row>
    <row r="793" spans="1:21">
      <c r="A793" s="53" t="s">
        <v>2176</v>
      </c>
      <c r="B793" s="44">
        <v>606</v>
      </c>
      <c r="C793" s="44">
        <v>0.93500000000000005</v>
      </c>
      <c r="D793" s="36"/>
      <c r="E793" s="73">
        <v>84.459459459459467</v>
      </c>
      <c r="F793" s="73">
        <v>6.2060582542001459</v>
      </c>
      <c r="G793" s="52">
        <v>5.4800000000000001E-2</v>
      </c>
      <c r="H793" s="52">
        <v>4.4000000000000003E-3</v>
      </c>
      <c r="I793" s="70" t="s">
        <v>26</v>
      </c>
      <c r="J793" s="44">
        <v>87</v>
      </c>
      <c r="K793" s="44">
        <v>4.5</v>
      </c>
      <c r="L793" s="44">
        <v>75.900000000000006</v>
      </c>
      <c r="M793" s="44">
        <v>2.8</v>
      </c>
      <c r="N793" s="44">
        <v>403</v>
      </c>
      <c r="O793" s="44">
        <v>90</v>
      </c>
      <c r="P793" s="36"/>
      <c r="Q793" s="44">
        <v>75.2</v>
      </c>
      <c r="R793" s="44">
        <v>2.7</v>
      </c>
      <c r="S793" s="41"/>
      <c r="T793" s="41">
        <f t="shared" si="24"/>
        <v>-14.624505928853745</v>
      </c>
      <c r="U793" s="41">
        <f t="shared" si="25"/>
        <v>-430.961791831357</v>
      </c>
    </row>
    <row r="794" spans="1:21">
      <c r="A794" s="53" t="s">
        <v>2175</v>
      </c>
      <c r="B794" s="44">
        <v>426</v>
      </c>
      <c r="C794" s="44">
        <v>2.39</v>
      </c>
      <c r="D794" s="36"/>
      <c r="E794" s="73">
        <v>77.519379844961236</v>
      </c>
      <c r="F794" s="73">
        <v>4.0262003485367464</v>
      </c>
      <c r="G794" s="52">
        <v>0.113</v>
      </c>
      <c r="H794" s="52">
        <v>1.4E-2</v>
      </c>
      <c r="I794" s="70" t="s">
        <v>26</v>
      </c>
      <c r="J794" s="44">
        <v>186</v>
      </c>
      <c r="K794" s="44">
        <v>11</v>
      </c>
      <c r="L794" s="44">
        <v>82.6</v>
      </c>
      <c r="M794" s="44">
        <v>2.1</v>
      </c>
      <c r="N794" s="44">
        <v>1847</v>
      </c>
      <c r="O794" s="44">
        <v>112</v>
      </c>
      <c r="P794" s="36"/>
      <c r="Q794" s="44">
        <v>75.8</v>
      </c>
      <c r="R794" s="44">
        <v>2</v>
      </c>
      <c r="S794" s="41"/>
      <c r="T794" s="41">
        <f t="shared" si="24"/>
        <v>-125.18159806295401</v>
      </c>
      <c r="U794" s="41">
        <f t="shared" si="25"/>
        <v>-2136.0774818401937</v>
      </c>
    </row>
    <row r="795" spans="1:21">
      <c r="A795" s="53" t="s">
        <v>2174</v>
      </c>
      <c r="B795" s="44">
        <v>245</v>
      </c>
      <c r="C795" s="44">
        <v>1.077</v>
      </c>
      <c r="D795" s="36"/>
      <c r="E795" s="73">
        <v>81.766148814390846</v>
      </c>
      <c r="F795" s="73">
        <v>4.8137062261947188</v>
      </c>
      <c r="G795" s="52">
        <v>7.1300000000000002E-2</v>
      </c>
      <c r="H795" s="52">
        <v>7.3000000000000001E-3</v>
      </c>
      <c r="I795" s="70" t="s">
        <v>26</v>
      </c>
      <c r="J795" s="44">
        <v>115.2</v>
      </c>
      <c r="K795" s="44">
        <v>6.4</v>
      </c>
      <c r="L795" s="44">
        <v>78.400000000000006</v>
      </c>
      <c r="M795" s="44">
        <v>2.2999999999999998</v>
      </c>
      <c r="N795" s="44">
        <v>965</v>
      </c>
      <c r="O795" s="44">
        <v>105</v>
      </c>
      <c r="P795" s="36"/>
      <c r="Q795" s="44">
        <v>76</v>
      </c>
      <c r="R795" s="44">
        <v>2.2000000000000002</v>
      </c>
      <c r="S795" s="41"/>
      <c r="T795" s="41">
        <f t="shared" si="24"/>
        <v>-46.938775510204074</v>
      </c>
      <c r="U795" s="41">
        <f t="shared" si="25"/>
        <v>-1130.8673469387754</v>
      </c>
    </row>
    <row r="796" spans="1:21">
      <c r="A796" s="53" t="s">
        <v>2173</v>
      </c>
      <c r="B796" s="44">
        <v>264</v>
      </c>
      <c r="C796" s="44">
        <v>0.51100000000000001</v>
      </c>
      <c r="D796" s="36"/>
      <c r="E796" s="73">
        <v>83.125519534497087</v>
      </c>
      <c r="F796" s="73">
        <v>5.5969801182828469</v>
      </c>
      <c r="G796" s="52">
        <v>5.4199999999999998E-2</v>
      </c>
      <c r="H796" s="52">
        <v>3.8999999999999998E-3</v>
      </c>
      <c r="I796" s="70" t="s">
        <v>26</v>
      </c>
      <c r="J796" s="44">
        <v>87.4</v>
      </c>
      <c r="K796" s="44">
        <v>4.0999999999999996</v>
      </c>
      <c r="L796" s="44">
        <v>77.099999999999994</v>
      </c>
      <c r="M796" s="44">
        <v>2.6</v>
      </c>
      <c r="N796" s="44">
        <v>378</v>
      </c>
      <c r="O796" s="44">
        <v>81</v>
      </c>
      <c r="P796" s="36"/>
      <c r="Q796" s="44">
        <v>76.400000000000006</v>
      </c>
      <c r="R796" s="44">
        <v>2.6</v>
      </c>
      <c r="S796" s="41"/>
      <c r="T796" s="41">
        <f t="shared" si="24"/>
        <v>-13.359273670557734</v>
      </c>
      <c r="U796" s="41">
        <f t="shared" si="25"/>
        <v>-390.27237354085599</v>
      </c>
    </row>
    <row r="797" spans="1:21">
      <c r="A797" s="53" t="s">
        <v>2172</v>
      </c>
      <c r="B797" s="44">
        <v>520</v>
      </c>
      <c r="C797" s="44">
        <v>0.91200000000000003</v>
      </c>
      <c r="D797" s="36"/>
      <c r="E797" s="73">
        <v>82.91873963515755</v>
      </c>
      <c r="F797" s="73">
        <v>5.4316587323196073</v>
      </c>
      <c r="G797" s="52">
        <v>5.5100000000000003E-2</v>
      </c>
      <c r="H797" s="52">
        <v>4.7000000000000002E-3</v>
      </c>
      <c r="I797" s="70" t="s">
        <v>26</v>
      </c>
      <c r="J797" s="44">
        <v>89</v>
      </c>
      <c r="K797" s="44">
        <v>4.5999999999999996</v>
      </c>
      <c r="L797" s="44">
        <v>77.3</v>
      </c>
      <c r="M797" s="44">
        <v>2.5</v>
      </c>
      <c r="N797" s="44">
        <v>415</v>
      </c>
      <c r="O797" s="44">
        <v>95</v>
      </c>
      <c r="P797" s="36"/>
      <c r="Q797" s="44">
        <v>76.5</v>
      </c>
      <c r="R797" s="44">
        <v>2.5</v>
      </c>
      <c r="S797" s="41"/>
      <c r="T797" s="41">
        <f t="shared" si="24"/>
        <v>-15.135834411384222</v>
      </c>
      <c r="U797" s="41">
        <f t="shared" si="25"/>
        <v>-436.86934023285897</v>
      </c>
    </row>
    <row r="798" spans="1:21">
      <c r="A798" s="53" t="s">
        <v>2171</v>
      </c>
      <c r="B798" s="44">
        <v>616</v>
      </c>
      <c r="C798" s="44">
        <v>0.71599999999999997</v>
      </c>
      <c r="D798" s="36"/>
      <c r="E798" s="73">
        <v>83.472454090150251</v>
      </c>
      <c r="F798" s="73">
        <v>5.852826497139084</v>
      </c>
      <c r="G798" s="52">
        <v>5.04E-2</v>
      </c>
      <c r="H798" s="52">
        <v>3.7000000000000002E-3</v>
      </c>
      <c r="I798" s="70" t="s">
        <v>26</v>
      </c>
      <c r="J798" s="44">
        <v>81.2</v>
      </c>
      <c r="K798" s="44">
        <v>4</v>
      </c>
      <c r="L798" s="44">
        <v>76.8</v>
      </c>
      <c r="M798" s="44">
        <v>2.7</v>
      </c>
      <c r="N798" s="44">
        <v>212</v>
      </c>
      <c r="O798" s="44">
        <v>85</v>
      </c>
      <c r="P798" s="36"/>
      <c r="Q798" s="44">
        <v>76.5</v>
      </c>
      <c r="R798" s="44">
        <v>2.7</v>
      </c>
      <c r="S798" s="41"/>
      <c r="T798" s="41">
        <f t="shared" si="24"/>
        <v>-5.7291666666666741</v>
      </c>
      <c r="U798" s="41">
        <f t="shared" si="25"/>
        <v>-176.04166666666666</v>
      </c>
    </row>
    <row r="799" spans="1:21">
      <c r="A799" s="53" t="s">
        <v>2170</v>
      </c>
      <c r="B799" s="44">
        <v>466</v>
      </c>
      <c r="C799" s="44">
        <v>1.119</v>
      </c>
      <c r="D799" s="36"/>
      <c r="E799" s="73">
        <v>81.433224755700337</v>
      </c>
      <c r="F799" s="73">
        <v>5.3050960752899243</v>
      </c>
      <c r="G799" s="52">
        <v>7.0099999999999996E-2</v>
      </c>
      <c r="H799" s="52">
        <v>6.6E-3</v>
      </c>
      <c r="I799" s="70" t="s">
        <v>26</v>
      </c>
      <c r="J799" s="44">
        <v>113.8</v>
      </c>
      <c r="K799" s="44">
        <v>6.2</v>
      </c>
      <c r="L799" s="44">
        <v>78.7</v>
      </c>
      <c r="M799" s="44">
        <v>2.5</v>
      </c>
      <c r="N799" s="44">
        <v>930</v>
      </c>
      <c r="O799" s="44">
        <v>97</v>
      </c>
      <c r="P799" s="36"/>
      <c r="Q799" s="44">
        <v>76.5</v>
      </c>
      <c r="R799" s="44">
        <v>2.5</v>
      </c>
      <c r="S799" s="41"/>
      <c r="T799" s="41">
        <f t="shared" si="24"/>
        <v>-44.599745870393889</v>
      </c>
      <c r="U799" s="41">
        <f t="shared" si="25"/>
        <v>-1081.702668360864</v>
      </c>
    </row>
    <row r="800" spans="1:21">
      <c r="A800" s="53" t="s">
        <v>2169</v>
      </c>
      <c r="B800" s="44">
        <v>486</v>
      </c>
      <c r="C800" s="44">
        <v>1.343</v>
      </c>
      <c r="D800" s="36"/>
      <c r="E800" s="73">
        <v>83.263946711074112</v>
      </c>
      <c r="F800" s="73">
        <v>4.5063751342379819</v>
      </c>
      <c r="G800" s="52">
        <v>5.0599999999999999E-2</v>
      </c>
      <c r="H800" s="52">
        <v>3.3999999999999998E-3</v>
      </c>
      <c r="I800" s="70" t="s">
        <v>26</v>
      </c>
      <c r="J800" s="44">
        <v>81.7</v>
      </c>
      <c r="K800" s="44">
        <v>3.4</v>
      </c>
      <c r="L800" s="44">
        <v>77</v>
      </c>
      <c r="M800" s="44">
        <v>2.1</v>
      </c>
      <c r="N800" s="44">
        <v>222</v>
      </c>
      <c r="O800" s="44">
        <v>78</v>
      </c>
      <c r="P800" s="36"/>
      <c r="Q800" s="44">
        <v>76.7</v>
      </c>
      <c r="R800" s="44">
        <v>2.1</v>
      </c>
      <c r="S800" s="41"/>
      <c r="T800" s="41">
        <f t="shared" si="24"/>
        <v>-6.1038961038961075</v>
      </c>
      <c r="U800" s="41">
        <f t="shared" si="25"/>
        <v>-188.31168831168833</v>
      </c>
    </row>
    <row r="801" spans="1:21">
      <c r="A801" s="53" t="s">
        <v>2168</v>
      </c>
      <c r="B801" s="44">
        <v>1079</v>
      </c>
      <c r="C801" s="44">
        <v>1.0009999999999999</v>
      </c>
      <c r="D801" s="36"/>
      <c r="E801" s="73">
        <v>82.712985938792386</v>
      </c>
      <c r="F801" s="73">
        <v>4.9258353908958252</v>
      </c>
      <c r="G801" s="52">
        <v>5.2299999999999999E-2</v>
      </c>
      <c r="H801" s="52">
        <v>3.3999999999999998E-3</v>
      </c>
      <c r="I801" s="70" t="s">
        <v>26</v>
      </c>
      <c r="J801" s="44">
        <v>84.8</v>
      </c>
      <c r="K801" s="44">
        <v>3.6</v>
      </c>
      <c r="L801" s="44">
        <v>77.5</v>
      </c>
      <c r="M801" s="44">
        <v>2.2999999999999998</v>
      </c>
      <c r="N801" s="44">
        <v>298</v>
      </c>
      <c r="O801" s="44">
        <v>74</v>
      </c>
      <c r="P801" s="36"/>
      <c r="Q801" s="44">
        <v>77</v>
      </c>
      <c r="R801" s="44">
        <v>2.2999999999999998</v>
      </c>
      <c r="S801" s="41"/>
      <c r="T801" s="41">
        <f t="shared" si="24"/>
        <v>-9.4193548387096726</v>
      </c>
      <c r="U801" s="41">
        <f t="shared" si="25"/>
        <v>-284.51612903225805</v>
      </c>
    </row>
    <row r="802" spans="1:21">
      <c r="A802" s="53" t="s">
        <v>2167</v>
      </c>
      <c r="B802" s="44">
        <v>673</v>
      </c>
      <c r="C802" s="44">
        <v>0.875</v>
      </c>
      <c r="D802" s="36"/>
      <c r="E802" s="73">
        <v>82.508250825082499</v>
      </c>
      <c r="F802" s="73">
        <v>4.5610996743238665</v>
      </c>
      <c r="G802" s="52">
        <v>5.1200000000000002E-2</v>
      </c>
      <c r="H802" s="52">
        <v>3.2000000000000002E-3</v>
      </c>
      <c r="I802" s="70" t="s">
        <v>26</v>
      </c>
      <c r="J802" s="44">
        <v>83.3</v>
      </c>
      <c r="K802" s="44">
        <v>3.3</v>
      </c>
      <c r="L802" s="44">
        <v>77.7</v>
      </c>
      <c r="M802" s="44">
        <v>2.1</v>
      </c>
      <c r="N802" s="44">
        <v>249</v>
      </c>
      <c r="O802" s="44">
        <v>72</v>
      </c>
      <c r="P802" s="36"/>
      <c r="Q802" s="44">
        <v>77.3</v>
      </c>
      <c r="R802" s="44">
        <v>2.1</v>
      </c>
      <c r="S802" s="41"/>
      <c r="T802" s="41">
        <f t="shared" si="24"/>
        <v>-7.2072072072072002</v>
      </c>
      <c r="U802" s="41">
        <f t="shared" si="25"/>
        <v>-220.46332046332049</v>
      </c>
    </row>
    <row r="803" spans="1:21">
      <c r="A803" s="53" t="s">
        <v>2166</v>
      </c>
      <c r="B803" s="44">
        <v>305</v>
      </c>
      <c r="C803" s="44">
        <v>1.53</v>
      </c>
      <c r="D803" s="36"/>
      <c r="E803" s="73">
        <v>81.366965012205043</v>
      </c>
      <c r="F803" s="73">
        <v>5.1640547363319707</v>
      </c>
      <c r="G803" s="52">
        <v>6.1400000000000003E-2</v>
      </c>
      <c r="H803" s="52">
        <v>5.1999999999999998E-3</v>
      </c>
      <c r="I803" s="70" t="s">
        <v>26</v>
      </c>
      <c r="J803" s="44">
        <v>100.5</v>
      </c>
      <c r="K803" s="44">
        <v>5.0999999999999996</v>
      </c>
      <c r="L803" s="44">
        <v>78.7</v>
      </c>
      <c r="M803" s="44">
        <v>2.5</v>
      </c>
      <c r="N803" s="44">
        <v>652</v>
      </c>
      <c r="O803" s="44">
        <v>91</v>
      </c>
      <c r="P803" s="36"/>
      <c r="Q803" s="44">
        <v>77.400000000000006</v>
      </c>
      <c r="R803" s="44">
        <v>2.4</v>
      </c>
      <c r="S803" s="41"/>
      <c r="T803" s="41">
        <f t="shared" si="24"/>
        <v>-27.700127064803041</v>
      </c>
      <c r="U803" s="41">
        <f t="shared" si="25"/>
        <v>-728.46251588310031</v>
      </c>
    </row>
    <row r="804" spans="1:21">
      <c r="A804" s="53" t="s">
        <v>2165</v>
      </c>
      <c r="B804" s="44">
        <v>715</v>
      </c>
      <c r="C804" s="44">
        <v>0.71</v>
      </c>
      <c r="D804" s="36"/>
      <c r="E804" s="73">
        <v>81.833060556464815</v>
      </c>
      <c r="F804" s="73">
        <v>5.8930518240334733</v>
      </c>
      <c r="G804" s="52">
        <v>5.3699999999999998E-2</v>
      </c>
      <c r="H804" s="52">
        <v>4.1999999999999997E-3</v>
      </c>
      <c r="I804" s="70" t="s">
        <v>26</v>
      </c>
      <c r="J804" s="44">
        <v>87.9</v>
      </c>
      <c r="K804" s="44">
        <v>4.5</v>
      </c>
      <c r="L804" s="44">
        <v>78.3</v>
      </c>
      <c r="M804" s="44">
        <v>2.8</v>
      </c>
      <c r="N804" s="44">
        <v>357</v>
      </c>
      <c r="O804" s="44">
        <v>88</v>
      </c>
      <c r="P804" s="36"/>
      <c r="Q804" s="44">
        <v>77.7</v>
      </c>
      <c r="R804" s="44">
        <v>2.8</v>
      </c>
      <c r="S804" s="41"/>
      <c r="T804" s="41">
        <f t="shared" si="24"/>
        <v>-12.260536398467444</v>
      </c>
      <c r="U804" s="41">
        <f t="shared" si="25"/>
        <v>-355.93869731800766</v>
      </c>
    </row>
    <row r="805" spans="1:21">
      <c r="A805" s="53" t="s">
        <v>2164</v>
      </c>
      <c r="B805" s="44">
        <v>299</v>
      </c>
      <c r="C805" s="44">
        <v>4.9400000000000004</v>
      </c>
      <c r="D805" s="36"/>
      <c r="E805" s="73">
        <v>73.206442166910691</v>
      </c>
      <c r="F805" s="73">
        <v>4.5017138667792809</v>
      </c>
      <c r="G805" s="52">
        <v>0.13500000000000001</v>
      </c>
      <c r="H805" s="52">
        <v>1.4E-2</v>
      </c>
      <c r="I805" s="70" t="s">
        <v>26</v>
      </c>
      <c r="J805" s="44">
        <v>230</v>
      </c>
      <c r="K805" s="44">
        <v>12</v>
      </c>
      <c r="L805" s="44">
        <v>87.5</v>
      </c>
      <c r="M805" s="44">
        <v>2.7</v>
      </c>
      <c r="N805" s="44">
        <v>2163</v>
      </c>
      <c r="O805" s="44">
        <v>90</v>
      </c>
      <c r="P805" s="36"/>
      <c r="Q805" s="44">
        <v>77.900000000000006</v>
      </c>
      <c r="R805" s="44">
        <v>2.4</v>
      </c>
      <c r="S805" s="41"/>
      <c r="T805" s="41">
        <f t="shared" si="24"/>
        <v>-162.85714285714286</v>
      </c>
      <c r="U805" s="41">
        <f t="shared" si="25"/>
        <v>-2372</v>
      </c>
    </row>
    <row r="806" spans="1:21">
      <c r="A806" s="53" t="s">
        <v>2163</v>
      </c>
      <c r="B806" s="44">
        <v>675</v>
      </c>
      <c r="C806" s="44">
        <v>1.0920000000000001</v>
      </c>
      <c r="D806" s="36"/>
      <c r="E806" s="73">
        <v>81.833060556464815</v>
      </c>
      <c r="F806" s="73">
        <v>6.4957503060368964</v>
      </c>
      <c r="G806" s="52">
        <v>5.0799999999999998E-2</v>
      </c>
      <c r="H806" s="52">
        <v>3.0999999999999999E-3</v>
      </c>
      <c r="I806" s="70" t="s">
        <v>26</v>
      </c>
      <c r="J806" s="44">
        <v>83.4</v>
      </c>
      <c r="K806" s="44">
        <v>4</v>
      </c>
      <c r="L806" s="44">
        <v>78.3</v>
      </c>
      <c r="M806" s="44">
        <v>3.1</v>
      </c>
      <c r="N806" s="44">
        <v>231</v>
      </c>
      <c r="O806" s="44">
        <v>70</v>
      </c>
      <c r="P806" s="36"/>
      <c r="Q806" s="44">
        <v>78</v>
      </c>
      <c r="R806" s="44">
        <v>3.1</v>
      </c>
      <c r="S806" s="41"/>
      <c r="T806" s="41">
        <f t="shared" si="24"/>
        <v>-6.5134099616858343</v>
      </c>
      <c r="U806" s="41">
        <f t="shared" si="25"/>
        <v>-195.0191570881226</v>
      </c>
    </row>
    <row r="807" spans="1:21">
      <c r="A807" s="53" t="s">
        <v>2162</v>
      </c>
      <c r="B807" s="44">
        <v>321</v>
      </c>
      <c r="C807" s="44">
        <v>0.67600000000000005</v>
      </c>
      <c r="D807" s="36"/>
      <c r="E807" s="73">
        <v>79.113924050632903</v>
      </c>
      <c r="F807" s="73">
        <v>5.5705215510334876</v>
      </c>
      <c r="G807" s="52">
        <v>7.3200000000000001E-2</v>
      </c>
      <c r="H807" s="52">
        <v>8.6E-3</v>
      </c>
      <c r="I807" s="70" t="s">
        <v>26</v>
      </c>
      <c r="J807" s="44">
        <v>121.9</v>
      </c>
      <c r="K807" s="44">
        <v>7.9</v>
      </c>
      <c r="L807" s="44">
        <v>81</v>
      </c>
      <c r="M807" s="44">
        <v>2.8</v>
      </c>
      <c r="N807" s="44">
        <v>1019</v>
      </c>
      <c r="O807" s="44">
        <v>119</v>
      </c>
      <c r="P807" s="36"/>
      <c r="Q807" s="44">
        <v>78.400000000000006</v>
      </c>
      <c r="R807" s="44">
        <v>2.7</v>
      </c>
      <c r="S807" s="41"/>
      <c r="T807" s="41">
        <f t="shared" si="24"/>
        <v>-50.493827160493829</v>
      </c>
      <c r="U807" s="41">
        <f t="shared" si="25"/>
        <v>-1158.0246913580247</v>
      </c>
    </row>
    <row r="808" spans="1:21">
      <c r="A808" s="53" t="s">
        <v>2161</v>
      </c>
      <c r="B808" s="44">
        <v>570</v>
      </c>
      <c r="C808" s="44">
        <v>1.2210000000000001</v>
      </c>
      <c r="D808" s="36"/>
      <c r="E808" s="73">
        <v>79.302141157811263</v>
      </c>
      <c r="F808" s="73">
        <v>5.0939519696928723</v>
      </c>
      <c r="G808" s="52">
        <v>6.9699999999999998E-2</v>
      </c>
      <c r="H808" s="52">
        <v>4.3E-3</v>
      </c>
      <c r="I808" s="70" t="s">
        <v>26</v>
      </c>
      <c r="J808" s="44">
        <v>116.1</v>
      </c>
      <c r="K808" s="44">
        <v>4.9000000000000004</v>
      </c>
      <c r="L808" s="44">
        <v>80.8</v>
      </c>
      <c r="M808" s="44">
        <v>2.6</v>
      </c>
      <c r="N808" s="44">
        <v>919</v>
      </c>
      <c r="O808" s="44">
        <v>63</v>
      </c>
      <c r="P808" s="36"/>
      <c r="Q808" s="44">
        <v>78.5</v>
      </c>
      <c r="R808" s="44">
        <v>2.5</v>
      </c>
      <c r="S808" s="41"/>
      <c r="T808" s="41">
        <f t="shared" si="24"/>
        <v>-43.688118811881189</v>
      </c>
      <c r="U808" s="41">
        <f t="shared" si="25"/>
        <v>-1037.3762376237626</v>
      </c>
    </row>
    <row r="809" spans="1:21">
      <c r="A809" s="53" t="s">
        <v>2160</v>
      </c>
      <c r="B809" s="44">
        <v>305</v>
      </c>
      <c r="C809" s="44">
        <v>1.54</v>
      </c>
      <c r="D809" s="36"/>
      <c r="E809" s="73">
        <v>77.160493827160494</v>
      </c>
      <c r="F809" s="73">
        <v>3.9890070111263536</v>
      </c>
      <c r="G809" s="52">
        <v>9.0999999999999998E-2</v>
      </c>
      <c r="H809" s="52">
        <v>0.01</v>
      </c>
      <c r="I809" s="70" t="s">
        <v>26</v>
      </c>
      <c r="J809" s="44">
        <v>152.9</v>
      </c>
      <c r="K809" s="44">
        <v>8.6</v>
      </c>
      <c r="L809" s="44">
        <v>83</v>
      </c>
      <c r="M809" s="44">
        <v>2.1</v>
      </c>
      <c r="N809" s="44">
        <v>1446</v>
      </c>
      <c r="O809" s="44">
        <v>105</v>
      </c>
      <c r="P809" s="36"/>
      <c r="Q809" s="44">
        <v>78.5</v>
      </c>
      <c r="R809" s="44">
        <v>2</v>
      </c>
      <c r="S809" s="41"/>
      <c r="T809" s="41">
        <f t="shared" si="24"/>
        <v>-84.216867469879517</v>
      </c>
      <c r="U809" s="41">
        <f t="shared" si="25"/>
        <v>-1642.1686746987953</v>
      </c>
    </row>
    <row r="810" spans="1:21">
      <c r="A810" s="53" t="s">
        <v>2159</v>
      </c>
      <c r="B810" s="44">
        <v>823</v>
      </c>
      <c r="C810" s="44">
        <v>0.78700000000000003</v>
      </c>
      <c r="D810" s="36"/>
      <c r="E810" s="73">
        <v>80.450522928399039</v>
      </c>
      <c r="F810" s="73">
        <v>6.4075637730583308</v>
      </c>
      <c r="G810" s="52">
        <v>5.5599999999999997E-2</v>
      </c>
      <c r="H810" s="52">
        <v>4.4999999999999997E-3</v>
      </c>
      <c r="I810" s="70" t="s">
        <v>26</v>
      </c>
      <c r="J810" s="44">
        <v>92.4</v>
      </c>
      <c r="K810" s="44">
        <v>5</v>
      </c>
      <c r="L810" s="44">
        <v>79.599999999999994</v>
      </c>
      <c r="M810" s="44">
        <v>3.2</v>
      </c>
      <c r="N810" s="44">
        <v>435</v>
      </c>
      <c r="O810" s="44">
        <v>90</v>
      </c>
      <c r="P810" s="36"/>
      <c r="Q810" s="44">
        <v>78.8</v>
      </c>
      <c r="R810" s="44">
        <v>3.1</v>
      </c>
      <c r="S810" s="41"/>
      <c r="T810" s="41">
        <f t="shared" si="24"/>
        <v>-16.080402010050264</v>
      </c>
      <c r="U810" s="41">
        <f t="shared" si="25"/>
        <v>-446.4824120603015</v>
      </c>
    </row>
    <row r="811" spans="1:21">
      <c r="A811" s="53" t="s">
        <v>2158</v>
      </c>
      <c r="B811" s="44">
        <v>670</v>
      </c>
      <c r="C811" s="44">
        <v>0.86299999999999999</v>
      </c>
      <c r="D811" s="36"/>
      <c r="E811" s="73">
        <v>80.450522928399039</v>
      </c>
      <c r="F811" s="73">
        <v>3.0419747205428438</v>
      </c>
      <c r="G811" s="52">
        <v>5.5899999999999998E-2</v>
      </c>
      <c r="H811" s="52">
        <v>3.3E-3</v>
      </c>
      <c r="I811" s="70" t="s">
        <v>26</v>
      </c>
      <c r="J811" s="44">
        <v>92.9</v>
      </c>
      <c r="K811" s="44">
        <v>3.1</v>
      </c>
      <c r="L811" s="44">
        <v>79.599999999999994</v>
      </c>
      <c r="M811" s="44">
        <v>1.5</v>
      </c>
      <c r="N811" s="44">
        <v>447</v>
      </c>
      <c r="O811" s="44">
        <v>66</v>
      </c>
      <c r="P811" s="36"/>
      <c r="Q811" s="44">
        <v>78.8</v>
      </c>
      <c r="R811" s="44">
        <v>1.5</v>
      </c>
      <c r="S811" s="41"/>
      <c r="T811" s="41">
        <f t="shared" si="24"/>
        <v>-16.708542713567855</v>
      </c>
      <c r="U811" s="41">
        <f t="shared" si="25"/>
        <v>-461.5577889447236</v>
      </c>
    </row>
    <row r="812" spans="1:21">
      <c r="A812" s="53" t="s">
        <v>2157</v>
      </c>
      <c r="B812" s="44">
        <v>499</v>
      </c>
      <c r="C812" s="44">
        <v>0.745</v>
      </c>
      <c r="D812" s="36"/>
      <c r="E812" s="73">
        <v>80</v>
      </c>
      <c r="F812" s="73">
        <v>12.8</v>
      </c>
      <c r="G812" s="52">
        <v>5.8400000000000001E-2</v>
      </c>
      <c r="H812" s="52">
        <v>4.1000000000000003E-3</v>
      </c>
      <c r="I812" s="70" t="s">
        <v>26</v>
      </c>
      <c r="J812" s="44">
        <v>97.3</v>
      </c>
      <c r="K812" s="44">
        <v>8.1</v>
      </c>
      <c r="L812" s="44">
        <v>80.099999999999994</v>
      </c>
      <c r="M812" s="44">
        <v>6.4</v>
      </c>
      <c r="N812" s="44">
        <v>544</v>
      </c>
      <c r="O812" s="44">
        <v>77</v>
      </c>
      <c r="P812" s="36"/>
      <c r="Q812" s="44">
        <v>79</v>
      </c>
      <c r="R812" s="44">
        <v>6.3</v>
      </c>
      <c r="S812" s="41"/>
      <c r="T812" s="41">
        <f t="shared" si="24"/>
        <v>-21.473158551810243</v>
      </c>
      <c r="U812" s="41">
        <f t="shared" si="25"/>
        <v>-579.15106117353309</v>
      </c>
    </row>
    <row r="813" spans="1:21">
      <c r="A813" s="53" t="s">
        <v>2156</v>
      </c>
      <c r="B813" s="44">
        <v>694</v>
      </c>
      <c r="C813" s="44">
        <v>0.57799999999999996</v>
      </c>
      <c r="D813" s="36"/>
      <c r="E813" s="73">
        <v>80.97165991902834</v>
      </c>
      <c r="F813" s="73">
        <v>4.1305381173269522</v>
      </c>
      <c r="G813" s="52">
        <v>4.8500000000000001E-2</v>
      </c>
      <c r="H813" s="52">
        <v>2.5000000000000001E-3</v>
      </c>
      <c r="I813" s="70" t="s">
        <v>26</v>
      </c>
      <c r="J813" s="44">
        <v>80.5</v>
      </c>
      <c r="K813" s="44">
        <v>2.8</v>
      </c>
      <c r="L813" s="44">
        <v>79.099999999999994</v>
      </c>
      <c r="M813" s="44">
        <v>2</v>
      </c>
      <c r="N813" s="44">
        <v>123</v>
      </c>
      <c r="O813" s="44">
        <v>61</v>
      </c>
      <c r="P813" s="36"/>
      <c r="Q813" s="44">
        <v>79</v>
      </c>
      <c r="R813" s="44">
        <v>2</v>
      </c>
      <c r="S813" s="41"/>
      <c r="T813" s="41">
        <f t="shared" si="24"/>
        <v>-1.769911504424786</v>
      </c>
      <c r="U813" s="41">
        <f t="shared" si="25"/>
        <v>-55.499367888748431</v>
      </c>
    </row>
    <row r="814" spans="1:21">
      <c r="A814" s="53" t="s">
        <v>2155</v>
      </c>
      <c r="B814" s="44">
        <v>657</v>
      </c>
      <c r="C814" s="44">
        <v>0.76300000000000001</v>
      </c>
      <c r="D814" s="36"/>
      <c r="E814" s="73">
        <v>80.645161290322577</v>
      </c>
      <c r="F814" s="73">
        <v>4.8126951092611856</v>
      </c>
      <c r="G814" s="52">
        <v>5.0299999999999997E-2</v>
      </c>
      <c r="H814" s="52">
        <v>3.0999999999999999E-3</v>
      </c>
      <c r="I814" s="70" t="s">
        <v>26</v>
      </c>
      <c r="J814" s="44">
        <v>83.7</v>
      </c>
      <c r="K814" s="44">
        <v>3.4</v>
      </c>
      <c r="L814" s="44">
        <v>79.400000000000006</v>
      </c>
      <c r="M814" s="44">
        <v>2.4</v>
      </c>
      <c r="N814" s="44">
        <v>208</v>
      </c>
      <c r="O814" s="44">
        <v>71</v>
      </c>
      <c r="P814" s="36"/>
      <c r="Q814" s="44">
        <v>79.2</v>
      </c>
      <c r="R814" s="44">
        <v>2.2999999999999998</v>
      </c>
      <c r="S814" s="41"/>
      <c r="T814" s="41">
        <f t="shared" si="24"/>
        <v>-5.415617128463472</v>
      </c>
      <c r="U814" s="41">
        <f t="shared" si="25"/>
        <v>-161.96473551637277</v>
      </c>
    </row>
    <row r="815" spans="1:21">
      <c r="A815" s="53" t="s">
        <v>2154</v>
      </c>
      <c r="B815" s="44">
        <v>1348</v>
      </c>
      <c r="C815" s="44">
        <v>0.88600000000000001</v>
      </c>
      <c r="D815" s="36"/>
      <c r="E815" s="73">
        <v>80.580177276390017</v>
      </c>
      <c r="F815" s="73">
        <v>4.0257622813345542</v>
      </c>
      <c r="G815" s="52">
        <v>5.0700000000000002E-2</v>
      </c>
      <c r="H815" s="52">
        <v>2.5000000000000001E-3</v>
      </c>
      <c r="I815" s="70" t="s">
        <v>26</v>
      </c>
      <c r="J815" s="44">
        <v>84.4</v>
      </c>
      <c r="K815" s="44">
        <v>2.8</v>
      </c>
      <c r="L815" s="44">
        <v>79.5</v>
      </c>
      <c r="M815" s="44">
        <v>2</v>
      </c>
      <c r="N815" s="44">
        <v>226</v>
      </c>
      <c r="O815" s="44">
        <v>57</v>
      </c>
      <c r="P815" s="36"/>
      <c r="Q815" s="44">
        <v>79.2</v>
      </c>
      <c r="R815" s="44">
        <v>2</v>
      </c>
      <c r="S815" s="41"/>
      <c r="T815" s="41">
        <f t="shared" si="24"/>
        <v>-6.163522012578623</v>
      </c>
      <c r="U815" s="41">
        <f t="shared" si="25"/>
        <v>-184.27672955974842</v>
      </c>
    </row>
    <row r="816" spans="1:21">
      <c r="A816" s="53" t="s">
        <v>2153</v>
      </c>
      <c r="B816" s="44">
        <v>660</v>
      </c>
      <c r="C816" s="44">
        <v>1.008</v>
      </c>
      <c r="D816" s="36"/>
      <c r="E816" s="73">
        <v>79.681274900398407</v>
      </c>
      <c r="F816" s="73">
        <v>4.8888112887097028</v>
      </c>
      <c r="G816" s="52">
        <v>5.8500000000000003E-2</v>
      </c>
      <c r="H816" s="52">
        <v>3.3E-3</v>
      </c>
      <c r="I816" s="70" t="s">
        <v>26</v>
      </c>
      <c r="J816" s="44">
        <v>97.9</v>
      </c>
      <c r="K816" s="44">
        <v>3.9</v>
      </c>
      <c r="L816" s="44">
        <v>80.400000000000006</v>
      </c>
      <c r="M816" s="44">
        <v>2.5</v>
      </c>
      <c r="N816" s="44">
        <v>548</v>
      </c>
      <c r="O816" s="44">
        <v>62</v>
      </c>
      <c r="P816" s="36"/>
      <c r="Q816" s="44">
        <v>79.3</v>
      </c>
      <c r="R816" s="44">
        <v>2.4</v>
      </c>
      <c r="S816" s="41"/>
      <c r="T816" s="41">
        <f t="shared" si="24"/>
        <v>-21.766169154228855</v>
      </c>
      <c r="U816" s="41">
        <f t="shared" si="25"/>
        <v>-581.59203980099505</v>
      </c>
    </row>
    <row r="817" spans="1:21">
      <c r="A817" s="53" t="s">
        <v>2152</v>
      </c>
      <c r="B817" s="44">
        <v>291</v>
      </c>
      <c r="C817" s="44">
        <v>4.3</v>
      </c>
      <c r="D817" s="36"/>
      <c r="E817" s="73">
        <v>77.279752704791349</v>
      </c>
      <c r="F817" s="73">
        <v>5.0763361513966503</v>
      </c>
      <c r="G817" s="52">
        <v>8.1900000000000001E-2</v>
      </c>
      <c r="H817" s="52">
        <v>8.6999999999999994E-3</v>
      </c>
      <c r="I817" s="70" t="s">
        <v>26</v>
      </c>
      <c r="J817" s="44">
        <v>138.4</v>
      </c>
      <c r="K817" s="44">
        <v>8.1</v>
      </c>
      <c r="L817" s="44">
        <v>82.9</v>
      </c>
      <c r="M817" s="44">
        <v>2.7</v>
      </c>
      <c r="N817" s="44">
        <v>1242</v>
      </c>
      <c r="O817" s="44">
        <v>104</v>
      </c>
      <c r="P817" s="36"/>
      <c r="Q817" s="44">
        <v>79.3</v>
      </c>
      <c r="R817" s="44">
        <v>2.6</v>
      </c>
      <c r="S817" s="41"/>
      <c r="T817" s="41">
        <f t="shared" si="24"/>
        <v>-66.948130277442701</v>
      </c>
      <c r="U817" s="41">
        <f t="shared" si="25"/>
        <v>-1398.1905910735825</v>
      </c>
    </row>
    <row r="818" spans="1:21">
      <c r="A818" s="53" t="s">
        <v>2151</v>
      </c>
      <c r="B818" s="44">
        <v>729</v>
      </c>
      <c r="C818" s="44">
        <v>0.79400000000000004</v>
      </c>
      <c r="D818" s="36"/>
      <c r="E818" s="73">
        <v>80.064051240992796</v>
      </c>
      <c r="F818" s="73">
        <v>3.2051261505601607</v>
      </c>
      <c r="G818" s="52">
        <v>5.2499999999999998E-2</v>
      </c>
      <c r="H818" s="52">
        <v>3.2000000000000002E-3</v>
      </c>
      <c r="I818" s="70" t="s">
        <v>26</v>
      </c>
      <c r="J818" s="44">
        <v>87.8</v>
      </c>
      <c r="K818" s="44">
        <v>3.1</v>
      </c>
      <c r="L818" s="44">
        <v>80</v>
      </c>
      <c r="M818" s="44">
        <v>1.6</v>
      </c>
      <c r="N818" s="44">
        <v>306</v>
      </c>
      <c r="O818" s="44">
        <v>69</v>
      </c>
      <c r="P818" s="36"/>
      <c r="Q818" s="44">
        <v>79.5</v>
      </c>
      <c r="R818" s="44">
        <v>1.6</v>
      </c>
      <c r="S818" s="41"/>
      <c r="T818" s="41">
        <f t="shared" si="24"/>
        <v>-9.7499999999999964</v>
      </c>
      <c r="U818" s="41">
        <f t="shared" si="25"/>
        <v>-282.5</v>
      </c>
    </row>
    <row r="819" spans="1:21">
      <c r="A819" s="53" t="s">
        <v>2150</v>
      </c>
      <c r="B819" s="44">
        <v>404</v>
      </c>
      <c r="C819" s="44">
        <v>1.2689999999999999</v>
      </c>
      <c r="D819" s="36"/>
      <c r="E819" s="73">
        <v>79.936051159072747</v>
      </c>
      <c r="F819" s="73">
        <v>3.961658810441655</v>
      </c>
      <c r="G819" s="52">
        <v>5.2699999999999997E-2</v>
      </c>
      <c r="H819" s="52">
        <v>4.0000000000000001E-3</v>
      </c>
      <c r="I819" s="70" t="s">
        <v>26</v>
      </c>
      <c r="J819" s="44">
        <v>88.3</v>
      </c>
      <c r="K819" s="44">
        <v>3.8</v>
      </c>
      <c r="L819" s="44">
        <v>80.099999999999994</v>
      </c>
      <c r="M819" s="44">
        <v>2</v>
      </c>
      <c r="N819" s="44">
        <v>315</v>
      </c>
      <c r="O819" s="44">
        <v>86</v>
      </c>
      <c r="P819" s="36"/>
      <c r="Q819" s="44">
        <v>79.599999999999994</v>
      </c>
      <c r="R819" s="44">
        <v>2</v>
      </c>
      <c r="S819" s="41"/>
      <c r="T819" s="41">
        <f t="shared" si="24"/>
        <v>-10.237203495630466</v>
      </c>
      <c r="U819" s="41">
        <f t="shared" si="25"/>
        <v>-293.25842696629218</v>
      </c>
    </row>
    <row r="820" spans="1:21">
      <c r="A820" s="53" t="s">
        <v>2149</v>
      </c>
      <c r="B820" s="44">
        <v>693</v>
      </c>
      <c r="C820" s="44">
        <v>0.72099999999999997</v>
      </c>
      <c r="D820" s="36"/>
      <c r="E820" s="73">
        <v>79.428117553613973</v>
      </c>
      <c r="F820" s="73">
        <v>4.4792663592586113</v>
      </c>
      <c r="G820" s="52">
        <v>5.5899999999999998E-2</v>
      </c>
      <c r="H820" s="52">
        <v>5.0000000000000001E-3</v>
      </c>
      <c r="I820" s="70" t="s">
        <v>26</v>
      </c>
      <c r="J820" s="44">
        <v>94</v>
      </c>
      <c r="K820" s="44">
        <v>4.7</v>
      </c>
      <c r="L820" s="44">
        <v>80.7</v>
      </c>
      <c r="M820" s="44">
        <v>2.2999999999999998</v>
      </c>
      <c r="N820" s="44">
        <v>447</v>
      </c>
      <c r="O820" s="44">
        <v>99</v>
      </c>
      <c r="P820" s="36"/>
      <c r="Q820" s="44">
        <v>79.8</v>
      </c>
      <c r="R820" s="44">
        <v>2.2000000000000002</v>
      </c>
      <c r="S820" s="41"/>
      <c r="T820" s="41">
        <f t="shared" si="24"/>
        <v>-16.480793060718707</v>
      </c>
      <c r="U820" s="41">
        <f t="shared" si="25"/>
        <v>-453.90334572490707</v>
      </c>
    </row>
    <row r="821" spans="1:21">
      <c r="A821" s="53" t="s">
        <v>2148</v>
      </c>
      <c r="B821" s="44">
        <v>697</v>
      </c>
      <c r="C821" s="44">
        <v>0.76600000000000001</v>
      </c>
      <c r="D821" s="36"/>
      <c r="E821" s="73">
        <v>79.365079365079367</v>
      </c>
      <c r="F821" s="73">
        <v>4.7241118669690101</v>
      </c>
      <c r="G821" s="52">
        <v>5.28E-2</v>
      </c>
      <c r="H821" s="52">
        <v>3.5000000000000001E-3</v>
      </c>
      <c r="I821" s="70" t="s">
        <v>26</v>
      </c>
      <c r="J821" s="44">
        <v>89.1</v>
      </c>
      <c r="K821" s="44">
        <v>3.8</v>
      </c>
      <c r="L821" s="44">
        <v>80.7</v>
      </c>
      <c r="M821" s="44">
        <v>2.4</v>
      </c>
      <c r="N821" s="44">
        <v>319</v>
      </c>
      <c r="O821" s="44">
        <v>75</v>
      </c>
      <c r="P821" s="36"/>
      <c r="Q821" s="44">
        <v>80.2</v>
      </c>
      <c r="R821" s="44">
        <v>2.4</v>
      </c>
      <c r="S821" s="41"/>
      <c r="T821" s="41">
        <f t="shared" ref="T821:T848" si="26">(L821-J821)/L821*100</f>
        <v>-10.408921933085491</v>
      </c>
      <c r="U821" s="41">
        <f t="shared" ref="U821:U848" si="27">(L821-N821)/L821*100</f>
        <v>-295.29120198265184</v>
      </c>
    </row>
    <row r="822" spans="1:21">
      <c r="A822" s="53" t="s">
        <v>2147</v>
      </c>
      <c r="B822" s="44">
        <v>651</v>
      </c>
      <c r="C822" s="44">
        <v>1.542</v>
      </c>
      <c r="D822" s="36"/>
      <c r="E822" s="73">
        <v>75.301204819277103</v>
      </c>
      <c r="F822" s="73">
        <v>5.50016330381768</v>
      </c>
      <c r="G822" s="52">
        <v>9.0800000000000006E-2</v>
      </c>
      <c r="H822" s="52">
        <v>9.7999999999999997E-3</v>
      </c>
      <c r="I822" s="70" t="s">
        <v>26</v>
      </c>
      <c r="J822" s="44">
        <v>156.1</v>
      </c>
      <c r="K822" s="44">
        <v>9.4</v>
      </c>
      <c r="L822" s="44">
        <v>85</v>
      </c>
      <c r="M822" s="44">
        <v>3.1</v>
      </c>
      <c r="N822" s="44">
        <v>1442</v>
      </c>
      <c r="O822" s="44">
        <v>103</v>
      </c>
      <c r="P822" s="36"/>
      <c r="Q822" s="44">
        <v>80.400000000000006</v>
      </c>
      <c r="R822" s="44">
        <v>2.9</v>
      </c>
      <c r="S822" s="41"/>
      <c r="T822" s="41">
        <f t="shared" si="26"/>
        <v>-83.647058823529406</v>
      </c>
      <c r="U822" s="41">
        <f t="shared" si="27"/>
        <v>-1596.4705882352941</v>
      </c>
    </row>
    <row r="823" spans="1:21">
      <c r="A823" s="53" t="s">
        <v>2146</v>
      </c>
      <c r="B823" s="44">
        <v>231</v>
      </c>
      <c r="C823" s="44">
        <v>1.34</v>
      </c>
      <c r="D823" s="36"/>
      <c r="E823" s="73">
        <v>76.687116564417181</v>
      </c>
      <c r="F823" s="73">
        <v>4.3518762467537355</v>
      </c>
      <c r="G823" s="52">
        <v>7.5200000000000003E-2</v>
      </c>
      <c r="H823" s="52">
        <v>7.3000000000000001E-3</v>
      </c>
      <c r="I823" s="70" t="s">
        <v>26</v>
      </c>
      <c r="J823" s="44">
        <v>128.69999999999999</v>
      </c>
      <c r="K823" s="44">
        <v>6.8</v>
      </c>
      <c r="L823" s="44">
        <v>83.5</v>
      </c>
      <c r="M823" s="44">
        <v>2.4</v>
      </c>
      <c r="N823" s="44">
        <v>1073</v>
      </c>
      <c r="O823" s="44">
        <v>97</v>
      </c>
      <c r="P823" s="36"/>
      <c r="Q823" s="44">
        <v>80.599999999999994</v>
      </c>
      <c r="R823" s="44">
        <v>2.2999999999999998</v>
      </c>
      <c r="S823" s="41"/>
      <c r="T823" s="41">
        <f t="shared" si="26"/>
        <v>-54.131736526946092</v>
      </c>
      <c r="U823" s="41">
        <f t="shared" si="27"/>
        <v>-1185.0299401197606</v>
      </c>
    </row>
    <row r="824" spans="1:21">
      <c r="A824" s="53" t="s">
        <v>2145</v>
      </c>
      <c r="B824" s="44">
        <v>214</v>
      </c>
      <c r="C824" s="44">
        <v>1.32</v>
      </c>
      <c r="D824" s="36"/>
      <c r="E824" s="73">
        <v>75.642965204236006</v>
      </c>
      <c r="F824" s="73">
        <v>3.3758963290846626</v>
      </c>
      <c r="G824" s="52">
        <v>8.3400000000000002E-2</v>
      </c>
      <c r="H824" s="52">
        <v>7.3000000000000001E-3</v>
      </c>
      <c r="I824" s="70" t="s">
        <v>26</v>
      </c>
      <c r="J824" s="44">
        <v>143.6</v>
      </c>
      <c r="K824" s="44">
        <v>6.6</v>
      </c>
      <c r="L824" s="44">
        <v>84.7</v>
      </c>
      <c r="M824" s="44">
        <v>1.9</v>
      </c>
      <c r="N824" s="44">
        <v>1278</v>
      </c>
      <c r="O824" s="44">
        <v>85</v>
      </c>
      <c r="P824" s="36"/>
      <c r="Q824" s="44">
        <v>80.900000000000006</v>
      </c>
      <c r="R824" s="44">
        <v>1.8</v>
      </c>
      <c r="S824" s="41"/>
      <c r="T824" s="41">
        <f t="shared" si="26"/>
        <v>-69.53955135773316</v>
      </c>
      <c r="U824" s="41">
        <f t="shared" si="27"/>
        <v>-1408.8547815820541</v>
      </c>
    </row>
    <row r="825" spans="1:21">
      <c r="A825" s="53" t="s">
        <v>2144</v>
      </c>
      <c r="B825" s="44">
        <v>587</v>
      </c>
      <c r="C825" s="44">
        <v>0.76100000000000001</v>
      </c>
      <c r="D825" s="36"/>
      <c r="E825" s="73">
        <v>78.554595443833463</v>
      </c>
      <c r="F825" s="73">
        <v>5.6771585081167943</v>
      </c>
      <c r="G825" s="52">
        <v>5.2499999999999998E-2</v>
      </c>
      <c r="H825" s="52">
        <v>3.0000000000000001E-3</v>
      </c>
      <c r="I825" s="70" t="s">
        <v>26</v>
      </c>
      <c r="J825" s="44">
        <v>89.5</v>
      </c>
      <c r="K825" s="44">
        <v>3.9</v>
      </c>
      <c r="L825" s="44">
        <v>81.5</v>
      </c>
      <c r="M825" s="44">
        <v>2.9</v>
      </c>
      <c r="N825" s="44">
        <v>306</v>
      </c>
      <c r="O825" s="44">
        <v>65</v>
      </c>
      <c r="P825" s="36"/>
      <c r="Q825" s="44">
        <v>81</v>
      </c>
      <c r="R825" s="44">
        <v>2.9</v>
      </c>
      <c r="S825" s="41"/>
      <c r="T825" s="41">
        <f t="shared" si="26"/>
        <v>-9.8159509202453989</v>
      </c>
      <c r="U825" s="41">
        <f t="shared" si="27"/>
        <v>-275.46012269938649</v>
      </c>
    </row>
    <row r="826" spans="1:21">
      <c r="A826" s="53" t="s">
        <v>2143</v>
      </c>
      <c r="B826" s="44">
        <v>344</v>
      </c>
      <c r="C826" s="44">
        <v>0.81</v>
      </c>
      <c r="D826" s="36"/>
      <c r="E826" s="73">
        <v>74.626865671641795</v>
      </c>
      <c r="F826" s="73">
        <v>5.5691690799732685</v>
      </c>
      <c r="G826" s="52">
        <v>9.1999999999999998E-2</v>
      </c>
      <c r="H826" s="52">
        <v>1.0999999999999999E-2</v>
      </c>
      <c r="I826" s="70" t="s">
        <v>26</v>
      </c>
      <c r="J826" s="44">
        <v>159</v>
      </c>
      <c r="K826" s="44">
        <v>10</v>
      </c>
      <c r="L826" s="44">
        <v>85.8</v>
      </c>
      <c r="M826" s="44">
        <v>3.2</v>
      </c>
      <c r="N826" s="44">
        <v>1467</v>
      </c>
      <c r="O826" s="44">
        <v>114</v>
      </c>
      <c r="P826" s="36"/>
      <c r="Q826" s="44">
        <v>81</v>
      </c>
      <c r="R826" s="44">
        <v>3</v>
      </c>
      <c r="S826" s="41"/>
      <c r="T826" s="41">
        <f t="shared" si="26"/>
        <v>-85.31468531468532</v>
      </c>
      <c r="U826" s="41">
        <f t="shared" si="27"/>
        <v>-1609.7902097902099</v>
      </c>
    </row>
    <row r="827" spans="1:21">
      <c r="A827" s="53" t="s">
        <v>2142</v>
      </c>
      <c r="B827" s="44">
        <v>266</v>
      </c>
      <c r="C827" s="44">
        <v>1.6</v>
      </c>
      <c r="D827" s="36"/>
      <c r="E827" s="73">
        <v>73.260073260073256</v>
      </c>
      <c r="F827" s="73">
        <v>4.776664117323457</v>
      </c>
      <c r="G827" s="52">
        <v>0.106</v>
      </c>
      <c r="H827" s="52">
        <v>1.2999999999999999E-2</v>
      </c>
      <c r="I827" s="70" t="s">
        <v>26</v>
      </c>
      <c r="J827" s="44">
        <v>185</v>
      </c>
      <c r="K827" s="44">
        <v>12</v>
      </c>
      <c r="L827" s="44">
        <v>87.4</v>
      </c>
      <c r="M827" s="44">
        <v>2.8</v>
      </c>
      <c r="N827" s="44">
        <v>1731</v>
      </c>
      <c r="O827" s="44">
        <v>113</v>
      </c>
      <c r="P827" s="36"/>
      <c r="Q827" s="44">
        <v>81</v>
      </c>
      <c r="R827" s="44">
        <v>2.6</v>
      </c>
      <c r="S827" s="41"/>
      <c r="T827" s="41">
        <f t="shared" si="26"/>
        <v>-111.67048054919908</v>
      </c>
      <c r="U827" s="41">
        <f t="shared" si="27"/>
        <v>-1880.5491990846679</v>
      </c>
    </row>
    <row r="828" spans="1:21">
      <c r="A828" s="53" t="s">
        <v>2141</v>
      </c>
      <c r="B828" s="44">
        <v>203</v>
      </c>
      <c r="C828" s="44">
        <v>1.31</v>
      </c>
      <c r="D828" s="36"/>
      <c r="E828" s="73">
        <v>76.569678407350693</v>
      </c>
      <c r="F828" s="73">
        <v>3.8695243299273705</v>
      </c>
      <c r="G828" s="52">
        <v>7.2300000000000003E-2</v>
      </c>
      <c r="H828" s="52">
        <v>8.3000000000000001E-3</v>
      </c>
      <c r="I828" s="70" t="s">
        <v>26</v>
      </c>
      <c r="J828" s="44">
        <v>124.2</v>
      </c>
      <c r="K828" s="44">
        <v>7.3</v>
      </c>
      <c r="L828" s="44">
        <v>83.6</v>
      </c>
      <c r="M828" s="44">
        <v>2.1</v>
      </c>
      <c r="N828" s="44">
        <v>993</v>
      </c>
      <c r="O828" s="44">
        <v>117</v>
      </c>
      <c r="P828" s="36"/>
      <c r="Q828" s="44">
        <v>81.099999999999994</v>
      </c>
      <c r="R828" s="44">
        <v>2</v>
      </c>
      <c r="S828" s="41"/>
      <c r="T828" s="41">
        <f t="shared" si="26"/>
        <v>-48.564593301435423</v>
      </c>
      <c r="U828" s="41">
        <f t="shared" si="27"/>
        <v>-1087.799043062201</v>
      </c>
    </row>
    <row r="829" spans="1:21">
      <c r="A829" s="53" t="s">
        <v>2140</v>
      </c>
      <c r="B829" s="44">
        <v>250</v>
      </c>
      <c r="C829" s="44">
        <v>1.36</v>
      </c>
      <c r="D829" s="36"/>
      <c r="E829" s="73">
        <v>74.074074074074076</v>
      </c>
      <c r="F829" s="73">
        <v>5.3223593964334706</v>
      </c>
      <c r="G829" s="52">
        <v>9.6000000000000002E-2</v>
      </c>
      <c r="H829" s="52">
        <v>1.0999999999999999E-2</v>
      </c>
      <c r="I829" s="70" t="s">
        <v>26</v>
      </c>
      <c r="J829" s="44">
        <v>167</v>
      </c>
      <c r="K829" s="44">
        <v>10</v>
      </c>
      <c r="L829" s="44">
        <v>86.4</v>
      </c>
      <c r="M829" s="44">
        <v>3.1</v>
      </c>
      <c r="N829" s="44">
        <v>1547</v>
      </c>
      <c r="O829" s="44">
        <v>108</v>
      </c>
      <c r="P829" s="36"/>
      <c r="Q829" s="44">
        <v>81.2</v>
      </c>
      <c r="R829" s="44">
        <v>2.9</v>
      </c>
      <c r="S829" s="41"/>
      <c r="T829" s="41">
        <f t="shared" si="26"/>
        <v>-93.287037037037024</v>
      </c>
      <c r="U829" s="41">
        <f t="shared" si="27"/>
        <v>-1690.5092592592591</v>
      </c>
    </row>
    <row r="830" spans="1:21">
      <c r="A830" s="53" t="s">
        <v>2139</v>
      </c>
      <c r="B830" s="44">
        <v>259</v>
      </c>
      <c r="C830" s="44">
        <v>1.44</v>
      </c>
      <c r="D830" s="36"/>
      <c r="E830" s="73">
        <v>75.815011372251703</v>
      </c>
      <c r="F830" s="73">
        <v>3.3337912506373</v>
      </c>
      <c r="G830" s="52">
        <v>7.4800000000000005E-2</v>
      </c>
      <c r="H830" s="52">
        <v>7.1000000000000004E-3</v>
      </c>
      <c r="I830" s="70" t="s">
        <v>26</v>
      </c>
      <c r="J830" s="44">
        <v>129.5</v>
      </c>
      <c r="K830" s="44">
        <v>6.4</v>
      </c>
      <c r="L830" s="44">
        <v>84.5</v>
      </c>
      <c r="M830" s="44">
        <v>1.8</v>
      </c>
      <c r="N830" s="44">
        <v>1062</v>
      </c>
      <c r="O830" s="44">
        <v>95</v>
      </c>
      <c r="P830" s="36"/>
      <c r="Q830" s="44">
        <v>81.599999999999994</v>
      </c>
      <c r="R830" s="44">
        <v>1.8</v>
      </c>
      <c r="S830" s="41"/>
      <c r="T830" s="41">
        <f t="shared" si="26"/>
        <v>-53.254437869822489</v>
      </c>
      <c r="U830" s="41">
        <f t="shared" si="27"/>
        <v>-1156.8047337278106</v>
      </c>
    </row>
    <row r="831" spans="1:21">
      <c r="A831" s="53" t="s">
        <v>2138</v>
      </c>
      <c r="B831" s="44">
        <v>290</v>
      </c>
      <c r="C831" s="44">
        <v>1.59</v>
      </c>
      <c r="D831" s="36"/>
      <c r="E831" s="73">
        <v>76.161462300076167</v>
      </c>
      <c r="F831" s="73">
        <v>3.7703694207958502</v>
      </c>
      <c r="G831" s="52">
        <v>7.1599999999999997E-2</v>
      </c>
      <c r="H831" s="52">
        <v>8.5000000000000006E-3</v>
      </c>
      <c r="I831" s="70" t="s">
        <v>26</v>
      </c>
      <c r="J831" s="44">
        <v>123.7</v>
      </c>
      <c r="K831" s="44">
        <v>7.5</v>
      </c>
      <c r="L831" s="44">
        <v>84.1</v>
      </c>
      <c r="M831" s="44">
        <v>2.1</v>
      </c>
      <c r="N831" s="44">
        <v>974</v>
      </c>
      <c r="O831" s="44">
        <v>121</v>
      </c>
      <c r="P831" s="36"/>
      <c r="Q831" s="44">
        <v>81.599999999999994</v>
      </c>
      <c r="R831" s="44">
        <v>2</v>
      </c>
      <c r="S831" s="41"/>
      <c r="T831" s="41">
        <f t="shared" si="26"/>
        <v>-47.086801426872782</v>
      </c>
      <c r="U831" s="41">
        <f t="shared" si="27"/>
        <v>-1058.1450653983352</v>
      </c>
    </row>
    <row r="832" spans="1:21">
      <c r="A832" s="53" t="s">
        <v>2137</v>
      </c>
      <c r="B832" s="44">
        <v>851</v>
      </c>
      <c r="C832" s="44">
        <v>0.64600000000000002</v>
      </c>
      <c r="D832" s="36"/>
      <c r="E832" s="73">
        <v>78.369905956112845</v>
      </c>
      <c r="F832" s="73">
        <v>4.1150342469118808</v>
      </c>
      <c r="G832" s="52">
        <v>4.8000000000000001E-2</v>
      </c>
      <c r="H832" s="52">
        <v>2.8E-3</v>
      </c>
      <c r="I832" s="70" t="s">
        <v>26</v>
      </c>
      <c r="J832" s="44">
        <v>82.3</v>
      </c>
      <c r="K832" s="44">
        <v>3.1</v>
      </c>
      <c r="L832" s="44">
        <v>81.7</v>
      </c>
      <c r="M832" s="44">
        <v>2.1</v>
      </c>
      <c r="N832" s="44">
        <v>98</v>
      </c>
      <c r="O832" s="44">
        <v>69</v>
      </c>
      <c r="P832" s="36"/>
      <c r="Q832" s="44">
        <v>81.7</v>
      </c>
      <c r="R832" s="44">
        <v>2.1</v>
      </c>
      <c r="S832" s="41"/>
      <c r="T832" s="41">
        <f t="shared" si="26"/>
        <v>-0.73439412484699418</v>
      </c>
      <c r="U832" s="41">
        <f t="shared" si="27"/>
        <v>-19.951040391676862</v>
      </c>
    </row>
    <row r="833" spans="1:21">
      <c r="A833" s="53" t="s">
        <v>2136</v>
      </c>
      <c r="B833" s="44">
        <v>721</v>
      </c>
      <c r="C833" s="44">
        <v>1.546</v>
      </c>
      <c r="D833" s="36"/>
      <c r="E833" s="73">
        <v>77.579519006982153</v>
      </c>
      <c r="F833" s="73">
        <v>3.6713348793063703</v>
      </c>
      <c r="G833" s="52">
        <v>5.3900000000000003E-2</v>
      </c>
      <c r="H833" s="52">
        <v>2.8E-3</v>
      </c>
      <c r="I833" s="70" t="s">
        <v>26</v>
      </c>
      <c r="J833" s="44">
        <v>92.8</v>
      </c>
      <c r="K833" s="44">
        <v>3.1</v>
      </c>
      <c r="L833" s="44">
        <v>82.6</v>
      </c>
      <c r="M833" s="44">
        <v>1.9</v>
      </c>
      <c r="N833" s="44">
        <v>366</v>
      </c>
      <c r="O833" s="44">
        <v>59</v>
      </c>
      <c r="P833" s="36"/>
      <c r="Q833" s="44">
        <v>81.900000000000006</v>
      </c>
      <c r="R833" s="44">
        <v>1.9</v>
      </c>
      <c r="S833" s="41"/>
      <c r="T833" s="41">
        <f t="shared" si="26"/>
        <v>-12.348668280871674</v>
      </c>
      <c r="U833" s="41">
        <f t="shared" si="27"/>
        <v>-343.09927360774822</v>
      </c>
    </row>
    <row r="834" spans="1:21">
      <c r="A834" s="53" t="s">
        <v>2135</v>
      </c>
      <c r="B834" s="44">
        <v>466</v>
      </c>
      <c r="C834" s="44">
        <v>0.82899999999999996</v>
      </c>
      <c r="D834" s="36"/>
      <c r="E834" s="73">
        <v>77.821011673151745</v>
      </c>
      <c r="F834" s="73">
        <v>3.4519826189647072</v>
      </c>
      <c r="G834" s="52">
        <v>5.0299999999999997E-2</v>
      </c>
      <c r="H834" s="52">
        <v>3.7000000000000002E-3</v>
      </c>
      <c r="I834" s="70" t="s">
        <v>26</v>
      </c>
      <c r="J834" s="44">
        <v>86.6</v>
      </c>
      <c r="K834" s="44">
        <v>3.6</v>
      </c>
      <c r="L834" s="44">
        <v>82.3</v>
      </c>
      <c r="M834" s="44">
        <v>1.8</v>
      </c>
      <c r="N834" s="44">
        <v>208</v>
      </c>
      <c r="O834" s="44">
        <v>85</v>
      </c>
      <c r="P834" s="36"/>
      <c r="Q834" s="44">
        <v>82</v>
      </c>
      <c r="R834" s="44">
        <v>1.8</v>
      </c>
      <c r="S834" s="41"/>
      <c r="T834" s="41">
        <f t="shared" si="26"/>
        <v>-5.2247873633049791</v>
      </c>
      <c r="U834" s="41">
        <f t="shared" si="27"/>
        <v>-152.73390036452005</v>
      </c>
    </row>
    <row r="835" spans="1:21">
      <c r="A835" s="53" t="s">
        <v>2134</v>
      </c>
      <c r="B835" s="44">
        <v>367</v>
      </c>
      <c r="C835" s="44">
        <v>1.0169999999999999</v>
      </c>
      <c r="D835" s="36"/>
      <c r="E835" s="73">
        <v>75.98784194528875</v>
      </c>
      <c r="F835" s="73">
        <v>3.9264234439814856</v>
      </c>
      <c r="G835" s="52">
        <v>6.7900000000000002E-2</v>
      </c>
      <c r="H835" s="52">
        <v>6.4000000000000003E-3</v>
      </c>
      <c r="I835" s="70" t="s">
        <v>26</v>
      </c>
      <c r="J835" s="44">
        <v>117.9</v>
      </c>
      <c r="K835" s="44">
        <v>6</v>
      </c>
      <c r="L835" s="44">
        <v>84.3</v>
      </c>
      <c r="M835" s="44">
        <v>2.2000000000000002</v>
      </c>
      <c r="N835" s="44">
        <v>865</v>
      </c>
      <c r="O835" s="44">
        <v>98</v>
      </c>
      <c r="P835" s="36"/>
      <c r="Q835" s="44">
        <v>82.1</v>
      </c>
      <c r="R835" s="44">
        <v>2.1</v>
      </c>
      <c r="S835" s="41"/>
      <c r="T835" s="41">
        <f t="shared" si="26"/>
        <v>-39.857651245551615</v>
      </c>
      <c r="U835" s="41">
        <f t="shared" si="27"/>
        <v>-926.09727164887317</v>
      </c>
    </row>
    <row r="836" spans="1:21">
      <c r="A836" s="53" t="s">
        <v>2133</v>
      </c>
      <c r="B836" s="44">
        <v>356</v>
      </c>
      <c r="C836" s="44">
        <v>1.69</v>
      </c>
      <c r="D836" s="36"/>
      <c r="E836" s="73">
        <v>77.04160246533128</v>
      </c>
      <c r="F836" s="73">
        <v>4.7483268083409111</v>
      </c>
      <c r="G836" s="52">
        <v>5.2400000000000002E-2</v>
      </c>
      <c r="H836" s="52">
        <v>3.3E-3</v>
      </c>
      <c r="I836" s="70" t="s">
        <v>26</v>
      </c>
      <c r="J836" s="44">
        <v>91</v>
      </c>
      <c r="K836" s="44">
        <v>3.8</v>
      </c>
      <c r="L836" s="44">
        <v>83.1</v>
      </c>
      <c r="M836" s="44">
        <v>2.5</v>
      </c>
      <c r="N836" s="44">
        <v>302</v>
      </c>
      <c r="O836" s="44">
        <v>72</v>
      </c>
      <c r="P836" s="36"/>
      <c r="Q836" s="44">
        <v>82.6</v>
      </c>
      <c r="R836" s="44">
        <v>2.5</v>
      </c>
      <c r="S836" s="41"/>
      <c r="T836" s="41">
        <f t="shared" si="26"/>
        <v>-9.5066185318892984</v>
      </c>
      <c r="U836" s="41">
        <f t="shared" si="27"/>
        <v>-263.41756919374251</v>
      </c>
    </row>
    <row r="837" spans="1:21">
      <c r="A837" s="53" t="s">
        <v>2132</v>
      </c>
      <c r="B837" s="44">
        <v>179</v>
      </c>
      <c r="C837" s="44">
        <v>1.6910000000000001</v>
      </c>
      <c r="D837" s="36"/>
      <c r="E837" s="73">
        <v>73.85524372230428</v>
      </c>
      <c r="F837" s="73">
        <v>4.1454937392135349</v>
      </c>
      <c r="G837" s="52">
        <v>8.2299999999999998E-2</v>
      </c>
      <c r="H837" s="52">
        <v>9.1999999999999998E-3</v>
      </c>
      <c r="I837" s="70" t="s">
        <v>26</v>
      </c>
      <c r="J837" s="44">
        <v>145.1</v>
      </c>
      <c r="K837" s="44">
        <v>8.5</v>
      </c>
      <c r="L837" s="44">
        <v>86.7</v>
      </c>
      <c r="M837" s="44">
        <v>2.4</v>
      </c>
      <c r="N837" s="44">
        <v>1252</v>
      </c>
      <c r="O837" s="44">
        <v>109</v>
      </c>
      <c r="P837" s="36"/>
      <c r="Q837" s="44">
        <v>82.9</v>
      </c>
      <c r="R837" s="44">
        <v>2.2999999999999998</v>
      </c>
      <c r="S837" s="41"/>
      <c r="T837" s="41">
        <f t="shared" si="26"/>
        <v>-67.358708189157994</v>
      </c>
      <c r="U837" s="41">
        <f t="shared" si="27"/>
        <v>-1344.0599769319492</v>
      </c>
    </row>
    <row r="838" spans="1:21">
      <c r="A838" s="53" t="s">
        <v>2131</v>
      </c>
      <c r="B838" s="44">
        <v>516</v>
      </c>
      <c r="C838" s="44">
        <v>0.83499999999999996</v>
      </c>
      <c r="D838" s="36"/>
      <c r="E838" s="73">
        <v>76.92307692307692</v>
      </c>
      <c r="F838" s="73">
        <v>7.1005917159763303</v>
      </c>
      <c r="G838" s="52">
        <v>5.0099999999999999E-2</v>
      </c>
      <c r="H838" s="52">
        <v>3.0999999999999999E-3</v>
      </c>
      <c r="I838" s="70" t="s">
        <v>26</v>
      </c>
      <c r="J838" s="44">
        <v>87.3</v>
      </c>
      <c r="K838" s="44">
        <v>4.5999999999999996</v>
      </c>
      <c r="L838" s="44">
        <v>83.3</v>
      </c>
      <c r="M838" s="44">
        <v>3.8</v>
      </c>
      <c r="N838" s="44">
        <v>199</v>
      </c>
      <c r="O838" s="44">
        <v>72</v>
      </c>
      <c r="P838" s="36"/>
      <c r="Q838" s="44">
        <v>83</v>
      </c>
      <c r="R838" s="44">
        <v>3.8</v>
      </c>
      <c r="S838" s="41"/>
      <c r="T838" s="41">
        <f t="shared" si="26"/>
        <v>-4.8019207683073235</v>
      </c>
      <c r="U838" s="41">
        <f t="shared" si="27"/>
        <v>-138.89555822328933</v>
      </c>
    </row>
    <row r="839" spans="1:21">
      <c r="A839" s="53" t="s">
        <v>2130</v>
      </c>
      <c r="B839" s="44">
        <v>497</v>
      </c>
      <c r="C839" s="44">
        <v>0.92600000000000005</v>
      </c>
      <c r="D839" s="36"/>
      <c r="E839" s="73">
        <v>75.585789871504161</v>
      </c>
      <c r="F839" s="73">
        <v>4.684833537009327</v>
      </c>
      <c r="G839" s="52">
        <v>5.4199999999999998E-2</v>
      </c>
      <c r="H839" s="52">
        <v>3.8999999999999998E-3</v>
      </c>
      <c r="I839" s="70" t="s">
        <v>26</v>
      </c>
      <c r="J839" s="44">
        <v>95.7</v>
      </c>
      <c r="K839" s="44">
        <v>4.3</v>
      </c>
      <c r="L839" s="44">
        <v>84.7</v>
      </c>
      <c r="M839" s="44">
        <v>2.6</v>
      </c>
      <c r="N839" s="44">
        <v>378</v>
      </c>
      <c r="O839" s="44">
        <v>81</v>
      </c>
      <c r="P839" s="36"/>
      <c r="Q839" s="44">
        <v>84</v>
      </c>
      <c r="R839" s="44">
        <v>2.6</v>
      </c>
      <c r="S839" s="41"/>
      <c r="T839" s="41">
        <f t="shared" si="26"/>
        <v>-12.987012987012985</v>
      </c>
      <c r="U839" s="41">
        <f t="shared" si="27"/>
        <v>-346.28099173553721</v>
      </c>
    </row>
    <row r="840" spans="1:21">
      <c r="A840" s="53" t="s">
        <v>2129</v>
      </c>
      <c r="B840" s="44">
        <v>259</v>
      </c>
      <c r="C840" s="44">
        <v>1.036</v>
      </c>
      <c r="D840" s="36"/>
      <c r="E840" s="73">
        <v>73.152889539136794</v>
      </c>
      <c r="F840" s="73">
        <v>5.1908048904873949</v>
      </c>
      <c r="G840" s="52">
        <v>7.5999999999999998E-2</v>
      </c>
      <c r="H840" s="52">
        <v>1.0999999999999999E-2</v>
      </c>
      <c r="I840" s="70" t="s">
        <v>26</v>
      </c>
      <c r="J840" s="44">
        <v>136</v>
      </c>
      <c r="K840" s="44">
        <v>10</v>
      </c>
      <c r="L840" s="44">
        <v>87.5</v>
      </c>
      <c r="M840" s="44">
        <v>3.1</v>
      </c>
      <c r="N840" s="44">
        <v>1094</v>
      </c>
      <c r="O840" s="44">
        <v>145</v>
      </c>
      <c r="P840" s="36"/>
      <c r="Q840" s="44">
        <v>84.4</v>
      </c>
      <c r="R840" s="44">
        <v>3</v>
      </c>
      <c r="S840" s="41"/>
      <c r="T840" s="41">
        <f t="shared" si="26"/>
        <v>-55.428571428571431</v>
      </c>
      <c r="U840" s="41">
        <f t="shared" si="27"/>
        <v>-1150.2857142857144</v>
      </c>
    </row>
    <row r="841" spans="1:21">
      <c r="A841" s="53" t="s">
        <v>2128</v>
      </c>
      <c r="B841" s="44">
        <v>178</v>
      </c>
      <c r="C841" s="44">
        <v>1.655</v>
      </c>
      <c r="D841" s="36"/>
      <c r="E841" s="73">
        <v>73.74631268436579</v>
      </c>
      <c r="F841" s="73">
        <v>3.2087259943787476</v>
      </c>
      <c r="G841" s="52">
        <v>6.6500000000000004E-2</v>
      </c>
      <c r="H841" s="52">
        <v>7.1000000000000004E-3</v>
      </c>
      <c r="I841" s="70" t="s">
        <v>26</v>
      </c>
      <c r="J841" s="44">
        <v>118.9</v>
      </c>
      <c r="K841" s="44">
        <v>6.5</v>
      </c>
      <c r="L841" s="44">
        <v>86.8</v>
      </c>
      <c r="M841" s="44">
        <v>1.9</v>
      </c>
      <c r="N841" s="44">
        <v>821</v>
      </c>
      <c r="O841" s="44">
        <v>111</v>
      </c>
      <c r="P841" s="36"/>
      <c r="Q841" s="44">
        <v>84.8</v>
      </c>
      <c r="R841" s="44">
        <v>1.8</v>
      </c>
      <c r="S841" s="41"/>
      <c r="T841" s="41">
        <f t="shared" si="26"/>
        <v>-36.981566820276505</v>
      </c>
      <c r="U841" s="41">
        <f t="shared" si="27"/>
        <v>-845.8525345622121</v>
      </c>
    </row>
    <row r="842" spans="1:21">
      <c r="A842" s="53" t="s">
        <v>2127</v>
      </c>
      <c r="B842" s="44">
        <v>245</v>
      </c>
      <c r="C842" s="44">
        <v>1.46</v>
      </c>
      <c r="D842" s="36"/>
      <c r="E842" s="73">
        <v>65.78947368421052</v>
      </c>
      <c r="F842" s="73">
        <v>4.3282548476454288</v>
      </c>
      <c r="G842" s="52">
        <v>0.14799999999999999</v>
      </c>
      <c r="H842" s="52">
        <v>1.7999999999999999E-2</v>
      </c>
      <c r="I842" s="70" t="s">
        <v>26</v>
      </c>
      <c r="J842" s="44">
        <v>274</v>
      </c>
      <c r="K842" s="44">
        <v>17</v>
      </c>
      <c r="L842" s="44">
        <v>97.2</v>
      </c>
      <c r="M842" s="44">
        <v>3.2</v>
      </c>
      <c r="N842" s="44">
        <v>2322</v>
      </c>
      <c r="O842" s="44">
        <v>104</v>
      </c>
      <c r="P842" s="36"/>
      <c r="Q842" s="44">
        <v>85</v>
      </c>
      <c r="R842" s="44">
        <v>2.8</v>
      </c>
      <c r="S842" s="41"/>
      <c r="T842" s="41">
        <f t="shared" si="26"/>
        <v>-181.89300411522635</v>
      </c>
      <c r="U842" s="41">
        <f t="shared" si="27"/>
        <v>-2288.8888888888891</v>
      </c>
    </row>
    <row r="843" spans="1:21">
      <c r="A843" s="53" t="s">
        <v>2126</v>
      </c>
      <c r="B843" s="44">
        <v>740</v>
      </c>
      <c r="C843" s="44">
        <v>0.70099999999999996</v>
      </c>
      <c r="D843" s="36"/>
      <c r="E843" s="73">
        <v>74.794315632011973</v>
      </c>
      <c r="F843" s="73">
        <v>4.6991193067232651</v>
      </c>
      <c r="G843" s="52">
        <v>4.7300000000000002E-2</v>
      </c>
      <c r="H843" s="52">
        <v>2.8999999999999998E-3</v>
      </c>
      <c r="I843" s="70" t="s">
        <v>26</v>
      </c>
      <c r="J843" s="44">
        <v>84.9</v>
      </c>
      <c r="K843" s="44">
        <v>3.6</v>
      </c>
      <c r="L843" s="44">
        <v>85.6</v>
      </c>
      <c r="M843" s="44">
        <v>2.7</v>
      </c>
      <c r="N843" s="44">
        <v>63</v>
      </c>
      <c r="O843" s="44">
        <v>73</v>
      </c>
      <c r="P843" s="36"/>
      <c r="Q843" s="44">
        <v>85.7</v>
      </c>
      <c r="R843" s="44">
        <v>2.7</v>
      </c>
      <c r="S843" s="41"/>
      <c r="T843" s="41">
        <f t="shared" si="26"/>
        <v>0.81775700934578111</v>
      </c>
      <c r="U843" s="41">
        <f t="shared" si="27"/>
        <v>26.401869158878498</v>
      </c>
    </row>
    <row r="844" spans="1:21">
      <c r="A844" s="53" t="s">
        <v>2125</v>
      </c>
      <c r="B844" s="44">
        <v>196</v>
      </c>
      <c r="C844" s="44">
        <v>0.624</v>
      </c>
      <c r="D844" s="36"/>
      <c r="E844" s="73">
        <v>72.25433526011561</v>
      </c>
      <c r="F844" s="73">
        <v>4.907447626048314</v>
      </c>
      <c r="G844" s="52">
        <v>6.3E-2</v>
      </c>
      <c r="H844" s="52">
        <v>9.2999999999999992E-3</v>
      </c>
      <c r="I844" s="70" t="s">
        <v>26</v>
      </c>
      <c r="J844" s="44">
        <v>115.2</v>
      </c>
      <c r="K844" s="44">
        <v>8.8000000000000007</v>
      </c>
      <c r="L844" s="44">
        <v>88.6</v>
      </c>
      <c r="M844" s="44">
        <v>3</v>
      </c>
      <c r="N844" s="44">
        <v>707</v>
      </c>
      <c r="O844" s="44">
        <v>157</v>
      </c>
      <c r="P844" s="36"/>
      <c r="Q844" s="44">
        <v>86.9</v>
      </c>
      <c r="R844" s="44">
        <v>2.9</v>
      </c>
      <c r="S844" s="41"/>
      <c r="T844" s="41">
        <f t="shared" si="26"/>
        <v>-30.022573363431164</v>
      </c>
      <c r="U844" s="41">
        <f t="shared" si="27"/>
        <v>-697.96839729119642</v>
      </c>
    </row>
    <row r="845" spans="1:21">
      <c r="A845" s="53" t="s">
        <v>2124</v>
      </c>
      <c r="B845" s="44">
        <v>873</v>
      </c>
      <c r="C845" s="44">
        <v>0.82799999999999996</v>
      </c>
      <c r="D845" s="36"/>
      <c r="E845" s="73">
        <v>73.099415204678365</v>
      </c>
      <c r="F845" s="73">
        <v>5.2900892582333032</v>
      </c>
      <c r="G845" s="52">
        <v>5.2499999999999998E-2</v>
      </c>
      <c r="H845" s="52">
        <v>3.3999999999999998E-3</v>
      </c>
      <c r="I845" s="70" t="s">
        <v>26</v>
      </c>
      <c r="J845" s="44">
        <v>95.8</v>
      </c>
      <c r="K845" s="44">
        <v>4.4000000000000004</v>
      </c>
      <c r="L845" s="44">
        <v>87.6</v>
      </c>
      <c r="M845" s="44">
        <v>3.1</v>
      </c>
      <c r="N845" s="44">
        <v>306</v>
      </c>
      <c r="O845" s="44">
        <v>74</v>
      </c>
      <c r="P845" s="36"/>
      <c r="Q845" s="44">
        <v>87.1</v>
      </c>
      <c r="R845" s="44">
        <v>3.1</v>
      </c>
      <c r="S845" s="41"/>
      <c r="T845" s="41">
        <f t="shared" si="26"/>
        <v>-9.3607305936073093</v>
      </c>
      <c r="U845" s="41">
        <f t="shared" si="27"/>
        <v>-249.3150684931507</v>
      </c>
    </row>
    <row r="846" spans="1:21">
      <c r="A846" s="53" t="s">
        <v>2123</v>
      </c>
      <c r="B846" s="44">
        <v>279</v>
      </c>
      <c r="C846" s="44">
        <v>1.446</v>
      </c>
      <c r="D846" s="36"/>
      <c r="E846" s="73">
        <v>71.787508973438619</v>
      </c>
      <c r="F846" s="73">
        <v>4.1227571556892251</v>
      </c>
      <c r="G846" s="52">
        <v>5.9700000000000003E-2</v>
      </c>
      <c r="H846" s="52">
        <v>6.8999999999999999E-3</v>
      </c>
      <c r="I846" s="70" t="s">
        <v>26</v>
      </c>
      <c r="J846" s="44">
        <v>110.2</v>
      </c>
      <c r="K846" s="44">
        <v>6.7</v>
      </c>
      <c r="L846" s="44">
        <v>89.2</v>
      </c>
      <c r="M846" s="44">
        <v>2.5</v>
      </c>
      <c r="N846" s="44">
        <v>592</v>
      </c>
      <c r="O846" s="44">
        <v>125</v>
      </c>
      <c r="P846" s="36"/>
      <c r="Q846" s="44">
        <v>87.8</v>
      </c>
      <c r="R846" s="44">
        <v>2.5</v>
      </c>
      <c r="S846" s="41"/>
      <c r="T846" s="41">
        <f t="shared" si="26"/>
        <v>-23.542600896860986</v>
      </c>
      <c r="U846" s="41">
        <f t="shared" si="27"/>
        <v>-563.67713004484301</v>
      </c>
    </row>
    <row r="847" spans="1:21">
      <c r="A847" s="53" t="s">
        <v>2122</v>
      </c>
      <c r="B847" s="44">
        <v>235</v>
      </c>
      <c r="C847" s="44">
        <v>1.0660000000000001</v>
      </c>
      <c r="D847" s="36"/>
      <c r="E847" s="73">
        <v>66.889632107023417</v>
      </c>
      <c r="F847" s="73">
        <v>4.1162850527399035</v>
      </c>
      <c r="G847" s="52">
        <v>0.113</v>
      </c>
      <c r="H847" s="52">
        <v>1.4E-2</v>
      </c>
      <c r="I847" s="70" t="s">
        <v>26</v>
      </c>
      <c r="J847" s="44">
        <v>213</v>
      </c>
      <c r="K847" s="44">
        <v>13</v>
      </c>
      <c r="L847" s="44">
        <v>95.7</v>
      </c>
      <c r="M847" s="44">
        <v>2.9</v>
      </c>
      <c r="N847" s="44">
        <v>1847</v>
      </c>
      <c r="O847" s="44">
        <v>112</v>
      </c>
      <c r="P847" s="36"/>
      <c r="Q847" s="44">
        <v>87.9</v>
      </c>
      <c r="R847" s="44">
        <v>2.7</v>
      </c>
      <c r="S847" s="41"/>
      <c r="T847" s="41">
        <f t="shared" si="26"/>
        <v>-122.57053291536049</v>
      </c>
      <c r="U847" s="41">
        <f t="shared" si="27"/>
        <v>-1829.9895506792059</v>
      </c>
    </row>
    <row r="848" spans="1:21">
      <c r="A848" s="53" t="s">
        <v>2121</v>
      </c>
      <c r="B848" s="44">
        <v>194</v>
      </c>
      <c r="C848" s="44">
        <v>1.91</v>
      </c>
      <c r="D848" s="36"/>
      <c r="E848" s="73">
        <v>70.422535211267601</v>
      </c>
      <c r="F848" s="73">
        <v>5.4552668121404473</v>
      </c>
      <c r="G848" s="52">
        <v>6.59E-2</v>
      </c>
      <c r="H848" s="52">
        <v>8.6999999999999994E-3</v>
      </c>
      <c r="I848" s="70" t="s">
        <v>26</v>
      </c>
      <c r="J848" s="44">
        <v>123.2</v>
      </c>
      <c r="K848" s="44">
        <v>8.9</v>
      </c>
      <c r="L848" s="44">
        <v>90.9</v>
      </c>
      <c r="M848" s="44">
        <v>3.5</v>
      </c>
      <c r="N848" s="44">
        <v>802</v>
      </c>
      <c r="O848" s="44">
        <v>138</v>
      </c>
      <c r="P848" s="36"/>
      <c r="Q848" s="44">
        <v>88.8</v>
      </c>
      <c r="R848" s="44">
        <v>3.4</v>
      </c>
      <c r="S848" s="41"/>
      <c r="T848" s="41">
        <f t="shared" si="26"/>
        <v>-35.533553355335528</v>
      </c>
      <c r="U848" s="41">
        <f t="shared" si="27"/>
        <v>-782.28822882288227</v>
      </c>
    </row>
    <row r="849" spans="1:21">
      <c r="A849" s="53"/>
      <c r="B849" s="44"/>
      <c r="C849" s="44"/>
      <c r="D849" s="36"/>
      <c r="E849" s="73"/>
      <c r="F849" s="73"/>
      <c r="G849" s="52"/>
      <c r="H849" s="52"/>
      <c r="I849" s="70" t="s">
        <v>26</v>
      </c>
      <c r="J849" s="36"/>
      <c r="K849" s="36"/>
      <c r="L849" s="36"/>
      <c r="M849" s="36"/>
      <c r="N849" s="36"/>
      <c r="O849" s="36"/>
      <c r="P849" s="36"/>
      <c r="Q849" s="36"/>
      <c r="R849" s="36"/>
      <c r="S849" s="41"/>
      <c r="T849" s="41"/>
      <c r="U849" s="41"/>
    </row>
    <row r="850" spans="1:21">
      <c r="A850" s="53" t="s">
        <v>2120</v>
      </c>
      <c r="B850" s="44">
        <v>1002</v>
      </c>
      <c r="C850" s="44">
        <v>10.89</v>
      </c>
      <c r="D850" s="36"/>
      <c r="E850" s="73">
        <v>100.80645161290323</v>
      </c>
      <c r="F850" s="73">
        <v>7.5198361082206038</v>
      </c>
      <c r="G850" s="52">
        <v>5.16E-2</v>
      </c>
      <c r="H850" s="52">
        <v>3.8999999999999998E-3</v>
      </c>
      <c r="I850" s="70" t="s">
        <v>26</v>
      </c>
      <c r="J850" s="44">
        <v>69.2</v>
      </c>
      <c r="K850" s="44">
        <v>3.6</v>
      </c>
      <c r="L850" s="44">
        <v>63.6</v>
      </c>
      <c r="M850" s="44">
        <v>2.4</v>
      </c>
      <c r="N850" s="44">
        <v>267</v>
      </c>
      <c r="O850" s="44">
        <v>87</v>
      </c>
      <c r="P850" s="36"/>
      <c r="Q850" s="44">
        <v>63.3</v>
      </c>
      <c r="R850" s="44">
        <v>2.2999999999999998</v>
      </c>
      <c r="S850" s="41"/>
      <c r="T850" s="41">
        <f t="shared" ref="T850:T881" si="28">(L850-J850)/L850*100</f>
        <v>-8.8050314465408821</v>
      </c>
      <c r="U850" s="41">
        <f t="shared" ref="U850:U881" si="29">(L850-N850)/L850*100</f>
        <v>-319.81132075471697</v>
      </c>
    </row>
    <row r="851" spans="1:21">
      <c r="A851" s="53" t="s">
        <v>2119</v>
      </c>
      <c r="B851" s="44">
        <v>122.3</v>
      </c>
      <c r="C851" s="44">
        <v>2.0790000000000002</v>
      </c>
      <c r="D851" s="36"/>
      <c r="E851" s="73">
        <v>88.888888888888886</v>
      </c>
      <c r="F851" s="73">
        <v>5.4518518518518508</v>
      </c>
      <c r="G851" s="52">
        <v>5.1900000000000002E-2</v>
      </c>
      <c r="H851" s="52">
        <v>4.7000000000000002E-3</v>
      </c>
      <c r="I851" s="70" t="s">
        <v>26</v>
      </c>
      <c r="J851" s="44">
        <v>78.599999999999994</v>
      </c>
      <c r="K851" s="44">
        <v>4.0999999999999996</v>
      </c>
      <c r="L851" s="44">
        <v>72.099999999999994</v>
      </c>
      <c r="M851" s="44">
        <v>2.2000000000000002</v>
      </c>
      <c r="N851" s="44">
        <v>280</v>
      </c>
      <c r="O851" s="44">
        <v>104</v>
      </c>
      <c r="P851" s="36"/>
      <c r="Q851" s="44">
        <v>71.7</v>
      </c>
      <c r="R851" s="44">
        <v>2.2000000000000002</v>
      </c>
      <c r="S851" s="41"/>
      <c r="T851" s="41">
        <f t="shared" si="28"/>
        <v>-9.0152565880721216</v>
      </c>
      <c r="U851" s="41">
        <f t="shared" si="29"/>
        <v>-288.34951456310682</v>
      </c>
    </row>
    <row r="852" spans="1:21">
      <c r="A852" s="53" t="s">
        <v>2118</v>
      </c>
      <c r="B852" s="44">
        <v>121</v>
      </c>
      <c r="C852" s="44">
        <v>1.96</v>
      </c>
      <c r="D852" s="36"/>
      <c r="E852" s="73">
        <v>84.602368866328248</v>
      </c>
      <c r="F852" s="73">
        <v>4.6524145315662739</v>
      </c>
      <c r="G852" s="52">
        <v>5.5100000000000003E-2</v>
      </c>
      <c r="H852" s="52">
        <v>6.7999999999999996E-3</v>
      </c>
      <c r="I852" s="70" t="s">
        <v>26</v>
      </c>
      <c r="J852" s="44">
        <v>87.3</v>
      </c>
      <c r="K852" s="44">
        <v>5.6</v>
      </c>
      <c r="L852" s="44">
        <v>75.7</v>
      </c>
      <c r="M852" s="44">
        <v>2.1</v>
      </c>
      <c r="N852" s="44">
        <v>415</v>
      </c>
      <c r="O852" s="44">
        <v>138</v>
      </c>
      <c r="P852" s="36"/>
      <c r="Q852" s="44">
        <v>75</v>
      </c>
      <c r="R852" s="44">
        <v>2.1</v>
      </c>
      <c r="S852" s="41"/>
      <c r="T852" s="41">
        <f t="shared" si="28"/>
        <v>-15.323645970937905</v>
      </c>
      <c r="U852" s="41">
        <f t="shared" si="29"/>
        <v>-448.21664464993393</v>
      </c>
    </row>
    <row r="853" spans="1:21">
      <c r="A853" s="53" t="s">
        <v>2117</v>
      </c>
      <c r="B853" s="44">
        <v>91.2</v>
      </c>
      <c r="C853" s="44">
        <v>1.5149999999999999</v>
      </c>
      <c r="D853" s="36"/>
      <c r="E853" s="73">
        <v>81.833060556464815</v>
      </c>
      <c r="F853" s="73">
        <v>6.0939513180346134</v>
      </c>
      <c r="G853" s="52">
        <v>7.5999999999999998E-2</v>
      </c>
      <c r="H853" s="52">
        <v>1.2999999999999999E-2</v>
      </c>
      <c r="I853" s="70" t="s">
        <v>26</v>
      </c>
      <c r="J853" s="44">
        <v>122</v>
      </c>
      <c r="K853" s="44">
        <v>11</v>
      </c>
      <c r="L853" s="44">
        <v>78.3</v>
      </c>
      <c r="M853" s="44">
        <v>2.9</v>
      </c>
      <c r="N853" s="44">
        <v>1094</v>
      </c>
      <c r="O853" s="44">
        <v>171</v>
      </c>
      <c r="P853" s="36"/>
      <c r="Q853" s="44">
        <v>75.5</v>
      </c>
      <c r="R853" s="44">
        <v>2.8</v>
      </c>
      <c r="S853" s="41"/>
      <c r="T853" s="41">
        <f t="shared" si="28"/>
        <v>-55.810983397190292</v>
      </c>
      <c r="U853" s="41">
        <f t="shared" si="29"/>
        <v>-1297.190293742018</v>
      </c>
    </row>
    <row r="854" spans="1:21">
      <c r="A854" s="53" t="s">
        <v>2116</v>
      </c>
      <c r="B854" s="44">
        <v>131</v>
      </c>
      <c r="C854" s="44">
        <v>2.2799999999999998</v>
      </c>
      <c r="D854" s="36"/>
      <c r="E854" s="73">
        <v>82.644628099173559</v>
      </c>
      <c r="F854" s="73">
        <v>8.8791749197459193</v>
      </c>
      <c r="G854" s="52">
        <v>6.2700000000000006E-2</v>
      </c>
      <c r="H854" s="52">
        <v>7.4999999999999997E-3</v>
      </c>
      <c r="I854" s="70" t="s">
        <v>26</v>
      </c>
      <c r="J854" s="44">
        <v>101</v>
      </c>
      <c r="K854" s="44">
        <v>7.7</v>
      </c>
      <c r="L854" s="44">
        <v>77.5</v>
      </c>
      <c r="M854" s="44">
        <v>4.0999999999999996</v>
      </c>
      <c r="N854" s="44">
        <v>697</v>
      </c>
      <c r="O854" s="44">
        <v>127</v>
      </c>
      <c r="P854" s="36"/>
      <c r="Q854" s="44">
        <v>76.099999999999994</v>
      </c>
      <c r="R854" s="44">
        <v>4.0999999999999996</v>
      </c>
      <c r="S854" s="41"/>
      <c r="T854" s="41">
        <f t="shared" si="28"/>
        <v>-30.322580645161288</v>
      </c>
      <c r="U854" s="41">
        <f t="shared" si="29"/>
        <v>-799.35483870967744</v>
      </c>
    </row>
    <row r="855" spans="1:21">
      <c r="A855" s="53" t="s">
        <v>2115</v>
      </c>
      <c r="B855" s="44">
        <v>3680</v>
      </c>
      <c r="C855" s="44">
        <v>23</v>
      </c>
      <c r="D855" s="36"/>
      <c r="E855" s="73">
        <v>83.61204013377926</v>
      </c>
      <c r="F855" s="73">
        <v>3.5653963602196841</v>
      </c>
      <c r="G855" s="52">
        <v>5.1299999999999998E-2</v>
      </c>
      <c r="H855" s="52">
        <v>2.3E-3</v>
      </c>
      <c r="I855" s="70" t="s">
        <v>26</v>
      </c>
      <c r="J855" s="44">
        <v>82.4</v>
      </c>
      <c r="K855" s="44">
        <v>2.4</v>
      </c>
      <c r="L855" s="44">
        <v>76.599999999999994</v>
      </c>
      <c r="M855" s="44">
        <v>1.6</v>
      </c>
      <c r="N855" s="44">
        <v>253</v>
      </c>
      <c r="O855" s="44">
        <v>52</v>
      </c>
      <c r="P855" s="36"/>
      <c r="Q855" s="44">
        <v>76.3</v>
      </c>
      <c r="R855" s="44">
        <v>1.6</v>
      </c>
      <c r="S855" s="41"/>
      <c r="T855" s="41">
        <f t="shared" si="28"/>
        <v>-7.5718015665796496</v>
      </c>
      <c r="U855" s="41">
        <f t="shared" si="29"/>
        <v>-230.28720626631855</v>
      </c>
    </row>
    <row r="856" spans="1:21">
      <c r="A856" s="53" t="s">
        <v>2114</v>
      </c>
      <c r="B856" s="44">
        <v>109.3</v>
      </c>
      <c r="C856" s="44">
        <v>1.48</v>
      </c>
      <c r="D856" s="36"/>
      <c r="E856" s="73">
        <v>83.892617449664428</v>
      </c>
      <c r="F856" s="73">
        <v>6.3341741363001667</v>
      </c>
      <c r="G856" s="52">
        <v>4.8399999999999999E-2</v>
      </c>
      <c r="H856" s="52">
        <v>5.4000000000000003E-3</v>
      </c>
      <c r="I856" s="70" t="s">
        <v>26</v>
      </c>
      <c r="J856" s="44">
        <v>77.7</v>
      </c>
      <c r="K856" s="44">
        <v>5</v>
      </c>
      <c r="L856" s="44">
        <v>76.400000000000006</v>
      </c>
      <c r="M856" s="44">
        <v>2.9</v>
      </c>
      <c r="N856" s="44">
        <v>118</v>
      </c>
      <c r="O856" s="44">
        <v>132</v>
      </c>
      <c r="P856" s="36"/>
      <c r="Q856" s="44">
        <v>76.3</v>
      </c>
      <c r="R856" s="44">
        <v>2.9</v>
      </c>
      <c r="S856" s="41"/>
      <c r="T856" s="41">
        <f t="shared" si="28"/>
        <v>-1.7015706806282684</v>
      </c>
      <c r="U856" s="41">
        <f t="shared" si="29"/>
        <v>-54.450261780104704</v>
      </c>
    </row>
    <row r="857" spans="1:21">
      <c r="A857" s="53" t="s">
        <v>2113</v>
      </c>
      <c r="B857" s="44">
        <v>181.4</v>
      </c>
      <c r="C857" s="44">
        <v>2.7</v>
      </c>
      <c r="D857" s="36"/>
      <c r="E857" s="73">
        <v>83.056478405315616</v>
      </c>
      <c r="F857" s="73">
        <v>5.7946380282778334</v>
      </c>
      <c r="G857" s="52">
        <v>5.2200000000000003E-2</v>
      </c>
      <c r="H857" s="52">
        <v>3.5999999999999999E-3</v>
      </c>
      <c r="I857" s="70" t="s">
        <v>26</v>
      </c>
      <c r="J857" s="44">
        <v>84.3</v>
      </c>
      <c r="K857" s="44">
        <v>4</v>
      </c>
      <c r="L857" s="44">
        <v>77.2</v>
      </c>
      <c r="M857" s="44">
        <v>2.7</v>
      </c>
      <c r="N857" s="44">
        <v>293</v>
      </c>
      <c r="O857" s="44">
        <v>79</v>
      </c>
      <c r="P857" s="36"/>
      <c r="Q857" s="44">
        <v>76.7</v>
      </c>
      <c r="R857" s="44">
        <v>2.7</v>
      </c>
      <c r="S857" s="41"/>
      <c r="T857" s="41">
        <f t="shared" si="28"/>
        <v>-9.1968911917098364</v>
      </c>
      <c r="U857" s="41">
        <f t="shared" si="29"/>
        <v>-279.53367875647672</v>
      </c>
    </row>
    <row r="858" spans="1:21">
      <c r="A858" s="53" t="s">
        <v>2112</v>
      </c>
      <c r="B858" s="44">
        <v>69.7</v>
      </c>
      <c r="C858" s="44">
        <v>1.766</v>
      </c>
      <c r="D858" s="36"/>
      <c r="E858" s="73">
        <v>80.645161290322577</v>
      </c>
      <c r="F858" s="73">
        <v>8.4547346514047881</v>
      </c>
      <c r="G858" s="52">
        <v>6.3799999999999996E-2</v>
      </c>
      <c r="H858" s="52">
        <v>6.7000000000000002E-3</v>
      </c>
      <c r="I858" s="70" t="s">
        <v>26</v>
      </c>
      <c r="J858" s="44">
        <v>105.1</v>
      </c>
      <c r="K858" s="44">
        <v>7.4</v>
      </c>
      <c r="L858" s="44">
        <v>79.400000000000006</v>
      </c>
      <c r="M858" s="44">
        <v>4.0999999999999996</v>
      </c>
      <c r="N858" s="44">
        <v>734</v>
      </c>
      <c r="O858" s="44">
        <v>111</v>
      </c>
      <c r="P858" s="36"/>
      <c r="Q858" s="44">
        <v>77.8</v>
      </c>
      <c r="R858" s="44">
        <v>4.0999999999999996</v>
      </c>
      <c r="S858" s="41"/>
      <c r="T858" s="41">
        <f t="shared" si="28"/>
        <v>-32.367758186397964</v>
      </c>
      <c r="U858" s="41">
        <f t="shared" si="29"/>
        <v>-824.43324937027705</v>
      </c>
    </row>
    <row r="859" spans="1:21">
      <c r="A859" s="53" t="s">
        <v>2111</v>
      </c>
      <c r="B859" s="44">
        <v>116</v>
      </c>
      <c r="C859" s="44">
        <v>1.8260000000000001</v>
      </c>
      <c r="D859" s="36"/>
      <c r="E859" s="73">
        <v>78.802206461780926</v>
      </c>
      <c r="F859" s="73">
        <v>6.0234941109477935</v>
      </c>
      <c r="G859" s="52">
        <v>7.7299999999999994E-2</v>
      </c>
      <c r="H859" s="52">
        <v>9.7000000000000003E-3</v>
      </c>
      <c r="I859" s="70" t="s">
        <v>26</v>
      </c>
      <c r="J859" s="44">
        <v>128.80000000000001</v>
      </c>
      <c r="K859" s="44">
        <v>8.9</v>
      </c>
      <c r="L859" s="44">
        <v>81.3</v>
      </c>
      <c r="M859" s="44">
        <v>3.1</v>
      </c>
      <c r="N859" s="44">
        <v>1128</v>
      </c>
      <c r="O859" s="44">
        <v>125</v>
      </c>
      <c r="P859" s="36"/>
      <c r="Q859" s="44">
        <v>78.3</v>
      </c>
      <c r="R859" s="44">
        <v>3</v>
      </c>
      <c r="S859" s="41"/>
      <c r="T859" s="41">
        <f t="shared" si="28"/>
        <v>-58.42558425584258</v>
      </c>
      <c r="U859" s="41">
        <f t="shared" si="29"/>
        <v>-1287.4538745387454</v>
      </c>
    </row>
    <row r="860" spans="1:21">
      <c r="A860" s="53" t="s">
        <v>2110</v>
      </c>
      <c r="B860" s="44">
        <v>113</v>
      </c>
      <c r="C860" s="44">
        <v>1.6080000000000001</v>
      </c>
      <c r="D860" s="36"/>
      <c r="E860" s="73">
        <v>80.645161290322577</v>
      </c>
      <c r="F860" s="73">
        <v>6.503642039542143</v>
      </c>
      <c r="G860" s="52">
        <v>5.8099999999999999E-2</v>
      </c>
      <c r="H860" s="52">
        <v>6.6E-3</v>
      </c>
      <c r="I860" s="70" t="s">
        <v>26</v>
      </c>
      <c r="J860" s="44">
        <v>96.1</v>
      </c>
      <c r="K860" s="44">
        <v>6.4</v>
      </c>
      <c r="L860" s="44">
        <v>79.400000000000006</v>
      </c>
      <c r="M860" s="44">
        <v>3.2</v>
      </c>
      <c r="N860" s="44">
        <v>533</v>
      </c>
      <c r="O860" s="44">
        <v>124</v>
      </c>
      <c r="P860" s="36"/>
      <c r="Q860" s="44">
        <v>78.400000000000006</v>
      </c>
      <c r="R860" s="44">
        <v>3.1</v>
      </c>
      <c r="S860" s="41"/>
      <c r="T860" s="41">
        <f t="shared" si="28"/>
        <v>-21.032745591939531</v>
      </c>
      <c r="U860" s="41">
        <f t="shared" si="29"/>
        <v>-571.28463476070522</v>
      </c>
    </row>
    <row r="861" spans="1:21">
      <c r="A861" s="53" t="s">
        <v>2109</v>
      </c>
      <c r="B861" s="44">
        <v>1880</v>
      </c>
      <c r="C861" s="44">
        <v>8.16</v>
      </c>
      <c r="D861" s="36"/>
      <c r="E861" s="73">
        <v>80.580177276390017</v>
      </c>
      <c r="F861" s="73">
        <v>4.7400104280229423</v>
      </c>
      <c r="G861" s="52">
        <v>4.5600000000000002E-2</v>
      </c>
      <c r="H861" s="52">
        <v>2.0999999999999999E-3</v>
      </c>
      <c r="I861" s="70" t="s">
        <v>26</v>
      </c>
      <c r="J861" s="44">
        <v>76.3</v>
      </c>
      <c r="K861" s="44">
        <v>2.7</v>
      </c>
      <c r="L861" s="44">
        <v>79.5</v>
      </c>
      <c r="M861" s="44">
        <v>2.2999999999999998</v>
      </c>
      <c r="N861" s="44">
        <v>2.0000000000000001E-4</v>
      </c>
      <c r="O861" s="44">
        <v>53.628900000000002</v>
      </c>
      <c r="P861" s="36"/>
      <c r="Q861" s="44">
        <v>79.7</v>
      </c>
      <c r="R861" s="44">
        <v>2.2999999999999998</v>
      </c>
      <c r="S861" s="41"/>
      <c r="T861" s="41">
        <f t="shared" si="28"/>
        <v>4.0251572327044061</v>
      </c>
      <c r="U861" s="41">
        <f t="shared" si="29"/>
        <v>99.999748427672955</v>
      </c>
    </row>
    <row r="862" spans="1:21">
      <c r="A862" s="53" t="s">
        <v>2108</v>
      </c>
      <c r="B862" s="44">
        <v>2970</v>
      </c>
      <c r="C862" s="44">
        <v>8.59</v>
      </c>
      <c r="D862" s="36"/>
      <c r="E862" s="73">
        <v>76.745970836531086</v>
      </c>
      <c r="F862" s="73">
        <v>4.8297541125061771</v>
      </c>
      <c r="G862" s="52">
        <v>7.2300000000000003E-2</v>
      </c>
      <c r="H862" s="52">
        <v>3.8E-3</v>
      </c>
      <c r="I862" s="70" t="s">
        <v>26</v>
      </c>
      <c r="J862" s="44">
        <v>123.9</v>
      </c>
      <c r="K862" s="44">
        <v>4.8</v>
      </c>
      <c r="L862" s="44">
        <v>83.5</v>
      </c>
      <c r="M862" s="44">
        <v>2.6</v>
      </c>
      <c r="N862" s="44">
        <v>993</v>
      </c>
      <c r="O862" s="44">
        <v>53</v>
      </c>
      <c r="P862" s="36"/>
      <c r="Q862" s="44">
        <v>80.900000000000006</v>
      </c>
      <c r="R862" s="44">
        <v>2.5</v>
      </c>
      <c r="S862" s="41"/>
      <c r="T862" s="41">
        <f t="shared" si="28"/>
        <v>-48.383233532934142</v>
      </c>
      <c r="U862" s="41">
        <f t="shared" si="29"/>
        <v>-1089.2215568862275</v>
      </c>
    </row>
    <row r="863" spans="1:21">
      <c r="A863" s="53" t="s">
        <v>2107</v>
      </c>
      <c r="B863" s="44">
        <v>119.5</v>
      </c>
      <c r="C863" s="44">
        <v>1.6779999999999999</v>
      </c>
      <c r="D863" s="36"/>
      <c r="E863" s="73">
        <v>77.160493827160494</v>
      </c>
      <c r="F863" s="73">
        <v>4.8225308641975309</v>
      </c>
      <c r="G863" s="52">
        <v>5.7299999999999997E-2</v>
      </c>
      <c r="H863" s="52">
        <v>5.7000000000000002E-3</v>
      </c>
      <c r="I863" s="70" t="s">
        <v>26</v>
      </c>
      <c r="J863" s="44">
        <v>98.9</v>
      </c>
      <c r="K863" s="44">
        <v>5.5</v>
      </c>
      <c r="L863" s="44">
        <v>83</v>
      </c>
      <c r="M863" s="44">
        <v>2.6</v>
      </c>
      <c r="N863" s="44">
        <v>502</v>
      </c>
      <c r="O863" s="44">
        <v>109</v>
      </c>
      <c r="P863" s="36"/>
      <c r="Q863" s="44">
        <v>82</v>
      </c>
      <c r="R863" s="44">
        <v>2.5</v>
      </c>
      <c r="S863" s="41"/>
      <c r="T863" s="41">
        <f t="shared" si="28"/>
        <v>-19.156626506024104</v>
      </c>
      <c r="U863" s="41">
        <f t="shared" si="29"/>
        <v>-504.81927710843371</v>
      </c>
    </row>
    <row r="864" spans="1:21">
      <c r="A864" s="53" t="s">
        <v>2106</v>
      </c>
      <c r="B864" s="44">
        <v>375</v>
      </c>
      <c r="C864" s="44">
        <v>4.71</v>
      </c>
      <c r="D864" s="36"/>
      <c r="E864" s="73">
        <v>77.881619937694694</v>
      </c>
      <c r="F864" s="73">
        <v>4.3065381741248627</v>
      </c>
      <c r="G864" s="52">
        <v>4.82E-2</v>
      </c>
      <c r="H864" s="52">
        <v>3.2000000000000002E-3</v>
      </c>
      <c r="I864" s="70" t="s">
        <v>26</v>
      </c>
      <c r="J864" s="44">
        <v>83.1</v>
      </c>
      <c r="K864" s="44">
        <v>3.4</v>
      </c>
      <c r="L864" s="44">
        <v>82.2</v>
      </c>
      <c r="M864" s="44">
        <v>2.2999999999999998</v>
      </c>
      <c r="N864" s="44">
        <v>108</v>
      </c>
      <c r="O864" s="44">
        <v>78</v>
      </c>
      <c r="P864" s="36"/>
      <c r="Q864" s="44">
        <v>82.2</v>
      </c>
      <c r="R864" s="44">
        <v>2.2999999999999998</v>
      </c>
      <c r="S864" s="41"/>
      <c r="T864" s="41">
        <f t="shared" si="28"/>
        <v>-1.0948905109488947</v>
      </c>
      <c r="U864" s="41">
        <f t="shared" si="29"/>
        <v>-31.386861313868607</v>
      </c>
    </row>
    <row r="865" spans="1:21">
      <c r="A865" s="53" t="s">
        <v>2105</v>
      </c>
      <c r="B865" s="44">
        <v>900</v>
      </c>
      <c r="C865" s="44">
        <v>4.2300000000000004</v>
      </c>
      <c r="D865" s="36"/>
      <c r="E865" s="73">
        <v>77.942322681215899</v>
      </c>
      <c r="F865" s="73">
        <v>5.5282551550979333</v>
      </c>
      <c r="G865" s="52">
        <v>4.7100000000000003E-2</v>
      </c>
      <c r="H865" s="52">
        <v>2.8999999999999998E-3</v>
      </c>
      <c r="I865" s="70" t="s">
        <v>26</v>
      </c>
      <c r="J865" s="44">
        <v>81.2</v>
      </c>
      <c r="K865" s="44">
        <v>3.7</v>
      </c>
      <c r="L865" s="44">
        <v>82.2</v>
      </c>
      <c r="M865" s="44">
        <v>2.9</v>
      </c>
      <c r="N865" s="44">
        <v>53</v>
      </c>
      <c r="O865" s="44">
        <v>73</v>
      </c>
      <c r="P865" s="36"/>
      <c r="Q865" s="44">
        <v>82.2</v>
      </c>
      <c r="R865" s="44">
        <v>2.9</v>
      </c>
      <c r="S865" s="41"/>
      <c r="T865" s="41">
        <f t="shared" si="28"/>
        <v>1.21654501216545</v>
      </c>
      <c r="U865" s="41">
        <f t="shared" si="29"/>
        <v>35.523114355231144</v>
      </c>
    </row>
    <row r="866" spans="1:21">
      <c r="A866" s="53" t="s">
        <v>2104</v>
      </c>
      <c r="B866" s="44">
        <v>69.099999999999994</v>
      </c>
      <c r="C866" s="44">
        <v>1.8169999999999999</v>
      </c>
      <c r="D866" s="36"/>
      <c r="E866" s="73">
        <v>75.585789871504161</v>
      </c>
      <c r="F866" s="73">
        <v>3.7135875598244676</v>
      </c>
      <c r="G866" s="52">
        <v>5.8900000000000001E-2</v>
      </c>
      <c r="H866" s="52">
        <v>7.1999999999999998E-3</v>
      </c>
      <c r="I866" s="70" t="s">
        <v>26</v>
      </c>
      <c r="J866" s="44">
        <v>103.6</v>
      </c>
      <c r="K866" s="44">
        <v>6.5</v>
      </c>
      <c r="L866" s="44">
        <v>84.7</v>
      </c>
      <c r="M866" s="44">
        <v>2.1</v>
      </c>
      <c r="N866" s="44">
        <v>562</v>
      </c>
      <c r="O866" s="44">
        <v>133</v>
      </c>
      <c r="P866" s="36"/>
      <c r="Q866" s="44">
        <v>83.5</v>
      </c>
      <c r="R866" s="44">
        <v>2</v>
      </c>
      <c r="S866" s="41"/>
      <c r="T866" s="41">
        <f t="shared" si="28"/>
        <v>-22.31404958677685</v>
      </c>
      <c r="U866" s="41">
        <f t="shared" si="29"/>
        <v>-563.51829988193629</v>
      </c>
    </row>
    <row r="867" spans="1:21">
      <c r="A867" s="53" t="s">
        <v>2103</v>
      </c>
      <c r="B867" s="44">
        <v>96</v>
      </c>
      <c r="C867" s="44">
        <v>2.3199999999999998</v>
      </c>
      <c r="D867" s="36"/>
      <c r="E867" s="73">
        <v>75.187969924812037</v>
      </c>
      <c r="F867" s="73">
        <v>3.5050031092769518</v>
      </c>
      <c r="G867" s="52">
        <v>5.9299999999999999E-2</v>
      </c>
      <c r="H867" s="52">
        <v>5.4999999999999997E-3</v>
      </c>
      <c r="I867" s="70" t="s">
        <v>26</v>
      </c>
      <c r="J867" s="44">
        <v>104.8</v>
      </c>
      <c r="K867" s="44">
        <v>5.2</v>
      </c>
      <c r="L867" s="44">
        <v>85.2</v>
      </c>
      <c r="M867" s="44">
        <v>2</v>
      </c>
      <c r="N867" s="44">
        <v>577</v>
      </c>
      <c r="O867" s="44">
        <v>101</v>
      </c>
      <c r="P867" s="36"/>
      <c r="Q867" s="44">
        <v>83.9</v>
      </c>
      <c r="R867" s="44">
        <v>1.9</v>
      </c>
      <c r="S867" s="41"/>
      <c r="T867" s="41">
        <f t="shared" si="28"/>
        <v>-23.004694835680745</v>
      </c>
      <c r="U867" s="41">
        <f t="shared" si="29"/>
        <v>-577.23004694835686</v>
      </c>
    </row>
    <row r="868" spans="1:21">
      <c r="A868" s="53" t="s">
        <v>2102</v>
      </c>
      <c r="B868" s="44">
        <v>92</v>
      </c>
      <c r="C868" s="44">
        <v>1.6950000000000001</v>
      </c>
      <c r="D868" s="36"/>
      <c r="E868" s="73">
        <v>74.29420505200595</v>
      </c>
      <c r="F868" s="73">
        <v>3.4221699206718936</v>
      </c>
      <c r="G868" s="52">
        <v>6.4699999999999994E-2</v>
      </c>
      <c r="H868" s="52">
        <v>7.3000000000000001E-3</v>
      </c>
      <c r="I868" s="70" t="s">
        <v>26</v>
      </c>
      <c r="J868" s="44">
        <v>115.1</v>
      </c>
      <c r="K868" s="44">
        <v>6.6</v>
      </c>
      <c r="L868" s="44">
        <v>86.2</v>
      </c>
      <c r="M868" s="44">
        <v>2</v>
      </c>
      <c r="N868" s="44">
        <v>764</v>
      </c>
      <c r="O868" s="44">
        <v>119</v>
      </c>
      <c r="P868" s="36"/>
      <c r="Q868" s="44">
        <v>84.4</v>
      </c>
      <c r="R868" s="44">
        <v>1.9</v>
      </c>
      <c r="S868" s="41"/>
      <c r="T868" s="41">
        <f t="shared" si="28"/>
        <v>-33.526682134570756</v>
      </c>
      <c r="U868" s="41">
        <f t="shared" si="29"/>
        <v>-786.31090487238976</v>
      </c>
    </row>
    <row r="869" spans="1:21">
      <c r="A869" s="53" t="s">
        <v>2101</v>
      </c>
      <c r="B869" s="44">
        <v>451</v>
      </c>
      <c r="C869" s="44">
        <v>3.05</v>
      </c>
      <c r="D869" s="36"/>
      <c r="E869" s="73">
        <v>75.757575757575765</v>
      </c>
      <c r="F869" s="73">
        <v>3.443526170798898</v>
      </c>
      <c r="G869" s="52">
        <v>4.9099999999999998E-2</v>
      </c>
      <c r="H869" s="52">
        <v>2.5999999999999999E-3</v>
      </c>
      <c r="I869" s="70" t="s">
        <v>26</v>
      </c>
      <c r="J869" s="44">
        <v>86.9</v>
      </c>
      <c r="K869" s="44">
        <v>2.9</v>
      </c>
      <c r="L869" s="44">
        <v>84.5</v>
      </c>
      <c r="M869" s="44">
        <v>1.9</v>
      </c>
      <c r="N869" s="44">
        <v>152</v>
      </c>
      <c r="O869" s="44">
        <v>62</v>
      </c>
      <c r="P869" s="36"/>
      <c r="Q869" s="44">
        <v>84.4</v>
      </c>
      <c r="R869" s="44">
        <v>1.9</v>
      </c>
      <c r="S869" s="41"/>
      <c r="T869" s="41">
        <f t="shared" si="28"/>
        <v>-2.8402366863905395</v>
      </c>
      <c r="U869" s="41">
        <f t="shared" si="29"/>
        <v>-79.881656804733723</v>
      </c>
    </row>
    <row r="870" spans="1:21">
      <c r="A870" s="53" t="s">
        <v>2100</v>
      </c>
      <c r="B870" s="44">
        <v>105.7</v>
      </c>
      <c r="C870" s="44">
        <v>2.2200000000000002</v>
      </c>
      <c r="D870" s="36"/>
      <c r="E870" s="73">
        <v>73.421439060205586</v>
      </c>
      <c r="F870" s="73">
        <v>3.8813095538434674</v>
      </c>
      <c r="G870" s="52">
        <v>6.7000000000000004E-2</v>
      </c>
      <c r="H870" s="52">
        <v>9.1000000000000004E-3</v>
      </c>
      <c r="I870" s="70" t="s">
        <v>26</v>
      </c>
      <c r="J870" s="44">
        <v>120.3</v>
      </c>
      <c r="K870" s="44">
        <v>8.3000000000000007</v>
      </c>
      <c r="L870" s="44">
        <v>87.2</v>
      </c>
      <c r="M870" s="44">
        <v>2.2999999999999998</v>
      </c>
      <c r="N870" s="44">
        <v>837</v>
      </c>
      <c r="O870" s="44">
        <v>141</v>
      </c>
      <c r="P870" s="36"/>
      <c r="Q870" s="44">
        <v>85.1</v>
      </c>
      <c r="R870" s="44">
        <v>2.2000000000000002</v>
      </c>
      <c r="S870" s="41"/>
      <c r="T870" s="41">
        <f t="shared" si="28"/>
        <v>-37.958715596330265</v>
      </c>
      <c r="U870" s="41">
        <f t="shared" si="29"/>
        <v>-859.86238532110076</v>
      </c>
    </row>
    <row r="871" spans="1:21">
      <c r="A871" s="53" t="s">
        <v>2099</v>
      </c>
      <c r="B871" s="44">
        <v>85.7</v>
      </c>
      <c r="C871" s="44">
        <v>1.7110000000000001</v>
      </c>
      <c r="D871" s="36"/>
      <c r="E871" s="73">
        <v>74.074074074074076</v>
      </c>
      <c r="F871" s="73">
        <v>5.4869684499314131</v>
      </c>
      <c r="G871" s="52">
        <v>5.9200000000000003E-2</v>
      </c>
      <c r="H871" s="52">
        <v>7.4999999999999997E-3</v>
      </c>
      <c r="I871" s="70" t="s">
        <v>26</v>
      </c>
      <c r="J871" s="44">
        <v>106.1</v>
      </c>
      <c r="K871" s="44">
        <v>7.4</v>
      </c>
      <c r="L871" s="44">
        <v>86.4</v>
      </c>
      <c r="M871" s="44">
        <v>3.2</v>
      </c>
      <c r="N871" s="44">
        <v>573</v>
      </c>
      <c r="O871" s="44">
        <v>138</v>
      </c>
      <c r="P871" s="36"/>
      <c r="Q871" s="44">
        <v>85.2</v>
      </c>
      <c r="R871" s="44">
        <v>3.1</v>
      </c>
      <c r="S871" s="41"/>
      <c r="T871" s="41">
        <f t="shared" si="28"/>
        <v>-22.80092592592591</v>
      </c>
      <c r="U871" s="41">
        <f t="shared" si="29"/>
        <v>-563.19444444444446</v>
      </c>
    </row>
    <row r="872" spans="1:21">
      <c r="A872" s="53" t="s">
        <v>2098</v>
      </c>
      <c r="B872" s="44">
        <v>780</v>
      </c>
      <c r="C872" s="44">
        <v>1.86</v>
      </c>
      <c r="D872" s="36"/>
      <c r="E872" s="73">
        <v>74.57121551081282</v>
      </c>
      <c r="F872" s="73">
        <v>3.5033456951388575</v>
      </c>
      <c r="G872" s="52">
        <v>4.99E-2</v>
      </c>
      <c r="H872" s="52">
        <v>3.3999999999999998E-3</v>
      </c>
      <c r="I872" s="70" t="s">
        <v>26</v>
      </c>
      <c r="J872" s="44">
        <v>89.6</v>
      </c>
      <c r="K872" s="44">
        <v>3.5</v>
      </c>
      <c r="L872" s="44">
        <v>85.9</v>
      </c>
      <c r="M872" s="44">
        <v>2</v>
      </c>
      <c r="N872" s="44">
        <v>189</v>
      </c>
      <c r="O872" s="44">
        <v>79</v>
      </c>
      <c r="P872" s="36"/>
      <c r="Q872" s="44">
        <v>85.6</v>
      </c>
      <c r="R872" s="44">
        <v>2</v>
      </c>
      <c r="S872" s="41"/>
      <c r="T872" s="41">
        <f t="shared" si="28"/>
        <v>-4.3073341094295561</v>
      </c>
      <c r="U872" s="41">
        <f t="shared" si="29"/>
        <v>-120.02328288707798</v>
      </c>
    </row>
    <row r="873" spans="1:21">
      <c r="A873" s="53" t="s">
        <v>2097</v>
      </c>
      <c r="B873" s="44">
        <v>617</v>
      </c>
      <c r="C873" s="44">
        <v>6.22</v>
      </c>
      <c r="D873" s="36"/>
      <c r="E873" s="73">
        <v>74.074074074074076</v>
      </c>
      <c r="F873" s="73">
        <v>6.5843621399176939</v>
      </c>
      <c r="G873" s="52">
        <v>4.6699999999999998E-2</v>
      </c>
      <c r="H873" s="52">
        <v>3.8999999999999998E-3</v>
      </c>
      <c r="I873" s="70" t="s">
        <v>26</v>
      </c>
      <c r="J873" s="44">
        <v>84.6</v>
      </c>
      <c r="K873" s="44">
        <v>5</v>
      </c>
      <c r="L873" s="44">
        <v>86.4</v>
      </c>
      <c r="M873" s="44">
        <v>3.8</v>
      </c>
      <c r="N873" s="44">
        <v>33</v>
      </c>
      <c r="O873" s="44">
        <v>100</v>
      </c>
      <c r="P873" s="36"/>
      <c r="Q873" s="44">
        <v>86.6</v>
      </c>
      <c r="R873" s="44">
        <v>3.8</v>
      </c>
      <c r="S873" s="41"/>
      <c r="T873" s="41">
        <f t="shared" si="28"/>
        <v>2.0833333333333464</v>
      </c>
      <c r="U873" s="41">
        <f t="shared" si="29"/>
        <v>61.805555555555557</v>
      </c>
    </row>
    <row r="874" spans="1:21">
      <c r="A874" s="53" t="s">
        <v>2096</v>
      </c>
      <c r="B874" s="44">
        <v>570</v>
      </c>
      <c r="C874" s="44">
        <v>5.19</v>
      </c>
      <c r="D874" s="36"/>
      <c r="E874" s="73">
        <v>72.150072150072148</v>
      </c>
      <c r="F874" s="73">
        <v>4.008337341670674</v>
      </c>
      <c r="G874" s="52">
        <v>5.7200000000000001E-2</v>
      </c>
      <c r="H874" s="52">
        <v>4.8999999999999998E-3</v>
      </c>
      <c r="I874" s="70" t="s">
        <v>26</v>
      </c>
      <c r="J874" s="44">
        <v>105.3</v>
      </c>
      <c r="K874" s="44">
        <v>5.0999999999999996</v>
      </c>
      <c r="L874" s="44">
        <v>88.7</v>
      </c>
      <c r="M874" s="44">
        <v>2.4</v>
      </c>
      <c r="N874" s="44">
        <v>498</v>
      </c>
      <c r="O874" s="44">
        <v>94</v>
      </c>
      <c r="P874" s="36"/>
      <c r="Q874" s="44">
        <v>87.7</v>
      </c>
      <c r="R874" s="44">
        <v>2.4</v>
      </c>
      <c r="S874" s="41"/>
      <c r="T874" s="41">
        <f t="shared" si="28"/>
        <v>-18.714768883878236</v>
      </c>
      <c r="U874" s="41">
        <f t="shared" si="29"/>
        <v>-461.44306651634724</v>
      </c>
    </row>
    <row r="875" spans="1:21">
      <c r="A875" s="53" t="s">
        <v>2095</v>
      </c>
      <c r="B875" s="44">
        <v>415</v>
      </c>
      <c r="C875" s="44">
        <v>4.38</v>
      </c>
      <c r="D875" s="36"/>
      <c r="E875" s="73">
        <v>72.516316171138499</v>
      </c>
      <c r="F875" s="73">
        <v>4.9956853054808974</v>
      </c>
      <c r="G875" s="52">
        <v>5.21E-2</v>
      </c>
      <c r="H875" s="52">
        <v>3.8E-3</v>
      </c>
      <c r="I875" s="70" t="s">
        <v>26</v>
      </c>
      <c r="J875" s="44">
        <v>95.9</v>
      </c>
      <c r="K875" s="44">
        <v>4.5999999999999996</v>
      </c>
      <c r="L875" s="44">
        <v>88.3</v>
      </c>
      <c r="M875" s="44">
        <v>3</v>
      </c>
      <c r="N875" s="44">
        <v>289</v>
      </c>
      <c r="O875" s="44">
        <v>83</v>
      </c>
      <c r="P875" s="36"/>
      <c r="Q875" s="44">
        <v>87.8</v>
      </c>
      <c r="R875" s="44">
        <v>3</v>
      </c>
      <c r="S875" s="41"/>
      <c r="T875" s="41">
        <f t="shared" si="28"/>
        <v>-8.6070215175538038</v>
      </c>
      <c r="U875" s="41">
        <f t="shared" si="29"/>
        <v>-227.29331823329559</v>
      </c>
    </row>
    <row r="876" spans="1:21">
      <c r="A876" s="53" t="s">
        <v>2094</v>
      </c>
      <c r="B876" s="44">
        <v>131</v>
      </c>
      <c r="C876" s="44">
        <v>1.61</v>
      </c>
      <c r="D876" s="36"/>
      <c r="E876" s="73">
        <v>70.921985815602838</v>
      </c>
      <c r="F876" s="73">
        <v>5.0299280720285697</v>
      </c>
      <c r="G876" s="52">
        <v>7.0000000000000007E-2</v>
      </c>
      <c r="H876" s="52">
        <v>0.01</v>
      </c>
      <c r="I876" s="70" t="s">
        <v>26</v>
      </c>
      <c r="J876" s="44">
        <v>129.5</v>
      </c>
      <c r="K876" s="44">
        <v>9.6999999999999993</v>
      </c>
      <c r="L876" s="44">
        <v>90.3</v>
      </c>
      <c r="M876" s="44">
        <v>3.2</v>
      </c>
      <c r="N876" s="44">
        <v>927</v>
      </c>
      <c r="O876" s="44">
        <v>147</v>
      </c>
      <c r="P876" s="36"/>
      <c r="Q876" s="44">
        <v>87.8</v>
      </c>
      <c r="R876" s="44">
        <v>3.1</v>
      </c>
      <c r="S876" s="41"/>
      <c r="T876" s="41">
        <f t="shared" si="28"/>
        <v>-43.410852713178301</v>
      </c>
      <c r="U876" s="41">
        <f t="shared" si="29"/>
        <v>-926.57807308970098</v>
      </c>
    </row>
    <row r="877" spans="1:21">
      <c r="A877" s="53" t="s">
        <v>2093</v>
      </c>
      <c r="B877" s="44">
        <v>127.8</v>
      </c>
      <c r="C877" s="44">
        <v>2.1309999999999998</v>
      </c>
      <c r="D877" s="36"/>
      <c r="E877" s="73">
        <v>71.633237822349571</v>
      </c>
      <c r="F877" s="73">
        <v>4.8747547228676282</v>
      </c>
      <c r="G877" s="52">
        <v>5.5100000000000003E-2</v>
      </c>
      <c r="H877" s="52">
        <v>5.7000000000000002E-3</v>
      </c>
      <c r="I877" s="70" t="s">
        <v>26</v>
      </c>
      <c r="J877" s="44">
        <v>102.3</v>
      </c>
      <c r="K877" s="44">
        <v>6</v>
      </c>
      <c r="L877" s="44">
        <v>89.4</v>
      </c>
      <c r="M877" s="44">
        <v>3</v>
      </c>
      <c r="N877" s="44">
        <v>415</v>
      </c>
      <c r="O877" s="44">
        <v>116</v>
      </c>
      <c r="P877" s="36"/>
      <c r="Q877" s="44">
        <v>88.6</v>
      </c>
      <c r="R877" s="44">
        <v>3</v>
      </c>
      <c r="S877" s="41"/>
      <c r="T877" s="41">
        <f t="shared" si="28"/>
        <v>-14.429530201342272</v>
      </c>
      <c r="U877" s="41">
        <f t="shared" si="29"/>
        <v>-364.20581655480981</v>
      </c>
    </row>
    <row r="878" spans="1:21">
      <c r="A878" s="53" t="s">
        <v>2092</v>
      </c>
      <c r="B878" s="44">
        <v>220.9</v>
      </c>
      <c r="C878" s="44">
        <v>2.4420000000000002</v>
      </c>
      <c r="D878" s="36"/>
      <c r="E878" s="73">
        <v>70.472163495419309</v>
      </c>
      <c r="F878" s="73">
        <v>3.327438304575824</v>
      </c>
      <c r="G878" s="52">
        <v>5.1799999999999999E-2</v>
      </c>
      <c r="H878" s="52">
        <v>4.1000000000000003E-3</v>
      </c>
      <c r="I878" s="70" t="s">
        <v>26</v>
      </c>
      <c r="J878" s="44">
        <v>98</v>
      </c>
      <c r="K878" s="44">
        <v>4.3</v>
      </c>
      <c r="L878" s="44">
        <v>90.8</v>
      </c>
      <c r="M878" s="44">
        <v>2.1</v>
      </c>
      <c r="N878" s="44">
        <v>276</v>
      </c>
      <c r="O878" s="44">
        <v>91</v>
      </c>
      <c r="P878" s="36"/>
      <c r="Q878" s="44">
        <v>90.4</v>
      </c>
      <c r="R878" s="44">
        <v>2.1</v>
      </c>
      <c r="S878" s="41"/>
      <c r="T878" s="41">
        <f t="shared" si="28"/>
        <v>-7.9295154185022056</v>
      </c>
      <c r="U878" s="41">
        <f t="shared" si="29"/>
        <v>-203.9647577092511</v>
      </c>
    </row>
    <row r="879" spans="1:21">
      <c r="A879" s="53" t="s">
        <v>2091</v>
      </c>
      <c r="B879" s="44">
        <v>75.099999999999994</v>
      </c>
      <c r="C879" s="44">
        <v>1.7450000000000001</v>
      </c>
      <c r="D879" s="36"/>
      <c r="E879" s="73">
        <v>65.78947368421052</v>
      </c>
      <c r="F879" s="73">
        <v>4.3282548476454288</v>
      </c>
      <c r="G879" s="52">
        <v>9.6000000000000002E-2</v>
      </c>
      <c r="H879" s="52">
        <v>1.4999999999999999E-2</v>
      </c>
      <c r="I879" s="70" t="s">
        <v>26</v>
      </c>
      <c r="J879" s="44">
        <v>186</v>
      </c>
      <c r="K879" s="44">
        <v>14</v>
      </c>
      <c r="L879" s="44">
        <v>97.2</v>
      </c>
      <c r="M879" s="44">
        <v>3.2</v>
      </c>
      <c r="N879" s="44">
        <v>1547</v>
      </c>
      <c r="O879" s="44">
        <v>147</v>
      </c>
      <c r="P879" s="36"/>
      <c r="Q879" s="44">
        <v>91.4</v>
      </c>
      <c r="R879" s="44">
        <v>3</v>
      </c>
      <c r="S879" s="41"/>
      <c r="T879" s="41">
        <f t="shared" si="28"/>
        <v>-91.358024691358025</v>
      </c>
      <c r="U879" s="41">
        <f t="shared" si="29"/>
        <v>-1491.5637860082304</v>
      </c>
    </row>
    <row r="880" spans="1:21">
      <c r="A880" s="53" t="s">
        <v>2090</v>
      </c>
      <c r="B880" s="44">
        <v>350</v>
      </c>
      <c r="C880" s="44">
        <v>8.49</v>
      </c>
      <c r="D880" s="36"/>
      <c r="E880" s="73">
        <v>67.567567567567565</v>
      </c>
      <c r="F880" s="73">
        <v>6.3915266617969309</v>
      </c>
      <c r="G880" s="52">
        <v>6.8400000000000002E-2</v>
      </c>
      <c r="H880" s="52">
        <v>9.1000000000000004E-3</v>
      </c>
      <c r="I880" s="70" t="s">
        <v>26</v>
      </c>
      <c r="J880" s="44">
        <v>133</v>
      </c>
      <c r="K880" s="44">
        <v>10</v>
      </c>
      <c r="L880" s="44">
        <v>94.7</v>
      </c>
      <c r="M880" s="44">
        <v>4.4000000000000004</v>
      </c>
      <c r="N880" s="44">
        <v>880</v>
      </c>
      <c r="O880" s="44">
        <v>138</v>
      </c>
      <c r="P880" s="36"/>
      <c r="Q880" s="44">
        <v>92.3</v>
      </c>
      <c r="R880" s="44">
        <v>4.3</v>
      </c>
      <c r="S880" s="41"/>
      <c r="T880" s="41">
        <f t="shared" si="28"/>
        <v>-40.443505807814148</v>
      </c>
      <c r="U880" s="41">
        <f t="shared" si="29"/>
        <v>-829.25026399155217</v>
      </c>
    </row>
    <row r="881" spans="1:21">
      <c r="A881" s="53" t="s">
        <v>2089</v>
      </c>
      <c r="B881" s="44">
        <v>2520</v>
      </c>
      <c r="C881" s="44">
        <v>6.7</v>
      </c>
      <c r="D881" s="36"/>
      <c r="E881" s="73">
        <v>64.55777921239509</v>
      </c>
      <c r="F881" s="73">
        <v>3.6675820340159899</v>
      </c>
      <c r="G881" s="52">
        <v>7.1300000000000002E-2</v>
      </c>
      <c r="H881" s="52">
        <v>4.7999999999999996E-3</v>
      </c>
      <c r="I881" s="70" t="s">
        <v>26</v>
      </c>
      <c r="J881" s="44">
        <v>143.9</v>
      </c>
      <c r="K881" s="44">
        <v>5.9</v>
      </c>
      <c r="L881" s="44">
        <v>99.1</v>
      </c>
      <c r="M881" s="44">
        <v>2.8</v>
      </c>
      <c r="N881" s="44">
        <v>965</v>
      </c>
      <c r="O881" s="44">
        <v>69</v>
      </c>
      <c r="P881" s="36"/>
      <c r="Q881" s="44">
        <v>96.2</v>
      </c>
      <c r="R881" s="44">
        <v>2.7</v>
      </c>
      <c r="S881" s="41"/>
      <c r="T881" s="41">
        <f t="shared" si="28"/>
        <v>-45.206861755802237</v>
      </c>
      <c r="U881" s="41">
        <f t="shared" si="29"/>
        <v>-873.76387487386489</v>
      </c>
    </row>
    <row r="882" spans="1:21">
      <c r="A882" s="53" t="s">
        <v>2088</v>
      </c>
      <c r="B882" s="44">
        <v>131</v>
      </c>
      <c r="C882" s="44">
        <v>1.66</v>
      </c>
      <c r="D882" s="36"/>
      <c r="E882" s="73">
        <v>64.935064935064929</v>
      </c>
      <c r="F882" s="73">
        <v>4.2165626581210987</v>
      </c>
      <c r="G882" s="52">
        <v>6.4000000000000001E-2</v>
      </c>
      <c r="H882" s="52">
        <v>1.0999999999999999E-2</v>
      </c>
      <c r="I882" s="70" t="s">
        <v>26</v>
      </c>
      <c r="J882" s="44">
        <v>129</v>
      </c>
      <c r="K882" s="44">
        <v>11</v>
      </c>
      <c r="L882" s="44">
        <v>98.5</v>
      </c>
      <c r="M882" s="44">
        <v>3.2</v>
      </c>
      <c r="N882" s="44">
        <v>741</v>
      </c>
      <c r="O882" s="44">
        <v>182</v>
      </c>
      <c r="P882" s="36"/>
      <c r="Q882" s="44">
        <v>96.5</v>
      </c>
      <c r="R882" s="44">
        <v>3.1</v>
      </c>
      <c r="S882" s="41"/>
      <c r="T882" s="41">
        <f t="shared" ref="T882:T902" si="30">(L882-J882)/L882*100</f>
        <v>-30.964467005076141</v>
      </c>
      <c r="U882" s="41">
        <f t="shared" ref="U882:U902" si="31">(L882-N882)/L882*100</f>
        <v>-652.28426395939084</v>
      </c>
    </row>
    <row r="883" spans="1:21">
      <c r="A883" s="53" t="s">
        <v>2087</v>
      </c>
      <c r="B883" s="44">
        <v>364</v>
      </c>
      <c r="C883" s="44">
        <v>3.77</v>
      </c>
      <c r="D883" s="36"/>
      <c r="E883" s="73">
        <v>65.876152832674563</v>
      </c>
      <c r="F883" s="73">
        <v>3.6019240349881345</v>
      </c>
      <c r="G883" s="52">
        <v>5.1400000000000001E-2</v>
      </c>
      <c r="H883" s="52">
        <v>4.1000000000000003E-3</v>
      </c>
      <c r="I883" s="70" t="s">
        <v>26</v>
      </c>
      <c r="J883" s="44">
        <v>103.7</v>
      </c>
      <c r="K883" s="44">
        <v>4.8</v>
      </c>
      <c r="L883" s="44">
        <v>97.1</v>
      </c>
      <c r="M883" s="44">
        <v>2.6</v>
      </c>
      <c r="N883" s="44">
        <v>258</v>
      </c>
      <c r="O883" s="44">
        <v>92</v>
      </c>
      <c r="P883" s="36"/>
      <c r="Q883" s="44">
        <v>96.7</v>
      </c>
      <c r="R883" s="44">
        <v>2.6</v>
      </c>
      <c r="S883" s="41"/>
      <c r="T883" s="41">
        <f t="shared" si="30"/>
        <v>-6.7971163748712762</v>
      </c>
      <c r="U883" s="41">
        <f t="shared" si="31"/>
        <v>-165.70545829042226</v>
      </c>
    </row>
    <row r="884" spans="1:21">
      <c r="A884" s="53" t="s">
        <v>2086</v>
      </c>
      <c r="B884" s="44">
        <v>75</v>
      </c>
      <c r="C884" s="44">
        <v>1.6519999999999999</v>
      </c>
      <c r="D884" s="36"/>
      <c r="E884" s="73">
        <v>59.171597633136102</v>
      </c>
      <c r="F884" s="73">
        <v>3.8514057631035343</v>
      </c>
      <c r="G884" s="52">
        <v>0.1118</v>
      </c>
      <c r="H884" s="52">
        <v>9.7000000000000003E-3</v>
      </c>
      <c r="I884" s="70" t="s">
        <v>26</v>
      </c>
      <c r="J884" s="44">
        <v>235</v>
      </c>
      <c r="K884" s="44">
        <v>11</v>
      </c>
      <c r="L884" s="44">
        <v>108</v>
      </c>
      <c r="M884" s="44">
        <v>3.5</v>
      </c>
      <c r="N884" s="44">
        <v>1828</v>
      </c>
      <c r="O884" s="44">
        <v>79</v>
      </c>
      <c r="P884" s="36"/>
      <c r="Q884" s="44">
        <v>99.4</v>
      </c>
      <c r="R884" s="44">
        <v>3.2</v>
      </c>
      <c r="S884" s="41"/>
      <c r="T884" s="41">
        <f t="shared" si="30"/>
        <v>-117.59259259259258</v>
      </c>
      <c r="U884" s="41">
        <f t="shared" si="31"/>
        <v>-1592.5925925925926</v>
      </c>
    </row>
    <row r="885" spans="1:21">
      <c r="A885" s="53" t="s">
        <v>2085</v>
      </c>
      <c r="B885" s="44">
        <v>108.7</v>
      </c>
      <c r="C885" s="44">
        <v>1.69</v>
      </c>
      <c r="D885" s="36"/>
      <c r="E885" s="73">
        <v>63.371356147021551</v>
      </c>
      <c r="F885" s="73">
        <v>3.8151323409170135</v>
      </c>
      <c r="G885" s="52">
        <v>5.6399999999999999E-2</v>
      </c>
      <c r="H885" s="52">
        <v>5.4999999999999997E-3</v>
      </c>
      <c r="I885" s="70" t="s">
        <v>26</v>
      </c>
      <c r="J885" s="44">
        <v>117.5</v>
      </c>
      <c r="K885" s="44">
        <v>6.4</v>
      </c>
      <c r="L885" s="44">
        <v>100.9</v>
      </c>
      <c r="M885" s="44">
        <v>3</v>
      </c>
      <c r="N885" s="44">
        <v>467</v>
      </c>
      <c r="O885" s="44">
        <v>108</v>
      </c>
      <c r="P885" s="36"/>
      <c r="Q885" s="44">
        <v>99.9</v>
      </c>
      <c r="R885" s="44">
        <v>3</v>
      </c>
      <c r="S885" s="41"/>
      <c r="T885" s="41">
        <f t="shared" si="30"/>
        <v>-16.451932606541124</v>
      </c>
      <c r="U885" s="41">
        <f t="shared" si="31"/>
        <v>-362.83448959365711</v>
      </c>
    </row>
    <row r="886" spans="1:21">
      <c r="A886" s="53" t="s">
        <v>2084</v>
      </c>
      <c r="B886" s="44">
        <v>125</v>
      </c>
      <c r="C886" s="44">
        <v>3.11</v>
      </c>
      <c r="D886" s="36"/>
      <c r="E886" s="73">
        <v>62.893081761006286</v>
      </c>
      <c r="F886" s="73">
        <v>6.328863573434595</v>
      </c>
      <c r="G886" s="52">
        <v>5.4300000000000001E-2</v>
      </c>
      <c r="H886" s="52">
        <v>4.8999999999999998E-3</v>
      </c>
      <c r="I886" s="70" t="s">
        <v>26</v>
      </c>
      <c r="J886" s="44">
        <v>114.2</v>
      </c>
      <c r="K886" s="44">
        <v>7.3</v>
      </c>
      <c r="L886" s="44">
        <v>101.7</v>
      </c>
      <c r="M886" s="44">
        <v>5.0999999999999996</v>
      </c>
      <c r="N886" s="44">
        <v>383</v>
      </c>
      <c r="O886" s="44">
        <v>101</v>
      </c>
      <c r="P886" s="36"/>
      <c r="Q886" s="44">
        <v>100.9</v>
      </c>
      <c r="R886" s="44">
        <v>5</v>
      </c>
      <c r="S886" s="41"/>
      <c r="T886" s="41">
        <f t="shared" si="30"/>
        <v>-12.291052114060964</v>
      </c>
      <c r="U886" s="41">
        <f t="shared" si="31"/>
        <v>-276.59783677482795</v>
      </c>
    </row>
    <row r="887" spans="1:21">
      <c r="A887" s="53" t="s">
        <v>2083</v>
      </c>
      <c r="B887" s="44">
        <v>178</v>
      </c>
      <c r="C887" s="44">
        <v>2.4700000000000002</v>
      </c>
      <c r="D887" s="36"/>
      <c r="E887" s="73">
        <v>62.150403977625857</v>
      </c>
      <c r="F887" s="73">
        <v>3.4764054431238831</v>
      </c>
      <c r="G887" s="52">
        <v>5.5199999999999999E-2</v>
      </c>
      <c r="H887" s="52">
        <v>5.4000000000000003E-3</v>
      </c>
      <c r="I887" s="70" t="s">
        <v>26</v>
      </c>
      <c r="J887" s="44">
        <v>117.3</v>
      </c>
      <c r="K887" s="44">
        <v>6.2</v>
      </c>
      <c r="L887" s="44">
        <v>102.9</v>
      </c>
      <c r="M887" s="44">
        <v>2.9</v>
      </c>
      <c r="N887" s="44">
        <v>419</v>
      </c>
      <c r="O887" s="44">
        <v>109</v>
      </c>
      <c r="P887" s="36"/>
      <c r="Q887" s="44">
        <v>102</v>
      </c>
      <c r="R887" s="44">
        <v>2.8</v>
      </c>
      <c r="S887" s="41"/>
      <c r="T887" s="41">
        <f t="shared" si="30"/>
        <v>-13.994169096209905</v>
      </c>
      <c r="U887" s="41">
        <f t="shared" si="31"/>
        <v>-307.19144800777457</v>
      </c>
    </row>
    <row r="888" spans="1:21">
      <c r="A888" s="53" t="s">
        <v>2082</v>
      </c>
      <c r="B888" s="44">
        <v>111.8</v>
      </c>
      <c r="C888" s="44">
        <v>1.554</v>
      </c>
      <c r="D888" s="36"/>
      <c r="E888" s="73">
        <v>62.539086929330828</v>
      </c>
      <c r="F888" s="73">
        <v>3.6373577763775904</v>
      </c>
      <c r="G888" s="52">
        <v>4.9399999999999999E-2</v>
      </c>
      <c r="H888" s="52">
        <v>4.0000000000000001E-3</v>
      </c>
      <c r="I888" s="70" t="s">
        <v>26</v>
      </c>
      <c r="J888" s="44">
        <v>104.9</v>
      </c>
      <c r="K888" s="44">
        <v>5</v>
      </c>
      <c r="L888" s="44">
        <v>102.3</v>
      </c>
      <c r="M888" s="44">
        <v>3</v>
      </c>
      <c r="N888" s="44">
        <v>166</v>
      </c>
      <c r="O888" s="44">
        <v>95</v>
      </c>
      <c r="P888" s="36"/>
      <c r="Q888" s="44">
        <v>102.1</v>
      </c>
      <c r="R888" s="44">
        <v>2.9</v>
      </c>
      <c r="S888" s="41"/>
      <c r="T888" s="41">
        <f t="shared" si="30"/>
        <v>-2.5415444770283564</v>
      </c>
      <c r="U888" s="41">
        <f t="shared" si="31"/>
        <v>-62.267839687194524</v>
      </c>
    </row>
    <row r="889" spans="1:21">
      <c r="A889" s="53" t="s">
        <v>2081</v>
      </c>
      <c r="B889" s="44">
        <v>134.4</v>
      </c>
      <c r="C889" s="44">
        <v>1.742</v>
      </c>
      <c r="D889" s="36"/>
      <c r="E889" s="73">
        <v>62.111801242236027</v>
      </c>
      <c r="F889" s="73">
        <v>4.243663438910537</v>
      </c>
      <c r="G889" s="52">
        <v>5.2699999999999997E-2</v>
      </c>
      <c r="H889" s="52">
        <v>5.3E-3</v>
      </c>
      <c r="I889" s="70" t="s">
        <v>26</v>
      </c>
      <c r="J889" s="44">
        <v>112.3</v>
      </c>
      <c r="K889" s="44">
        <v>6.5</v>
      </c>
      <c r="L889" s="44">
        <v>103</v>
      </c>
      <c r="M889" s="44">
        <v>3.5</v>
      </c>
      <c r="N889" s="44">
        <v>315</v>
      </c>
      <c r="O889" s="44">
        <v>114</v>
      </c>
      <c r="P889" s="36"/>
      <c r="Q889" s="44">
        <v>102.4</v>
      </c>
      <c r="R889" s="44">
        <v>3.5</v>
      </c>
      <c r="S889" s="41"/>
      <c r="T889" s="41">
        <f t="shared" si="30"/>
        <v>-9.0291262135922299</v>
      </c>
      <c r="U889" s="41">
        <f t="shared" si="31"/>
        <v>-205.82524271844659</v>
      </c>
    </row>
    <row r="890" spans="1:21">
      <c r="A890" s="53" t="s">
        <v>2080</v>
      </c>
      <c r="B890" s="44">
        <v>100.5</v>
      </c>
      <c r="C890" s="44">
        <v>1.482</v>
      </c>
      <c r="D890" s="36"/>
      <c r="E890" s="73">
        <v>60.240963855421683</v>
      </c>
      <c r="F890" s="73">
        <v>8.3466395703295113</v>
      </c>
      <c r="G890" s="52">
        <v>7.0400000000000004E-2</v>
      </c>
      <c r="H890" s="52">
        <v>7.4000000000000003E-3</v>
      </c>
      <c r="I890" s="70" t="s">
        <v>26</v>
      </c>
      <c r="J890" s="44">
        <v>152</v>
      </c>
      <c r="K890" s="44">
        <v>12</v>
      </c>
      <c r="L890" s="44">
        <v>106.1</v>
      </c>
      <c r="M890" s="44">
        <v>7.3</v>
      </c>
      <c r="N890" s="44">
        <v>939</v>
      </c>
      <c r="O890" s="44">
        <v>108</v>
      </c>
      <c r="P890" s="36"/>
      <c r="Q890" s="44">
        <v>103.2</v>
      </c>
      <c r="R890" s="44">
        <v>7.1</v>
      </c>
      <c r="S890" s="41"/>
      <c r="T890" s="41">
        <f t="shared" si="30"/>
        <v>-43.261074458058438</v>
      </c>
      <c r="U890" s="41">
        <f t="shared" si="31"/>
        <v>-785.01413760603202</v>
      </c>
    </row>
    <row r="891" spans="1:21">
      <c r="A891" s="53" t="s">
        <v>2079</v>
      </c>
      <c r="B891" s="44">
        <v>505</v>
      </c>
      <c r="C891" s="44">
        <v>3.83</v>
      </c>
      <c r="D891" s="36"/>
      <c r="E891" s="73">
        <v>55.865921787709496</v>
      </c>
      <c r="F891" s="73">
        <v>6.5541025560999975</v>
      </c>
      <c r="G891" s="52">
        <v>6.8099999999999994E-2</v>
      </c>
      <c r="H891" s="52">
        <v>7.1000000000000004E-3</v>
      </c>
      <c r="I891" s="70" t="s">
        <v>26</v>
      </c>
      <c r="J891" s="44">
        <v>158</v>
      </c>
      <c r="K891" s="44">
        <v>11</v>
      </c>
      <c r="L891" s="44">
        <v>114.4</v>
      </c>
      <c r="M891" s="44">
        <v>6.6</v>
      </c>
      <c r="N891" s="44">
        <v>871</v>
      </c>
      <c r="O891" s="44">
        <v>108</v>
      </c>
      <c r="P891" s="36"/>
      <c r="Q891" s="44">
        <v>111.5</v>
      </c>
      <c r="R891" s="44">
        <v>6.5</v>
      </c>
      <c r="S891" s="41"/>
      <c r="T891" s="41">
        <f t="shared" si="30"/>
        <v>-38.111888111888106</v>
      </c>
      <c r="U891" s="41">
        <f t="shared" si="31"/>
        <v>-661.36363636363637</v>
      </c>
    </row>
    <row r="892" spans="1:21">
      <c r="A892" s="53" t="s">
        <v>2078</v>
      </c>
      <c r="B892" s="44">
        <v>1190</v>
      </c>
      <c r="C892" s="44">
        <v>5.84</v>
      </c>
      <c r="D892" s="36"/>
      <c r="E892" s="73">
        <v>42.553191489361701</v>
      </c>
      <c r="F892" s="73">
        <v>4.3458578542326842</v>
      </c>
      <c r="G892" s="52">
        <v>7.5200000000000003E-2</v>
      </c>
      <c r="H892" s="52">
        <v>4.1000000000000003E-3</v>
      </c>
      <c r="I892" s="70" t="s">
        <v>26</v>
      </c>
      <c r="J892" s="44">
        <v>221</v>
      </c>
      <c r="K892" s="44">
        <v>12</v>
      </c>
      <c r="L892" s="44">
        <v>149.69999999999999</v>
      </c>
      <c r="M892" s="44">
        <v>7.6</v>
      </c>
      <c r="N892" s="44">
        <v>1073</v>
      </c>
      <c r="O892" s="44">
        <v>55</v>
      </c>
      <c r="P892" s="36"/>
      <c r="Q892" s="44">
        <v>144.9</v>
      </c>
      <c r="R892" s="44">
        <v>7.3</v>
      </c>
      <c r="S892" s="41"/>
      <c r="T892" s="41">
        <f t="shared" si="30"/>
        <v>-47.628590514362067</v>
      </c>
      <c r="U892" s="41">
        <f t="shared" si="31"/>
        <v>-616.7668670674683</v>
      </c>
    </row>
    <row r="893" spans="1:21">
      <c r="A893" s="53" t="s">
        <v>2077</v>
      </c>
      <c r="B893" s="44">
        <v>1020</v>
      </c>
      <c r="C893" s="44">
        <v>6.93</v>
      </c>
      <c r="D893" s="36"/>
      <c r="E893" s="73">
        <v>33.444816053511708</v>
      </c>
      <c r="F893" s="73">
        <v>5.1453563159248787</v>
      </c>
      <c r="G893" s="52">
        <v>7.9799999999999996E-2</v>
      </c>
      <c r="H893" s="52">
        <v>4.1999999999999997E-3</v>
      </c>
      <c r="I893" s="70" t="s">
        <v>26</v>
      </c>
      <c r="J893" s="44">
        <v>289</v>
      </c>
      <c r="K893" s="44">
        <v>20</v>
      </c>
      <c r="L893" s="44">
        <v>190</v>
      </c>
      <c r="M893" s="44">
        <v>14</v>
      </c>
      <c r="N893" s="44">
        <v>1191</v>
      </c>
      <c r="O893" s="44">
        <v>52</v>
      </c>
      <c r="P893" s="36"/>
      <c r="Q893" s="44">
        <v>183</v>
      </c>
      <c r="R893" s="44">
        <v>14</v>
      </c>
      <c r="S893" s="41"/>
      <c r="T893" s="41">
        <f t="shared" si="30"/>
        <v>-52.105263157894733</v>
      </c>
      <c r="U893" s="41">
        <f t="shared" si="31"/>
        <v>-526.84210526315792</v>
      </c>
    </row>
    <row r="894" spans="1:21">
      <c r="A894" s="53" t="s">
        <v>2076</v>
      </c>
      <c r="B894" s="44">
        <v>767</v>
      </c>
      <c r="C894" s="44">
        <v>7.13</v>
      </c>
      <c r="D894" s="36"/>
      <c r="E894" s="73">
        <v>30.120481927710841</v>
      </c>
      <c r="F894" s="73">
        <v>4.4454928146320221</v>
      </c>
      <c r="G894" s="52">
        <v>7.2099999999999997E-2</v>
      </c>
      <c r="H894" s="52">
        <v>3.3E-3</v>
      </c>
      <c r="I894" s="70" t="s">
        <v>26</v>
      </c>
      <c r="J894" s="44">
        <v>289</v>
      </c>
      <c r="K894" s="44">
        <v>19</v>
      </c>
      <c r="L894" s="44">
        <v>211</v>
      </c>
      <c r="M894" s="44">
        <v>15</v>
      </c>
      <c r="N894" s="44">
        <v>988</v>
      </c>
      <c r="O894" s="44">
        <v>47</v>
      </c>
      <c r="P894" s="36"/>
      <c r="Q894" s="44">
        <v>205</v>
      </c>
      <c r="R894" s="44">
        <v>15</v>
      </c>
      <c r="S894" s="41"/>
      <c r="T894" s="41">
        <f t="shared" si="30"/>
        <v>-36.96682464454976</v>
      </c>
      <c r="U894" s="41">
        <f t="shared" si="31"/>
        <v>-368.2464454976303</v>
      </c>
    </row>
    <row r="895" spans="1:21">
      <c r="A895" s="53" t="s">
        <v>2075</v>
      </c>
      <c r="B895" s="44">
        <v>1630</v>
      </c>
      <c r="C895" s="44">
        <v>1.8</v>
      </c>
      <c r="D895" s="36"/>
      <c r="E895" s="73">
        <v>26.38522427440633</v>
      </c>
      <c r="F895" s="73">
        <v>3.0631922640471729</v>
      </c>
      <c r="G895" s="52">
        <v>5.67E-2</v>
      </c>
      <c r="H895" s="52">
        <v>3.3999999999999998E-3</v>
      </c>
      <c r="I895" s="70" t="s">
        <v>26</v>
      </c>
      <c r="J895" s="44">
        <v>263</v>
      </c>
      <c r="K895" s="44">
        <v>15</v>
      </c>
      <c r="L895" s="44">
        <v>240</v>
      </c>
      <c r="M895" s="44">
        <v>14</v>
      </c>
      <c r="N895" s="44">
        <v>479</v>
      </c>
      <c r="O895" s="44">
        <v>66</v>
      </c>
      <c r="P895" s="36"/>
      <c r="Q895" s="44">
        <v>238</v>
      </c>
      <c r="R895" s="44">
        <v>14</v>
      </c>
      <c r="S895" s="41"/>
      <c r="T895" s="41">
        <f t="shared" si="30"/>
        <v>-9.5833333333333339</v>
      </c>
      <c r="U895" s="41">
        <f t="shared" si="31"/>
        <v>-99.583333333333329</v>
      </c>
    </row>
    <row r="896" spans="1:21">
      <c r="A896" s="53" t="s">
        <v>2074</v>
      </c>
      <c r="B896" s="44">
        <v>1210</v>
      </c>
      <c r="C896" s="44">
        <v>4.12</v>
      </c>
      <c r="D896" s="36"/>
      <c r="E896" s="73">
        <v>14.40922190201729</v>
      </c>
      <c r="F896" s="73">
        <v>1.2249914873472911</v>
      </c>
      <c r="G896" s="52">
        <v>7.0499999999999993E-2</v>
      </c>
      <c r="H896" s="52">
        <v>2.7000000000000001E-3</v>
      </c>
      <c r="I896" s="70" t="s">
        <v>26</v>
      </c>
      <c r="J896" s="44">
        <v>523</v>
      </c>
      <c r="K896" s="44">
        <v>19</v>
      </c>
      <c r="L896" s="44">
        <v>433</v>
      </c>
      <c r="M896" s="44">
        <v>18</v>
      </c>
      <c r="N896" s="44">
        <v>942</v>
      </c>
      <c r="O896" s="44">
        <v>39</v>
      </c>
      <c r="P896" s="36"/>
      <c r="Q896" s="44">
        <v>425</v>
      </c>
      <c r="R896" s="44">
        <v>17</v>
      </c>
      <c r="S896" s="41"/>
      <c r="T896" s="41">
        <f t="shared" si="30"/>
        <v>-20.785219399538107</v>
      </c>
      <c r="U896" s="41">
        <f t="shared" si="31"/>
        <v>-117.55196304849885</v>
      </c>
    </row>
    <row r="897" spans="1:21">
      <c r="A897" s="53" t="s">
        <v>2073</v>
      </c>
      <c r="B897" s="44">
        <v>1650</v>
      </c>
      <c r="C897" s="44">
        <v>5</v>
      </c>
      <c r="D897" s="36"/>
      <c r="E897" s="73">
        <v>12.658227848101266</v>
      </c>
      <c r="F897" s="73">
        <v>2.082999519307803</v>
      </c>
      <c r="G897" s="52">
        <v>0.13020000000000001</v>
      </c>
      <c r="H897" s="52">
        <v>9.7999999999999997E-3</v>
      </c>
      <c r="I897" s="70" t="s">
        <v>26</v>
      </c>
      <c r="J897" s="44">
        <v>896</v>
      </c>
      <c r="K897" s="44">
        <v>54</v>
      </c>
      <c r="L897" s="44">
        <v>490</v>
      </c>
      <c r="M897" s="44">
        <v>39</v>
      </c>
      <c r="N897" s="44">
        <v>2100</v>
      </c>
      <c r="O897" s="44">
        <v>66</v>
      </c>
      <c r="P897" s="36"/>
      <c r="Q897" s="44">
        <v>447</v>
      </c>
      <c r="R897" s="44">
        <v>36</v>
      </c>
      <c r="S897" s="41"/>
      <c r="T897" s="41">
        <f t="shared" si="30"/>
        <v>-82.857142857142861</v>
      </c>
      <c r="U897" s="41">
        <f t="shared" si="31"/>
        <v>-328.57142857142856</v>
      </c>
    </row>
    <row r="898" spans="1:21">
      <c r="A898" s="53" t="s">
        <v>2072</v>
      </c>
      <c r="B898" s="44">
        <v>384</v>
      </c>
      <c r="C898" s="44">
        <v>1.4119999999999999</v>
      </c>
      <c r="D898" s="36"/>
      <c r="E898" s="73">
        <v>7.3637702503681881</v>
      </c>
      <c r="F898" s="73">
        <v>0.52056107808199259</v>
      </c>
      <c r="G898" s="52">
        <v>6.9500000000000006E-2</v>
      </c>
      <c r="H898" s="52">
        <v>2.5999999999999999E-3</v>
      </c>
      <c r="I898" s="70" t="s">
        <v>26</v>
      </c>
      <c r="J898" s="44">
        <v>846</v>
      </c>
      <c r="K898" s="44">
        <v>23</v>
      </c>
      <c r="L898" s="44">
        <v>821</v>
      </c>
      <c r="M898" s="44">
        <v>27</v>
      </c>
      <c r="N898" s="44">
        <v>913</v>
      </c>
      <c r="O898" s="44">
        <v>39</v>
      </c>
      <c r="P898" s="36"/>
      <c r="Q898" s="44">
        <v>818</v>
      </c>
      <c r="R898" s="44">
        <v>27</v>
      </c>
      <c r="S898" s="41"/>
      <c r="T898" s="41">
        <f t="shared" si="30"/>
        <v>-3.0450669914738127</v>
      </c>
      <c r="U898" s="41">
        <f t="shared" si="31"/>
        <v>-11.20584652862363</v>
      </c>
    </row>
    <row r="899" spans="1:21">
      <c r="A899" s="53" t="s">
        <v>2071</v>
      </c>
      <c r="B899" s="44">
        <v>242</v>
      </c>
      <c r="C899" s="44">
        <v>0.64</v>
      </c>
      <c r="D899" s="36"/>
      <c r="E899" s="73">
        <v>6.7249495628782787</v>
      </c>
      <c r="F899" s="73">
        <v>0.21255724912930674</v>
      </c>
      <c r="G899" s="52">
        <v>7.2099999999999997E-2</v>
      </c>
      <c r="H899" s="52">
        <v>2.3999999999999998E-3</v>
      </c>
      <c r="I899" s="70" t="s">
        <v>26</v>
      </c>
      <c r="J899" s="44">
        <v>921</v>
      </c>
      <c r="K899" s="44">
        <v>14</v>
      </c>
      <c r="L899" s="44">
        <v>894</v>
      </c>
      <c r="M899" s="44">
        <v>13</v>
      </c>
      <c r="N899" s="44">
        <v>988</v>
      </c>
      <c r="O899" s="44">
        <v>34</v>
      </c>
      <c r="P899" s="36"/>
      <c r="Q899" s="44">
        <v>890</v>
      </c>
      <c r="R899" s="44">
        <v>13</v>
      </c>
      <c r="S899" s="41"/>
      <c r="T899" s="41">
        <f t="shared" si="30"/>
        <v>-3.0201342281879198</v>
      </c>
      <c r="U899" s="41">
        <f t="shared" si="31"/>
        <v>-10.514541387024609</v>
      </c>
    </row>
    <row r="900" spans="1:21">
      <c r="A900" s="53" t="s">
        <v>2070</v>
      </c>
      <c r="B900" s="44">
        <v>637</v>
      </c>
      <c r="C900" s="44">
        <v>1.6</v>
      </c>
      <c r="D900" s="36"/>
      <c r="E900" s="73">
        <v>6.2421972534332077</v>
      </c>
      <c r="F900" s="73">
        <v>0.38575376285261392</v>
      </c>
      <c r="G900" s="52">
        <v>9.1600000000000001E-2</v>
      </c>
      <c r="H900" s="52">
        <v>3.8999999999999998E-3</v>
      </c>
      <c r="I900" s="70" t="s">
        <v>26</v>
      </c>
      <c r="J900" s="44">
        <v>1123</v>
      </c>
      <c r="K900" s="44">
        <v>25</v>
      </c>
      <c r="L900" s="44">
        <v>958</v>
      </c>
      <c r="M900" s="44">
        <v>28</v>
      </c>
      <c r="N900" s="44">
        <v>1458</v>
      </c>
      <c r="O900" s="44">
        <v>40</v>
      </c>
      <c r="P900" s="36"/>
      <c r="Q900" s="44">
        <v>935</v>
      </c>
      <c r="R900" s="44">
        <v>27</v>
      </c>
      <c r="S900" s="41"/>
      <c r="T900" s="41">
        <f t="shared" si="30"/>
        <v>-17.223382045929021</v>
      </c>
      <c r="U900" s="41">
        <f t="shared" si="31"/>
        <v>-52.192066805845513</v>
      </c>
    </row>
    <row r="901" spans="1:21">
      <c r="A901" s="53" t="s">
        <v>2069</v>
      </c>
      <c r="B901" s="44">
        <v>91</v>
      </c>
      <c r="C901" s="44">
        <v>1.081</v>
      </c>
      <c r="D901" s="36"/>
      <c r="E901" s="73">
        <v>6.0240963855421681</v>
      </c>
      <c r="F901" s="73">
        <v>0.39918710988532441</v>
      </c>
      <c r="G901" s="52">
        <v>7.5399999999999995E-2</v>
      </c>
      <c r="H901" s="52">
        <v>3.0999999999999999E-3</v>
      </c>
      <c r="I901" s="70" t="s">
        <v>26</v>
      </c>
      <c r="J901" s="44">
        <v>1018</v>
      </c>
      <c r="K901" s="44">
        <v>25</v>
      </c>
      <c r="L901" s="44">
        <v>990</v>
      </c>
      <c r="M901" s="44">
        <v>30</v>
      </c>
      <c r="N901" s="44">
        <v>1078</v>
      </c>
      <c r="O901" s="44">
        <v>41</v>
      </c>
      <c r="P901" s="36"/>
      <c r="Q901" s="44">
        <v>986</v>
      </c>
      <c r="R901" s="44">
        <v>30</v>
      </c>
      <c r="S901" s="41"/>
      <c r="T901" s="41">
        <f t="shared" si="30"/>
        <v>-2.8282828282828283</v>
      </c>
      <c r="U901" s="41">
        <f t="shared" si="31"/>
        <v>-8.8888888888888893</v>
      </c>
    </row>
    <row r="902" spans="1:21">
      <c r="A902" s="53" t="s">
        <v>2068</v>
      </c>
      <c r="B902" s="44">
        <v>94</v>
      </c>
      <c r="C902" s="44">
        <v>0.97</v>
      </c>
      <c r="D902" s="36"/>
      <c r="E902" s="73">
        <v>3.3112582781456954</v>
      </c>
      <c r="F902" s="73">
        <v>0.21928862769176791</v>
      </c>
      <c r="G902" s="52">
        <v>0.1095</v>
      </c>
      <c r="H902" s="52">
        <v>3.7000000000000002E-3</v>
      </c>
      <c r="I902" s="70" t="s">
        <v>26</v>
      </c>
      <c r="J902" s="44">
        <v>1742</v>
      </c>
      <c r="K902" s="44">
        <v>31</v>
      </c>
      <c r="L902" s="44">
        <v>1701</v>
      </c>
      <c r="M902" s="44">
        <v>50</v>
      </c>
      <c r="N902" s="44">
        <v>1790</v>
      </c>
      <c r="O902" s="44">
        <v>31</v>
      </c>
      <c r="P902" s="36"/>
      <c r="Q902" s="44">
        <f>N902</f>
        <v>1790</v>
      </c>
      <c r="R902" s="44">
        <f>O902</f>
        <v>31</v>
      </c>
      <c r="S902" s="41"/>
      <c r="T902" s="41">
        <f t="shared" si="30"/>
        <v>-2.4103468547912992</v>
      </c>
      <c r="U902" s="41">
        <f t="shared" si="31"/>
        <v>-5.2322163433274547</v>
      </c>
    </row>
    <row r="903" spans="1:21">
      <c r="A903" s="53"/>
      <c r="B903" s="44"/>
      <c r="C903" s="44"/>
      <c r="D903" s="36"/>
      <c r="E903" s="73"/>
      <c r="F903" s="73"/>
      <c r="G903" s="52"/>
      <c r="H903" s="52"/>
      <c r="I903" s="70" t="s">
        <v>26</v>
      </c>
      <c r="J903" s="36"/>
      <c r="K903" s="36"/>
      <c r="L903" s="36"/>
      <c r="M903" s="36"/>
      <c r="N903" s="36"/>
      <c r="O903" s="36"/>
      <c r="P903" s="36"/>
      <c r="Q903" s="36"/>
      <c r="R903" s="36"/>
      <c r="S903" s="41"/>
      <c r="T903" s="41"/>
      <c r="U903" s="41"/>
    </row>
    <row r="904" spans="1:21">
      <c r="A904" s="53" t="s">
        <v>2067</v>
      </c>
      <c r="B904" s="44">
        <v>1363</v>
      </c>
      <c r="C904" s="44">
        <v>1.1339999999999999</v>
      </c>
      <c r="D904" s="36"/>
      <c r="E904" s="73">
        <v>134.95276653171391</v>
      </c>
      <c r="F904" s="73">
        <v>8.1955121375534752</v>
      </c>
      <c r="G904" s="52">
        <v>5.0299999999999997E-2</v>
      </c>
      <c r="H904" s="52">
        <v>2.3E-3</v>
      </c>
      <c r="I904" s="70" t="s">
        <v>26</v>
      </c>
      <c r="J904" s="44">
        <v>50.9</v>
      </c>
      <c r="K904" s="44">
        <v>1.9</v>
      </c>
      <c r="L904" s="44">
        <v>47.6</v>
      </c>
      <c r="M904" s="44">
        <v>1.4</v>
      </c>
      <c r="N904" s="44">
        <v>208</v>
      </c>
      <c r="O904" s="44">
        <v>53</v>
      </c>
      <c r="P904" s="36"/>
      <c r="Q904" s="44">
        <v>47.4</v>
      </c>
      <c r="R904" s="44">
        <v>1.4</v>
      </c>
      <c r="S904" s="41"/>
      <c r="T904" s="41">
        <f t="shared" ref="T904:T912" si="32">(L904-J904)/L904*100</f>
        <v>-6.9327731092436906</v>
      </c>
      <c r="U904" s="41">
        <f t="shared" ref="U904:U912" si="33">(L904-N904)/L904*100</f>
        <v>-336.97478991596637</v>
      </c>
    </row>
    <row r="905" spans="1:21">
      <c r="A905" s="53" t="s">
        <v>2066</v>
      </c>
      <c r="B905" s="44">
        <v>1760</v>
      </c>
      <c r="C905" s="44">
        <v>2.2200000000000002</v>
      </c>
      <c r="D905" s="36"/>
      <c r="E905" s="73">
        <v>128.04097311139566</v>
      </c>
      <c r="F905" s="73">
        <v>9.0169699374222301</v>
      </c>
      <c r="G905" s="52">
        <v>5.2699999999999997E-2</v>
      </c>
      <c r="H905" s="52">
        <v>4.3E-3</v>
      </c>
      <c r="I905" s="70" t="s">
        <v>26</v>
      </c>
      <c r="J905" s="44">
        <v>56</v>
      </c>
      <c r="K905" s="44">
        <v>2.9</v>
      </c>
      <c r="L905" s="44">
        <v>50.2</v>
      </c>
      <c r="M905" s="44">
        <v>1.8</v>
      </c>
      <c r="N905" s="44">
        <v>315</v>
      </c>
      <c r="O905" s="44">
        <v>93</v>
      </c>
      <c r="P905" s="36"/>
      <c r="Q905" s="44">
        <v>49.8</v>
      </c>
      <c r="R905" s="44">
        <v>1.7</v>
      </c>
      <c r="S905" s="41"/>
      <c r="T905" s="41">
        <f t="shared" si="32"/>
        <v>-11.553784860557762</v>
      </c>
      <c r="U905" s="41">
        <f t="shared" si="33"/>
        <v>-527.49003984063745</v>
      </c>
    </row>
    <row r="906" spans="1:21">
      <c r="A906" s="53" t="s">
        <v>2065</v>
      </c>
      <c r="B906" s="44">
        <v>142</v>
      </c>
      <c r="C906" s="44">
        <v>1.2809999999999999</v>
      </c>
      <c r="D906" s="36"/>
      <c r="E906" s="73">
        <v>124.22360248447205</v>
      </c>
      <c r="F906" s="73">
        <v>8.487326877821074</v>
      </c>
      <c r="G906" s="52">
        <v>5.96E-2</v>
      </c>
      <c r="H906" s="52">
        <v>7.1999999999999998E-3</v>
      </c>
      <c r="I906" s="70" t="s">
        <v>26</v>
      </c>
      <c r="J906" s="44">
        <v>65</v>
      </c>
      <c r="K906" s="44">
        <v>4.4000000000000004</v>
      </c>
      <c r="L906" s="44">
        <v>51.7</v>
      </c>
      <c r="M906" s="44">
        <v>1.8</v>
      </c>
      <c r="N906" s="44">
        <v>588</v>
      </c>
      <c r="O906" s="44">
        <v>131</v>
      </c>
      <c r="P906" s="36"/>
      <c r="Q906" s="44">
        <v>50.9</v>
      </c>
      <c r="R906" s="44">
        <v>1.7</v>
      </c>
      <c r="S906" s="41"/>
      <c r="T906" s="41">
        <f t="shared" si="32"/>
        <v>-25.725338491295929</v>
      </c>
      <c r="U906" s="41">
        <f t="shared" si="33"/>
        <v>-1037.3307543520309</v>
      </c>
    </row>
    <row r="907" spans="1:21">
      <c r="A907" s="53" t="s">
        <v>2064</v>
      </c>
      <c r="B907" s="44">
        <v>214</v>
      </c>
      <c r="C907" s="44">
        <v>1.54</v>
      </c>
      <c r="D907" s="36"/>
      <c r="E907" s="73">
        <v>114.81056257175659</v>
      </c>
      <c r="F907" s="73">
        <v>10.149728264093291</v>
      </c>
      <c r="G907" s="52">
        <v>7.0000000000000007E-2</v>
      </c>
      <c r="H907" s="52">
        <v>1.0999999999999999E-2</v>
      </c>
      <c r="I907" s="70" t="s">
        <v>26</v>
      </c>
      <c r="J907" s="44">
        <v>81.900000000000006</v>
      </c>
      <c r="K907" s="44">
        <v>7.1</v>
      </c>
      <c r="L907" s="44">
        <v>55.9</v>
      </c>
      <c r="M907" s="44">
        <v>2.5</v>
      </c>
      <c r="N907" s="44">
        <v>927</v>
      </c>
      <c r="O907" s="44">
        <v>161</v>
      </c>
      <c r="P907" s="36"/>
      <c r="Q907" s="44">
        <v>54.3</v>
      </c>
      <c r="R907" s="44">
        <v>2.4</v>
      </c>
      <c r="S907" s="41"/>
      <c r="T907" s="41">
        <f t="shared" si="32"/>
        <v>-46.511627906976763</v>
      </c>
      <c r="U907" s="41">
        <f t="shared" si="33"/>
        <v>-1558.3184257602863</v>
      </c>
    </row>
    <row r="908" spans="1:21">
      <c r="A908" s="53" t="s">
        <v>2063</v>
      </c>
      <c r="B908" s="44">
        <v>328</v>
      </c>
      <c r="C908" s="44">
        <v>4.03</v>
      </c>
      <c r="D908" s="36"/>
      <c r="E908" s="73">
        <v>110.49723756906076</v>
      </c>
      <c r="F908" s="73">
        <v>8.6688440523793524</v>
      </c>
      <c r="G908" s="52">
        <v>7.3999999999999996E-2</v>
      </c>
      <c r="H908" s="52">
        <v>0.01</v>
      </c>
      <c r="I908" s="70" t="s">
        <v>26</v>
      </c>
      <c r="J908" s="44">
        <v>89.6</v>
      </c>
      <c r="K908" s="44">
        <v>6.7</v>
      </c>
      <c r="L908" s="44">
        <v>58.1</v>
      </c>
      <c r="M908" s="44">
        <v>2.2999999999999998</v>
      </c>
      <c r="N908" s="44">
        <v>1041</v>
      </c>
      <c r="O908" s="44">
        <v>136</v>
      </c>
      <c r="P908" s="36"/>
      <c r="Q908" s="44">
        <v>56.1</v>
      </c>
      <c r="R908" s="44">
        <v>2.2000000000000002</v>
      </c>
      <c r="S908" s="41"/>
      <c r="T908" s="41">
        <f t="shared" si="32"/>
        <v>-54.216867469879503</v>
      </c>
      <c r="U908" s="41">
        <f t="shared" si="33"/>
        <v>-1691.7383820998277</v>
      </c>
    </row>
    <row r="909" spans="1:21">
      <c r="A909" s="53" t="s">
        <v>2062</v>
      </c>
      <c r="B909" s="44">
        <v>37</v>
      </c>
      <c r="C909" s="44">
        <v>1.5389999999999999</v>
      </c>
      <c r="D909" s="36"/>
      <c r="E909" s="73">
        <v>108.10810810810811</v>
      </c>
      <c r="F909" s="73">
        <v>7.8305332359386428</v>
      </c>
      <c r="G909" s="52">
        <v>8.5000000000000006E-2</v>
      </c>
      <c r="H909" s="52">
        <v>2.1000000000000001E-2</v>
      </c>
      <c r="I909" s="70" t="s">
        <v>26</v>
      </c>
      <c r="J909" s="44">
        <v>104</v>
      </c>
      <c r="K909" s="44">
        <v>13</v>
      </c>
      <c r="L909" s="44">
        <v>59.4</v>
      </c>
      <c r="M909" s="44">
        <v>2.1</v>
      </c>
      <c r="N909" s="44">
        <v>1315</v>
      </c>
      <c r="O909" s="44">
        <v>240</v>
      </c>
      <c r="P909" s="36"/>
      <c r="Q909" s="44">
        <v>56.5</v>
      </c>
      <c r="R909" s="44">
        <v>2</v>
      </c>
      <c r="S909" s="41"/>
      <c r="T909" s="41">
        <f t="shared" si="32"/>
        <v>-75.084175084175087</v>
      </c>
      <c r="U909" s="41">
        <f t="shared" si="33"/>
        <v>-2113.8047138047136</v>
      </c>
    </row>
    <row r="910" spans="1:21">
      <c r="A910" s="53" t="s">
        <v>2061</v>
      </c>
      <c r="B910" s="44">
        <v>330</v>
      </c>
      <c r="C910" s="44">
        <v>2.21</v>
      </c>
      <c r="D910" s="36"/>
      <c r="E910" s="73">
        <v>111.23470522803115</v>
      </c>
      <c r="F910" s="73">
        <v>8.290016963601877</v>
      </c>
      <c r="G910" s="52">
        <v>5.2200000000000003E-2</v>
      </c>
      <c r="H910" s="52">
        <v>4.4999999999999997E-3</v>
      </c>
      <c r="I910" s="70" t="s">
        <v>26</v>
      </c>
      <c r="J910" s="44">
        <v>63.6</v>
      </c>
      <c r="K910" s="44">
        <v>3.5</v>
      </c>
      <c r="L910" s="44">
        <v>57.7</v>
      </c>
      <c r="M910" s="44">
        <v>2.1</v>
      </c>
      <c r="N910" s="44">
        <v>293</v>
      </c>
      <c r="O910" s="44">
        <v>98</v>
      </c>
      <c r="P910" s="36"/>
      <c r="Q910" s="44">
        <v>57.3</v>
      </c>
      <c r="R910" s="44">
        <v>2.1</v>
      </c>
      <c r="S910" s="41"/>
      <c r="T910" s="41">
        <f t="shared" si="32"/>
        <v>-10.225303292894278</v>
      </c>
      <c r="U910" s="41">
        <f t="shared" si="33"/>
        <v>-407.79896013864817</v>
      </c>
    </row>
    <row r="911" spans="1:21">
      <c r="A911" s="53" t="s">
        <v>2060</v>
      </c>
      <c r="B911" s="44">
        <v>481</v>
      </c>
      <c r="C911" s="44">
        <v>3.54</v>
      </c>
      <c r="D911" s="36"/>
      <c r="E911" s="73">
        <v>101.11223458038423</v>
      </c>
      <c r="F911" s="73">
        <v>6.5431577483767347</v>
      </c>
      <c r="G911" s="52">
        <v>5.6399999999999999E-2</v>
      </c>
      <c r="H911" s="52">
        <v>6.0000000000000001E-3</v>
      </c>
      <c r="I911" s="70" t="s">
        <v>26</v>
      </c>
      <c r="J911" s="44">
        <v>75.2</v>
      </c>
      <c r="K911" s="44">
        <v>4.5</v>
      </c>
      <c r="L911" s="44">
        <v>63.4</v>
      </c>
      <c r="M911" s="44">
        <v>2</v>
      </c>
      <c r="N911" s="44">
        <v>467</v>
      </c>
      <c r="O911" s="44">
        <v>118</v>
      </c>
      <c r="P911" s="36"/>
      <c r="Q911" s="44">
        <v>62.7</v>
      </c>
      <c r="R911" s="44">
        <v>2</v>
      </c>
      <c r="S911" s="41"/>
      <c r="T911" s="41">
        <f t="shared" si="32"/>
        <v>-18.611987381703475</v>
      </c>
      <c r="U911" s="41">
        <f t="shared" si="33"/>
        <v>-636.5930599369085</v>
      </c>
    </row>
    <row r="912" spans="1:21">
      <c r="A912" s="53" t="s">
        <v>2059</v>
      </c>
      <c r="B912" s="44">
        <v>89.9</v>
      </c>
      <c r="C912" s="44">
        <v>1.3280000000000001</v>
      </c>
      <c r="D912" s="36"/>
      <c r="E912" s="73">
        <v>91.324200913242009</v>
      </c>
      <c r="F912" s="73">
        <v>7.5060987051979726</v>
      </c>
      <c r="G912" s="52">
        <v>8.3000000000000004E-2</v>
      </c>
      <c r="H912" s="52">
        <v>1.4999999999999999E-2</v>
      </c>
      <c r="I912" s="70" t="s">
        <v>26</v>
      </c>
      <c r="J912" s="44">
        <v>120</v>
      </c>
      <c r="K912" s="44">
        <v>11</v>
      </c>
      <c r="L912" s="44">
        <v>70.2</v>
      </c>
      <c r="M912" s="44">
        <v>2.9</v>
      </c>
      <c r="N912" s="44">
        <v>1268</v>
      </c>
      <c r="O912" s="44">
        <v>176</v>
      </c>
      <c r="P912" s="36"/>
      <c r="Q912" s="44">
        <v>67.099999999999994</v>
      </c>
      <c r="R912" s="44">
        <v>2.7</v>
      </c>
      <c r="S912" s="41"/>
      <c r="T912" s="41">
        <f t="shared" si="32"/>
        <v>-70.94017094017093</v>
      </c>
      <c r="U912" s="41">
        <f t="shared" si="33"/>
        <v>-1706.267806267806</v>
      </c>
    </row>
    <row r="913" spans="1:21">
      <c r="A913" s="53" t="s">
        <v>2058</v>
      </c>
      <c r="B913" s="44">
        <v>684</v>
      </c>
      <c r="C913" s="44">
        <v>1.1040000000000001</v>
      </c>
      <c r="D913" s="36"/>
      <c r="E913" s="73">
        <v>94.073377234242699</v>
      </c>
      <c r="F913" s="73">
        <v>5.3983781855962416</v>
      </c>
      <c r="G913" s="52">
        <v>5.4600000000000003E-2</v>
      </c>
      <c r="H913" s="52">
        <v>5.1999999999999998E-3</v>
      </c>
      <c r="I913" s="70" t="s">
        <v>26</v>
      </c>
      <c r="J913" s="44">
        <v>78.099999999999994</v>
      </c>
      <c r="K913" s="44">
        <v>4.2</v>
      </c>
      <c r="L913" s="44">
        <v>68.2</v>
      </c>
      <c r="M913" s="44">
        <v>1.9</v>
      </c>
      <c r="N913" s="44">
        <v>395</v>
      </c>
      <c r="O913" s="44">
        <v>107</v>
      </c>
      <c r="P913" s="36"/>
      <c r="Q913" s="44">
        <v>67.5</v>
      </c>
      <c r="R913" s="44">
        <v>1.9</v>
      </c>
      <c r="S913" s="41"/>
      <c r="T913" s="41"/>
      <c r="U913" s="41"/>
    </row>
    <row r="914" spans="1:21">
      <c r="A914" s="53" t="s">
        <v>2057</v>
      </c>
      <c r="B914" s="44">
        <v>684</v>
      </c>
      <c r="C914" s="44">
        <v>1.62</v>
      </c>
      <c r="D914" s="36"/>
      <c r="E914" s="73">
        <v>89.928057553956833</v>
      </c>
      <c r="F914" s="73">
        <v>5.9844210962165532</v>
      </c>
      <c r="G914" s="52">
        <v>4.9599999999999998E-2</v>
      </c>
      <c r="H914" s="52">
        <v>3.3E-3</v>
      </c>
      <c r="I914" s="70" t="s">
        <v>26</v>
      </c>
      <c r="J914" s="44">
        <v>74.400000000000006</v>
      </c>
      <c r="K914" s="44">
        <v>3.4</v>
      </c>
      <c r="L914" s="44">
        <v>71.3</v>
      </c>
      <c r="M914" s="44">
        <v>2.4</v>
      </c>
      <c r="N914" s="44">
        <v>175</v>
      </c>
      <c r="O914" s="44">
        <v>78</v>
      </c>
      <c r="P914" s="36"/>
      <c r="Q914" s="44">
        <v>71.099999999999994</v>
      </c>
      <c r="R914" s="44">
        <v>2.4</v>
      </c>
      <c r="S914" s="41"/>
      <c r="T914" s="41">
        <f t="shared" ref="T914:T955" si="34">(L914-J914)/L914*100</f>
        <v>-4.3478260869565339</v>
      </c>
      <c r="U914" s="41">
        <f t="shared" ref="U914:U955" si="35">(L914-N914)/L914*100</f>
        <v>-145.44179523141656</v>
      </c>
    </row>
    <row r="915" spans="1:21">
      <c r="A915" s="53" t="s">
        <v>2056</v>
      </c>
      <c r="B915" s="44">
        <v>567</v>
      </c>
      <c r="C915" s="44">
        <v>2.56</v>
      </c>
      <c r="D915" s="36"/>
      <c r="E915" s="73">
        <v>88.339222614840992</v>
      </c>
      <c r="F915" s="73">
        <v>5.4626727765361043</v>
      </c>
      <c r="G915" s="52">
        <v>5.5599999999999997E-2</v>
      </c>
      <c r="H915" s="52">
        <v>4.4999999999999997E-3</v>
      </c>
      <c r="I915" s="70" t="s">
        <v>26</v>
      </c>
      <c r="J915" s="44">
        <v>84.5</v>
      </c>
      <c r="K915" s="44">
        <v>4.0999999999999996</v>
      </c>
      <c r="L915" s="44">
        <v>72.599999999999994</v>
      </c>
      <c r="M915" s="44">
        <v>2.2000000000000002</v>
      </c>
      <c r="N915" s="44">
        <v>435</v>
      </c>
      <c r="O915" s="44">
        <v>90</v>
      </c>
      <c r="P915" s="36"/>
      <c r="Q915" s="44">
        <v>71.8</v>
      </c>
      <c r="R915" s="44">
        <v>2.2000000000000002</v>
      </c>
      <c r="S915" s="41"/>
      <c r="T915" s="41">
        <f t="shared" si="34"/>
        <v>-16.391184573002764</v>
      </c>
      <c r="U915" s="41">
        <f t="shared" si="35"/>
        <v>-499.17355371900828</v>
      </c>
    </row>
    <row r="916" spans="1:21">
      <c r="A916" s="53" t="s">
        <v>2055</v>
      </c>
      <c r="B916" s="44">
        <v>40.200000000000003</v>
      </c>
      <c r="C916" s="44">
        <v>1.89</v>
      </c>
      <c r="D916" s="36"/>
      <c r="E916" s="73">
        <v>86.505190311418673</v>
      </c>
      <c r="F916" s="73">
        <v>6.0613498401599584</v>
      </c>
      <c r="G916" s="52">
        <v>7.0999999999999994E-2</v>
      </c>
      <c r="H916" s="52">
        <v>1.4E-2</v>
      </c>
      <c r="I916" s="70" t="s">
        <v>26</v>
      </c>
      <c r="J916" s="44">
        <v>109</v>
      </c>
      <c r="K916" s="44">
        <v>11</v>
      </c>
      <c r="L916" s="44">
        <v>74.099999999999994</v>
      </c>
      <c r="M916" s="44">
        <v>2.6</v>
      </c>
      <c r="N916" s="44">
        <v>956</v>
      </c>
      <c r="O916" s="44">
        <v>202</v>
      </c>
      <c r="P916" s="36"/>
      <c r="Q916" s="44">
        <v>71.900000000000006</v>
      </c>
      <c r="R916" s="44">
        <v>2.5</v>
      </c>
      <c r="S916" s="41"/>
      <c r="T916" s="41">
        <f t="shared" si="34"/>
        <v>-47.09851551956816</v>
      </c>
      <c r="U916" s="41">
        <f t="shared" si="35"/>
        <v>-1190.148448043185</v>
      </c>
    </row>
    <row r="917" spans="1:21">
      <c r="A917" s="53" t="s">
        <v>2054</v>
      </c>
      <c r="B917" s="44">
        <v>1840</v>
      </c>
      <c r="C917" s="44">
        <v>4.4000000000000004</v>
      </c>
      <c r="D917" s="36"/>
      <c r="E917" s="73">
        <v>85.324232081911262</v>
      </c>
      <c r="F917" s="73">
        <v>5.6785751726869274</v>
      </c>
      <c r="G917" s="52">
        <v>5.2600000000000001E-2</v>
      </c>
      <c r="H917" s="52">
        <v>3.2000000000000002E-3</v>
      </c>
      <c r="I917" s="70" t="s">
        <v>26</v>
      </c>
      <c r="J917" s="44">
        <v>82.8</v>
      </c>
      <c r="K917" s="44">
        <v>3.6</v>
      </c>
      <c r="L917" s="44">
        <v>75.099999999999994</v>
      </c>
      <c r="M917" s="44">
        <v>2.5</v>
      </c>
      <c r="N917" s="44">
        <v>311</v>
      </c>
      <c r="O917" s="44">
        <v>69</v>
      </c>
      <c r="P917" s="36"/>
      <c r="Q917" s="44">
        <v>74.599999999999994</v>
      </c>
      <c r="R917" s="44">
        <v>2.5</v>
      </c>
      <c r="S917" s="41"/>
      <c r="T917" s="41">
        <f t="shared" si="34"/>
        <v>-10.252996005326235</v>
      </c>
      <c r="U917" s="41">
        <f t="shared" si="35"/>
        <v>-314.11451398135824</v>
      </c>
    </row>
    <row r="918" spans="1:21">
      <c r="A918" s="53" t="s">
        <v>2053</v>
      </c>
      <c r="B918" s="44">
        <v>511</v>
      </c>
      <c r="C918" s="44">
        <v>2.3199999999999998</v>
      </c>
      <c r="D918" s="36"/>
      <c r="E918" s="73">
        <v>84.033613445378151</v>
      </c>
      <c r="F918" s="73">
        <v>6.1436339241578981</v>
      </c>
      <c r="G918" s="52">
        <v>4.9799999999999997E-2</v>
      </c>
      <c r="H918" s="52">
        <v>3.0000000000000001E-3</v>
      </c>
      <c r="I918" s="70" t="s">
        <v>26</v>
      </c>
      <c r="J918" s="44">
        <v>79.7</v>
      </c>
      <c r="K918" s="44">
        <v>3.6</v>
      </c>
      <c r="L918" s="44">
        <v>76.3</v>
      </c>
      <c r="M918" s="44">
        <v>2.8</v>
      </c>
      <c r="N918" s="44">
        <v>185</v>
      </c>
      <c r="O918" s="44">
        <v>70</v>
      </c>
      <c r="P918" s="36"/>
      <c r="Q918" s="44">
        <v>76</v>
      </c>
      <c r="R918" s="44">
        <v>2.8</v>
      </c>
      <c r="S918" s="41"/>
      <c r="T918" s="41">
        <f t="shared" si="34"/>
        <v>-4.4560943643512525</v>
      </c>
      <c r="U918" s="41">
        <f t="shared" si="35"/>
        <v>-142.46395806028835</v>
      </c>
    </row>
    <row r="919" spans="1:21">
      <c r="A919" s="53" t="s">
        <v>2052</v>
      </c>
      <c r="B919" s="44">
        <v>416</v>
      </c>
      <c r="C919" s="44">
        <v>1.1020000000000001</v>
      </c>
      <c r="D919" s="36"/>
      <c r="E919" s="73">
        <v>83.056478405315616</v>
      </c>
      <c r="F919" s="73">
        <v>6.4844758887870997</v>
      </c>
      <c r="G919" s="52">
        <v>5.2299999999999999E-2</v>
      </c>
      <c r="H919" s="52">
        <v>5.0000000000000001E-3</v>
      </c>
      <c r="I919" s="70" t="s">
        <v>26</v>
      </c>
      <c r="J919" s="44">
        <v>84.5</v>
      </c>
      <c r="K919" s="44">
        <v>5</v>
      </c>
      <c r="L919" s="44">
        <v>77.2</v>
      </c>
      <c r="M919" s="44">
        <v>3</v>
      </c>
      <c r="N919" s="44">
        <v>298</v>
      </c>
      <c r="O919" s="44">
        <v>109</v>
      </c>
      <c r="P919" s="36"/>
      <c r="Q919" s="44">
        <v>76.7</v>
      </c>
      <c r="R919" s="44">
        <v>3</v>
      </c>
      <c r="S919" s="41"/>
      <c r="T919" s="41">
        <f t="shared" si="34"/>
        <v>-9.4559585492227942</v>
      </c>
      <c r="U919" s="41">
        <f t="shared" si="35"/>
        <v>-286.01036269430051</v>
      </c>
    </row>
    <row r="920" spans="1:21">
      <c r="A920" s="53" t="s">
        <v>2051</v>
      </c>
      <c r="B920" s="44">
        <v>49.5</v>
      </c>
      <c r="C920" s="44">
        <v>1.665</v>
      </c>
      <c r="D920" s="36"/>
      <c r="E920" s="73">
        <v>74.626865671641795</v>
      </c>
      <c r="F920" s="73">
        <v>8.3537536199599032</v>
      </c>
      <c r="G920" s="52">
        <v>0.13</v>
      </c>
      <c r="H920" s="52">
        <v>2.9000000000000001E-2</v>
      </c>
      <c r="I920" s="70" t="s">
        <v>26</v>
      </c>
      <c r="J920" s="44">
        <v>218</v>
      </c>
      <c r="K920" s="44">
        <v>25</v>
      </c>
      <c r="L920" s="44">
        <v>85.8</v>
      </c>
      <c r="M920" s="44">
        <v>4.8</v>
      </c>
      <c r="N920" s="44">
        <v>2097</v>
      </c>
      <c r="O920" s="44">
        <v>196</v>
      </c>
      <c r="P920" s="36"/>
      <c r="Q920" s="44">
        <v>76.900000000000006</v>
      </c>
      <c r="R920" s="44">
        <v>4.3</v>
      </c>
      <c r="S920" s="41"/>
      <c r="T920" s="41">
        <f t="shared" si="34"/>
        <v>-154.07925407925407</v>
      </c>
      <c r="U920" s="41">
        <f t="shared" si="35"/>
        <v>-2344.0559440559446</v>
      </c>
    </row>
    <row r="921" spans="1:21">
      <c r="A921" s="53" t="s">
        <v>2050</v>
      </c>
      <c r="B921" s="44">
        <v>441</v>
      </c>
      <c r="C921" s="44">
        <v>1.5</v>
      </c>
      <c r="D921" s="36"/>
      <c r="E921" s="73">
        <v>83.194675540765388</v>
      </c>
      <c r="F921" s="73">
        <v>6.5752863364165659</v>
      </c>
      <c r="G921" s="52">
        <v>4.7600000000000003E-2</v>
      </c>
      <c r="H921" s="52">
        <v>3.0000000000000001E-3</v>
      </c>
      <c r="I921" s="70" t="s">
        <v>26</v>
      </c>
      <c r="J921" s="44">
        <v>77.099999999999994</v>
      </c>
      <c r="K921" s="44">
        <v>3.8</v>
      </c>
      <c r="L921" s="44">
        <v>77</v>
      </c>
      <c r="M921" s="44">
        <v>3</v>
      </c>
      <c r="N921" s="44">
        <v>78</v>
      </c>
      <c r="O921" s="44">
        <v>75</v>
      </c>
      <c r="P921" s="36"/>
      <c r="Q921" s="44">
        <v>77</v>
      </c>
      <c r="R921" s="44">
        <v>3</v>
      </c>
      <c r="S921" s="41"/>
      <c r="T921" s="41">
        <f t="shared" si="34"/>
        <v>-0.1298701298701225</v>
      </c>
      <c r="U921" s="41">
        <f t="shared" si="35"/>
        <v>-1.2987012987012987</v>
      </c>
    </row>
    <row r="922" spans="1:21">
      <c r="A922" s="53" t="s">
        <v>2049</v>
      </c>
      <c r="B922" s="44">
        <v>764</v>
      </c>
      <c r="C922" s="44">
        <v>2.1</v>
      </c>
      <c r="D922" s="36"/>
      <c r="E922" s="73">
        <v>82.440230832646336</v>
      </c>
      <c r="F922" s="73">
        <v>5.7769329107790091</v>
      </c>
      <c r="G922" s="52">
        <v>5.4699999999999999E-2</v>
      </c>
      <c r="H922" s="52">
        <v>3.8999999999999998E-3</v>
      </c>
      <c r="I922" s="70" t="s">
        <v>26</v>
      </c>
      <c r="J922" s="44">
        <v>88.8</v>
      </c>
      <c r="K922" s="44">
        <v>4.3</v>
      </c>
      <c r="L922" s="44">
        <v>77.7</v>
      </c>
      <c r="M922" s="44">
        <v>2.7</v>
      </c>
      <c r="N922" s="44">
        <v>399</v>
      </c>
      <c r="O922" s="44">
        <v>80</v>
      </c>
      <c r="P922" s="36"/>
      <c r="Q922" s="44">
        <v>77</v>
      </c>
      <c r="R922" s="44">
        <v>2.7</v>
      </c>
      <c r="S922" s="41"/>
      <c r="T922" s="41">
        <f t="shared" si="34"/>
        <v>-14.285714285714276</v>
      </c>
      <c r="U922" s="41">
        <f t="shared" si="35"/>
        <v>-413.51351351351349</v>
      </c>
    </row>
    <row r="923" spans="1:21">
      <c r="A923" s="53" t="s">
        <v>2048</v>
      </c>
      <c r="B923" s="44">
        <v>475</v>
      </c>
      <c r="C923" s="44">
        <v>1.41</v>
      </c>
      <c r="D923" s="36"/>
      <c r="E923" s="73">
        <v>82.101806239737272</v>
      </c>
      <c r="F923" s="73">
        <v>5.7296005996532573</v>
      </c>
      <c r="G923" s="52">
        <v>5.6099999999999997E-2</v>
      </c>
      <c r="H923" s="52">
        <v>4.1999999999999997E-3</v>
      </c>
      <c r="I923" s="70" t="s">
        <v>26</v>
      </c>
      <c r="J923" s="44">
        <v>91.4</v>
      </c>
      <c r="K923" s="44">
        <v>4.5</v>
      </c>
      <c r="L923" s="44">
        <v>78</v>
      </c>
      <c r="M923" s="44">
        <v>2.7</v>
      </c>
      <c r="N923" s="44">
        <v>455</v>
      </c>
      <c r="O923" s="44">
        <v>83</v>
      </c>
      <c r="P923" s="36"/>
      <c r="Q923" s="44">
        <v>77.2</v>
      </c>
      <c r="R923" s="44">
        <v>2.7</v>
      </c>
      <c r="S923" s="41"/>
      <c r="T923" s="41">
        <f t="shared" si="34"/>
        <v>-17.17948717948719</v>
      </c>
      <c r="U923" s="41">
        <f t="shared" si="35"/>
        <v>-483.33333333333331</v>
      </c>
    </row>
    <row r="924" spans="1:21">
      <c r="A924" s="53" t="s">
        <v>2047</v>
      </c>
      <c r="B924" s="44">
        <v>166</v>
      </c>
      <c r="C924" s="44">
        <v>0.94499999999999995</v>
      </c>
      <c r="D924" s="36"/>
      <c r="E924" s="73">
        <v>81.833060556464815</v>
      </c>
      <c r="F924" s="73">
        <v>5.8260853260330929</v>
      </c>
      <c r="G924" s="52">
        <v>5.67E-2</v>
      </c>
      <c r="H924" s="52">
        <v>6.1000000000000004E-3</v>
      </c>
      <c r="I924" s="70" t="s">
        <v>26</v>
      </c>
      <c r="J924" s="44">
        <v>92.6</v>
      </c>
      <c r="K924" s="44">
        <v>5.7</v>
      </c>
      <c r="L924" s="44">
        <v>78.3</v>
      </c>
      <c r="M924" s="44">
        <v>2.8</v>
      </c>
      <c r="N924" s="44">
        <v>479</v>
      </c>
      <c r="O924" s="44">
        <v>119</v>
      </c>
      <c r="P924" s="36"/>
      <c r="Q924" s="44">
        <v>77.400000000000006</v>
      </c>
      <c r="R924" s="44">
        <v>2.7</v>
      </c>
      <c r="S924" s="41"/>
      <c r="T924" s="41">
        <f t="shared" si="34"/>
        <v>-18.263090676883778</v>
      </c>
      <c r="U924" s="41">
        <f t="shared" si="35"/>
        <v>-511.749680715198</v>
      </c>
    </row>
    <row r="925" spans="1:21">
      <c r="A925" s="53" t="s">
        <v>2046</v>
      </c>
      <c r="B925" s="44">
        <v>1640</v>
      </c>
      <c r="C925" s="44">
        <v>1.72</v>
      </c>
      <c r="D925" s="36"/>
      <c r="E925" s="73">
        <v>70.921985815602838</v>
      </c>
      <c r="F925" s="73">
        <v>9.0538705296514248</v>
      </c>
      <c r="G925" s="52">
        <v>0.161</v>
      </c>
      <c r="H925" s="52">
        <v>3.5999999999999997E-2</v>
      </c>
      <c r="I925" s="70" t="s">
        <v>26</v>
      </c>
      <c r="J925" s="44">
        <v>276</v>
      </c>
      <c r="K925" s="44">
        <v>31</v>
      </c>
      <c r="L925" s="44">
        <v>90.3</v>
      </c>
      <c r="M925" s="44">
        <v>5.7</v>
      </c>
      <c r="N925" s="44">
        <v>2465</v>
      </c>
      <c r="O925" s="44">
        <v>189</v>
      </c>
      <c r="P925" s="36"/>
      <c r="Q925" s="44">
        <v>77.400000000000006</v>
      </c>
      <c r="R925" s="44">
        <v>4.9000000000000004</v>
      </c>
      <c r="S925" s="41"/>
      <c r="T925" s="41">
        <f t="shared" si="34"/>
        <v>-205.64784053156146</v>
      </c>
      <c r="U925" s="41">
        <f t="shared" si="35"/>
        <v>-2629.7895902547066</v>
      </c>
    </row>
    <row r="926" spans="1:21">
      <c r="A926" s="53" t="s">
        <v>2045</v>
      </c>
      <c r="B926" s="44">
        <v>746</v>
      </c>
      <c r="C926" s="44">
        <v>2.0699999999999998</v>
      </c>
      <c r="D926" s="36"/>
      <c r="E926" s="73">
        <v>81.10300081103</v>
      </c>
      <c r="F926" s="73">
        <v>4.9332725554154493</v>
      </c>
      <c r="G926" s="52">
        <v>5.3600000000000002E-2</v>
      </c>
      <c r="H926" s="52">
        <v>4.4000000000000003E-3</v>
      </c>
      <c r="I926" s="70" t="s">
        <v>26</v>
      </c>
      <c r="J926" s="44">
        <v>88.5</v>
      </c>
      <c r="K926" s="44">
        <v>4.3</v>
      </c>
      <c r="L926" s="44">
        <v>79</v>
      </c>
      <c r="M926" s="44">
        <v>2.4</v>
      </c>
      <c r="N926" s="44">
        <v>353</v>
      </c>
      <c r="O926" s="44">
        <v>93</v>
      </c>
      <c r="P926" s="36"/>
      <c r="Q926" s="44">
        <v>78.400000000000006</v>
      </c>
      <c r="R926" s="44">
        <v>2.4</v>
      </c>
      <c r="S926" s="41"/>
      <c r="T926" s="41">
        <f t="shared" si="34"/>
        <v>-12.025316455696203</v>
      </c>
      <c r="U926" s="41">
        <f t="shared" si="35"/>
        <v>-346.83544303797464</v>
      </c>
    </row>
    <row r="927" spans="1:21">
      <c r="A927" s="53" t="s">
        <v>2044</v>
      </c>
      <c r="B927" s="44">
        <v>296</v>
      </c>
      <c r="C927" s="44">
        <v>0.97599999999999998</v>
      </c>
      <c r="D927" s="36"/>
      <c r="E927" s="73">
        <v>80.906148867313917</v>
      </c>
      <c r="F927" s="73">
        <v>5.6948502843497666</v>
      </c>
      <c r="G927" s="52">
        <v>5.0900000000000001E-2</v>
      </c>
      <c r="H927" s="52">
        <v>3.5999999999999999E-3</v>
      </c>
      <c r="I927" s="70" t="s">
        <v>26</v>
      </c>
      <c r="J927" s="44">
        <v>84.4</v>
      </c>
      <c r="K927" s="44">
        <v>4</v>
      </c>
      <c r="L927" s="44">
        <v>79.2</v>
      </c>
      <c r="M927" s="44">
        <v>2.8</v>
      </c>
      <c r="N927" s="44">
        <v>235</v>
      </c>
      <c r="O927" s="44">
        <v>82</v>
      </c>
      <c r="P927" s="36"/>
      <c r="Q927" s="44">
        <v>78.900000000000006</v>
      </c>
      <c r="R927" s="44">
        <v>2.8</v>
      </c>
      <c r="S927" s="41"/>
      <c r="T927" s="41">
        <f t="shared" si="34"/>
        <v>-6.5656565656565693</v>
      </c>
      <c r="U927" s="41">
        <f t="shared" si="35"/>
        <v>-196.71717171717174</v>
      </c>
    </row>
    <row r="928" spans="1:21">
      <c r="A928" s="53" t="s">
        <v>2043</v>
      </c>
      <c r="B928" s="44">
        <v>831</v>
      </c>
      <c r="C928" s="44">
        <v>1.3080000000000001</v>
      </c>
      <c r="D928" s="36"/>
      <c r="E928" s="73">
        <v>79.302141157811263</v>
      </c>
      <c r="F928" s="73">
        <v>4.8423987860043356</v>
      </c>
      <c r="G928" s="52">
        <v>5.21E-2</v>
      </c>
      <c r="H928" s="52">
        <v>2.3999999999999998E-3</v>
      </c>
      <c r="I928" s="70" t="s">
        <v>26</v>
      </c>
      <c r="J928" s="44">
        <v>88</v>
      </c>
      <c r="K928" s="44">
        <v>3.2</v>
      </c>
      <c r="L928" s="44">
        <v>80.8</v>
      </c>
      <c r="M928" s="44">
        <v>2.5</v>
      </c>
      <c r="N928" s="44">
        <v>289</v>
      </c>
      <c r="O928" s="44">
        <v>53</v>
      </c>
      <c r="P928" s="36"/>
      <c r="Q928" s="44">
        <v>80.3</v>
      </c>
      <c r="R928" s="44">
        <v>2.4</v>
      </c>
      <c r="S928" s="41"/>
      <c r="T928" s="41">
        <f t="shared" si="34"/>
        <v>-8.9108910891089153</v>
      </c>
      <c r="U928" s="41">
        <f t="shared" si="35"/>
        <v>-257.67326732673268</v>
      </c>
    </row>
    <row r="929" spans="1:21">
      <c r="A929" s="53" t="s">
        <v>2042</v>
      </c>
      <c r="B929" s="44">
        <v>358</v>
      </c>
      <c r="C929" s="44">
        <v>5.97</v>
      </c>
      <c r="D929" s="36"/>
      <c r="E929" s="73">
        <v>79.808459696727851</v>
      </c>
      <c r="F929" s="73">
        <v>5.2228999961146716</v>
      </c>
      <c r="G929" s="52">
        <v>4.7600000000000003E-2</v>
      </c>
      <c r="H929" s="52">
        <v>3.7000000000000002E-3</v>
      </c>
      <c r="I929" s="70" t="s">
        <v>26</v>
      </c>
      <c r="J929" s="44">
        <v>80.2</v>
      </c>
      <c r="K929" s="44">
        <v>3.9</v>
      </c>
      <c r="L929" s="44">
        <v>80.3</v>
      </c>
      <c r="M929" s="44">
        <v>2.6</v>
      </c>
      <c r="N929" s="44">
        <v>78</v>
      </c>
      <c r="O929" s="44">
        <v>92</v>
      </c>
      <c r="P929" s="36"/>
      <c r="Q929" s="44">
        <v>80.3</v>
      </c>
      <c r="R929" s="44">
        <v>2.6</v>
      </c>
      <c r="S929" s="41"/>
      <c r="T929" s="41">
        <f t="shared" si="34"/>
        <v>0.12453300124532295</v>
      </c>
      <c r="U929" s="41">
        <f t="shared" si="35"/>
        <v>2.8642590286425866</v>
      </c>
    </row>
    <row r="930" spans="1:21">
      <c r="A930" s="53" t="s">
        <v>2041</v>
      </c>
      <c r="B930" s="44">
        <v>1030</v>
      </c>
      <c r="C930" s="44">
        <v>1.77</v>
      </c>
      <c r="D930" s="36"/>
      <c r="E930" s="73">
        <v>78.125</v>
      </c>
      <c r="F930" s="73">
        <v>6.7138671875000009</v>
      </c>
      <c r="G930" s="52">
        <v>4.9599999999999998E-2</v>
      </c>
      <c r="H930" s="52">
        <v>3.2000000000000002E-3</v>
      </c>
      <c r="I930" s="70" t="s">
        <v>26</v>
      </c>
      <c r="J930" s="44">
        <v>85.2</v>
      </c>
      <c r="K930" s="44">
        <v>4.4000000000000004</v>
      </c>
      <c r="L930" s="44">
        <v>82</v>
      </c>
      <c r="M930" s="44">
        <v>3.5</v>
      </c>
      <c r="N930" s="44">
        <v>175</v>
      </c>
      <c r="O930" s="44">
        <v>75</v>
      </c>
      <c r="P930" s="36"/>
      <c r="Q930" s="44">
        <v>81.8</v>
      </c>
      <c r="R930" s="44">
        <v>3.5</v>
      </c>
      <c r="S930" s="41"/>
      <c r="T930" s="41">
        <f t="shared" si="34"/>
        <v>-3.9024390243902474</v>
      </c>
      <c r="U930" s="41">
        <f t="shared" si="35"/>
        <v>-113.41463414634146</v>
      </c>
    </row>
    <row r="931" spans="1:21">
      <c r="A931" s="53" t="s">
        <v>2040</v>
      </c>
      <c r="B931" s="44">
        <v>113.9</v>
      </c>
      <c r="C931" s="44">
        <v>2.96</v>
      </c>
      <c r="D931" s="36"/>
      <c r="E931" s="73">
        <v>75.187969924812037</v>
      </c>
      <c r="F931" s="73">
        <v>10.175815478545989</v>
      </c>
      <c r="G931" s="52">
        <v>7.6999999999999999E-2</v>
      </c>
      <c r="H931" s="52">
        <v>1.0999999999999999E-2</v>
      </c>
      <c r="I931" s="70" t="s">
        <v>26</v>
      </c>
      <c r="J931" s="44">
        <v>134</v>
      </c>
      <c r="K931" s="44">
        <v>12</v>
      </c>
      <c r="L931" s="44">
        <v>85.2</v>
      </c>
      <c r="M931" s="44">
        <v>5.7</v>
      </c>
      <c r="N931" s="44">
        <v>1120</v>
      </c>
      <c r="O931" s="44">
        <v>142</v>
      </c>
      <c r="P931" s="36"/>
      <c r="Q931" s="44">
        <v>82</v>
      </c>
      <c r="R931" s="44">
        <v>5.5</v>
      </c>
      <c r="S931" s="41"/>
      <c r="T931" s="41">
        <f t="shared" si="34"/>
        <v>-57.276995305164313</v>
      </c>
      <c r="U931" s="41">
        <f t="shared" si="35"/>
        <v>-1214.5539906103286</v>
      </c>
    </row>
    <row r="932" spans="1:21">
      <c r="A932" s="53" t="s">
        <v>2039</v>
      </c>
      <c r="B932" s="44">
        <v>94.7</v>
      </c>
      <c r="C932" s="44">
        <v>1.7</v>
      </c>
      <c r="D932" s="36"/>
      <c r="E932" s="73">
        <v>75.357950263752826</v>
      </c>
      <c r="F932" s="73">
        <v>4.8837857744406499</v>
      </c>
      <c r="G932" s="52">
        <v>6.9000000000000006E-2</v>
      </c>
      <c r="H932" s="52">
        <v>1.2999999999999999E-2</v>
      </c>
      <c r="I932" s="70" t="s">
        <v>26</v>
      </c>
      <c r="J932" s="44">
        <v>121</v>
      </c>
      <c r="K932" s="44">
        <v>11</v>
      </c>
      <c r="L932" s="44">
        <v>85</v>
      </c>
      <c r="M932" s="44">
        <v>2.7</v>
      </c>
      <c r="N932" s="44">
        <v>898</v>
      </c>
      <c r="O932" s="44">
        <v>194</v>
      </c>
      <c r="P932" s="36"/>
      <c r="Q932" s="44">
        <v>82.7</v>
      </c>
      <c r="R932" s="44">
        <v>2.7</v>
      </c>
      <c r="S932" s="41"/>
      <c r="T932" s="41">
        <f t="shared" si="34"/>
        <v>-42.352941176470587</v>
      </c>
      <c r="U932" s="41">
        <f t="shared" si="35"/>
        <v>-956.47058823529414</v>
      </c>
    </row>
    <row r="933" spans="1:21">
      <c r="A933" s="53" t="s">
        <v>2038</v>
      </c>
      <c r="B933" s="44">
        <v>1840</v>
      </c>
      <c r="C933" s="44">
        <v>1.75</v>
      </c>
      <c r="D933" s="36"/>
      <c r="E933" s="73">
        <v>76.277650648360023</v>
      </c>
      <c r="F933" s="73">
        <v>5.6437315887802608</v>
      </c>
      <c r="G933" s="52">
        <v>5.7299999999999997E-2</v>
      </c>
      <c r="H933" s="52">
        <v>5.0000000000000001E-3</v>
      </c>
      <c r="I933" s="70" t="s">
        <v>26</v>
      </c>
      <c r="J933" s="44">
        <v>100</v>
      </c>
      <c r="K933" s="44">
        <v>5.4</v>
      </c>
      <c r="L933" s="44">
        <v>84</v>
      </c>
      <c r="M933" s="44">
        <v>3.1</v>
      </c>
      <c r="N933" s="44">
        <v>502</v>
      </c>
      <c r="O933" s="44">
        <v>96</v>
      </c>
      <c r="P933" s="36"/>
      <c r="Q933" s="44">
        <v>83</v>
      </c>
      <c r="R933" s="44">
        <v>3</v>
      </c>
      <c r="S933" s="41"/>
      <c r="T933" s="41">
        <f t="shared" si="34"/>
        <v>-19.047619047619047</v>
      </c>
      <c r="U933" s="41">
        <f t="shared" si="35"/>
        <v>-497.61904761904765</v>
      </c>
    </row>
    <row r="934" spans="1:21">
      <c r="A934" s="53" t="s">
        <v>2037</v>
      </c>
      <c r="B934" s="44">
        <v>363</v>
      </c>
      <c r="C934" s="44">
        <v>1.69</v>
      </c>
      <c r="D934" s="36"/>
      <c r="E934" s="73">
        <v>75.930144267274116</v>
      </c>
      <c r="F934" s="73">
        <v>3.7475014254918881</v>
      </c>
      <c r="G934" s="52">
        <v>4.8800000000000003E-2</v>
      </c>
      <c r="H934" s="52">
        <v>3.0999999999999999E-3</v>
      </c>
      <c r="I934" s="70" t="s">
        <v>26</v>
      </c>
      <c r="J934" s="44">
        <v>86.2</v>
      </c>
      <c r="K934" s="44">
        <v>3.3</v>
      </c>
      <c r="L934" s="44">
        <v>84.3</v>
      </c>
      <c r="M934" s="44">
        <v>2.1</v>
      </c>
      <c r="N934" s="44">
        <v>137</v>
      </c>
      <c r="O934" s="44">
        <v>75</v>
      </c>
      <c r="P934" s="36"/>
      <c r="Q934" s="44">
        <v>84.2</v>
      </c>
      <c r="R934" s="44">
        <v>2.1</v>
      </c>
      <c r="S934" s="41"/>
      <c r="T934" s="41">
        <f t="shared" si="34"/>
        <v>-2.2538552787663177</v>
      </c>
      <c r="U934" s="41">
        <f t="shared" si="35"/>
        <v>-62.514827995255054</v>
      </c>
    </row>
    <row r="935" spans="1:21">
      <c r="A935" s="53" t="s">
        <v>2036</v>
      </c>
      <c r="B935" s="44">
        <v>80.099999999999994</v>
      </c>
      <c r="C935" s="44">
        <v>1.91</v>
      </c>
      <c r="D935" s="36"/>
      <c r="E935" s="73">
        <v>59.880239520958085</v>
      </c>
      <c r="F935" s="73">
        <v>3.9442073935960416</v>
      </c>
      <c r="G935" s="52">
        <v>0.214</v>
      </c>
      <c r="H935" s="52">
        <v>2.7E-2</v>
      </c>
      <c r="I935" s="70" t="s">
        <v>26</v>
      </c>
      <c r="J935" s="44">
        <v>407</v>
      </c>
      <c r="K935" s="44">
        <v>24</v>
      </c>
      <c r="L935" s="44">
        <v>106.8</v>
      </c>
      <c r="M935" s="44">
        <v>3.5</v>
      </c>
      <c r="N935" s="44">
        <v>2935</v>
      </c>
      <c r="O935" s="44">
        <v>102</v>
      </c>
      <c r="P935" s="36"/>
      <c r="Q935" s="44">
        <v>84.5</v>
      </c>
      <c r="R935" s="44">
        <v>2.8</v>
      </c>
      <c r="S935" s="41"/>
      <c r="T935" s="41">
        <f t="shared" si="34"/>
        <v>-281.08614232209737</v>
      </c>
      <c r="U935" s="41">
        <f t="shared" si="35"/>
        <v>-2648.1273408239699</v>
      </c>
    </row>
    <row r="936" spans="1:21">
      <c r="A936" s="53" t="s">
        <v>2035</v>
      </c>
      <c r="B936" s="44">
        <v>5000</v>
      </c>
      <c r="C936" s="44">
        <v>2.2400000000000002</v>
      </c>
      <c r="D936" s="36"/>
      <c r="E936" s="73">
        <v>58.139534883720927</v>
      </c>
      <c r="F936" s="73">
        <v>6.7604110329908051</v>
      </c>
      <c r="G936" s="52">
        <v>0.221</v>
      </c>
      <c r="H936" s="52">
        <v>0.03</v>
      </c>
      <c r="I936" s="70" t="s">
        <v>26</v>
      </c>
      <c r="J936" s="44">
        <v>428</v>
      </c>
      <c r="K936" s="44">
        <v>31</v>
      </c>
      <c r="L936" s="44">
        <v>109.9</v>
      </c>
      <c r="M936" s="44">
        <v>6.3</v>
      </c>
      <c r="N936" s="44">
        <v>2987</v>
      </c>
      <c r="O936" s="44">
        <v>109</v>
      </c>
      <c r="P936" s="36"/>
      <c r="Q936" s="44">
        <v>86.1</v>
      </c>
      <c r="R936" s="44">
        <v>5</v>
      </c>
      <c r="S936" s="41"/>
      <c r="T936" s="41">
        <f t="shared" si="34"/>
        <v>-289.44494995450412</v>
      </c>
      <c r="U936" s="41">
        <f t="shared" si="35"/>
        <v>-2617.9253867151951</v>
      </c>
    </row>
    <row r="937" spans="1:21">
      <c r="A937" s="53" t="s">
        <v>2034</v>
      </c>
      <c r="B937" s="44">
        <v>582</v>
      </c>
      <c r="C937" s="44">
        <v>1.76</v>
      </c>
      <c r="D937" s="36"/>
      <c r="E937" s="73">
        <v>69.444444444444443</v>
      </c>
      <c r="F937" s="73">
        <v>5.7870370370370363</v>
      </c>
      <c r="G937" s="52">
        <v>9.1399999999999995E-2</v>
      </c>
      <c r="H937" s="52">
        <v>9.5999999999999992E-3</v>
      </c>
      <c r="I937" s="70" t="s">
        <v>26</v>
      </c>
      <c r="J937" s="44">
        <v>169</v>
      </c>
      <c r="K937" s="44">
        <v>10</v>
      </c>
      <c r="L937" s="44">
        <v>92.2</v>
      </c>
      <c r="M937" s="44">
        <v>3.8</v>
      </c>
      <c r="N937" s="44">
        <v>1454</v>
      </c>
      <c r="O937" s="44">
        <v>100</v>
      </c>
      <c r="P937" s="36"/>
      <c r="Q937" s="44">
        <v>87.1</v>
      </c>
      <c r="R937" s="44">
        <v>3.6</v>
      </c>
      <c r="S937" s="41"/>
      <c r="T937" s="41">
        <f t="shared" si="34"/>
        <v>-83.297180043383946</v>
      </c>
      <c r="U937" s="41">
        <f t="shared" si="35"/>
        <v>-1477.0065075921907</v>
      </c>
    </row>
    <row r="938" spans="1:21">
      <c r="A938" s="53" t="s">
        <v>2033</v>
      </c>
      <c r="B938" s="44">
        <v>332</v>
      </c>
      <c r="C938" s="44">
        <v>2.25</v>
      </c>
      <c r="D938" s="36"/>
      <c r="E938" s="73">
        <v>59.523809523809526</v>
      </c>
      <c r="F938" s="73">
        <v>6.0232426303854876</v>
      </c>
      <c r="G938" s="52">
        <v>0.18099999999999999</v>
      </c>
      <c r="H938" s="52">
        <v>2.7E-2</v>
      </c>
      <c r="I938" s="70" t="s">
        <v>26</v>
      </c>
      <c r="J938" s="44">
        <v>355</v>
      </c>
      <c r="K938" s="44">
        <v>27</v>
      </c>
      <c r="L938" s="44">
        <v>107.4</v>
      </c>
      <c r="M938" s="44">
        <v>5.4</v>
      </c>
      <c r="N938" s="44">
        <v>2661</v>
      </c>
      <c r="O938" s="44">
        <v>124</v>
      </c>
      <c r="P938" s="36"/>
      <c r="Q938" s="44">
        <v>89.5</v>
      </c>
      <c r="R938" s="44">
        <v>4.5</v>
      </c>
      <c r="S938" s="41"/>
      <c r="T938" s="41">
        <f t="shared" si="34"/>
        <v>-230.54003724394784</v>
      </c>
      <c r="U938" s="41">
        <f t="shared" si="35"/>
        <v>-2377.6536312849162</v>
      </c>
    </row>
    <row r="939" spans="1:21">
      <c r="A939" s="53" t="s">
        <v>2032</v>
      </c>
      <c r="B939" s="44">
        <v>311</v>
      </c>
      <c r="C939" s="44">
        <v>2.98</v>
      </c>
      <c r="D939" s="36"/>
      <c r="E939" s="73">
        <v>68.493150684931507</v>
      </c>
      <c r="F939" s="73">
        <v>3.6123100018765242</v>
      </c>
      <c r="G939" s="52">
        <v>6.9000000000000006E-2</v>
      </c>
      <c r="H939" s="52">
        <v>2.9000000000000001E-2</v>
      </c>
      <c r="I939" s="70" t="s">
        <v>26</v>
      </c>
      <c r="J939" s="44">
        <v>132</v>
      </c>
      <c r="K939" s="44">
        <v>26</v>
      </c>
      <c r="L939" s="44">
        <v>93.4</v>
      </c>
      <c r="M939" s="44">
        <v>2.4</v>
      </c>
      <c r="N939" s="44">
        <v>898</v>
      </c>
      <c r="O939" s="44">
        <v>434</v>
      </c>
      <c r="P939" s="36"/>
      <c r="Q939" s="44">
        <v>91</v>
      </c>
      <c r="R939" s="44">
        <v>2.4</v>
      </c>
      <c r="S939" s="41"/>
      <c r="T939" s="41">
        <f t="shared" si="34"/>
        <v>-41.327623126338317</v>
      </c>
      <c r="U939" s="41">
        <f t="shared" si="35"/>
        <v>-861.45610278372578</v>
      </c>
    </row>
    <row r="940" spans="1:21">
      <c r="A940" s="53" t="s">
        <v>2031</v>
      </c>
      <c r="B940" s="44">
        <v>431</v>
      </c>
      <c r="C940" s="44">
        <v>2.59</v>
      </c>
      <c r="D940" s="36"/>
      <c r="E940" s="73">
        <v>69.348127600554776</v>
      </c>
      <c r="F940" s="73">
        <v>4.1839716374814593</v>
      </c>
      <c r="G940" s="52">
        <v>5.0999999999999997E-2</v>
      </c>
      <c r="H940" s="52">
        <v>4.5999999999999999E-3</v>
      </c>
      <c r="I940" s="70" t="s">
        <v>26</v>
      </c>
      <c r="J940" s="44">
        <v>98</v>
      </c>
      <c r="K940" s="44">
        <v>5.0999999999999996</v>
      </c>
      <c r="L940" s="44">
        <v>92.3</v>
      </c>
      <c r="M940" s="44">
        <v>2.8</v>
      </c>
      <c r="N940" s="44">
        <v>240</v>
      </c>
      <c r="O940" s="44">
        <v>104</v>
      </c>
      <c r="P940" s="36"/>
      <c r="Q940" s="44">
        <v>91.9</v>
      </c>
      <c r="R940" s="44">
        <v>2.8</v>
      </c>
      <c r="S940" s="41"/>
      <c r="T940" s="41">
        <f t="shared" si="34"/>
        <v>-6.1755146262188543</v>
      </c>
      <c r="U940" s="41">
        <f t="shared" si="35"/>
        <v>-160.02166847237268</v>
      </c>
    </row>
    <row r="941" spans="1:21">
      <c r="A941" s="53" t="s">
        <v>2030</v>
      </c>
      <c r="B941" s="44">
        <v>141</v>
      </c>
      <c r="C941" s="44">
        <v>2.66</v>
      </c>
      <c r="D941" s="36"/>
      <c r="E941" s="73">
        <v>42.553191489361701</v>
      </c>
      <c r="F941" s="73">
        <v>6.5187867813490268</v>
      </c>
      <c r="G941" s="52">
        <v>0.35299999999999998</v>
      </c>
      <c r="H941" s="52">
        <v>5.1999999999999998E-2</v>
      </c>
      <c r="I941" s="70" t="s">
        <v>26</v>
      </c>
      <c r="J941" s="44">
        <v>774</v>
      </c>
      <c r="K941" s="44">
        <v>58</v>
      </c>
      <c r="L941" s="44">
        <v>150</v>
      </c>
      <c r="M941" s="44">
        <v>11</v>
      </c>
      <c r="N941" s="44">
        <v>3719</v>
      </c>
      <c r="O941" s="44">
        <v>112</v>
      </c>
      <c r="P941" s="36"/>
      <c r="Q941" s="44">
        <v>92.6</v>
      </c>
      <c r="R941" s="44">
        <v>7</v>
      </c>
      <c r="S941" s="41"/>
      <c r="T941" s="41">
        <f t="shared" si="34"/>
        <v>-416</v>
      </c>
      <c r="U941" s="41">
        <f t="shared" si="35"/>
        <v>-2379.3333333333335</v>
      </c>
    </row>
    <row r="942" spans="1:21">
      <c r="A942" s="53" t="s">
        <v>2029</v>
      </c>
      <c r="B942" s="44">
        <v>280</v>
      </c>
      <c r="C942" s="44">
        <v>1.3</v>
      </c>
      <c r="D942" s="36"/>
      <c r="E942" s="73">
        <v>67.704807041299929</v>
      </c>
      <c r="F942" s="73">
        <v>3.2545980365147558</v>
      </c>
      <c r="G942" s="52">
        <v>5.5500000000000001E-2</v>
      </c>
      <c r="H942" s="52">
        <v>5.1000000000000004E-3</v>
      </c>
      <c r="I942" s="70" t="s">
        <v>26</v>
      </c>
      <c r="J942" s="44">
        <v>108.7</v>
      </c>
      <c r="K942" s="44">
        <v>5.3</v>
      </c>
      <c r="L942" s="44">
        <v>94.5</v>
      </c>
      <c r="M942" s="44">
        <v>2.2999999999999998</v>
      </c>
      <c r="N942" s="44">
        <v>431</v>
      </c>
      <c r="O942" s="44">
        <v>102</v>
      </c>
      <c r="P942" s="36"/>
      <c r="Q942" s="44">
        <v>93.6</v>
      </c>
      <c r="R942" s="44">
        <v>2.2000000000000002</v>
      </c>
      <c r="S942" s="41"/>
      <c r="T942" s="41">
        <f t="shared" si="34"/>
        <v>-15.026455026455029</v>
      </c>
      <c r="U942" s="41">
        <f t="shared" si="35"/>
        <v>-356.0846560846561</v>
      </c>
    </row>
    <row r="943" spans="1:21">
      <c r="A943" s="53" t="s">
        <v>2028</v>
      </c>
      <c r="B943" s="44">
        <v>261</v>
      </c>
      <c r="C943" s="44">
        <v>0.91500000000000004</v>
      </c>
      <c r="D943" s="36"/>
      <c r="E943" s="73">
        <v>64.102564102564102</v>
      </c>
      <c r="F943" s="73">
        <v>4.9309664694280064</v>
      </c>
      <c r="G943" s="52">
        <v>5.8000000000000003E-2</v>
      </c>
      <c r="H943" s="52">
        <v>5.0000000000000001E-3</v>
      </c>
      <c r="I943" s="70" t="s">
        <v>26</v>
      </c>
      <c r="J943" s="44">
        <v>119.3</v>
      </c>
      <c r="K943" s="44">
        <v>6.5</v>
      </c>
      <c r="L943" s="44">
        <v>99.8</v>
      </c>
      <c r="M943" s="44">
        <v>3.8</v>
      </c>
      <c r="N943" s="44">
        <v>529</v>
      </c>
      <c r="O943" s="44">
        <v>94</v>
      </c>
      <c r="P943" s="36"/>
      <c r="Q943" s="44">
        <v>98.5</v>
      </c>
      <c r="R943" s="44">
        <v>3.8</v>
      </c>
      <c r="S943" s="41"/>
      <c r="T943" s="41">
        <f t="shared" si="34"/>
        <v>-19.539078156312627</v>
      </c>
      <c r="U943" s="41">
        <f t="shared" si="35"/>
        <v>-430.06012024048096</v>
      </c>
    </row>
    <row r="944" spans="1:21">
      <c r="A944" s="53" t="s">
        <v>2027</v>
      </c>
      <c r="B944" s="44">
        <v>504</v>
      </c>
      <c r="C944" s="44">
        <v>1.81</v>
      </c>
      <c r="D944" s="36"/>
      <c r="E944" s="73">
        <v>64.516129032258064</v>
      </c>
      <c r="F944" s="73">
        <v>4.9947970863683659</v>
      </c>
      <c r="G944" s="52">
        <v>5.04E-2</v>
      </c>
      <c r="H944" s="52">
        <v>2.8E-3</v>
      </c>
      <c r="I944" s="70" t="s">
        <v>26</v>
      </c>
      <c r="J944" s="44">
        <v>103.8</v>
      </c>
      <c r="K944" s="44">
        <v>4.7</v>
      </c>
      <c r="L944" s="44">
        <v>99.2</v>
      </c>
      <c r="M944" s="44">
        <v>3.8</v>
      </c>
      <c r="N944" s="44">
        <v>212</v>
      </c>
      <c r="O944" s="44">
        <v>64</v>
      </c>
      <c r="P944" s="36"/>
      <c r="Q944" s="44">
        <v>98.9</v>
      </c>
      <c r="R944" s="44">
        <v>3.8</v>
      </c>
      <c r="S944" s="41"/>
      <c r="T944" s="41">
        <f t="shared" si="34"/>
        <v>-4.6370967741935418</v>
      </c>
      <c r="U944" s="41">
        <f t="shared" si="35"/>
        <v>-113.70967741935483</v>
      </c>
    </row>
    <row r="945" spans="1:21">
      <c r="A945" s="53" t="s">
        <v>2026</v>
      </c>
      <c r="B945" s="44">
        <v>524</v>
      </c>
      <c r="C945" s="44">
        <v>2.48</v>
      </c>
      <c r="D945" s="36"/>
      <c r="E945" s="73">
        <v>63.69426751592357</v>
      </c>
      <c r="F945" s="73">
        <v>4.8683516572680432</v>
      </c>
      <c r="G945" s="52">
        <v>5.3100000000000001E-2</v>
      </c>
      <c r="H945" s="52">
        <v>4.3E-3</v>
      </c>
      <c r="I945" s="70" t="s">
        <v>26</v>
      </c>
      <c r="J945" s="44">
        <v>110.4</v>
      </c>
      <c r="K945" s="44">
        <v>5.8</v>
      </c>
      <c r="L945" s="44">
        <v>100.4</v>
      </c>
      <c r="M945" s="44">
        <v>3.8</v>
      </c>
      <c r="N945" s="44">
        <v>332</v>
      </c>
      <c r="O945" s="44">
        <v>92</v>
      </c>
      <c r="P945" s="36"/>
      <c r="Q945" s="44">
        <v>99.8</v>
      </c>
      <c r="R945" s="44">
        <v>3.8</v>
      </c>
      <c r="S945" s="41"/>
      <c r="T945" s="41">
        <f t="shared" si="34"/>
        <v>-9.9601593625498008</v>
      </c>
      <c r="U945" s="41">
        <f t="shared" si="35"/>
        <v>-230.67729083665336</v>
      </c>
    </row>
    <row r="946" spans="1:21">
      <c r="A946" s="53" t="s">
        <v>2025</v>
      </c>
      <c r="B946" s="44">
        <v>45.6</v>
      </c>
      <c r="C946" s="44">
        <v>2.0299999999999998</v>
      </c>
      <c r="D946" s="36"/>
      <c r="E946" s="73">
        <v>61.349693251533751</v>
      </c>
      <c r="F946" s="73">
        <v>6.7748127517031138</v>
      </c>
      <c r="G946" s="52">
        <v>5.67E-2</v>
      </c>
      <c r="H946" s="52">
        <v>9.4999999999999998E-3</v>
      </c>
      <c r="I946" s="70" t="s">
        <v>26</v>
      </c>
      <c r="J946" s="44">
        <v>122</v>
      </c>
      <c r="K946" s="44">
        <v>12</v>
      </c>
      <c r="L946" s="44">
        <v>104.2</v>
      </c>
      <c r="M946" s="44">
        <v>5.7</v>
      </c>
      <c r="N946" s="44">
        <v>479</v>
      </c>
      <c r="O946" s="44">
        <v>185</v>
      </c>
      <c r="P946" s="36"/>
      <c r="Q946" s="44">
        <v>103.1</v>
      </c>
      <c r="R946" s="44">
        <v>5.6</v>
      </c>
      <c r="S946" s="41"/>
      <c r="T946" s="41">
        <f t="shared" si="34"/>
        <v>-17.082533589251437</v>
      </c>
      <c r="U946" s="41">
        <f t="shared" si="35"/>
        <v>-359.69289827255278</v>
      </c>
    </row>
    <row r="947" spans="1:21">
      <c r="A947" s="53" t="s">
        <v>2024</v>
      </c>
      <c r="B947" s="44">
        <v>518</v>
      </c>
      <c r="C947" s="44">
        <v>3.18</v>
      </c>
      <c r="D947" s="36"/>
      <c r="E947" s="73">
        <v>59.880239520958085</v>
      </c>
      <c r="F947" s="73">
        <v>3.9442073935960416</v>
      </c>
      <c r="G947" s="52">
        <v>7.3999999999999996E-2</v>
      </c>
      <c r="H947" s="52">
        <v>0.01</v>
      </c>
      <c r="I947" s="70" t="s">
        <v>26</v>
      </c>
      <c r="J947" s="44">
        <v>160</v>
      </c>
      <c r="K947" s="44">
        <v>11</v>
      </c>
      <c r="L947" s="44">
        <v>106.8</v>
      </c>
      <c r="M947" s="44">
        <v>3.5</v>
      </c>
      <c r="N947" s="44">
        <v>1041</v>
      </c>
      <c r="O947" s="44">
        <v>136</v>
      </c>
      <c r="P947" s="36"/>
      <c r="Q947" s="44">
        <v>103.3</v>
      </c>
      <c r="R947" s="44">
        <v>3.4</v>
      </c>
      <c r="S947" s="41"/>
      <c r="T947" s="41">
        <f t="shared" si="34"/>
        <v>-49.812734082397007</v>
      </c>
      <c r="U947" s="41">
        <f t="shared" si="35"/>
        <v>-874.71910112359546</v>
      </c>
    </row>
    <row r="948" spans="1:21">
      <c r="A948" s="53" t="s">
        <v>2023</v>
      </c>
      <c r="B948" s="44">
        <v>22</v>
      </c>
      <c r="C948" s="44">
        <v>1.4330000000000001</v>
      </c>
      <c r="D948" s="36"/>
      <c r="E948" s="73">
        <v>56.818181818181813</v>
      </c>
      <c r="F948" s="73">
        <v>5.4881198347107425</v>
      </c>
      <c r="G948" s="52">
        <v>8.4000000000000005E-2</v>
      </c>
      <c r="H948" s="52">
        <v>2.1999999999999999E-2</v>
      </c>
      <c r="I948" s="70" t="s">
        <v>26</v>
      </c>
      <c r="J948" s="44">
        <v>188</v>
      </c>
      <c r="K948" s="44">
        <v>24</v>
      </c>
      <c r="L948" s="44">
        <v>112.5</v>
      </c>
      <c r="M948" s="44">
        <v>5.4</v>
      </c>
      <c r="N948" s="44">
        <v>1292</v>
      </c>
      <c r="O948" s="44">
        <v>255</v>
      </c>
      <c r="P948" s="36"/>
      <c r="Q948" s="44">
        <v>107.4</v>
      </c>
      <c r="R948" s="44">
        <v>5.0999999999999996</v>
      </c>
      <c r="S948" s="41"/>
      <c r="T948" s="41">
        <f t="shared" si="34"/>
        <v>-67.111111111111114</v>
      </c>
      <c r="U948" s="41">
        <f t="shared" si="35"/>
        <v>-1048.4444444444443</v>
      </c>
    </row>
    <row r="949" spans="1:21">
      <c r="A949" s="53" t="s">
        <v>2022</v>
      </c>
      <c r="B949" s="44">
        <v>226</v>
      </c>
      <c r="C949" s="44">
        <v>1.3759999999999999</v>
      </c>
      <c r="D949" s="36"/>
      <c r="E949" s="73">
        <v>59.171597633136102</v>
      </c>
      <c r="F949" s="73">
        <v>4.2015335597493095</v>
      </c>
      <c r="G949" s="52">
        <v>4.9599999999999998E-2</v>
      </c>
      <c r="H949" s="52">
        <v>5.3E-3</v>
      </c>
      <c r="I949" s="70" t="s">
        <v>26</v>
      </c>
      <c r="J949" s="44">
        <v>111</v>
      </c>
      <c r="K949" s="44">
        <v>6.7</v>
      </c>
      <c r="L949" s="44">
        <v>108</v>
      </c>
      <c r="M949" s="44">
        <v>3.8</v>
      </c>
      <c r="N949" s="44">
        <v>175</v>
      </c>
      <c r="O949" s="44">
        <v>125</v>
      </c>
      <c r="P949" s="36"/>
      <c r="Q949" s="44">
        <v>107.8</v>
      </c>
      <c r="R949" s="44">
        <v>3.8</v>
      </c>
      <c r="S949" s="41"/>
      <c r="T949" s="41">
        <f t="shared" si="34"/>
        <v>-2.7777777777777777</v>
      </c>
      <c r="U949" s="41">
        <f t="shared" si="35"/>
        <v>-62.037037037037038</v>
      </c>
    </row>
    <row r="950" spans="1:21">
      <c r="A950" s="53" t="s">
        <v>2021</v>
      </c>
      <c r="B950" s="44">
        <v>38.5</v>
      </c>
      <c r="C950" s="44">
        <v>1.08</v>
      </c>
      <c r="D950" s="36"/>
      <c r="E950" s="73">
        <v>58.139534883720927</v>
      </c>
      <c r="F950" s="73">
        <v>3.7182260681449426</v>
      </c>
      <c r="G950" s="52">
        <v>5.8400000000000001E-2</v>
      </c>
      <c r="H950" s="52">
        <v>8.2000000000000007E-3</v>
      </c>
      <c r="I950" s="70" t="s">
        <v>26</v>
      </c>
      <c r="J950" s="44">
        <v>131.6</v>
      </c>
      <c r="K950" s="44">
        <v>9.5</v>
      </c>
      <c r="L950" s="44">
        <v>109.9</v>
      </c>
      <c r="M950" s="44">
        <v>3.5</v>
      </c>
      <c r="N950" s="44">
        <v>544</v>
      </c>
      <c r="O950" s="44">
        <v>153</v>
      </c>
      <c r="P950" s="36"/>
      <c r="Q950" s="44">
        <v>108.5</v>
      </c>
      <c r="R950" s="44">
        <v>3.4</v>
      </c>
      <c r="S950" s="41"/>
      <c r="T950" s="41">
        <f t="shared" si="34"/>
        <v>-19.745222929936293</v>
      </c>
      <c r="U950" s="41">
        <f t="shared" si="35"/>
        <v>-394.99545040946316</v>
      </c>
    </row>
    <row r="951" spans="1:21">
      <c r="A951" s="53" t="s">
        <v>2020</v>
      </c>
      <c r="B951" s="44">
        <v>58</v>
      </c>
      <c r="C951" s="44">
        <v>1.31</v>
      </c>
      <c r="D951" s="36"/>
      <c r="E951" s="73">
        <v>55.865921787709496</v>
      </c>
      <c r="F951" s="73">
        <v>4.0573015823476171</v>
      </c>
      <c r="G951" s="52">
        <v>8.1000000000000003E-2</v>
      </c>
      <c r="H951" s="52">
        <v>1.2999999999999999E-2</v>
      </c>
      <c r="I951" s="70" t="s">
        <v>26</v>
      </c>
      <c r="J951" s="44">
        <v>185</v>
      </c>
      <c r="K951" s="44">
        <v>15</v>
      </c>
      <c r="L951" s="44">
        <v>114.4</v>
      </c>
      <c r="M951" s="44">
        <v>4.0999999999999996</v>
      </c>
      <c r="N951" s="44">
        <v>1221</v>
      </c>
      <c r="O951" s="44">
        <v>158</v>
      </c>
      <c r="P951" s="36"/>
      <c r="Q951" s="44">
        <v>109.7</v>
      </c>
      <c r="R951" s="44">
        <v>3.9</v>
      </c>
      <c r="S951" s="41"/>
      <c r="T951" s="41">
        <f t="shared" si="34"/>
        <v>-61.713286713286706</v>
      </c>
      <c r="U951" s="41">
        <f t="shared" si="35"/>
        <v>-967.30769230769215</v>
      </c>
    </row>
    <row r="952" spans="1:21">
      <c r="A952" s="53" t="s">
        <v>2019</v>
      </c>
      <c r="B952" s="44">
        <v>349</v>
      </c>
      <c r="C952" s="44">
        <v>1.98</v>
      </c>
      <c r="D952" s="36"/>
      <c r="E952" s="73">
        <v>51.546391752577321</v>
      </c>
      <c r="F952" s="73">
        <v>3.7198427037942388</v>
      </c>
      <c r="G952" s="52">
        <v>5.6099999999999997E-2</v>
      </c>
      <c r="H952" s="52">
        <v>7.7999999999999996E-3</v>
      </c>
      <c r="I952" s="70" t="s">
        <v>26</v>
      </c>
      <c r="J952" s="44">
        <v>142</v>
      </c>
      <c r="K952" s="44">
        <v>10</v>
      </c>
      <c r="L952" s="44">
        <v>123.9</v>
      </c>
      <c r="M952" s="44">
        <v>4.4000000000000004</v>
      </c>
      <c r="N952" s="44">
        <v>455</v>
      </c>
      <c r="O952" s="44">
        <v>154</v>
      </c>
      <c r="P952" s="36"/>
      <c r="Q952" s="44">
        <v>122.7</v>
      </c>
      <c r="R952" s="44">
        <v>4.4000000000000004</v>
      </c>
      <c r="S952" s="41"/>
      <c r="T952" s="41">
        <f t="shared" si="34"/>
        <v>-14.608555286521382</v>
      </c>
      <c r="U952" s="41">
        <f t="shared" si="35"/>
        <v>-267.23163841807911</v>
      </c>
    </row>
    <row r="953" spans="1:21">
      <c r="A953" s="53" t="s">
        <v>2018</v>
      </c>
      <c r="B953" s="44">
        <v>142</v>
      </c>
      <c r="C953" s="44">
        <v>8.6</v>
      </c>
      <c r="D953" s="36"/>
      <c r="E953" s="73">
        <v>42.016806722689076</v>
      </c>
      <c r="F953" s="73">
        <v>3.1777416849092579</v>
      </c>
      <c r="G953" s="52">
        <v>5.5500000000000001E-2</v>
      </c>
      <c r="H953" s="52">
        <v>4.7999999999999996E-3</v>
      </c>
      <c r="I953" s="70" t="s">
        <v>26</v>
      </c>
      <c r="J953" s="44">
        <v>169.8</v>
      </c>
      <c r="K953" s="44">
        <v>9</v>
      </c>
      <c r="L953" s="44">
        <v>151.6</v>
      </c>
      <c r="M953" s="44">
        <v>5.7</v>
      </c>
      <c r="N953" s="44">
        <v>431</v>
      </c>
      <c r="O953" s="44">
        <v>96</v>
      </c>
      <c r="P953" s="36"/>
      <c r="Q953" s="44">
        <v>150.4</v>
      </c>
      <c r="R953" s="44">
        <v>5.6</v>
      </c>
      <c r="S953" s="41"/>
      <c r="T953" s="41">
        <f t="shared" si="34"/>
        <v>-12.005277044854893</v>
      </c>
      <c r="U953" s="41">
        <f t="shared" si="35"/>
        <v>-184.30079155672823</v>
      </c>
    </row>
    <row r="954" spans="1:21">
      <c r="A954" s="53" t="s">
        <v>2017</v>
      </c>
      <c r="B954" s="44">
        <v>669</v>
      </c>
      <c r="C954" s="44">
        <v>3.82</v>
      </c>
      <c r="D954" s="36"/>
      <c r="E954" s="73">
        <v>27.3224043715847</v>
      </c>
      <c r="F954" s="73">
        <v>3.0607065006420022</v>
      </c>
      <c r="G954" s="52">
        <v>5.4600000000000003E-2</v>
      </c>
      <c r="H954" s="52">
        <v>4.3E-3</v>
      </c>
      <c r="I954" s="70" t="s">
        <v>26</v>
      </c>
      <c r="J954" s="44">
        <v>247</v>
      </c>
      <c r="K954" s="44">
        <v>15</v>
      </c>
      <c r="L954" s="44">
        <v>232</v>
      </c>
      <c r="M954" s="44">
        <v>13</v>
      </c>
      <c r="N954" s="44">
        <v>395</v>
      </c>
      <c r="O954" s="44">
        <v>88</v>
      </c>
      <c r="P954" s="36"/>
      <c r="Q954" s="44">
        <v>231</v>
      </c>
      <c r="R954" s="44">
        <v>13</v>
      </c>
      <c r="S954" s="41"/>
      <c r="T954" s="41">
        <f t="shared" si="34"/>
        <v>-6.4655172413793105</v>
      </c>
      <c r="U954" s="41">
        <f t="shared" si="35"/>
        <v>-70.258620689655174</v>
      </c>
    </row>
    <row r="955" spans="1:21">
      <c r="A955" s="53" t="s">
        <v>2016</v>
      </c>
      <c r="B955" s="44">
        <v>334</v>
      </c>
      <c r="C955" s="44">
        <v>4.91</v>
      </c>
      <c r="D955" s="36"/>
      <c r="E955" s="73">
        <v>13.550135501355014</v>
      </c>
      <c r="F955" s="73">
        <v>0.99147332936744004</v>
      </c>
      <c r="G955" s="52">
        <v>6.88E-2</v>
      </c>
      <c r="H955" s="52">
        <v>3.3E-3</v>
      </c>
      <c r="I955" s="70" t="s">
        <v>26</v>
      </c>
      <c r="J955" s="44">
        <v>539</v>
      </c>
      <c r="K955" s="44">
        <v>18</v>
      </c>
      <c r="L955" s="44">
        <v>459</v>
      </c>
      <c r="M955" s="44">
        <v>16</v>
      </c>
      <c r="N955" s="44">
        <v>892</v>
      </c>
      <c r="O955" s="44">
        <v>50</v>
      </c>
      <c r="P955" s="36"/>
      <c r="Q955" s="44">
        <v>452</v>
      </c>
      <c r="R955" s="44">
        <v>16</v>
      </c>
      <c r="S955" s="41"/>
      <c r="T955" s="41">
        <f t="shared" si="34"/>
        <v>-17.429193899782135</v>
      </c>
      <c r="U955" s="41">
        <f t="shared" si="35"/>
        <v>-94.335511982570807</v>
      </c>
    </row>
    <row r="956" spans="1:21">
      <c r="A956" s="53" t="s">
        <v>2015</v>
      </c>
      <c r="B956" s="44">
        <v>362</v>
      </c>
      <c r="C956" s="44">
        <v>4.32</v>
      </c>
      <c r="D956" s="36"/>
      <c r="E956" s="73">
        <v>7.8064012490242005</v>
      </c>
      <c r="F956" s="73">
        <v>0.53017713400866939</v>
      </c>
      <c r="G956" s="52">
        <v>7.6399999999999996E-2</v>
      </c>
      <c r="H956" s="52">
        <v>5.1999999999999998E-3</v>
      </c>
      <c r="I956" s="70" t="s">
        <v>26</v>
      </c>
      <c r="J956" s="44">
        <v>867</v>
      </c>
      <c r="K956" s="44">
        <v>28</v>
      </c>
      <c r="L956" s="44">
        <v>777</v>
      </c>
      <c r="M956" s="44">
        <v>25</v>
      </c>
      <c r="N956" s="44">
        <v>1105</v>
      </c>
      <c r="O956" s="44">
        <v>68</v>
      </c>
      <c r="P956" s="36"/>
      <c r="Q956" s="44">
        <v>767</v>
      </c>
      <c r="R956" s="44">
        <v>25</v>
      </c>
      <c r="S956" s="41"/>
      <c r="T956" s="41"/>
      <c r="U956" s="41"/>
    </row>
    <row r="957" spans="1:21">
      <c r="A957" s="53" t="s">
        <v>2014</v>
      </c>
      <c r="B957" s="44">
        <v>843</v>
      </c>
      <c r="C957" s="44">
        <v>4.7300000000000004</v>
      </c>
      <c r="D957" s="36"/>
      <c r="E957" s="73">
        <v>6.9930069930069934</v>
      </c>
      <c r="F957" s="73">
        <v>0.53792361484669182</v>
      </c>
      <c r="G957" s="52">
        <v>0.109</v>
      </c>
      <c r="H957" s="52">
        <v>5.7999999999999996E-3</v>
      </c>
      <c r="I957" s="70" t="s">
        <v>26</v>
      </c>
      <c r="J957" s="44">
        <v>1164</v>
      </c>
      <c r="K957" s="44">
        <v>32</v>
      </c>
      <c r="L957" s="44">
        <v>862</v>
      </c>
      <c r="M957" s="44">
        <v>31</v>
      </c>
      <c r="N957" s="44">
        <v>1782</v>
      </c>
      <c r="O957" s="44">
        <v>49</v>
      </c>
      <c r="P957" s="36"/>
      <c r="Q957" s="44">
        <v>820</v>
      </c>
      <c r="R957" s="44">
        <v>30</v>
      </c>
      <c r="S957" s="41"/>
      <c r="T957" s="41">
        <f>(L957-J957)/L957*100</f>
        <v>-35.034802784222741</v>
      </c>
      <c r="U957" s="41">
        <f>(L957-N957)/L957*100</f>
        <v>-106.72853828306263</v>
      </c>
    </row>
    <row r="958" spans="1:21">
      <c r="A958" s="53"/>
      <c r="B958" s="44"/>
      <c r="C958" s="44"/>
      <c r="D958" s="36"/>
      <c r="E958" s="73"/>
      <c r="F958" s="73"/>
      <c r="G958" s="52"/>
      <c r="H958" s="52"/>
      <c r="I958" s="70"/>
      <c r="J958" s="36"/>
      <c r="K958" s="36"/>
      <c r="L958" s="36"/>
      <c r="M958" s="36"/>
      <c r="N958" s="36"/>
      <c r="O958" s="36"/>
      <c r="P958" s="36"/>
      <c r="Q958" s="36"/>
      <c r="R958" s="36"/>
      <c r="S958" s="41"/>
      <c r="T958" s="41"/>
      <c r="U958" s="41"/>
    </row>
    <row r="959" spans="1:21">
      <c r="A959" s="53" t="s">
        <v>2013</v>
      </c>
      <c r="B959" s="44">
        <v>256</v>
      </c>
      <c r="C959" s="44">
        <v>1.81</v>
      </c>
      <c r="D959" s="36"/>
      <c r="E959" s="73">
        <v>100.50251256281406</v>
      </c>
      <c r="F959" s="73">
        <v>7.4745587232645621</v>
      </c>
      <c r="G959" s="52">
        <v>6.2700000000000006E-2</v>
      </c>
      <c r="H959" s="52">
        <v>6.4000000000000003E-3</v>
      </c>
      <c r="I959" s="70" t="s">
        <v>26</v>
      </c>
      <c r="J959" s="44">
        <v>83.8</v>
      </c>
      <c r="K959" s="44">
        <v>5.0999999999999996</v>
      </c>
      <c r="L959" s="44">
        <v>63.8</v>
      </c>
      <c r="M959" s="44">
        <v>2.4</v>
      </c>
      <c r="N959" s="44">
        <v>697</v>
      </c>
      <c r="O959" s="44">
        <v>109</v>
      </c>
      <c r="P959" s="36"/>
      <c r="Q959" s="44">
        <v>62.6</v>
      </c>
      <c r="R959" s="44">
        <v>2.2999999999999998</v>
      </c>
      <c r="S959" s="41"/>
      <c r="T959" s="41">
        <f t="shared" ref="T959:T982" si="36">(L959-J959)/L959*100</f>
        <v>-31.347962382445143</v>
      </c>
      <c r="U959" s="41">
        <f t="shared" ref="U959:U982" si="37">(L959-N959)/L959*100</f>
        <v>-992.47648902821322</v>
      </c>
    </row>
    <row r="960" spans="1:21">
      <c r="A960" s="53" t="s">
        <v>2012</v>
      </c>
      <c r="B960" s="44">
        <v>390</v>
      </c>
      <c r="C960" s="44">
        <v>1.829</v>
      </c>
      <c r="D960" s="36"/>
      <c r="E960" s="73">
        <v>98.52216748768474</v>
      </c>
      <c r="F960" s="73">
        <v>5.0474410929651299</v>
      </c>
      <c r="G960" s="52">
        <v>5.7099999999999998E-2</v>
      </c>
      <c r="H960" s="52">
        <v>6.7000000000000002E-3</v>
      </c>
      <c r="I960" s="70" t="s">
        <v>26</v>
      </c>
      <c r="J960" s="44">
        <v>78</v>
      </c>
      <c r="K960" s="44">
        <v>4.8</v>
      </c>
      <c r="L960" s="44">
        <v>65.099999999999994</v>
      </c>
      <c r="M960" s="44">
        <v>1.7</v>
      </c>
      <c r="N960" s="44">
        <v>494</v>
      </c>
      <c r="O960" s="44">
        <v>129</v>
      </c>
      <c r="P960" s="36"/>
      <c r="Q960" s="44">
        <v>64.3</v>
      </c>
      <c r="R960" s="44">
        <v>1.6</v>
      </c>
      <c r="S960" s="41"/>
      <c r="T960" s="41">
        <f t="shared" si="36"/>
        <v>-19.815668202764989</v>
      </c>
      <c r="U960" s="41">
        <f t="shared" si="37"/>
        <v>-658.83256528417814</v>
      </c>
    </row>
    <row r="961" spans="1:21">
      <c r="A961" s="53" t="s">
        <v>2011</v>
      </c>
      <c r="B961" s="44">
        <v>223</v>
      </c>
      <c r="C961" s="44">
        <v>1.68</v>
      </c>
      <c r="D961" s="36"/>
      <c r="E961" s="73">
        <v>96.71179883945841</v>
      </c>
      <c r="F961" s="73">
        <v>5.5183715005106837</v>
      </c>
      <c r="G961" s="52">
        <v>5.2499999999999998E-2</v>
      </c>
      <c r="H961" s="52">
        <v>5.1999999999999998E-3</v>
      </c>
      <c r="I961" s="70" t="s">
        <v>26</v>
      </c>
      <c r="J961" s="44">
        <v>73.3</v>
      </c>
      <c r="K961" s="44">
        <v>4</v>
      </c>
      <c r="L961" s="44">
        <v>66.3</v>
      </c>
      <c r="M961" s="44">
        <v>1.9</v>
      </c>
      <c r="N961" s="44">
        <v>306</v>
      </c>
      <c r="O961" s="44">
        <v>113</v>
      </c>
      <c r="P961" s="36"/>
      <c r="Q961" s="44">
        <v>65.900000000000006</v>
      </c>
      <c r="R961" s="44">
        <v>1.9</v>
      </c>
      <c r="S961" s="41"/>
      <c r="T961" s="41">
        <f t="shared" si="36"/>
        <v>-10.558069381598793</v>
      </c>
      <c r="U961" s="41">
        <f t="shared" si="37"/>
        <v>-361.53846153846155</v>
      </c>
    </row>
    <row r="962" spans="1:21">
      <c r="A962" s="53" t="s">
        <v>2010</v>
      </c>
      <c r="B962" s="44">
        <v>315</v>
      </c>
      <c r="C962" s="44">
        <v>2.52</v>
      </c>
      <c r="D962" s="36"/>
      <c r="E962" s="73">
        <v>96.339113680154142</v>
      </c>
      <c r="F962" s="73">
        <v>5.7543593913001514</v>
      </c>
      <c r="G962" s="52">
        <v>5.0799999999999998E-2</v>
      </c>
      <c r="H962" s="52">
        <v>5.0000000000000001E-3</v>
      </c>
      <c r="I962" s="70" t="s">
        <v>26</v>
      </c>
      <c r="J962" s="44">
        <v>71.2</v>
      </c>
      <c r="K962" s="44">
        <v>4</v>
      </c>
      <c r="L962" s="44">
        <v>66.599999999999994</v>
      </c>
      <c r="M962" s="44">
        <v>2</v>
      </c>
      <c r="N962" s="44">
        <v>231</v>
      </c>
      <c r="O962" s="44">
        <v>114</v>
      </c>
      <c r="P962" s="36"/>
      <c r="Q962" s="44">
        <v>66.3</v>
      </c>
      <c r="R962" s="44">
        <v>2</v>
      </c>
      <c r="S962" s="41"/>
      <c r="T962" s="41">
        <f t="shared" si="36"/>
        <v>-6.9069069069069204</v>
      </c>
      <c r="U962" s="41">
        <f t="shared" si="37"/>
        <v>-246.84684684684686</v>
      </c>
    </row>
    <row r="963" spans="1:21">
      <c r="A963" s="53" t="s">
        <v>2009</v>
      </c>
      <c r="B963" s="44">
        <v>204</v>
      </c>
      <c r="C963" s="44">
        <v>1.85</v>
      </c>
      <c r="D963" s="36"/>
      <c r="E963" s="73">
        <v>95.510983763132757</v>
      </c>
      <c r="F963" s="73">
        <v>5.4734088116408453</v>
      </c>
      <c r="G963" s="52">
        <v>5.0900000000000001E-2</v>
      </c>
      <c r="H963" s="52">
        <v>4.5999999999999999E-3</v>
      </c>
      <c r="I963" s="70" t="s">
        <v>26</v>
      </c>
      <c r="J963" s="44">
        <v>72</v>
      </c>
      <c r="K963" s="44">
        <v>3.7</v>
      </c>
      <c r="L963" s="44">
        <v>67.099999999999994</v>
      </c>
      <c r="M963" s="44">
        <v>1.9</v>
      </c>
      <c r="N963" s="44">
        <v>235</v>
      </c>
      <c r="O963" s="44">
        <v>104</v>
      </c>
      <c r="P963" s="36"/>
      <c r="Q963" s="44">
        <v>66.8</v>
      </c>
      <c r="R963" s="44">
        <v>1.9</v>
      </c>
      <c r="S963" s="41"/>
      <c r="T963" s="41">
        <f t="shared" si="36"/>
        <v>-7.3025335320417382</v>
      </c>
      <c r="U963" s="41">
        <f t="shared" si="37"/>
        <v>-250.22354694485847</v>
      </c>
    </row>
    <row r="964" spans="1:21">
      <c r="A964" s="53" t="s">
        <v>2008</v>
      </c>
      <c r="B964" s="44">
        <v>254</v>
      </c>
      <c r="C964" s="44">
        <v>1.72</v>
      </c>
      <c r="D964" s="36"/>
      <c r="E964" s="73">
        <v>94.876660341555976</v>
      </c>
      <c r="F964" s="73">
        <v>4.8608535658861696</v>
      </c>
      <c r="G964" s="52">
        <v>5.5599999999999997E-2</v>
      </c>
      <c r="H964" s="52">
        <v>6.4000000000000003E-3</v>
      </c>
      <c r="I964" s="70" t="s">
        <v>26</v>
      </c>
      <c r="J964" s="44">
        <v>78.900000000000006</v>
      </c>
      <c r="K964" s="44">
        <v>4.8</v>
      </c>
      <c r="L964" s="44">
        <v>67.599999999999994</v>
      </c>
      <c r="M964" s="44">
        <v>1.7</v>
      </c>
      <c r="N964" s="44">
        <v>435</v>
      </c>
      <c r="O964" s="44">
        <v>128</v>
      </c>
      <c r="P964" s="36"/>
      <c r="Q964" s="44">
        <v>66.900000000000006</v>
      </c>
      <c r="R964" s="44">
        <v>1.7</v>
      </c>
      <c r="S964" s="41"/>
      <c r="T964" s="41">
        <f t="shared" si="36"/>
        <v>-16.715976331360967</v>
      </c>
      <c r="U964" s="41">
        <f t="shared" si="37"/>
        <v>-543.49112426035504</v>
      </c>
    </row>
    <row r="965" spans="1:21">
      <c r="A965" s="53" t="s">
        <v>2007</v>
      </c>
      <c r="B965" s="44">
        <v>268</v>
      </c>
      <c r="C965" s="44">
        <v>1.895</v>
      </c>
      <c r="D965" s="36"/>
      <c r="E965" s="73">
        <v>93.109869646182503</v>
      </c>
      <c r="F965" s="73">
        <v>5.2883631735727494</v>
      </c>
      <c r="G965" s="52">
        <v>5.5899999999999998E-2</v>
      </c>
      <c r="H965" s="52">
        <v>4.7000000000000002E-3</v>
      </c>
      <c r="I965" s="70" t="s">
        <v>26</v>
      </c>
      <c r="J965" s="44">
        <v>80.7</v>
      </c>
      <c r="K965" s="44">
        <v>3.9</v>
      </c>
      <c r="L965" s="44">
        <v>68.900000000000006</v>
      </c>
      <c r="M965" s="44">
        <v>1.9</v>
      </c>
      <c r="N965" s="44">
        <v>447</v>
      </c>
      <c r="O965" s="44">
        <v>93</v>
      </c>
      <c r="P965" s="36"/>
      <c r="Q965" s="44">
        <v>68.099999999999994</v>
      </c>
      <c r="R965" s="44">
        <v>1.9</v>
      </c>
      <c r="S965" s="41"/>
      <c r="T965" s="41">
        <f t="shared" si="36"/>
        <v>-17.126269956458632</v>
      </c>
      <c r="U965" s="41">
        <f t="shared" si="37"/>
        <v>-548.76632801161099</v>
      </c>
    </row>
    <row r="966" spans="1:21">
      <c r="A966" s="53" t="s">
        <v>2006</v>
      </c>
      <c r="B966" s="44">
        <v>251</v>
      </c>
      <c r="C966" s="44">
        <v>1.4990000000000001</v>
      </c>
      <c r="D966" s="36"/>
      <c r="E966" s="73">
        <v>92.592592592592581</v>
      </c>
      <c r="F966" s="73">
        <v>5.5727023319615911</v>
      </c>
      <c r="G966" s="52">
        <v>5.57E-2</v>
      </c>
      <c r="H966" s="52">
        <v>5.3E-3</v>
      </c>
      <c r="I966" s="70" t="s">
        <v>26</v>
      </c>
      <c r="J966" s="44">
        <v>80.900000000000006</v>
      </c>
      <c r="K966" s="44">
        <v>4.4000000000000004</v>
      </c>
      <c r="L966" s="44">
        <v>69.2</v>
      </c>
      <c r="M966" s="44">
        <v>2.1</v>
      </c>
      <c r="N966" s="44">
        <v>439</v>
      </c>
      <c r="O966" s="44">
        <v>106</v>
      </c>
      <c r="P966" s="36"/>
      <c r="Q966" s="44">
        <v>68.5</v>
      </c>
      <c r="R966" s="44">
        <v>2.1</v>
      </c>
      <c r="S966" s="41"/>
      <c r="T966" s="41">
        <f t="shared" si="36"/>
        <v>-16.907514450867055</v>
      </c>
      <c r="U966" s="41">
        <f t="shared" si="37"/>
        <v>-534.39306358381509</v>
      </c>
    </row>
    <row r="967" spans="1:21">
      <c r="A967" s="53" t="s">
        <v>2005</v>
      </c>
      <c r="B967" s="44">
        <v>322</v>
      </c>
      <c r="C967" s="44">
        <v>1.6870000000000001</v>
      </c>
      <c r="D967" s="36"/>
      <c r="E967" s="73">
        <v>92.250922509225092</v>
      </c>
      <c r="F967" s="73">
        <v>6.1273675467381983</v>
      </c>
      <c r="G967" s="52">
        <v>5.33E-2</v>
      </c>
      <c r="H967" s="52">
        <v>5.7999999999999996E-3</v>
      </c>
      <c r="I967" s="70" t="s">
        <v>26</v>
      </c>
      <c r="J967" s="44">
        <v>77.8</v>
      </c>
      <c r="K967" s="44">
        <v>4.8</v>
      </c>
      <c r="L967" s="44">
        <v>69.5</v>
      </c>
      <c r="M967" s="44">
        <v>2.2999999999999998</v>
      </c>
      <c r="N967" s="44">
        <v>341</v>
      </c>
      <c r="O967" s="44">
        <v>123</v>
      </c>
      <c r="P967" s="36"/>
      <c r="Q967" s="44">
        <v>69</v>
      </c>
      <c r="R967" s="44">
        <v>2.2999999999999998</v>
      </c>
      <c r="S967" s="41"/>
      <c r="T967" s="41">
        <f t="shared" si="36"/>
        <v>-11.942446043165464</v>
      </c>
      <c r="U967" s="41">
        <f t="shared" si="37"/>
        <v>-390.64748201438852</v>
      </c>
    </row>
    <row r="968" spans="1:21">
      <c r="A968" s="53" t="s">
        <v>2004</v>
      </c>
      <c r="B968" s="44">
        <v>334</v>
      </c>
      <c r="C968" s="44">
        <v>1.79</v>
      </c>
      <c r="D968" s="36"/>
      <c r="E968" s="73">
        <v>90.744101633393825</v>
      </c>
      <c r="F968" s="73">
        <v>7.9874572218141582</v>
      </c>
      <c r="G968" s="52">
        <v>5.1700000000000003E-2</v>
      </c>
      <c r="H968" s="52">
        <v>6.7000000000000002E-3</v>
      </c>
      <c r="I968" s="70" t="s">
        <v>26</v>
      </c>
      <c r="J968" s="44">
        <v>76.8</v>
      </c>
      <c r="K968" s="44">
        <v>5.8</v>
      </c>
      <c r="L968" s="44">
        <v>70.7</v>
      </c>
      <c r="M968" s="44">
        <v>3.1</v>
      </c>
      <c r="N968" s="44">
        <v>271</v>
      </c>
      <c r="O968" s="44">
        <v>149</v>
      </c>
      <c r="P968" s="36"/>
      <c r="Q968" s="44">
        <v>70.3</v>
      </c>
      <c r="R968" s="44">
        <v>3.1</v>
      </c>
      <c r="S968" s="41"/>
      <c r="T968" s="41">
        <f t="shared" si="36"/>
        <v>-8.6280056577086199</v>
      </c>
      <c r="U968" s="41">
        <f t="shared" si="37"/>
        <v>-283.30975954738335</v>
      </c>
    </row>
    <row r="969" spans="1:21">
      <c r="A969" s="53" t="s">
        <v>2003</v>
      </c>
      <c r="B969" s="44">
        <v>340</v>
      </c>
      <c r="C969" s="44">
        <v>1.6379999999999999</v>
      </c>
      <c r="D969" s="36"/>
      <c r="E969" s="73">
        <v>88.967971530249116</v>
      </c>
      <c r="F969" s="73">
        <v>5.7781689694912677</v>
      </c>
      <c r="G969" s="52">
        <v>6.0400000000000002E-2</v>
      </c>
      <c r="H969" s="52">
        <v>9.1000000000000004E-3</v>
      </c>
      <c r="I969" s="70" t="s">
        <v>26</v>
      </c>
      <c r="J969" s="44">
        <v>90.8</v>
      </c>
      <c r="K969" s="44">
        <v>7.1</v>
      </c>
      <c r="L969" s="44">
        <v>72.099999999999994</v>
      </c>
      <c r="M969" s="44">
        <v>2.2999999999999998</v>
      </c>
      <c r="N969" s="44">
        <v>617</v>
      </c>
      <c r="O969" s="44">
        <v>163</v>
      </c>
      <c r="P969" s="36"/>
      <c r="Q969" s="44">
        <v>70.900000000000006</v>
      </c>
      <c r="R969" s="44">
        <v>2.2999999999999998</v>
      </c>
      <c r="S969" s="41"/>
      <c r="T969" s="41">
        <f t="shared" si="36"/>
        <v>-25.936199722607494</v>
      </c>
      <c r="U969" s="41">
        <f t="shared" si="37"/>
        <v>-755.75589459084608</v>
      </c>
    </row>
    <row r="970" spans="1:21">
      <c r="A970" s="53" t="s">
        <v>2002</v>
      </c>
      <c r="B970" s="44">
        <v>285</v>
      </c>
      <c r="C970" s="44">
        <v>1.68</v>
      </c>
      <c r="D970" s="36"/>
      <c r="E970" s="73">
        <v>86.956521739130437</v>
      </c>
      <c r="F970" s="73">
        <v>11.342155009451796</v>
      </c>
      <c r="G970" s="52">
        <v>0.06</v>
      </c>
      <c r="H970" s="52">
        <v>1.2999999999999999E-2</v>
      </c>
      <c r="I970" s="70" t="s">
        <v>26</v>
      </c>
      <c r="J970" s="44">
        <v>92</v>
      </c>
      <c r="K970" s="44">
        <v>11</v>
      </c>
      <c r="L970" s="44">
        <v>73.7</v>
      </c>
      <c r="M970" s="44">
        <v>4.8</v>
      </c>
      <c r="N970" s="44">
        <v>603</v>
      </c>
      <c r="O970" s="44">
        <v>234</v>
      </c>
      <c r="P970" s="36"/>
      <c r="Q970" s="44">
        <v>72.599999999999994</v>
      </c>
      <c r="R970" s="44">
        <v>4.7</v>
      </c>
      <c r="S970" s="41"/>
      <c r="T970" s="41">
        <f t="shared" si="36"/>
        <v>-24.830393487109902</v>
      </c>
      <c r="U970" s="41">
        <f t="shared" si="37"/>
        <v>-718.18181818181813</v>
      </c>
    </row>
    <row r="971" spans="1:21">
      <c r="A971" s="53" t="s">
        <v>2001</v>
      </c>
      <c r="B971" s="44">
        <v>282</v>
      </c>
      <c r="C971" s="44">
        <v>1.502</v>
      </c>
      <c r="D971" s="36"/>
      <c r="E971" s="73">
        <v>82.57638315441784</v>
      </c>
      <c r="F971" s="73">
        <v>6.6142932832192658</v>
      </c>
      <c r="G971" s="52">
        <v>5.6800000000000003E-2</v>
      </c>
      <c r="H971" s="52">
        <v>5.7000000000000002E-3</v>
      </c>
      <c r="I971" s="70" t="s">
        <v>26</v>
      </c>
      <c r="J971" s="44">
        <v>92</v>
      </c>
      <c r="K971" s="44">
        <v>5.6</v>
      </c>
      <c r="L971" s="44">
        <v>77.599999999999994</v>
      </c>
      <c r="M971" s="44">
        <v>3.1</v>
      </c>
      <c r="N971" s="44">
        <v>483</v>
      </c>
      <c r="O971" s="44">
        <v>111</v>
      </c>
      <c r="P971" s="36"/>
      <c r="Q971" s="44">
        <v>76.7</v>
      </c>
      <c r="R971" s="44">
        <v>3.1</v>
      </c>
      <c r="S971" s="41"/>
      <c r="T971" s="41">
        <f t="shared" si="36"/>
        <v>-18.556701030927844</v>
      </c>
      <c r="U971" s="41">
        <f t="shared" si="37"/>
        <v>-522.42268041237116</v>
      </c>
    </row>
    <row r="972" spans="1:21">
      <c r="A972" s="53" t="s">
        <v>2000</v>
      </c>
      <c r="B972" s="44">
        <v>390</v>
      </c>
      <c r="C972" s="44">
        <v>1.68</v>
      </c>
      <c r="D972" s="36"/>
      <c r="E972" s="73">
        <v>81.632653061224488</v>
      </c>
      <c r="F972" s="73">
        <v>5.2644731361932529</v>
      </c>
      <c r="G972" s="52">
        <v>5.7700000000000001E-2</v>
      </c>
      <c r="H972" s="52">
        <v>8.6E-3</v>
      </c>
      <c r="I972" s="70" t="s">
        <v>26</v>
      </c>
      <c r="J972" s="44">
        <v>94.4</v>
      </c>
      <c r="K972" s="44">
        <v>7.3</v>
      </c>
      <c r="L972" s="44">
        <v>78.5</v>
      </c>
      <c r="M972" s="44">
        <v>2.5</v>
      </c>
      <c r="N972" s="44">
        <v>517</v>
      </c>
      <c r="O972" s="44">
        <v>164</v>
      </c>
      <c r="P972" s="36"/>
      <c r="Q972" s="44">
        <v>77.5</v>
      </c>
      <c r="R972" s="44">
        <v>2.5</v>
      </c>
      <c r="S972" s="41"/>
      <c r="T972" s="41">
        <f t="shared" si="36"/>
        <v>-20.2547770700637</v>
      </c>
      <c r="U972" s="41">
        <f t="shared" si="37"/>
        <v>-558.59872611464971</v>
      </c>
    </row>
    <row r="973" spans="1:21">
      <c r="A973" s="53" t="s">
        <v>1999</v>
      </c>
      <c r="B973" s="44">
        <v>205</v>
      </c>
      <c r="C973" s="44">
        <v>1.6679999999999999</v>
      </c>
      <c r="D973" s="36"/>
      <c r="E973" s="73">
        <v>77.220077220077215</v>
      </c>
      <c r="F973" s="73">
        <v>4.7107228574410041</v>
      </c>
      <c r="G973" s="52">
        <v>5.5800000000000002E-2</v>
      </c>
      <c r="H973" s="52">
        <v>9.5999999999999992E-3</v>
      </c>
      <c r="I973" s="70" t="s">
        <v>26</v>
      </c>
      <c r="J973" s="44">
        <v>96.4</v>
      </c>
      <c r="K973" s="44">
        <v>8.4</v>
      </c>
      <c r="L973" s="44">
        <v>82.9</v>
      </c>
      <c r="M973" s="44">
        <v>2.5</v>
      </c>
      <c r="N973" s="44">
        <v>443</v>
      </c>
      <c r="O973" s="44">
        <v>191</v>
      </c>
      <c r="P973" s="36"/>
      <c r="Q973" s="44">
        <v>82.1</v>
      </c>
      <c r="R973" s="44">
        <v>2.5</v>
      </c>
      <c r="S973" s="41"/>
      <c r="T973" s="41">
        <f t="shared" si="36"/>
        <v>-16.284680337756331</v>
      </c>
      <c r="U973" s="41">
        <f t="shared" si="37"/>
        <v>-434.37876960193006</v>
      </c>
    </row>
    <row r="974" spans="1:21">
      <c r="A974" s="53" t="s">
        <v>1998</v>
      </c>
      <c r="B974" s="44">
        <v>350</v>
      </c>
      <c r="C974" s="44">
        <v>1.7</v>
      </c>
      <c r="D974" s="36"/>
      <c r="E974" s="73">
        <v>75.757575757575765</v>
      </c>
      <c r="F974" s="73">
        <v>4.7635445362718096</v>
      </c>
      <c r="G974" s="52">
        <v>6.0199999999999997E-2</v>
      </c>
      <c r="H974" s="52">
        <v>4.7999999999999996E-3</v>
      </c>
      <c r="I974" s="70" t="s">
        <v>26</v>
      </c>
      <c r="J974" s="44">
        <v>105.5</v>
      </c>
      <c r="K974" s="44">
        <v>5.0999999999999996</v>
      </c>
      <c r="L974" s="44">
        <v>84.5</v>
      </c>
      <c r="M974" s="44">
        <v>2.6</v>
      </c>
      <c r="N974" s="44">
        <v>610</v>
      </c>
      <c r="O974" s="44">
        <v>86</v>
      </c>
      <c r="P974" s="36"/>
      <c r="Q974" s="44">
        <v>83.2</v>
      </c>
      <c r="R974" s="44">
        <v>2.6</v>
      </c>
      <c r="S974" s="41"/>
      <c r="T974" s="41">
        <f t="shared" si="36"/>
        <v>-24.852071005917161</v>
      </c>
      <c r="U974" s="41">
        <f t="shared" si="37"/>
        <v>-621.89349112426032</v>
      </c>
    </row>
    <row r="975" spans="1:21">
      <c r="A975" s="53" t="s">
        <v>1997</v>
      </c>
      <c r="B975" s="44">
        <v>377</v>
      </c>
      <c r="C975" s="44">
        <v>1.6220000000000001</v>
      </c>
      <c r="D975" s="36"/>
      <c r="E975" s="73">
        <v>76.219512195121951</v>
      </c>
      <c r="F975" s="73">
        <v>4.3570605294467581</v>
      </c>
      <c r="G975" s="52">
        <v>5.0599999999999999E-2</v>
      </c>
      <c r="H975" s="52">
        <v>4.4000000000000003E-3</v>
      </c>
      <c r="I975" s="70" t="s">
        <v>26</v>
      </c>
      <c r="J975" s="44">
        <v>88.9</v>
      </c>
      <c r="K975" s="44">
        <v>4.4000000000000004</v>
      </c>
      <c r="L975" s="44">
        <v>84</v>
      </c>
      <c r="M975" s="44">
        <v>2.4</v>
      </c>
      <c r="N975" s="44">
        <v>222</v>
      </c>
      <c r="O975" s="44">
        <v>101</v>
      </c>
      <c r="P975" s="36"/>
      <c r="Q975" s="44">
        <v>83.7</v>
      </c>
      <c r="R975" s="44">
        <v>2.4</v>
      </c>
      <c r="S975" s="41"/>
      <c r="T975" s="41">
        <f t="shared" si="36"/>
        <v>-5.8333333333333401</v>
      </c>
      <c r="U975" s="41">
        <f t="shared" si="37"/>
        <v>-164.28571428571428</v>
      </c>
    </row>
    <row r="976" spans="1:21">
      <c r="A976" s="53" t="s">
        <v>1996</v>
      </c>
      <c r="B976" s="44">
        <v>373</v>
      </c>
      <c r="C976" s="44">
        <v>1.68</v>
      </c>
      <c r="D976" s="36"/>
      <c r="E976" s="73">
        <v>74.626865671641795</v>
      </c>
      <c r="F976" s="73">
        <v>5.5691690799732685</v>
      </c>
      <c r="G976" s="52">
        <v>5.8999999999999997E-2</v>
      </c>
      <c r="H976" s="52">
        <v>5.8999999999999999E-3</v>
      </c>
      <c r="I976" s="70" t="s">
        <v>26</v>
      </c>
      <c r="J976" s="44">
        <v>105</v>
      </c>
      <c r="K976" s="44">
        <v>6.2</v>
      </c>
      <c r="L976" s="44">
        <v>85.8</v>
      </c>
      <c r="M976" s="44">
        <v>3.2</v>
      </c>
      <c r="N976" s="44">
        <v>566</v>
      </c>
      <c r="O976" s="44">
        <v>109</v>
      </c>
      <c r="P976" s="36"/>
      <c r="Q976" s="44">
        <v>84.6</v>
      </c>
      <c r="R976" s="44">
        <v>3.1</v>
      </c>
      <c r="S976" s="41"/>
      <c r="T976" s="41">
        <f t="shared" si="36"/>
        <v>-22.37762237762238</v>
      </c>
      <c r="U976" s="41">
        <f t="shared" si="37"/>
        <v>-559.6736596736597</v>
      </c>
    </row>
    <row r="977" spans="1:21">
      <c r="A977" s="53" t="s">
        <v>1995</v>
      </c>
      <c r="B977" s="44">
        <v>528</v>
      </c>
      <c r="C977" s="44">
        <v>2.93</v>
      </c>
      <c r="D977" s="36"/>
      <c r="E977" s="73">
        <v>74.074074074074076</v>
      </c>
      <c r="F977" s="73">
        <v>5.4869684499314131</v>
      </c>
      <c r="G977" s="52">
        <v>5.9400000000000001E-2</v>
      </c>
      <c r="H977" s="52">
        <v>4.7000000000000002E-3</v>
      </c>
      <c r="I977" s="70" t="s">
        <v>26</v>
      </c>
      <c r="J977" s="44">
        <v>106.4</v>
      </c>
      <c r="K977" s="44">
        <v>5.5</v>
      </c>
      <c r="L977" s="44">
        <v>86.4</v>
      </c>
      <c r="M977" s="44">
        <v>3.2</v>
      </c>
      <c r="N977" s="44">
        <v>581</v>
      </c>
      <c r="O977" s="44">
        <v>86</v>
      </c>
      <c r="P977" s="36"/>
      <c r="Q977" s="44">
        <v>85.2</v>
      </c>
      <c r="R977" s="44">
        <v>3.1</v>
      </c>
      <c r="S977" s="41"/>
      <c r="T977" s="41">
        <f t="shared" si="36"/>
        <v>-23.148148148148145</v>
      </c>
      <c r="U977" s="41">
        <f t="shared" si="37"/>
        <v>-572.4537037037037</v>
      </c>
    </row>
    <row r="978" spans="1:21">
      <c r="A978" s="53" t="s">
        <v>1994</v>
      </c>
      <c r="B978" s="44">
        <v>840</v>
      </c>
      <c r="C978" s="44">
        <v>4.83</v>
      </c>
      <c r="D978" s="36"/>
      <c r="E978" s="73">
        <v>72.992700729927009</v>
      </c>
      <c r="F978" s="73">
        <v>5.0082582982577657</v>
      </c>
      <c r="G978" s="52">
        <v>5.0799999999999998E-2</v>
      </c>
      <c r="H978" s="52">
        <v>3.3E-3</v>
      </c>
      <c r="I978" s="70" t="s">
        <v>26</v>
      </c>
      <c r="J978" s="44">
        <v>93</v>
      </c>
      <c r="K978" s="44">
        <v>4.2</v>
      </c>
      <c r="L978" s="44">
        <v>87.7</v>
      </c>
      <c r="M978" s="44">
        <v>3</v>
      </c>
      <c r="N978" s="44">
        <v>231</v>
      </c>
      <c r="O978" s="44">
        <v>75</v>
      </c>
      <c r="P978" s="36"/>
      <c r="Q978" s="44">
        <v>87.4</v>
      </c>
      <c r="R978" s="44">
        <v>3</v>
      </c>
      <c r="S978" s="41"/>
      <c r="T978" s="41">
        <f t="shared" si="36"/>
        <v>-6.0433295324971459</v>
      </c>
      <c r="U978" s="41">
        <f t="shared" si="37"/>
        <v>-163.39794754846068</v>
      </c>
    </row>
    <row r="979" spans="1:21">
      <c r="A979" s="53" t="s">
        <v>1993</v>
      </c>
      <c r="B979" s="44">
        <v>245</v>
      </c>
      <c r="C979" s="44">
        <v>1.232</v>
      </c>
      <c r="D979" s="36"/>
      <c r="E979" s="73">
        <v>65.359477124183016</v>
      </c>
      <c r="F979" s="73">
        <v>4.6990473749412631</v>
      </c>
      <c r="G979" s="52">
        <v>7.1199999999999999E-2</v>
      </c>
      <c r="H979" s="52">
        <v>9.2999999999999992E-3</v>
      </c>
      <c r="I979" s="70" t="s">
        <v>26</v>
      </c>
      <c r="J979" s="44">
        <v>142</v>
      </c>
      <c r="K979" s="44">
        <v>9.9</v>
      </c>
      <c r="L979" s="44">
        <v>97.9</v>
      </c>
      <c r="M979" s="44">
        <v>3.5</v>
      </c>
      <c r="N979" s="44">
        <v>962</v>
      </c>
      <c r="O979" s="44">
        <v>133</v>
      </c>
      <c r="P979" s="36"/>
      <c r="Q979" s="44">
        <v>95</v>
      </c>
      <c r="R979" s="44">
        <v>3.4</v>
      </c>
      <c r="S979" s="41"/>
      <c r="T979" s="41">
        <f t="shared" si="36"/>
        <v>-45.045965270684363</v>
      </c>
      <c r="U979" s="41">
        <f t="shared" si="37"/>
        <v>-882.63534218590394</v>
      </c>
    </row>
    <row r="980" spans="1:21">
      <c r="A980" s="53" t="s">
        <v>1992</v>
      </c>
      <c r="B980" s="44">
        <v>324</v>
      </c>
      <c r="C980" s="44">
        <v>1.64</v>
      </c>
      <c r="D980" s="36"/>
      <c r="E980" s="73">
        <v>64.599483204134359</v>
      </c>
      <c r="F980" s="73">
        <v>3.5053983134026394</v>
      </c>
      <c r="G980" s="52">
        <v>5.4699999999999999E-2</v>
      </c>
      <c r="H980" s="52">
        <v>5.4000000000000003E-3</v>
      </c>
      <c r="I980" s="70" t="s">
        <v>26</v>
      </c>
      <c r="J980" s="44">
        <v>112.1</v>
      </c>
      <c r="K980" s="44">
        <v>6</v>
      </c>
      <c r="L980" s="44">
        <v>99</v>
      </c>
      <c r="M980" s="44">
        <v>2.7</v>
      </c>
      <c r="N980" s="44">
        <v>399</v>
      </c>
      <c r="O980" s="44">
        <v>111</v>
      </c>
      <c r="P980" s="36"/>
      <c r="Q980" s="44">
        <v>98.2</v>
      </c>
      <c r="R980" s="44">
        <v>2.6</v>
      </c>
      <c r="S980" s="41"/>
      <c r="T980" s="41">
        <f t="shared" si="36"/>
        <v>-13.232323232323226</v>
      </c>
      <c r="U980" s="41">
        <f t="shared" si="37"/>
        <v>-303.030303030303</v>
      </c>
    </row>
    <row r="981" spans="1:21">
      <c r="A981" s="53" t="s">
        <v>1991</v>
      </c>
      <c r="B981" s="44">
        <v>281</v>
      </c>
      <c r="C981" s="44">
        <v>1.613</v>
      </c>
      <c r="D981" s="36"/>
      <c r="E981" s="73">
        <v>61.500615006150063</v>
      </c>
      <c r="F981" s="73">
        <v>3.5553861073666089</v>
      </c>
      <c r="G981" s="52">
        <v>6.7900000000000002E-2</v>
      </c>
      <c r="H981" s="52">
        <v>7.4999999999999997E-3</v>
      </c>
      <c r="I981" s="70" t="s">
        <v>26</v>
      </c>
      <c r="J981" s="44">
        <v>143.80000000000001</v>
      </c>
      <c r="K981" s="44">
        <v>8.4</v>
      </c>
      <c r="L981" s="44">
        <v>104</v>
      </c>
      <c r="M981" s="44">
        <v>3</v>
      </c>
      <c r="N981" s="44">
        <v>865</v>
      </c>
      <c r="O981" s="44">
        <v>115</v>
      </c>
      <c r="P981" s="36"/>
      <c r="Q981" s="44">
        <v>101.4</v>
      </c>
      <c r="R981" s="44">
        <v>2.9</v>
      </c>
      <c r="S981" s="41"/>
      <c r="T981" s="41">
        <f t="shared" si="36"/>
        <v>-38.269230769230781</v>
      </c>
      <c r="U981" s="41">
        <f t="shared" si="37"/>
        <v>-731.73076923076928</v>
      </c>
    </row>
    <row r="982" spans="1:21">
      <c r="A982" s="53" t="s">
        <v>1990</v>
      </c>
      <c r="B982" s="44">
        <v>241</v>
      </c>
      <c r="C982" s="44">
        <v>1.5349999999999999</v>
      </c>
      <c r="D982" s="36"/>
      <c r="E982" s="73">
        <v>60.350030175015085</v>
      </c>
      <c r="F982" s="73">
        <v>3.6057048807039789</v>
      </c>
      <c r="G982" s="52">
        <v>6.9199999999999998E-2</v>
      </c>
      <c r="H982" s="52">
        <v>9.1000000000000004E-3</v>
      </c>
      <c r="I982" s="70" t="s">
        <v>26</v>
      </c>
      <c r="J982" s="44">
        <v>149</v>
      </c>
      <c r="K982" s="44">
        <v>10</v>
      </c>
      <c r="L982" s="44">
        <v>105.9</v>
      </c>
      <c r="M982" s="44">
        <v>3.1</v>
      </c>
      <c r="N982" s="44">
        <v>904</v>
      </c>
      <c r="O982" s="44">
        <v>136</v>
      </c>
      <c r="P982" s="36"/>
      <c r="Q982" s="44">
        <v>103.1</v>
      </c>
      <c r="R982" s="44">
        <v>3.1</v>
      </c>
      <c r="S982" s="41"/>
      <c r="T982" s="41">
        <f t="shared" si="36"/>
        <v>-40.698772426817747</v>
      </c>
      <c r="U982" s="41">
        <f t="shared" si="37"/>
        <v>-753.63550519357887</v>
      </c>
    </row>
    <row r="983" spans="1:21">
      <c r="A983" s="53"/>
      <c r="B983" s="44"/>
      <c r="C983" s="44"/>
      <c r="D983" s="36"/>
      <c r="E983" s="73"/>
      <c r="F983" s="73"/>
      <c r="G983" s="52"/>
      <c r="H983" s="52"/>
      <c r="I983" s="70"/>
      <c r="J983" s="36"/>
      <c r="K983" s="36"/>
      <c r="L983" s="36"/>
      <c r="M983" s="36"/>
      <c r="N983" s="36"/>
      <c r="O983" s="36"/>
      <c r="P983" s="36"/>
      <c r="Q983" s="36"/>
      <c r="R983" s="36"/>
      <c r="S983" s="41"/>
      <c r="T983" s="41"/>
      <c r="U983" s="41"/>
    </row>
    <row r="984" spans="1:21">
      <c r="A984" s="53" t="s">
        <v>1989</v>
      </c>
      <c r="B984" s="44">
        <v>6000</v>
      </c>
      <c r="C984" s="44">
        <v>2.141</v>
      </c>
      <c r="D984" s="36"/>
      <c r="E984" s="73">
        <v>146.62756598240469</v>
      </c>
      <c r="F984" s="73">
        <v>7.7398715181327997</v>
      </c>
      <c r="G984" s="52">
        <v>9.7699999999999995E-2</v>
      </c>
      <c r="H984" s="52">
        <v>5.0000000000000001E-3</v>
      </c>
      <c r="I984" s="70" t="s">
        <v>26</v>
      </c>
      <c r="J984" s="44">
        <v>89.2</v>
      </c>
      <c r="K984" s="44">
        <v>3.1</v>
      </c>
      <c r="L984" s="44">
        <v>43.8</v>
      </c>
      <c r="M984" s="44">
        <v>1.2</v>
      </c>
      <c r="N984" s="44">
        <v>1580</v>
      </c>
      <c r="O984" s="44">
        <v>48</v>
      </c>
      <c r="P984" s="36"/>
      <c r="Q984" s="44">
        <v>41</v>
      </c>
      <c r="R984" s="44">
        <v>1.1000000000000001</v>
      </c>
      <c r="S984" s="41"/>
      <c r="T984" s="41">
        <f t="shared" ref="T984:T1015" si="38">(L984-J984)/L984*100</f>
        <v>-103.6529680365297</v>
      </c>
      <c r="U984" s="41">
        <f t="shared" ref="U984:U1015" si="39">(L984-N984)/L984*100</f>
        <v>-3507.3059360730595</v>
      </c>
    </row>
    <row r="985" spans="1:21">
      <c r="A985" s="53" t="s">
        <v>1988</v>
      </c>
      <c r="B985" s="44">
        <v>3230</v>
      </c>
      <c r="C985" s="44">
        <v>2.15</v>
      </c>
      <c r="D985" s="36"/>
      <c r="E985" s="73">
        <v>110.25358324145535</v>
      </c>
      <c r="F985" s="73">
        <v>7.9013042014273402</v>
      </c>
      <c r="G985" s="52">
        <v>6.54E-2</v>
      </c>
      <c r="H985" s="52">
        <v>4.5999999999999999E-3</v>
      </c>
      <c r="I985" s="70" t="s">
        <v>26</v>
      </c>
      <c r="J985" s="44">
        <v>79.8</v>
      </c>
      <c r="K985" s="44">
        <v>3.9</v>
      </c>
      <c r="L985" s="44">
        <v>58.2</v>
      </c>
      <c r="M985" s="44">
        <v>2.1</v>
      </c>
      <c r="N985" s="44">
        <v>786</v>
      </c>
      <c r="O985" s="44">
        <v>74</v>
      </c>
      <c r="P985" s="36"/>
      <c r="Q985" s="44">
        <v>56.9</v>
      </c>
      <c r="R985" s="44">
        <v>2</v>
      </c>
      <c r="S985" s="41"/>
      <c r="T985" s="41">
        <f t="shared" si="38"/>
        <v>-37.113402061855659</v>
      </c>
      <c r="U985" s="41">
        <f t="shared" si="39"/>
        <v>-1250.5154639175255</v>
      </c>
    </row>
    <row r="986" spans="1:21">
      <c r="A986" s="53" t="s">
        <v>1987</v>
      </c>
      <c r="B986" s="44">
        <v>6240</v>
      </c>
      <c r="C986" s="44">
        <v>3.25</v>
      </c>
      <c r="D986" s="36"/>
      <c r="E986" s="73">
        <v>106.83760683760683</v>
      </c>
      <c r="F986" s="73">
        <v>3.9949959821754679</v>
      </c>
      <c r="G986" s="52">
        <v>6.7799999999999999E-2</v>
      </c>
      <c r="H986" s="52">
        <v>3.2000000000000002E-3</v>
      </c>
      <c r="I986" s="70" t="s">
        <v>26</v>
      </c>
      <c r="J986" s="44">
        <v>85.1</v>
      </c>
      <c r="K986" s="44">
        <v>2.5</v>
      </c>
      <c r="L986" s="44">
        <v>60.1</v>
      </c>
      <c r="M986" s="44">
        <v>1.1000000000000001</v>
      </c>
      <c r="N986" s="44">
        <v>862</v>
      </c>
      <c r="O986" s="44">
        <v>49</v>
      </c>
      <c r="P986" s="36"/>
      <c r="Q986" s="44">
        <v>58.5</v>
      </c>
      <c r="R986" s="44">
        <v>1.1000000000000001</v>
      </c>
      <c r="S986" s="41"/>
      <c r="T986" s="41">
        <f t="shared" si="38"/>
        <v>-41.59733777038268</v>
      </c>
      <c r="U986" s="41">
        <f t="shared" si="39"/>
        <v>-1334.2762063227954</v>
      </c>
    </row>
    <row r="987" spans="1:21">
      <c r="A987" s="53" t="s">
        <v>1986</v>
      </c>
      <c r="B987" s="44">
        <v>3100</v>
      </c>
      <c r="C987" s="44">
        <v>2.71</v>
      </c>
      <c r="D987" s="36"/>
      <c r="E987" s="73">
        <v>102.24948875255623</v>
      </c>
      <c r="F987" s="73">
        <v>5.1229293955779713</v>
      </c>
      <c r="G987" s="52">
        <v>9.9500000000000005E-2</v>
      </c>
      <c r="H987" s="52">
        <v>6.8999999999999999E-3</v>
      </c>
      <c r="I987" s="70" t="s">
        <v>26</v>
      </c>
      <c r="J987" s="44">
        <v>127.8</v>
      </c>
      <c r="K987" s="44">
        <v>5.0999999999999996</v>
      </c>
      <c r="L987" s="44">
        <v>62.7</v>
      </c>
      <c r="M987" s="44">
        <v>1.6</v>
      </c>
      <c r="N987" s="44">
        <v>1614</v>
      </c>
      <c r="O987" s="44">
        <v>65</v>
      </c>
      <c r="P987" s="36"/>
      <c r="Q987" s="44">
        <v>58.6</v>
      </c>
      <c r="R987" s="44">
        <v>1.5</v>
      </c>
      <c r="S987" s="41"/>
      <c r="T987" s="41">
        <f t="shared" si="38"/>
        <v>-103.82775119617223</v>
      </c>
      <c r="U987" s="41">
        <f t="shared" si="39"/>
        <v>-2474.1626794258373</v>
      </c>
    </row>
    <row r="988" spans="1:21">
      <c r="A988" s="53" t="s">
        <v>1985</v>
      </c>
      <c r="B988" s="44">
        <v>4350</v>
      </c>
      <c r="C988" s="44">
        <v>2.75</v>
      </c>
      <c r="D988" s="36"/>
      <c r="E988" s="73">
        <v>104.05827263267429</v>
      </c>
      <c r="F988" s="73">
        <v>6.1720307388787026</v>
      </c>
      <c r="G988" s="52">
        <v>6.9599999999999995E-2</v>
      </c>
      <c r="H988" s="52">
        <v>4.1999999999999997E-3</v>
      </c>
      <c r="I988" s="70" t="s">
        <v>26</v>
      </c>
      <c r="J988" s="44">
        <v>89.5</v>
      </c>
      <c r="K988" s="44">
        <v>3.6</v>
      </c>
      <c r="L988" s="44">
        <v>61.7</v>
      </c>
      <c r="M988" s="44">
        <v>1.8</v>
      </c>
      <c r="N988" s="44">
        <v>916</v>
      </c>
      <c r="O988" s="44">
        <v>62</v>
      </c>
      <c r="P988" s="36"/>
      <c r="Q988" s="44">
        <v>59.9</v>
      </c>
      <c r="R988" s="44">
        <v>1.8</v>
      </c>
      <c r="S988" s="41"/>
      <c r="T988" s="41">
        <f t="shared" si="38"/>
        <v>-45.056726094003238</v>
      </c>
      <c r="U988" s="41">
        <f t="shared" si="39"/>
        <v>-1384.6029173419772</v>
      </c>
    </row>
    <row r="989" spans="1:21">
      <c r="A989" s="53" t="s">
        <v>1984</v>
      </c>
      <c r="B989" s="44">
        <v>3840</v>
      </c>
      <c r="C989" s="44">
        <v>2.83</v>
      </c>
      <c r="D989" s="36"/>
      <c r="E989" s="73">
        <v>94.250706880301607</v>
      </c>
      <c r="F989" s="73">
        <v>7.6395483427954165</v>
      </c>
      <c r="G989" s="52">
        <v>0.13600000000000001</v>
      </c>
      <c r="H989" s="52">
        <v>1.0999999999999999E-2</v>
      </c>
      <c r="I989" s="70" t="s">
        <v>26</v>
      </c>
      <c r="J989" s="44">
        <v>184.2</v>
      </c>
      <c r="K989" s="44">
        <v>9.6</v>
      </c>
      <c r="L989" s="44">
        <v>68</v>
      </c>
      <c r="M989" s="44">
        <v>2.7</v>
      </c>
      <c r="N989" s="44">
        <v>2176</v>
      </c>
      <c r="O989" s="44">
        <v>70</v>
      </c>
      <c r="P989" s="36"/>
      <c r="Q989" s="44">
        <v>60.5</v>
      </c>
      <c r="R989" s="44">
        <v>2.4</v>
      </c>
      <c r="S989" s="41"/>
      <c r="T989" s="41">
        <f t="shared" si="38"/>
        <v>-170.88235294117646</v>
      </c>
      <c r="U989" s="41">
        <f t="shared" si="39"/>
        <v>-3100</v>
      </c>
    </row>
    <row r="990" spans="1:21">
      <c r="A990" s="53" t="s">
        <v>1983</v>
      </c>
      <c r="B990" s="44">
        <v>208</v>
      </c>
      <c r="C990" s="44">
        <v>1.508</v>
      </c>
      <c r="D990" s="36"/>
      <c r="E990" s="73">
        <v>96.246390760346486</v>
      </c>
      <c r="F990" s="73">
        <v>5.5580206406359851</v>
      </c>
      <c r="G990" s="52">
        <v>0.10100000000000001</v>
      </c>
      <c r="H990" s="52">
        <v>2.1999999999999999E-2</v>
      </c>
      <c r="I990" s="70" t="s">
        <v>26</v>
      </c>
      <c r="J990" s="44">
        <v>137</v>
      </c>
      <c r="K990" s="44">
        <v>14</v>
      </c>
      <c r="L990" s="44">
        <v>66.599999999999994</v>
      </c>
      <c r="M990" s="44">
        <v>1.9</v>
      </c>
      <c r="N990" s="44">
        <v>1642</v>
      </c>
      <c r="O990" s="44">
        <v>202</v>
      </c>
      <c r="P990" s="36"/>
      <c r="Q990" s="44">
        <v>62.1</v>
      </c>
      <c r="R990" s="44">
        <v>1.8</v>
      </c>
      <c r="S990" s="41"/>
      <c r="T990" s="41">
        <f t="shared" si="38"/>
        <v>-105.70570570570572</v>
      </c>
      <c r="U990" s="41">
        <f t="shared" si="39"/>
        <v>-2365.4654654654655</v>
      </c>
    </row>
    <row r="991" spans="1:21">
      <c r="A991" s="53" t="s">
        <v>1982</v>
      </c>
      <c r="B991" s="44">
        <v>5000</v>
      </c>
      <c r="C991" s="44">
        <v>2.84</v>
      </c>
      <c r="D991" s="36"/>
      <c r="E991" s="73">
        <v>95.147478591817318</v>
      </c>
      <c r="F991" s="73">
        <v>3.6212170729521342</v>
      </c>
      <c r="G991" s="52">
        <v>5.5800000000000002E-2</v>
      </c>
      <c r="H991" s="52">
        <v>2.3999999999999998E-3</v>
      </c>
      <c r="I991" s="70" t="s">
        <v>26</v>
      </c>
      <c r="J991" s="44">
        <v>78.900000000000006</v>
      </c>
      <c r="K991" s="44">
        <v>2.2000000000000002</v>
      </c>
      <c r="L991" s="44">
        <v>67.400000000000006</v>
      </c>
      <c r="M991" s="44">
        <v>1.3</v>
      </c>
      <c r="N991" s="44">
        <v>443</v>
      </c>
      <c r="O991" s="44">
        <v>48</v>
      </c>
      <c r="P991" s="36"/>
      <c r="Q991" s="44">
        <v>66.7</v>
      </c>
      <c r="R991" s="44">
        <v>1.3</v>
      </c>
      <c r="S991" s="41"/>
      <c r="T991" s="41">
        <f t="shared" si="38"/>
        <v>-17.062314540059344</v>
      </c>
      <c r="U991" s="41">
        <f t="shared" si="39"/>
        <v>-557.27002967359044</v>
      </c>
    </row>
    <row r="992" spans="1:21">
      <c r="A992" s="53" t="s">
        <v>1981</v>
      </c>
      <c r="B992" s="44">
        <v>1548</v>
      </c>
      <c r="C992" s="44">
        <v>1.3089999999999999</v>
      </c>
      <c r="D992" s="36"/>
      <c r="E992" s="73">
        <v>94.428706326723315</v>
      </c>
      <c r="F992" s="73">
        <v>4.1017190661277363</v>
      </c>
      <c r="G992" s="52">
        <v>5.4699999999999999E-2</v>
      </c>
      <c r="H992" s="52">
        <v>2.0999999999999999E-3</v>
      </c>
      <c r="I992" s="70" t="s">
        <v>26</v>
      </c>
      <c r="J992" s="44">
        <v>78</v>
      </c>
      <c r="K992" s="44">
        <v>2.2000000000000002</v>
      </c>
      <c r="L992" s="44">
        <v>67.900000000000006</v>
      </c>
      <c r="M992" s="44">
        <v>1.5</v>
      </c>
      <c r="N992" s="44">
        <v>399</v>
      </c>
      <c r="O992" s="44">
        <v>43</v>
      </c>
      <c r="P992" s="36"/>
      <c r="Q992" s="44">
        <v>67.3</v>
      </c>
      <c r="R992" s="44">
        <v>1.5</v>
      </c>
      <c r="S992" s="41"/>
      <c r="T992" s="41">
        <f t="shared" si="38"/>
        <v>-14.874815905743732</v>
      </c>
      <c r="U992" s="41">
        <f t="shared" si="39"/>
        <v>-487.62886597938137</v>
      </c>
    </row>
    <row r="993" spans="1:21">
      <c r="A993" s="53" t="s">
        <v>1980</v>
      </c>
      <c r="B993" s="44">
        <v>1323</v>
      </c>
      <c r="C993" s="44">
        <v>0.91</v>
      </c>
      <c r="D993" s="36"/>
      <c r="E993" s="73">
        <v>92.592592592592581</v>
      </c>
      <c r="F993" s="73">
        <v>5.058299039780521</v>
      </c>
      <c r="G993" s="52">
        <v>5.4399999999999997E-2</v>
      </c>
      <c r="H993" s="52">
        <v>3.3999999999999998E-3</v>
      </c>
      <c r="I993" s="70" t="s">
        <v>26</v>
      </c>
      <c r="J993" s="44">
        <v>79.099999999999994</v>
      </c>
      <c r="K993" s="44">
        <v>3.2</v>
      </c>
      <c r="L993" s="44">
        <v>69.2</v>
      </c>
      <c r="M993" s="44">
        <v>1.9</v>
      </c>
      <c r="N993" s="44">
        <v>387</v>
      </c>
      <c r="O993" s="44">
        <v>70</v>
      </c>
      <c r="P993" s="36"/>
      <c r="Q993" s="44">
        <v>68.599999999999994</v>
      </c>
      <c r="R993" s="44">
        <v>1.9</v>
      </c>
      <c r="S993" s="41"/>
      <c r="T993" s="41">
        <f t="shared" si="38"/>
        <v>-14.306358381502877</v>
      </c>
      <c r="U993" s="41">
        <f t="shared" si="39"/>
        <v>-459.24855491329481</v>
      </c>
    </row>
    <row r="994" spans="1:21">
      <c r="A994" s="53" t="s">
        <v>1979</v>
      </c>
      <c r="B994" s="44">
        <v>2780</v>
      </c>
      <c r="C994" s="44">
        <v>2.81</v>
      </c>
      <c r="D994" s="36"/>
      <c r="E994" s="73">
        <v>92.678405931417984</v>
      </c>
      <c r="F994" s="73">
        <v>5.2394650248531018</v>
      </c>
      <c r="G994" s="52">
        <v>5.1700000000000003E-2</v>
      </c>
      <c r="H994" s="52">
        <v>2.7000000000000001E-3</v>
      </c>
      <c r="I994" s="70" t="s">
        <v>26</v>
      </c>
      <c r="J994" s="44">
        <v>75.2</v>
      </c>
      <c r="K994" s="44">
        <v>2.8</v>
      </c>
      <c r="L994" s="44">
        <v>69.2</v>
      </c>
      <c r="M994" s="44">
        <v>1.9</v>
      </c>
      <c r="N994" s="44">
        <v>271</v>
      </c>
      <c r="O994" s="44">
        <v>60</v>
      </c>
      <c r="P994" s="36"/>
      <c r="Q994" s="44">
        <v>68.8</v>
      </c>
      <c r="R994" s="44">
        <v>1.9</v>
      </c>
      <c r="S994" s="41"/>
      <c r="T994" s="41">
        <f t="shared" si="38"/>
        <v>-8.6705202312138727</v>
      </c>
      <c r="U994" s="41">
        <f t="shared" si="39"/>
        <v>-291.61849710982659</v>
      </c>
    </row>
    <row r="995" spans="1:21">
      <c r="A995" s="53" t="s">
        <v>1978</v>
      </c>
      <c r="B995" s="44">
        <v>1070</v>
      </c>
      <c r="C995" s="44">
        <v>1.996</v>
      </c>
      <c r="D995" s="36"/>
      <c r="E995" s="73">
        <v>90.744101633393825</v>
      </c>
      <c r="F995" s="73">
        <v>2.882072193438098</v>
      </c>
      <c r="G995" s="52">
        <v>5.21E-2</v>
      </c>
      <c r="H995" s="52">
        <v>2.3999999999999998E-3</v>
      </c>
      <c r="I995" s="70" t="s">
        <v>26</v>
      </c>
      <c r="J995" s="44">
        <v>77.3</v>
      </c>
      <c r="K995" s="44">
        <v>2.1</v>
      </c>
      <c r="L995" s="44">
        <v>70.7</v>
      </c>
      <c r="M995" s="44">
        <v>1.1000000000000001</v>
      </c>
      <c r="N995" s="44">
        <v>289</v>
      </c>
      <c r="O995" s="44">
        <v>53</v>
      </c>
      <c r="P995" s="36"/>
      <c r="Q995" s="44">
        <v>70.2</v>
      </c>
      <c r="R995" s="44">
        <v>1.1000000000000001</v>
      </c>
      <c r="S995" s="41"/>
      <c r="T995" s="41">
        <f t="shared" si="38"/>
        <v>-9.335219236209328</v>
      </c>
      <c r="U995" s="41">
        <f t="shared" si="39"/>
        <v>-308.76944837340881</v>
      </c>
    </row>
    <row r="996" spans="1:21">
      <c r="A996" s="53" t="s">
        <v>1977</v>
      </c>
      <c r="B996" s="44">
        <v>1042</v>
      </c>
      <c r="C996" s="44">
        <v>1.458</v>
      </c>
      <c r="D996" s="36"/>
      <c r="E996" s="73">
        <v>89.605734767025098</v>
      </c>
      <c r="F996" s="73">
        <v>2.810215696098457</v>
      </c>
      <c r="G996" s="52">
        <v>5.7099999999999998E-2</v>
      </c>
      <c r="H996" s="52">
        <v>2.5999999999999999E-3</v>
      </c>
      <c r="I996" s="70" t="s">
        <v>26</v>
      </c>
      <c r="J996" s="44">
        <v>85.5</v>
      </c>
      <c r="K996" s="44">
        <v>2.2999999999999998</v>
      </c>
      <c r="L996" s="44">
        <v>71.5</v>
      </c>
      <c r="M996" s="44">
        <v>1.1000000000000001</v>
      </c>
      <c r="N996" s="44">
        <v>494</v>
      </c>
      <c r="O996" s="44">
        <v>50</v>
      </c>
      <c r="P996" s="36"/>
      <c r="Q996" s="44">
        <v>70.7</v>
      </c>
      <c r="R996" s="44">
        <v>1.1000000000000001</v>
      </c>
      <c r="S996" s="41"/>
      <c r="T996" s="41">
        <f t="shared" si="38"/>
        <v>-19.58041958041958</v>
      </c>
      <c r="U996" s="41">
        <f t="shared" si="39"/>
        <v>-590.90909090909088</v>
      </c>
    </row>
    <row r="997" spans="1:21">
      <c r="A997" s="53" t="s">
        <v>1976</v>
      </c>
      <c r="B997" s="44">
        <v>1870</v>
      </c>
      <c r="C997" s="44">
        <v>1.9810000000000001</v>
      </c>
      <c r="D997" s="36"/>
      <c r="E997" s="73">
        <v>89.686098654708516</v>
      </c>
      <c r="F997" s="73">
        <v>5.6305174043314761</v>
      </c>
      <c r="G997" s="52">
        <v>5.04E-2</v>
      </c>
      <c r="H997" s="52">
        <v>2.2000000000000001E-3</v>
      </c>
      <c r="I997" s="70" t="s">
        <v>26</v>
      </c>
      <c r="J997" s="44">
        <v>75.7</v>
      </c>
      <c r="K997" s="44">
        <v>2.8</v>
      </c>
      <c r="L997" s="44">
        <v>71.5</v>
      </c>
      <c r="M997" s="44">
        <v>2.2000000000000002</v>
      </c>
      <c r="N997" s="44">
        <v>212</v>
      </c>
      <c r="O997" s="44">
        <v>51</v>
      </c>
      <c r="P997" s="36"/>
      <c r="Q997" s="44">
        <v>71.2</v>
      </c>
      <c r="R997" s="44">
        <v>2.2000000000000002</v>
      </c>
      <c r="S997" s="41"/>
      <c r="T997" s="41">
        <f t="shared" si="38"/>
        <v>-5.8741258741258777</v>
      </c>
      <c r="U997" s="41">
        <f t="shared" si="39"/>
        <v>-196.50349650349651</v>
      </c>
    </row>
    <row r="998" spans="1:21">
      <c r="A998" s="53" t="s">
        <v>1975</v>
      </c>
      <c r="B998" s="44">
        <v>1157</v>
      </c>
      <c r="C998" s="44">
        <v>1.381</v>
      </c>
      <c r="D998" s="36"/>
      <c r="E998" s="73">
        <v>87.032201914708438</v>
      </c>
      <c r="F998" s="73">
        <v>6.4384135446041926</v>
      </c>
      <c r="G998" s="52">
        <v>6.6000000000000003E-2</v>
      </c>
      <c r="H998" s="52">
        <v>0.01</v>
      </c>
      <c r="I998" s="70" t="s">
        <v>26</v>
      </c>
      <c r="J998" s="44">
        <v>100.9</v>
      </c>
      <c r="K998" s="44">
        <v>8.1</v>
      </c>
      <c r="L998" s="44">
        <v>73.599999999999994</v>
      </c>
      <c r="M998" s="44">
        <v>2.7</v>
      </c>
      <c r="N998" s="44">
        <v>805</v>
      </c>
      <c r="O998" s="44">
        <v>159</v>
      </c>
      <c r="P998" s="36"/>
      <c r="Q998" s="44">
        <v>71.900000000000006</v>
      </c>
      <c r="R998" s="44">
        <v>2.6</v>
      </c>
      <c r="S998" s="41"/>
      <c r="T998" s="41">
        <f t="shared" si="38"/>
        <v>-37.092391304347842</v>
      </c>
      <c r="U998" s="41">
        <f t="shared" si="39"/>
        <v>-993.75</v>
      </c>
    </row>
    <row r="999" spans="1:21">
      <c r="A999" s="53" t="s">
        <v>1974</v>
      </c>
      <c r="B999" s="44">
        <v>274</v>
      </c>
      <c r="C999" s="44">
        <v>2.65</v>
      </c>
      <c r="D999" s="36"/>
      <c r="E999" s="73">
        <v>86.580086580086586</v>
      </c>
      <c r="F999" s="73">
        <v>6.7465002529937594</v>
      </c>
      <c r="G999" s="52">
        <v>7.0699999999999999E-2</v>
      </c>
      <c r="H999" s="52">
        <v>5.5999999999999999E-3</v>
      </c>
      <c r="I999" s="70" t="s">
        <v>26</v>
      </c>
      <c r="J999" s="44">
        <v>108.3</v>
      </c>
      <c r="K999" s="44">
        <v>5.7</v>
      </c>
      <c r="L999" s="44">
        <v>74</v>
      </c>
      <c r="M999" s="44">
        <v>2.9</v>
      </c>
      <c r="N999" s="44">
        <v>948</v>
      </c>
      <c r="O999" s="44">
        <v>81</v>
      </c>
      <c r="P999" s="36"/>
      <c r="Q999" s="44">
        <v>71.900000000000006</v>
      </c>
      <c r="R999" s="44">
        <v>2.8</v>
      </c>
      <c r="S999" s="41"/>
      <c r="T999" s="41">
        <f t="shared" si="38"/>
        <v>-46.351351351351347</v>
      </c>
      <c r="U999" s="41">
        <f t="shared" si="39"/>
        <v>-1181.081081081081</v>
      </c>
    </row>
    <row r="1000" spans="1:21">
      <c r="A1000" s="53" t="s">
        <v>1973</v>
      </c>
      <c r="B1000" s="44">
        <v>1900</v>
      </c>
      <c r="C1000" s="44">
        <v>1.56</v>
      </c>
      <c r="D1000" s="36"/>
      <c r="E1000" s="73">
        <v>88.417329796640132</v>
      </c>
      <c r="F1000" s="73">
        <v>5.159631977522765</v>
      </c>
      <c r="G1000" s="52">
        <v>4.9599999999999998E-2</v>
      </c>
      <c r="H1000" s="52">
        <v>1.8E-3</v>
      </c>
      <c r="I1000" s="70" t="s">
        <v>26</v>
      </c>
      <c r="J1000" s="44">
        <v>75.599999999999994</v>
      </c>
      <c r="K1000" s="44">
        <v>2.5</v>
      </c>
      <c r="L1000" s="44">
        <v>72.5</v>
      </c>
      <c r="M1000" s="44">
        <v>2.1</v>
      </c>
      <c r="N1000" s="44">
        <v>175</v>
      </c>
      <c r="O1000" s="44">
        <v>42</v>
      </c>
      <c r="P1000" s="36"/>
      <c r="Q1000" s="44">
        <v>72.3</v>
      </c>
      <c r="R1000" s="44">
        <v>2.1</v>
      </c>
      <c r="S1000" s="41"/>
      <c r="T1000" s="41">
        <f t="shared" si="38"/>
        <v>-4.2758620689655098</v>
      </c>
      <c r="U1000" s="41">
        <f t="shared" si="39"/>
        <v>-141.37931034482759</v>
      </c>
    </row>
    <row r="1001" spans="1:21">
      <c r="A1001" s="53" t="s">
        <v>1972</v>
      </c>
      <c r="B1001" s="44">
        <v>396</v>
      </c>
      <c r="C1001" s="44">
        <v>1.304</v>
      </c>
      <c r="D1001" s="36"/>
      <c r="E1001" s="73">
        <v>85.470085470085465</v>
      </c>
      <c r="F1001" s="73">
        <v>2.7759514939002119</v>
      </c>
      <c r="G1001" s="52">
        <v>7.0699999999999999E-2</v>
      </c>
      <c r="H1001" s="52">
        <v>5.0000000000000001E-3</v>
      </c>
      <c r="I1001" s="70" t="s">
        <v>26</v>
      </c>
      <c r="J1001" s="44">
        <v>109.6</v>
      </c>
      <c r="K1001" s="44">
        <v>4</v>
      </c>
      <c r="L1001" s="44">
        <v>75</v>
      </c>
      <c r="M1001" s="44">
        <v>1.2</v>
      </c>
      <c r="N1001" s="44">
        <v>948</v>
      </c>
      <c r="O1001" s="44">
        <v>72</v>
      </c>
      <c r="P1001" s="36"/>
      <c r="Q1001" s="44">
        <v>72.8</v>
      </c>
      <c r="R1001" s="44">
        <v>1.2</v>
      </c>
      <c r="S1001" s="41"/>
      <c r="T1001" s="41">
        <f t="shared" si="38"/>
        <v>-46.133333333333326</v>
      </c>
      <c r="U1001" s="41">
        <f t="shared" si="39"/>
        <v>-1164</v>
      </c>
    </row>
    <row r="1002" spans="1:21">
      <c r="A1002" s="53" t="s">
        <v>1971</v>
      </c>
      <c r="B1002" s="44">
        <v>675</v>
      </c>
      <c r="C1002" s="44">
        <v>2.0099999999999998</v>
      </c>
      <c r="D1002" s="36"/>
      <c r="E1002" s="73">
        <v>87.108013937282223</v>
      </c>
      <c r="F1002" s="73">
        <v>3.3386346805230116</v>
      </c>
      <c r="G1002" s="52">
        <v>4.8099999999999997E-2</v>
      </c>
      <c r="H1002" s="52">
        <v>2.3999999999999998E-3</v>
      </c>
      <c r="I1002" s="70" t="s">
        <v>26</v>
      </c>
      <c r="J1002" s="44">
        <v>74.5</v>
      </c>
      <c r="K1002" s="44">
        <v>2.2999999999999998</v>
      </c>
      <c r="L1002" s="44">
        <v>73.599999999999994</v>
      </c>
      <c r="M1002" s="44">
        <v>1.4</v>
      </c>
      <c r="N1002" s="44">
        <v>103</v>
      </c>
      <c r="O1002" s="44">
        <v>59</v>
      </c>
      <c r="P1002" s="36"/>
      <c r="Q1002" s="44">
        <v>73.5</v>
      </c>
      <c r="R1002" s="44">
        <v>1.4</v>
      </c>
      <c r="S1002" s="41"/>
      <c r="T1002" s="41">
        <f t="shared" si="38"/>
        <v>-1.2228260869565295</v>
      </c>
      <c r="U1002" s="41">
        <f t="shared" si="39"/>
        <v>-39.945652173913054</v>
      </c>
    </row>
    <row r="1003" spans="1:21">
      <c r="A1003" s="53" t="s">
        <v>1970</v>
      </c>
      <c r="B1003" s="44">
        <v>523</v>
      </c>
      <c r="C1003" s="44">
        <v>1.849</v>
      </c>
      <c r="D1003" s="36"/>
      <c r="E1003" s="73">
        <v>84.530853761622993</v>
      </c>
      <c r="F1003" s="73">
        <v>2.5009128331841124</v>
      </c>
      <c r="G1003" s="52">
        <v>6.6199999999999995E-2</v>
      </c>
      <c r="H1003" s="52">
        <v>7.4000000000000003E-3</v>
      </c>
      <c r="I1003" s="70" t="s">
        <v>26</v>
      </c>
      <c r="J1003" s="44">
        <v>104.1</v>
      </c>
      <c r="K1003" s="44">
        <v>5.7</v>
      </c>
      <c r="L1003" s="44">
        <v>75.8</v>
      </c>
      <c r="M1003" s="44">
        <v>1.1000000000000001</v>
      </c>
      <c r="N1003" s="44">
        <v>812</v>
      </c>
      <c r="O1003" s="44">
        <v>117</v>
      </c>
      <c r="P1003" s="36"/>
      <c r="Q1003" s="44">
        <v>74</v>
      </c>
      <c r="R1003" s="44">
        <v>1.1000000000000001</v>
      </c>
      <c r="S1003" s="41"/>
      <c r="T1003" s="41">
        <f t="shared" si="38"/>
        <v>-37.335092348284959</v>
      </c>
      <c r="U1003" s="41">
        <f t="shared" si="39"/>
        <v>-971.24010554089716</v>
      </c>
    </row>
    <row r="1004" spans="1:21">
      <c r="A1004" s="53" t="s">
        <v>1969</v>
      </c>
      <c r="B1004" s="44">
        <v>780</v>
      </c>
      <c r="C1004" s="44">
        <v>1.8009999999999999</v>
      </c>
      <c r="D1004" s="36"/>
      <c r="E1004" s="73">
        <v>81.366965012205043</v>
      </c>
      <c r="F1004" s="73">
        <v>4.2371731169903359</v>
      </c>
      <c r="G1004" s="52">
        <v>8.3199999999999996E-2</v>
      </c>
      <c r="H1004" s="52">
        <v>7.3000000000000001E-3</v>
      </c>
      <c r="I1004" s="70" t="s">
        <v>26</v>
      </c>
      <c r="J1004" s="44">
        <v>133.9</v>
      </c>
      <c r="K1004" s="44">
        <v>6.4</v>
      </c>
      <c r="L1004" s="44">
        <v>78.7</v>
      </c>
      <c r="M1004" s="44">
        <v>2</v>
      </c>
      <c r="N1004" s="44">
        <v>1273</v>
      </c>
      <c r="O1004" s="44">
        <v>86</v>
      </c>
      <c r="P1004" s="36"/>
      <c r="Q1004" s="44">
        <v>75.2</v>
      </c>
      <c r="R1004" s="44">
        <v>1.9</v>
      </c>
      <c r="S1004" s="41"/>
      <c r="T1004" s="41">
        <f t="shared" si="38"/>
        <v>-70.13977128335452</v>
      </c>
      <c r="U1004" s="41">
        <f t="shared" si="39"/>
        <v>-1517.5349428208385</v>
      </c>
    </row>
    <row r="1005" spans="1:21">
      <c r="A1005" s="53" t="s">
        <v>1968</v>
      </c>
      <c r="B1005" s="44">
        <v>984</v>
      </c>
      <c r="C1005" s="44">
        <v>1.399</v>
      </c>
      <c r="D1005" s="36"/>
      <c r="E1005" s="73">
        <v>84.24599831508003</v>
      </c>
      <c r="F1005" s="73">
        <v>3.4067463514101446</v>
      </c>
      <c r="G1005" s="52">
        <v>5.1299999999999998E-2</v>
      </c>
      <c r="H1005" s="52">
        <v>2.0999999999999999E-3</v>
      </c>
      <c r="I1005" s="70" t="s">
        <v>26</v>
      </c>
      <c r="J1005" s="44">
        <v>81.8</v>
      </c>
      <c r="K1005" s="44">
        <v>2.2999999999999998</v>
      </c>
      <c r="L1005" s="44">
        <v>76.099999999999994</v>
      </c>
      <c r="M1005" s="44">
        <v>1.5</v>
      </c>
      <c r="N1005" s="44">
        <v>253</v>
      </c>
      <c r="O1005" s="44">
        <v>47</v>
      </c>
      <c r="P1005" s="36"/>
      <c r="Q1005" s="44">
        <v>75.7</v>
      </c>
      <c r="R1005" s="44">
        <v>1.5</v>
      </c>
      <c r="S1005" s="41"/>
      <c r="T1005" s="41">
        <f t="shared" si="38"/>
        <v>-7.4901445466491499</v>
      </c>
      <c r="U1005" s="41">
        <f t="shared" si="39"/>
        <v>-232.45729303547967</v>
      </c>
    </row>
    <row r="1006" spans="1:21">
      <c r="A1006" s="53" t="s">
        <v>1967</v>
      </c>
      <c r="B1006" s="44">
        <v>1210</v>
      </c>
      <c r="C1006" s="44">
        <v>1.51</v>
      </c>
      <c r="D1006" s="36"/>
      <c r="E1006" s="73">
        <v>84.388185654008439</v>
      </c>
      <c r="F1006" s="73">
        <v>1.7803414694938491</v>
      </c>
      <c r="G1006" s="52">
        <v>4.9399999999999999E-2</v>
      </c>
      <c r="H1006" s="52">
        <v>1.4E-3</v>
      </c>
      <c r="I1006" s="70" t="s">
        <v>26</v>
      </c>
      <c r="J1006" s="44">
        <v>78.8</v>
      </c>
      <c r="K1006" s="44">
        <v>1.3</v>
      </c>
      <c r="L1006" s="44">
        <v>75.900000000000006</v>
      </c>
      <c r="M1006" s="44">
        <v>0.8</v>
      </c>
      <c r="N1006" s="44">
        <v>166</v>
      </c>
      <c r="O1006" s="44">
        <v>33</v>
      </c>
      <c r="P1006" s="36"/>
      <c r="Q1006" s="44">
        <v>75.8</v>
      </c>
      <c r="R1006" s="44">
        <v>0.8</v>
      </c>
      <c r="S1006" s="41"/>
      <c r="T1006" s="41">
        <f t="shared" si="38"/>
        <v>-3.8208168642951139</v>
      </c>
      <c r="U1006" s="41">
        <f t="shared" si="39"/>
        <v>-118.70882740447956</v>
      </c>
    </row>
    <row r="1007" spans="1:21">
      <c r="A1007" s="53" t="s">
        <v>1966</v>
      </c>
      <c r="B1007" s="44">
        <v>828</v>
      </c>
      <c r="C1007" s="44">
        <v>1.4179999999999999</v>
      </c>
      <c r="D1007" s="36"/>
      <c r="E1007" s="73">
        <v>80.775444264943459</v>
      </c>
      <c r="F1007" s="73">
        <v>4.1105436096053616</v>
      </c>
      <c r="G1007" s="52">
        <v>5.45E-2</v>
      </c>
      <c r="H1007" s="52">
        <v>2E-3</v>
      </c>
      <c r="I1007" s="70" t="s">
        <v>26</v>
      </c>
      <c r="J1007" s="44">
        <v>90.3</v>
      </c>
      <c r="K1007" s="44">
        <v>2.7</v>
      </c>
      <c r="L1007" s="44">
        <v>79.3</v>
      </c>
      <c r="M1007" s="44">
        <v>2</v>
      </c>
      <c r="N1007" s="44">
        <v>391</v>
      </c>
      <c r="O1007" s="44">
        <v>41</v>
      </c>
      <c r="P1007" s="36"/>
      <c r="Q1007" s="44">
        <v>78.599999999999994</v>
      </c>
      <c r="R1007" s="44">
        <v>2</v>
      </c>
      <c r="S1007" s="41"/>
      <c r="T1007" s="41">
        <f t="shared" si="38"/>
        <v>-13.871374527112232</v>
      </c>
      <c r="U1007" s="41">
        <f t="shared" si="39"/>
        <v>-393.06431273644387</v>
      </c>
    </row>
    <row r="1008" spans="1:21">
      <c r="A1008" s="53" t="s">
        <v>1965</v>
      </c>
      <c r="B1008" s="44">
        <v>558</v>
      </c>
      <c r="C1008" s="44">
        <v>0.751</v>
      </c>
      <c r="D1008" s="36"/>
      <c r="E1008" s="73">
        <v>79.428117553613973</v>
      </c>
      <c r="F1008" s="73">
        <v>2.3342655675009669</v>
      </c>
      <c r="G1008" s="52">
        <v>5.7299999999999997E-2</v>
      </c>
      <c r="H1008" s="52">
        <v>2.8999999999999998E-3</v>
      </c>
      <c r="I1008" s="70" t="s">
        <v>26</v>
      </c>
      <c r="J1008" s="44">
        <v>96.2</v>
      </c>
      <c r="K1008" s="44">
        <v>2.7</v>
      </c>
      <c r="L1008" s="44">
        <v>80.7</v>
      </c>
      <c r="M1008" s="44">
        <v>1.2</v>
      </c>
      <c r="N1008" s="44">
        <v>502</v>
      </c>
      <c r="O1008" s="44">
        <v>56</v>
      </c>
      <c r="P1008" s="36"/>
      <c r="Q1008" s="44">
        <v>79.7</v>
      </c>
      <c r="R1008" s="44">
        <v>1.2</v>
      </c>
      <c r="S1008" s="41"/>
      <c r="T1008" s="41">
        <f t="shared" si="38"/>
        <v>-19.206939281288722</v>
      </c>
      <c r="U1008" s="41">
        <f t="shared" si="39"/>
        <v>-522.05700123915733</v>
      </c>
    </row>
    <row r="1009" spans="1:21">
      <c r="A1009" s="53" t="s">
        <v>1964</v>
      </c>
      <c r="B1009" s="44">
        <v>149</v>
      </c>
      <c r="C1009" s="44">
        <v>3.57</v>
      </c>
      <c r="D1009" s="36"/>
      <c r="E1009" s="73">
        <v>73.800738007380076</v>
      </c>
      <c r="F1009" s="73">
        <v>3.5947222940864094</v>
      </c>
      <c r="G1009" s="52">
        <v>9.1999999999999998E-2</v>
      </c>
      <c r="H1009" s="52">
        <v>1.2E-2</v>
      </c>
      <c r="I1009" s="70" t="s">
        <v>26</v>
      </c>
      <c r="J1009" s="44">
        <v>161</v>
      </c>
      <c r="K1009" s="44">
        <v>10</v>
      </c>
      <c r="L1009" s="44">
        <v>86.8</v>
      </c>
      <c r="M1009" s="44">
        <v>2.1</v>
      </c>
      <c r="N1009" s="44">
        <v>1467</v>
      </c>
      <c r="O1009" s="44">
        <v>124</v>
      </c>
      <c r="P1009" s="36"/>
      <c r="Q1009" s="44">
        <v>81.900000000000006</v>
      </c>
      <c r="R1009" s="44">
        <v>2</v>
      </c>
      <c r="S1009" s="41"/>
      <c r="T1009" s="41">
        <f t="shared" si="38"/>
        <v>-85.483870967741936</v>
      </c>
      <c r="U1009" s="41">
        <f t="shared" si="39"/>
        <v>-1590.0921658986176</v>
      </c>
    </row>
    <row r="1010" spans="1:21">
      <c r="A1010" s="53" t="s">
        <v>1963</v>
      </c>
      <c r="B1010" s="44">
        <v>246</v>
      </c>
      <c r="C1010" s="44">
        <v>0.98</v>
      </c>
      <c r="D1010" s="36"/>
      <c r="E1010" s="73">
        <v>70.422535211267601</v>
      </c>
      <c r="F1010" s="73">
        <v>6.9430668518151144</v>
      </c>
      <c r="G1010" s="52">
        <v>6.7000000000000004E-2</v>
      </c>
      <c r="H1010" s="52">
        <v>1.0999999999999999E-2</v>
      </c>
      <c r="I1010" s="70" t="s">
        <v>26</v>
      </c>
      <c r="J1010" s="44">
        <v>125</v>
      </c>
      <c r="K1010" s="44">
        <v>11</v>
      </c>
      <c r="L1010" s="44">
        <v>90.9</v>
      </c>
      <c r="M1010" s="44">
        <v>4.4000000000000004</v>
      </c>
      <c r="N1010" s="44">
        <v>837</v>
      </c>
      <c r="O1010" s="44">
        <v>171</v>
      </c>
      <c r="P1010" s="36"/>
      <c r="Q1010" s="44">
        <v>88.7</v>
      </c>
      <c r="R1010" s="44">
        <v>4.3</v>
      </c>
      <c r="S1010" s="41"/>
      <c r="T1010" s="41">
        <f t="shared" si="38"/>
        <v>-37.513751375137502</v>
      </c>
      <c r="U1010" s="41">
        <f t="shared" si="39"/>
        <v>-820.79207920792078</v>
      </c>
    </row>
    <row r="1011" spans="1:21">
      <c r="A1011" s="53" t="s">
        <v>1962</v>
      </c>
      <c r="B1011" s="44">
        <v>820</v>
      </c>
      <c r="C1011" s="44">
        <v>0.65200000000000002</v>
      </c>
      <c r="D1011" s="36"/>
      <c r="E1011" s="73">
        <v>69.832402234636874</v>
      </c>
      <c r="F1011" s="73">
        <v>4.5839705377485096</v>
      </c>
      <c r="G1011" s="52">
        <v>7.3999999999999996E-2</v>
      </c>
      <c r="H1011" s="52">
        <v>1.0999999999999999E-2</v>
      </c>
      <c r="I1011" s="70" t="s">
        <v>26</v>
      </c>
      <c r="J1011" s="44">
        <v>138</v>
      </c>
      <c r="K1011" s="44">
        <v>11</v>
      </c>
      <c r="L1011" s="44">
        <v>91.7</v>
      </c>
      <c r="M1011" s="44">
        <v>3</v>
      </c>
      <c r="N1011" s="44">
        <v>1041</v>
      </c>
      <c r="O1011" s="44">
        <v>150</v>
      </c>
      <c r="P1011" s="36"/>
      <c r="Q1011" s="44">
        <v>88.7</v>
      </c>
      <c r="R1011" s="44">
        <v>2.9</v>
      </c>
      <c r="S1011" s="41"/>
      <c r="T1011" s="41">
        <f t="shared" si="38"/>
        <v>-50.490730643402394</v>
      </c>
      <c r="U1011" s="41">
        <f t="shared" si="39"/>
        <v>-1035.2235550708831</v>
      </c>
    </row>
    <row r="1012" spans="1:21">
      <c r="A1012" s="53" t="s">
        <v>1961</v>
      </c>
      <c r="B1012" s="44">
        <v>805</v>
      </c>
      <c r="C1012" s="44">
        <v>1.44</v>
      </c>
      <c r="D1012" s="36"/>
      <c r="E1012" s="73">
        <v>70.274068868587491</v>
      </c>
      <c r="F1012" s="73">
        <v>2.5186068252269589</v>
      </c>
      <c r="G1012" s="52">
        <v>6.6000000000000003E-2</v>
      </c>
      <c r="H1012" s="52">
        <v>4.1000000000000003E-3</v>
      </c>
      <c r="I1012" s="70" t="s">
        <v>26</v>
      </c>
      <c r="J1012" s="44">
        <v>123.6</v>
      </c>
      <c r="K1012" s="44">
        <v>4.2</v>
      </c>
      <c r="L1012" s="44">
        <v>91.1</v>
      </c>
      <c r="M1012" s="44">
        <v>1.6</v>
      </c>
      <c r="N1012" s="44">
        <v>805</v>
      </c>
      <c r="O1012" s="44">
        <v>65</v>
      </c>
      <c r="P1012" s="36"/>
      <c r="Q1012" s="44">
        <v>89</v>
      </c>
      <c r="R1012" s="44">
        <v>1.6</v>
      </c>
      <c r="S1012" s="41"/>
      <c r="T1012" s="41">
        <f t="shared" si="38"/>
        <v>-35.675082327113067</v>
      </c>
      <c r="U1012" s="41">
        <f t="shared" si="39"/>
        <v>-783.64434687156972</v>
      </c>
    </row>
    <row r="1013" spans="1:21">
      <c r="A1013" s="53" t="s">
        <v>1960</v>
      </c>
      <c r="B1013" s="44">
        <v>286</v>
      </c>
      <c r="C1013" s="44">
        <v>1</v>
      </c>
      <c r="D1013" s="36"/>
      <c r="E1013" s="73">
        <v>67.159167226326389</v>
      </c>
      <c r="F1013" s="73">
        <v>2.4355910209681833</v>
      </c>
      <c r="G1013" s="52">
        <v>9.5000000000000001E-2</v>
      </c>
      <c r="H1013" s="52">
        <v>1.2999999999999999E-2</v>
      </c>
      <c r="I1013" s="70" t="s">
        <v>26</v>
      </c>
      <c r="J1013" s="44">
        <v>181</v>
      </c>
      <c r="K1013" s="44">
        <v>12</v>
      </c>
      <c r="L1013" s="44">
        <v>95.3</v>
      </c>
      <c r="M1013" s="44">
        <v>1.7</v>
      </c>
      <c r="N1013" s="44">
        <v>1527</v>
      </c>
      <c r="O1013" s="44">
        <v>129</v>
      </c>
      <c r="P1013" s="36"/>
      <c r="Q1013" s="44">
        <v>89.7</v>
      </c>
      <c r="R1013" s="44">
        <v>1.6</v>
      </c>
      <c r="S1013" s="41"/>
      <c r="T1013" s="41">
        <f t="shared" si="38"/>
        <v>-89.926547743966424</v>
      </c>
      <c r="U1013" s="41">
        <f t="shared" si="39"/>
        <v>-1502.308499475341</v>
      </c>
    </row>
    <row r="1014" spans="1:21">
      <c r="A1014" s="53" t="s">
        <v>1959</v>
      </c>
      <c r="B1014" s="44">
        <v>354</v>
      </c>
      <c r="C1014" s="44">
        <v>0.69699999999999995</v>
      </c>
      <c r="D1014" s="36"/>
      <c r="E1014" s="73">
        <v>68.965517241379303</v>
      </c>
      <c r="F1014" s="73">
        <v>6.1831153388822804</v>
      </c>
      <c r="G1014" s="52">
        <v>6.3600000000000004E-2</v>
      </c>
      <c r="H1014" s="52">
        <v>5.0000000000000001E-3</v>
      </c>
      <c r="I1014" s="70" t="s">
        <v>26</v>
      </c>
      <c r="J1014" s="44">
        <v>121.5</v>
      </c>
      <c r="K1014" s="44">
        <v>6.8</v>
      </c>
      <c r="L1014" s="44">
        <v>92.8</v>
      </c>
      <c r="M1014" s="44">
        <v>4.0999999999999996</v>
      </c>
      <c r="N1014" s="44">
        <v>727</v>
      </c>
      <c r="O1014" s="44">
        <v>83</v>
      </c>
      <c r="P1014" s="36"/>
      <c r="Q1014" s="44">
        <v>91</v>
      </c>
      <c r="R1014" s="44">
        <v>4</v>
      </c>
      <c r="S1014" s="41"/>
      <c r="T1014" s="41">
        <f t="shared" si="38"/>
        <v>-30.926724137931039</v>
      </c>
      <c r="U1014" s="41">
        <f t="shared" si="39"/>
        <v>-683.40517241379314</v>
      </c>
    </row>
    <row r="1015" spans="1:21">
      <c r="A1015" s="53" t="s">
        <v>1958</v>
      </c>
      <c r="B1015" s="44">
        <v>431</v>
      </c>
      <c r="C1015" s="44">
        <v>0.65700000000000003</v>
      </c>
      <c r="D1015" s="36"/>
      <c r="E1015" s="73">
        <v>65.316786414108421</v>
      </c>
      <c r="F1015" s="73">
        <v>3.541014547596995</v>
      </c>
      <c r="G1015" s="52">
        <v>8.1299999999999997E-2</v>
      </c>
      <c r="H1015" s="52">
        <v>5.4000000000000003E-3</v>
      </c>
      <c r="I1015" s="70" t="s">
        <v>26</v>
      </c>
      <c r="J1015" s="44">
        <v>160.80000000000001</v>
      </c>
      <c r="K1015" s="44">
        <v>6.4</v>
      </c>
      <c r="L1015" s="44">
        <v>97.9</v>
      </c>
      <c r="M1015" s="44">
        <v>2.6</v>
      </c>
      <c r="N1015" s="44">
        <v>1228</v>
      </c>
      <c r="O1015" s="44">
        <v>65</v>
      </c>
      <c r="P1015" s="36"/>
      <c r="Q1015" s="44">
        <v>93.9</v>
      </c>
      <c r="R1015" s="44">
        <v>2.5</v>
      </c>
      <c r="S1015" s="41"/>
      <c r="T1015" s="41">
        <f t="shared" si="38"/>
        <v>-64.249233912155262</v>
      </c>
      <c r="U1015" s="41">
        <f t="shared" si="39"/>
        <v>-1154.3411644535238</v>
      </c>
    </row>
    <row r="1016" spans="1:21">
      <c r="A1016" s="53" t="s">
        <v>1957</v>
      </c>
      <c r="B1016" s="44">
        <v>195.1</v>
      </c>
      <c r="C1016" s="44">
        <v>1.107</v>
      </c>
      <c r="D1016" s="36"/>
      <c r="E1016" s="73">
        <v>61.538461538461533</v>
      </c>
      <c r="F1016" s="73">
        <v>2.0071005917159761</v>
      </c>
      <c r="G1016" s="52">
        <v>8.0500000000000002E-2</v>
      </c>
      <c r="H1016" s="52">
        <v>5.7999999999999996E-3</v>
      </c>
      <c r="I1016" s="70" t="s">
        <v>26</v>
      </c>
      <c r="J1016" s="44">
        <v>168.3</v>
      </c>
      <c r="K1016" s="44">
        <v>6.1</v>
      </c>
      <c r="L1016" s="44">
        <v>103.9</v>
      </c>
      <c r="M1016" s="44">
        <v>1.7</v>
      </c>
      <c r="N1016" s="44">
        <v>1208</v>
      </c>
      <c r="O1016" s="44">
        <v>71</v>
      </c>
      <c r="P1016" s="36"/>
      <c r="Q1016" s="44">
        <v>99.7</v>
      </c>
      <c r="R1016" s="44">
        <v>1.6</v>
      </c>
      <c r="S1016" s="41"/>
      <c r="T1016" s="41">
        <f t="shared" ref="T1016:T1035" si="40">(L1016-J1016)/L1016*100</f>
        <v>-61.982675649663143</v>
      </c>
      <c r="U1016" s="41">
        <f t="shared" ref="U1016:U1035" si="41">(L1016-N1016)/L1016*100</f>
        <v>-1062.6564003849853</v>
      </c>
    </row>
    <row r="1017" spans="1:21">
      <c r="A1017" s="53" t="s">
        <v>1956</v>
      </c>
      <c r="B1017" s="44">
        <v>531</v>
      </c>
      <c r="C1017" s="44">
        <v>0.51500000000000001</v>
      </c>
      <c r="D1017" s="36"/>
      <c r="E1017" s="73">
        <v>61.012812690665044</v>
      </c>
      <c r="F1017" s="73">
        <v>3.275855714935036</v>
      </c>
      <c r="G1017" s="52">
        <v>6.6400000000000001E-2</v>
      </c>
      <c r="H1017" s="52">
        <v>4.8999999999999998E-3</v>
      </c>
      <c r="I1017" s="70" t="s">
        <v>26</v>
      </c>
      <c r="J1017" s="44">
        <v>141.9</v>
      </c>
      <c r="K1017" s="44">
        <v>6</v>
      </c>
      <c r="L1017" s="44">
        <v>104.8</v>
      </c>
      <c r="M1017" s="44">
        <v>2.8</v>
      </c>
      <c r="N1017" s="44">
        <v>818</v>
      </c>
      <c r="O1017" s="44">
        <v>77</v>
      </c>
      <c r="P1017" s="36"/>
      <c r="Q1017" s="44">
        <v>102.4</v>
      </c>
      <c r="R1017" s="44">
        <v>2.7</v>
      </c>
      <c r="S1017" s="41"/>
      <c r="T1017" s="41">
        <f t="shared" si="40"/>
        <v>-35.400763358778633</v>
      </c>
      <c r="U1017" s="41">
        <f t="shared" si="41"/>
        <v>-680.53435114503827</v>
      </c>
    </row>
    <row r="1018" spans="1:21">
      <c r="A1018" s="53" t="s">
        <v>1955</v>
      </c>
      <c r="B1018" s="44">
        <v>880</v>
      </c>
      <c r="C1018" s="44">
        <v>0.80400000000000005</v>
      </c>
      <c r="D1018" s="36"/>
      <c r="E1018" s="73">
        <v>53.763440860215056</v>
      </c>
      <c r="F1018" s="73">
        <v>3.1795583304428265</v>
      </c>
      <c r="G1018" s="52">
        <v>0.151</v>
      </c>
      <c r="H1018" s="52">
        <v>2.8000000000000001E-2</v>
      </c>
      <c r="I1018" s="70" t="s">
        <v>26</v>
      </c>
      <c r="J1018" s="44">
        <v>332</v>
      </c>
      <c r="K1018" s="44">
        <v>28</v>
      </c>
      <c r="L1018" s="44">
        <v>118.8</v>
      </c>
      <c r="M1018" s="44">
        <v>3.5</v>
      </c>
      <c r="N1018" s="44">
        <v>2357</v>
      </c>
      <c r="O1018" s="44">
        <v>158</v>
      </c>
      <c r="P1018" s="36"/>
      <c r="Q1018" s="44">
        <v>103.5</v>
      </c>
      <c r="R1018" s="44">
        <v>3</v>
      </c>
      <c r="S1018" s="41"/>
      <c r="T1018" s="41">
        <f t="shared" si="40"/>
        <v>-179.46127946127945</v>
      </c>
      <c r="U1018" s="41">
        <f t="shared" si="41"/>
        <v>-1884.006734006734</v>
      </c>
    </row>
    <row r="1019" spans="1:21">
      <c r="A1019" s="53" t="s">
        <v>1954</v>
      </c>
      <c r="B1019" s="44">
        <v>833</v>
      </c>
      <c r="C1019" s="44">
        <v>1.1379999999999999</v>
      </c>
      <c r="D1019" s="36"/>
      <c r="E1019" s="73">
        <v>42.016806722689076</v>
      </c>
      <c r="F1019" s="73">
        <v>3.7073652990608004</v>
      </c>
      <c r="G1019" s="52">
        <v>0.27900000000000003</v>
      </c>
      <c r="H1019" s="52">
        <v>5.3999999999999999E-2</v>
      </c>
      <c r="I1019" s="70" t="s">
        <v>26</v>
      </c>
      <c r="J1019" s="44">
        <v>660</v>
      </c>
      <c r="K1019" s="44">
        <v>52</v>
      </c>
      <c r="L1019" s="44">
        <v>151.6</v>
      </c>
      <c r="M1019" s="44">
        <v>6.6</v>
      </c>
      <c r="N1019" s="44">
        <v>3357</v>
      </c>
      <c r="O1019" s="44">
        <v>151</v>
      </c>
      <c r="P1019" s="36"/>
      <c r="Q1019" s="44">
        <v>107.9</v>
      </c>
      <c r="R1019" s="44">
        <v>4.7</v>
      </c>
      <c r="S1019" s="41"/>
      <c r="T1019" s="41">
        <f t="shared" si="40"/>
        <v>-335.35620052770446</v>
      </c>
      <c r="U1019" s="41">
        <f t="shared" si="41"/>
        <v>-2114.3799472295518</v>
      </c>
    </row>
    <row r="1020" spans="1:21">
      <c r="A1020" s="53" t="s">
        <v>1953</v>
      </c>
      <c r="B1020" s="44">
        <v>364</v>
      </c>
      <c r="C1020" s="44">
        <v>0.83</v>
      </c>
      <c r="D1020" s="36"/>
      <c r="E1020" s="73">
        <v>57.537399309551212</v>
      </c>
      <c r="F1020" s="73">
        <v>1.8208037756187094</v>
      </c>
      <c r="G1020" s="52">
        <v>6.5100000000000005E-2</v>
      </c>
      <c r="H1020" s="52">
        <v>4.0000000000000001E-3</v>
      </c>
      <c r="I1020" s="70" t="s">
        <v>26</v>
      </c>
      <c r="J1020" s="44">
        <v>147.1</v>
      </c>
      <c r="K1020" s="44">
        <v>4.7</v>
      </c>
      <c r="L1020" s="44">
        <v>111.1</v>
      </c>
      <c r="M1020" s="44">
        <v>1.7</v>
      </c>
      <c r="N1020" s="44">
        <v>777</v>
      </c>
      <c r="O1020" s="44">
        <v>65</v>
      </c>
      <c r="P1020" s="36"/>
      <c r="Q1020" s="44">
        <v>108.7</v>
      </c>
      <c r="R1020" s="44">
        <v>1.7</v>
      </c>
      <c r="S1020" s="41"/>
      <c r="T1020" s="41">
        <f t="shared" si="40"/>
        <v>-32.403240324032403</v>
      </c>
      <c r="U1020" s="41">
        <f t="shared" si="41"/>
        <v>-599.3699369936993</v>
      </c>
    </row>
    <row r="1021" spans="1:21">
      <c r="A1021" s="53" t="s">
        <v>1952</v>
      </c>
      <c r="B1021" s="44">
        <v>448</v>
      </c>
      <c r="C1021" s="44">
        <v>1.0880000000000001</v>
      </c>
      <c r="D1021" s="36"/>
      <c r="E1021" s="73">
        <v>50.761421319796959</v>
      </c>
      <c r="F1021" s="73">
        <v>2.5767218944059374</v>
      </c>
      <c r="G1021" s="52">
        <v>9.3899999999999997E-2</v>
      </c>
      <c r="H1021" s="52">
        <v>7.7999999999999996E-3</v>
      </c>
      <c r="I1021" s="70" t="s">
        <v>26</v>
      </c>
      <c r="J1021" s="44">
        <v>231</v>
      </c>
      <c r="K1021" s="44">
        <v>10</v>
      </c>
      <c r="L1021" s="44">
        <v>125.8</v>
      </c>
      <c r="M1021" s="44">
        <v>3.2</v>
      </c>
      <c r="N1021" s="44">
        <v>1505</v>
      </c>
      <c r="O1021" s="44">
        <v>78</v>
      </c>
      <c r="P1021" s="36"/>
      <c r="Q1021" s="44">
        <v>118.6</v>
      </c>
      <c r="R1021" s="44">
        <v>3</v>
      </c>
      <c r="S1021" s="41"/>
      <c r="T1021" s="41">
        <f t="shared" si="40"/>
        <v>-83.624801271860093</v>
      </c>
      <c r="U1021" s="41">
        <f t="shared" si="41"/>
        <v>-1096.3434022257552</v>
      </c>
    </row>
    <row r="1022" spans="1:21">
      <c r="A1022" s="53" t="s">
        <v>1951</v>
      </c>
      <c r="B1022" s="44">
        <v>419</v>
      </c>
      <c r="C1022" s="44">
        <v>1.091</v>
      </c>
      <c r="D1022" s="36"/>
      <c r="E1022" s="73">
        <v>48.169556840077071</v>
      </c>
      <c r="F1022" s="73">
        <v>2.2971031441077212</v>
      </c>
      <c r="G1022" s="52">
        <v>6.7699999999999996E-2</v>
      </c>
      <c r="H1022" s="52">
        <v>3.0999999999999999E-3</v>
      </c>
      <c r="I1022" s="70" t="s">
        <v>26</v>
      </c>
      <c r="J1022" s="44">
        <v>179.8</v>
      </c>
      <c r="K1022" s="44">
        <v>5.4</v>
      </c>
      <c r="L1022" s="44">
        <v>132.5</v>
      </c>
      <c r="M1022" s="44">
        <v>3.1</v>
      </c>
      <c r="N1022" s="44">
        <v>858</v>
      </c>
      <c r="O1022" s="44">
        <v>48</v>
      </c>
      <c r="P1022" s="36"/>
      <c r="Q1022" s="44">
        <v>129.30000000000001</v>
      </c>
      <c r="R1022" s="44">
        <v>3.1</v>
      </c>
      <c r="S1022" s="41"/>
      <c r="T1022" s="41">
        <f t="shared" si="40"/>
        <v>-35.698113207547181</v>
      </c>
      <c r="U1022" s="41">
        <f t="shared" si="41"/>
        <v>-547.54716981132083</v>
      </c>
    </row>
    <row r="1023" spans="1:21">
      <c r="A1023" s="53" t="s">
        <v>1950</v>
      </c>
      <c r="B1023" s="44">
        <v>118</v>
      </c>
      <c r="C1023" s="44">
        <v>1.98</v>
      </c>
      <c r="D1023" s="36"/>
      <c r="E1023" s="73">
        <v>42.918454935622314</v>
      </c>
      <c r="F1023" s="73">
        <v>1.8419937740610435</v>
      </c>
      <c r="G1023" s="52">
        <v>7.7899999999999997E-2</v>
      </c>
      <c r="H1023" s="52">
        <v>7.4000000000000003E-3</v>
      </c>
      <c r="I1023" s="70" t="s">
        <v>26</v>
      </c>
      <c r="J1023" s="44">
        <v>227</v>
      </c>
      <c r="K1023" s="44">
        <v>11</v>
      </c>
      <c r="L1023" s="44">
        <v>148.5</v>
      </c>
      <c r="M1023" s="44">
        <v>3.1</v>
      </c>
      <c r="N1023" s="44">
        <v>1143</v>
      </c>
      <c r="O1023" s="44">
        <v>94</v>
      </c>
      <c r="P1023" s="36"/>
      <c r="Q1023" s="44">
        <v>143.1</v>
      </c>
      <c r="R1023" s="44">
        <v>3</v>
      </c>
      <c r="S1023" s="41"/>
      <c r="T1023" s="41">
        <f t="shared" si="40"/>
        <v>-52.861952861952865</v>
      </c>
      <c r="U1023" s="41">
        <f t="shared" si="41"/>
        <v>-669.69696969696975</v>
      </c>
    </row>
    <row r="1024" spans="1:21">
      <c r="A1024" s="53" t="s">
        <v>1949</v>
      </c>
      <c r="B1024" s="44">
        <v>223</v>
      </c>
      <c r="C1024" s="44">
        <v>0.86799999999999999</v>
      </c>
      <c r="D1024" s="36"/>
      <c r="E1024" s="73">
        <v>39.215686274509807</v>
      </c>
      <c r="F1024" s="73">
        <v>2.1530180699730876</v>
      </c>
      <c r="G1024" s="52">
        <v>0.126</v>
      </c>
      <c r="H1024" s="52">
        <v>2.1000000000000001E-2</v>
      </c>
      <c r="I1024" s="70" t="s">
        <v>26</v>
      </c>
      <c r="J1024" s="44">
        <v>372</v>
      </c>
      <c r="K1024" s="44">
        <v>27</v>
      </c>
      <c r="L1024" s="44">
        <v>162.30000000000001</v>
      </c>
      <c r="M1024" s="44">
        <v>4.4000000000000004</v>
      </c>
      <c r="N1024" s="44">
        <v>2042</v>
      </c>
      <c r="O1024" s="44">
        <v>147</v>
      </c>
      <c r="P1024" s="36"/>
      <c r="Q1024" s="44">
        <v>146.80000000000001</v>
      </c>
      <c r="R1024" s="44">
        <v>4</v>
      </c>
      <c r="S1024" s="41"/>
      <c r="T1024" s="41">
        <f t="shared" si="40"/>
        <v>-129.20517560073935</v>
      </c>
      <c r="U1024" s="41">
        <f t="shared" si="41"/>
        <v>-1158.1638940234134</v>
      </c>
    </row>
    <row r="1025" spans="1:21">
      <c r="A1025" s="53" t="s">
        <v>1948</v>
      </c>
      <c r="B1025" s="44">
        <v>6420</v>
      </c>
      <c r="C1025" s="44">
        <v>2.97</v>
      </c>
      <c r="D1025" s="36"/>
      <c r="E1025" s="73">
        <v>41.841004184100413</v>
      </c>
      <c r="F1025" s="73">
        <v>2.10080355736069</v>
      </c>
      <c r="G1025" s="52">
        <v>7.3400000000000007E-2</v>
      </c>
      <c r="H1025" s="52">
        <v>3.0000000000000001E-3</v>
      </c>
      <c r="I1025" s="70" t="s">
        <v>26</v>
      </c>
      <c r="J1025" s="44">
        <v>219.9</v>
      </c>
      <c r="K1025" s="44">
        <v>6.4</v>
      </c>
      <c r="L1025" s="44">
        <v>152.30000000000001</v>
      </c>
      <c r="M1025" s="44">
        <v>3.8</v>
      </c>
      <c r="N1025" s="44">
        <v>1024</v>
      </c>
      <c r="O1025" s="44">
        <v>41</v>
      </c>
      <c r="P1025" s="36"/>
      <c r="Q1025" s="44">
        <v>147.6</v>
      </c>
      <c r="R1025" s="44">
        <v>3.7</v>
      </c>
      <c r="S1025" s="41"/>
      <c r="T1025" s="41">
        <f t="shared" si="40"/>
        <v>-44.386080105055804</v>
      </c>
      <c r="U1025" s="41">
        <f t="shared" si="41"/>
        <v>-572.35718975705834</v>
      </c>
    </row>
    <row r="1026" spans="1:21">
      <c r="A1026" s="53" t="s">
        <v>1947</v>
      </c>
      <c r="B1026" s="44">
        <v>463</v>
      </c>
      <c r="C1026" s="44">
        <v>0.58699999999999997</v>
      </c>
      <c r="D1026" s="36"/>
      <c r="E1026" s="73">
        <v>41.614648356221394</v>
      </c>
      <c r="F1026" s="73">
        <v>1.5759188516088838</v>
      </c>
      <c r="G1026" s="52">
        <v>6.5199999999999994E-2</v>
      </c>
      <c r="H1026" s="52">
        <v>2.2000000000000001E-3</v>
      </c>
      <c r="I1026" s="70" t="s">
        <v>26</v>
      </c>
      <c r="J1026" s="44">
        <v>198.5</v>
      </c>
      <c r="K1026" s="44">
        <v>4.5999999999999996</v>
      </c>
      <c r="L1026" s="44">
        <v>153.1</v>
      </c>
      <c r="M1026" s="44">
        <v>2.9</v>
      </c>
      <c r="N1026" s="44">
        <v>780</v>
      </c>
      <c r="O1026" s="44">
        <v>35</v>
      </c>
      <c r="P1026" s="36"/>
      <c r="Q1026" s="44">
        <v>150</v>
      </c>
      <c r="R1026" s="44">
        <v>2.8</v>
      </c>
      <c r="S1026" s="41"/>
      <c r="T1026" s="41">
        <f t="shared" si="40"/>
        <v>-29.653821032005229</v>
      </c>
      <c r="U1026" s="41">
        <f t="shared" si="41"/>
        <v>-409.47093403004573</v>
      </c>
    </row>
    <row r="1027" spans="1:21">
      <c r="A1027" s="53" t="s">
        <v>1946</v>
      </c>
      <c r="B1027" s="44">
        <v>652</v>
      </c>
      <c r="C1027" s="44">
        <v>0.77700000000000002</v>
      </c>
      <c r="D1027" s="36"/>
      <c r="E1027" s="73">
        <v>39.682539682539684</v>
      </c>
      <c r="F1027" s="73">
        <v>1.7321743512219703</v>
      </c>
      <c r="G1027" s="52">
        <v>6.4000000000000001E-2</v>
      </c>
      <c r="H1027" s="52">
        <v>2.3E-3</v>
      </c>
      <c r="I1027" s="70" t="s">
        <v>26</v>
      </c>
      <c r="J1027" s="44">
        <v>203.8</v>
      </c>
      <c r="K1027" s="44">
        <v>5.2</v>
      </c>
      <c r="L1027" s="44">
        <v>160.4</v>
      </c>
      <c r="M1027" s="44">
        <v>3.5</v>
      </c>
      <c r="N1027" s="44">
        <v>741</v>
      </c>
      <c r="O1027" s="44">
        <v>38</v>
      </c>
      <c r="P1027" s="36"/>
      <c r="Q1027" s="44">
        <v>157.5</v>
      </c>
      <c r="R1027" s="44">
        <v>3.4</v>
      </c>
      <c r="S1027" s="41"/>
      <c r="T1027" s="41">
        <f t="shared" si="40"/>
        <v>-27.057356608478806</v>
      </c>
      <c r="U1027" s="41">
        <f t="shared" si="41"/>
        <v>-361.9700748129676</v>
      </c>
    </row>
    <row r="1028" spans="1:21">
      <c r="A1028" s="53" t="s">
        <v>1945</v>
      </c>
      <c r="B1028" s="44">
        <v>704</v>
      </c>
      <c r="C1028" s="44">
        <v>0.89300000000000002</v>
      </c>
      <c r="D1028" s="36"/>
      <c r="E1028" s="73">
        <v>37.174721189591075</v>
      </c>
      <c r="F1028" s="73">
        <v>1.3819598955238319</v>
      </c>
      <c r="G1028" s="52">
        <v>6.7900000000000002E-2</v>
      </c>
      <c r="H1028" s="52">
        <v>2.5999999999999999E-3</v>
      </c>
      <c r="I1028" s="70" t="s">
        <v>26</v>
      </c>
      <c r="J1028" s="44">
        <v>228</v>
      </c>
      <c r="K1028" s="44">
        <v>5.4</v>
      </c>
      <c r="L1028" s="44">
        <v>171.1</v>
      </c>
      <c r="M1028" s="44">
        <v>3.1</v>
      </c>
      <c r="N1028" s="44">
        <v>865</v>
      </c>
      <c r="O1028" s="44">
        <v>40</v>
      </c>
      <c r="P1028" s="36"/>
      <c r="Q1028" s="44">
        <v>167.2</v>
      </c>
      <c r="R1028" s="44">
        <v>3.1</v>
      </c>
      <c r="S1028" s="41"/>
      <c r="T1028" s="41">
        <f t="shared" si="40"/>
        <v>-33.255406195207485</v>
      </c>
      <c r="U1028" s="41">
        <f t="shared" si="41"/>
        <v>-405.55230859146701</v>
      </c>
    </row>
    <row r="1029" spans="1:21">
      <c r="A1029" s="53" t="s">
        <v>1944</v>
      </c>
      <c r="B1029" s="44">
        <v>718</v>
      </c>
      <c r="C1029" s="44">
        <v>1.546</v>
      </c>
      <c r="D1029" s="36"/>
      <c r="E1029" s="73">
        <v>35.285815102328861</v>
      </c>
      <c r="F1029" s="73">
        <v>0.88401301067937521</v>
      </c>
      <c r="G1029" s="52">
        <v>6.9699999999999998E-2</v>
      </c>
      <c r="H1029" s="52">
        <v>2.7000000000000001E-3</v>
      </c>
      <c r="I1029" s="70" t="s">
        <v>26</v>
      </c>
      <c r="J1029" s="44">
        <v>244.5</v>
      </c>
      <c r="K1029" s="44">
        <v>5</v>
      </c>
      <c r="L1029" s="44">
        <v>180.2</v>
      </c>
      <c r="M1029" s="44">
        <v>2.2000000000000002</v>
      </c>
      <c r="N1029" s="44">
        <v>919</v>
      </c>
      <c r="O1029" s="44">
        <v>40</v>
      </c>
      <c r="P1029" s="36"/>
      <c r="Q1029" s="44">
        <v>175.7</v>
      </c>
      <c r="R1029" s="44">
        <v>2.2000000000000002</v>
      </c>
      <c r="S1029" s="41"/>
      <c r="T1029" s="41">
        <f t="shared" si="40"/>
        <v>-35.682574916759165</v>
      </c>
      <c r="U1029" s="41">
        <f t="shared" si="41"/>
        <v>-409.98890122086573</v>
      </c>
    </row>
    <row r="1030" spans="1:21">
      <c r="A1030" s="53" t="s">
        <v>1943</v>
      </c>
      <c r="B1030" s="44">
        <v>1110</v>
      </c>
      <c r="C1030" s="44">
        <v>1.79</v>
      </c>
      <c r="D1030" s="36"/>
      <c r="E1030" s="73">
        <v>34.722222222222221</v>
      </c>
      <c r="F1030" s="73">
        <v>2.1701388888888888</v>
      </c>
      <c r="G1030" s="52">
        <v>7.3999999999999996E-2</v>
      </c>
      <c r="H1030" s="52">
        <v>1.2E-2</v>
      </c>
      <c r="I1030" s="70" t="s">
        <v>26</v>
      </c>
      <c r="J1030" s="44">
        <v>261</v>
      </c>
      <c r="K1030" s="44">
        <v>20</v>
      </c>
      <c r="L1030" s="44">
        <v>183</v>
      </c>
      <c r="M1030" s="44">
        <v>5.6</v>
      </c>
      <c r="N1030" s="44">
        <v>1041</v>
      </c>
      <c r="O1030" s="44">
        <v>164</v>
      </c>
      <c r="P1030" s="36"/>
      <c r="Q1030" s="44">
        <v>177.5</v>
      </c>
      <c r="R1030" s="44">
        <v>5.5</v>
      </c>
      <c r="S1030" s="41"/>
      <c r="T1030" s="41">
        <f t="shared" si="40"/>
        <v>-42.622950819672127</v>
      </c>
      <c r="U1030" s="41">
        <f t="shared" si="41"/>
        <v>-468.85245901639348</v>
      </c>
    </row>
    <row r="1031" spans="1:21">
      <c r="A1031" s="53" t="s">
        <v>1942</v>
      </c>
      <c r="B1031" s="44">
        <v>453</v>
      </c>
      <c r="C1031" s="44">
        <v>0.876</v>
      </c>
      <c r="D1031" s="36"/>
      <c r="E1031" s="73">
        <v>33.898305084745765</v>
      </c>
      <c r="F1031" s="73">
        <v>1.4938236139040506</v>
      </c>
      <c r="G1031" s="52">
        <v>6.9400000000000003E-2</v>
      </c>
      <c r="H1031" s="52">
        <v>3.0999999999999999E-3</v>
      </c>
      <c r="I1031" s="70" t="s">
        <v>26</v>
      </c>
      <c r="J1031" s="44">
        <v>252.4</v>
      </c>
      <c r="K1031" s="44">
        <v>7</v>
      </c>
      <c r="L1031" s="44">
        <v>187.4</v>
      </c>
      <c r="M1031" s="44">
        <v>4.0999999999999996</v>
      </c>
      <c r="N1031" s="44">
        <v>910</v>
      </c>
      <c r="O1031" s="44">
        <v>46</v>
      </c>
      <c r="P1031" s="36"/>
      <c r="Q1031" s="44">
        <v>182.9</v>
      </c>
      <c r="R1031" s="44">
        <v>4</v>
      </c>
      <c r="S1031" s="41"/>
      <c r="T1031" s="41">
        <f t="shared" si="40"/>
        <v>-34.68516542155816</v>
      </c>
      <c r="U1031" s="41">
        <f t="shared" si="41"/>
        <v>-385.59231590181429</v>
      </c>
    </row>
    <row r="1032" spans="1:21">
      <c r="A1032" s="53" t="s">
        <v>1941</v>
      </c>
      <c r="B1032" s="44">
        <v>719</v>
      </c>
      <c r="C1032" s="44">
        <v>6.89</v>
      </c>
      <c r="D1032" s="36"/>
      <c r="E1032" s="73">
        <v>7.0621468926553668</v>
      </c>
      <c r="F1032" s="73">
        <v>0.23440741804717671</v>
      </c>
      <c r="G1032" s="52">
        <v>7.5200000000000003E-2</v>
      </c>
      <c r="H1032" s="52">
        <v>2.2000000000000001E-3</v>
      </c>
      <c r="I1032" s="70" t="s">
        <v>26</v>
      </c>
      <c r="J1032" s="44">
        <v>917</v>
      </c>
      <c r="K1032" s="44">
        <v>13</v>
      </c>
      <c r="L1032" s="44">
        <v>854</v>
      </c>
      <c r="M1032" s="44">
        <v>13</v>
      </c>
      <c r="N1032" s="44">
        <v>1073</v>
      </c>
      <c r="O1032" s="44">
        <v>29</v>
      </c>
      <c r="P1032" s="36"/>
      <c r="Q1032" s="44">
        <v>846</v>
      </c>
      <c r="R1032" s="44">
        <v>13</v>
      </c>
      <c r="S1032" s="41"/>
      <c r="T1032" s="41">
        <f t="shared" si="40"/>
        <v>-7.3770491803278686</v>
      </c>
      <c r="U1032" s="41">
        <f t="shared" si="41"/>
        <v>-25.644028103044498</v>
      </c>
    </row>
    <row r="1033" spans="1:21">
      <c r="A1033" s="53" t="s">
        <v>1940</v>
      </c>
      <c r="B1033" s="44">
        <v>70.400000000000006</v>
      </c>
      <c r="C1033" s="44">
        <v>2.0950000000000002</v>
      </c>
      <c r="D1033" s="36"/>
      <c r="E1033" s="73">
        <v>2.0576131687242798</v>
      </c>
      <c r="F1033" s="73">
        <v>8.4675439042151426E-2</v>
      </c>
      <c r="G1033" s="52">
        <v>0.13500000000000001</v>
      </c>
      <c r="H1033" s="52">
        <v>1.4999999999999999E-2</v>
      </c>
      <c r="I1033" s="70" t="s">
        <v>26</v>
      </c>
      <c r="J1033" s="44">
        <v>2342</v>
      </c>
      <c r="K1033" s="44">
        <v>54</v>
      </c>
      <c r="L1033" s="44">
        <v>2553</v>
      </c>
      <c r="M1033" s="44">
        <v>43</v>
      </c>
      <c r="N1033" s="44">
        <v>2163</v>
      </c>
      <c r="O1033" s="44">
        <v>97</v>
      </c>
      <c r="P1033" s="36"/>
      <c r="Q1033" s="44">
        <v>2661</v>
      </c>
      <c r="R1033" s="44">
        <v>45</v>
      </c>
      <c r="S1033" s="41"/>
      <c r="T1033" s="41">
        <f t="shared" si="40"/>
        <v>8.264786525656092</v>
      </c>
      <c r="U1033" s="41">
        <f t="shared" si="41"/>
        <v>15.276145710928319</v>
      </c>
    </row>
    <row r="1034" spans="1:21">
      <c r="A1034" s="53" t="s">
        <v>1939</v>
      </c>
      <c r="B1034" s="44">
        <v>838</v>
      </c>
      <c r="C1034" s="44">
        <v>8.34</v>
      </c>
      <c r="D1034" s="36"/>
      <c r="E1034" s="73">
        <v>1.8115942028985506</v>
      </c>
      <c r="F1034" s="73">
        <v>8.5328712455366496E-2</v>
      </c>
      <c r="G1034" s="52">
        <v>0.13789999999999999</v>
      </c>
      <c r="H1034" s="52">
        <v>3.0000000000000001E-3</v>
      </c>
      <c r="I1034" s="70" t="s">
        <v>26</v>
      </c>
      <c r="J1034" s="44">
        <v>2479</v>
      </c>
      <c r="K1034" s="44">
        <v>24</v>
      </c>
      <c r="L1034" s="44">
        <v>2833</v>
      </c>
      <c r="M1034" s="44">
        <v>54</v>
      </c>
      <c r="N1034" s="44">
        <v>2200</v>
      </c>
      <c r="O1034" s="44">
        <v>19</v>
      </c>
      <c r="P1034" s="36"/>
      <c r="Q1034" s="44">
        <v>3078</v>
      </c>
      <c r="R1034" s="44">
        <v>58</v>
      </c>
      <c r="S1034" s="41"/>
      <c r="T1034" s="41">
        <f t="shared" si="40"/>
        <v>12.495587716201905</v>
      </c>
      <c r="U1034" s="41">
        <f t="shared" si="41"/>
        <v>22.343805153547478</v>
      </c>
    </row>
    <row r="1035" spans="1:21">
      <c r="A1035" s="53" t="s">
        <v>1938</v>
      </c>
      <c r="B1035" s="44">
        <v>1293</v>
      </c>
      <c r="C1035" s="44">
        <v>2.11</v>
      </c>
      <c r="D1035" s="36"/>
      <c r="E1035" s="73">
        <v>1.6666666666666667</v>
      </c>
      <c r="F1035" s="73">
        <v>5.8333333333333341E-2</v>
      </c>
      <c r="G1035" s="52">
        <v>0.1318</v>
      </c>
      <c r="H1035" s="52">
        <v>2.2000000000000001E-3</v>
      </c>
      <c r="I1035" s="70" t="s">
        <v>26</v>
      </c>
      <c r="J1035" s="44">
        <v>2515</v>
      </c>
      <c r="K1035" s="44">
        <v>18</v>
      </c>
      <c r="L1035" s="44">
        <v>3030</v>
      </c>
      <c r="M1035" s="44">
        <v>42</v>
      </c>
      <c r="N1035" s="44">
        <v>2121</v>
      </c>
      <c r="O1035" s="44">
        <v>15</v>
      </c>
      <c r="P1035" s="36"/>
      <c r="Q1035" s="44">
        <v>3520</v>
      </c>
      <c r="R1035" s="44">
        <v>47</v>
      </c>
      <c r="S1035" s="41"/>
      <c r="T1035" s="41">
        <f t="shared" si="40"/>
        <v>16.996699669966997</v>
      </c>
      <c r="U1035" s="41">
        <f t="shared" si="41"/>
        <v>30</v>
      </c>
    </row>
    <row r="1036" spans="1:21">
      <c r="A1036" s="53"/>
      <c r="B1036" s="44"/>
      <c r="C1036" s="44"/>
      <c r="D1036" s="36"/>
      <c r="E1036" s="73"/>
      <c r="F1036" s="73"/>
      <c r="G1036" s="52"/>
      <c r="H1036" s="52"/>
      <c r="I1036" s="70" t="s">
        <v>26</v>
      </c>
      <c r="J1036" s="36"/>
      <c r="K1036" s="36"/>
      <c r="L1036" s="36"/>
      <c r="M1036" s="36"/>
      <c r="N1036" s="36"/>
      <c r="O1036" s="36"/>
      <c r="P1036" s="36"/>
      <c r="Q1036" s="36"/>
      <c r="R1036" s="36"/>
      <c r="S1036" s="41"/>
      <c r="T1036" s="41"/>
      <c r="U1036" s="41"/>
    </row>
    <row r="1037" spans="1:21">
      <c r="A1037" s="53" t="s">
        <v>1937</v>
      </c>
      <c r="B1037" s="44">
        <v>418</v>
      </c>
      <c r="C1037" s="44">
        <v>0.98</v>
      </c>
      <c r="D1037" s="36"/>
      <c r="E1037" s="73">
        <v>89.365504915102761</v>
      </c>
      <c r="F1037" s="73">
        <v>3.9930967343656283</v>
      </c>
      <c r="G1037" s="52">
        <v>5.0200000000000002E-2</v>
      </c>
      <c r="H1037" s="52">
        <v>2.3999999999999998E-3</v>
      </c>
      <c r="I1037" s="70" t="s">
        <v>26</v>
      </c>
      <c r="J1037" s="44">
        <v>75.7</v>
      </c>
      <c r="K1037" s="44">
        <v>2.4</v>
      </c>
      <c r="L1037" s="44">
        <v>71.7</v>
      </c>
      <c r="M1037" s="44">
        <v>1.6</v>
      </c>
      <c r="N1037" s="44">
        <v>203</v>
      </c>
      <c r="O1037" s="44">
        <v>55</v>
      </c>
      <c r="P1037" s="36"/>
      <c r="Q1037" s="44">
        <v>71.5</v>
      </c>
      <c r="R1037" s="44">
        <v>1.6</v>
      </c>
      <c r="S1037" s="41"/>
      <c r="T1037" s="41">
        <f t="shared" ref="T1037:T1060" si="42">(L1037-J1037)/L1037*100</f>
        <v>-5.5788005578800561</v>
      </c>
      <c r="U1037" s="41">
        <f t="shared" ref="U1037:U1060" si="43">(L1037-N1037)/L1037*100</f>
        <v>-183.12412831241284</v>
      </c>
    </row>
    <row r="1038" spans="1:21">
      <c r="A1038" s="53" t="s">
        <v>1936</v>
      </c>
      <c r="B1038" s="44">
        <v>267</v>
      </c>
      <c r="C1038" s="44">
        <v>2.87</v>
      </c>
      <c r="D1038" s="36"/>
      <c r="E1038" s="73">
        <v>88.495575221238937</v>
      </c>
      <c r="F1038" s="73">
        <v>3.9157334168689801</v>
      </c>
      <c r="G1038" s="52">
        <v>5.2600000000000001E-2</v>
      </c>
      <c r="H1038" s="52">
        <v>2.3E-3</v>
      </c>
      <c r="I1038" s="70" t="s">
        <v>26</v>
      </c>
      <c r="J1038" s="44">
        <v>79.900000000000006</v>
      </c>
      <c r="K1038" s="44">
        <v>2.4</v>
      </c>
      <c r="L1038" s="44">
        <v>72.400000000000006</v>
      </c>
      <c r="M1038" s="44">
        <v>1.6</v>
      </c>
      <c r="N1038" s="44">
        <v>311</v>
      </c>
      <c r="O1038" s="44">
        <v>50</v>
      </c>
      <c r="P1038" s="36"/>
      <c r="Q1038" s="44">
        <v>72</v>
      </c>
      <c r="R1038" s="44">
        <v>1.6</v>
      </c>
      <c r="S1038" s="41"/>
      <c r="T1038" s="41">
        <f t="shared" si="42"/>
        <v>-10.359116022099446</v>
      </c>
      <c r="U1038" s="41">
        <f t="shared" si="43"/>
        <v>-329.55801104972375</v>
      </c>
    </row>
    <row r="1039" spans="1:21">
      <c r="A1039" s="53" t="s">
        <v>1935</v>
      </c>
      <c r="B1039" s="44">
        <v>597</v>
      </c>
      <c r="C1039" s="44">
        <v>1.1240000000000001</v>
      </c>
      <c r="D1039" s="36"/>
      <c r="E1039" s="73">
        <v>87.796312554872685</v>
      </c>
      <c r="F1039" s="73">
        <v>4.4707516489750789</v>
      </c>
      <c r="G1039" s="52">
        <v>5.5500000000000001E-2</v>
      </c>
      <c r="H1039" s="52">
        <v>2.5000000000000001E-3</v>
      </c>
      <c r="I1039" s="70" t="s">
        <v>26</v>
      </c>
      <c r="J1039" s="44">
        <v>84.8</v>
      </c>
      <c r="K1039" s="44">
        <v>2.8</v>
      </c>
      <c r="L1039" s="44">
        <v>73</v>
      </c>
      <c r="M1039" s="44">
        <v>1.8</v>
      </c>
      <c r="N1039" s="44">
        <v>431</v>
      </c>
      <c r="O1039" s="44">
        <v>50</v>
      </c>
      <c r="P1039" s="36"/>
      <c r="Q1039" s="44">
        <v>72.3</v>
      </c>
      <c r="R1039" s="44">
        <v>1.8</v>
      </c>
      <c r="S1039" s="41"/>
      <c r="T1039" s="41">
        <f t="shared" si="42"/>
        <v>-16.164383561643834</v>
      </c>
      <c r="U1039" s="41">
        <f t="shared" si="43"/>
        <v>-490.41095890410958</v>
      </c>
    </row>
    <row r="1040" spans="1:21">
      <c r="A1040" s="53" t="s">
        <v>1934</v>
      </c>
      <c r="B1040" s="44">
        <v>1240</v>
      </c>
      <c r="C1040" s="44">
        <v>1.56</v>
      </c>
      <c r="D1040" s="36"/>
      <c r="E1040" s="73">
        <v>87.412587412587413</v>
      </c>
      <c r="F1040" s="73">
        <v>6.1891779549122194</v>
      </c>
      <c r="G1040" s="52">
        <v>5.1400000000000001E-2</v>
      </c>
      <c r="H1040" s="52">
        <v>2.2000000000000001E-3</v>
      </c>
      <c r="I1040" s="70" t="s">
        <v>26</v>
      </c>
      <c r="J1040" s="44">
        <v>79.099999999999994</v>
      </c>
      <c r="K1040" s="44">
        <v>3.1</v>
      </c>
      <c r="L1040" s="44">
        <v>73.3</v>
      </c>
      <c r="M1040" s="44">
        <v>2.6</v>
      </c>
      <c r="N1040" s="44">
        <v>258</v>
      </c>
      <c r="O1040" s="44">
        <v>49</v>
      </c>
      <c r="P1040" s="36"/>
      <c r="Q1040" s="44">
        <v>73</v>
      </c>
      <c r="R1040" s="44">
        <v>2.6</v>
      </c>
      <c r="S1040" s="41"/>
      <c r="T1040" s="41">
        <f t="shared" si="42"/>
        <v>-7.9126875852660259</v>
      </c>
      <c r="U1040" s="41">
        <f t="shared" si="43"/>
        <v>-251.9781718963165</v>
      </c>
    </row>
    <row r="1041" spans="1:21">
      <c r="A1041" s="53" t="s">
        <v>1933</v>
      </c>
      <c r="B1041" s="44">
        <v>175.9</v>
      </c>
      <c r="C1041" s="44">
        <v>0.81899999999999995</v>
      </c>
      <c r="D1041" s="36"/>
      <c r="E1041" s="73">
        <v>85.616438356164394</v>
      </c>
      <c r="F1041" s="73">
        <v>4.6913116907487344</v>
      </c>
      <c r="G1041" s="52">
        <v>5.3499999999999999E-2</v>
      </c>
      <c r="H1041" s="52">
        <v>2.8999999999999998E-3</v>
      </c>
      <c r="I1041" s="70" t="s">
        <v>26</v>
      </c>
      <c r="J1041" s="44">
        <v>83.9</v>
      </c>
      <c r="K1041" s="44">
        <v>3.1</v>
      </c>
      <c r="L1041" s="44">
        <v>74.900000000000006</v>
      </c>
      <c r="M1041" s="44">
        <v>2</v>
      </c>
      <c r="N1041" s="44">
        <v>349</v>
      </c>
      <c r="O1041" s="44">
        <v>61</v>
      </c>
      <c r="P1041" s="36"/>
      <c r="Q1041" s="44">
        <v>74.3</v>
      </c>
      <c r="R1041" s="44">
        <v>2</v>
      </c>
      <c r="S1041" s="41"/>
      <c r="T1041" s="41">
        <f t="shared" si="42"/>
        <v>-12.016021361815755</v>
      </c>
      <c r="U1041" s="41">
        <f t="shared" si="43"/>
        <v>-365.95460614152205</v>
      </c>
    </row>
    <row r="1042" spans="1:21">
      <c r="A1042" s="53" t="s">
        <v>1932</v>
      </c>
      <c r="B1042" s="44">
        <v>7300</v>
      </c>
      <c r="C1042" s="44">
        <v>2.09</v>
      </c>
      <c r="D1042" s="36"/>
      <c r="E1042" s="73">
        <v>84.745762711864415</v>
      </c>
      <c r="F1042" s="73">
        <v>7.9000287273771912</v>
      </c>
      <c r="G1042" s="52">
        <v>5.2200000000000003E-2</v>
      </c>
      <c r="H1042" s="52">
        <v>1.8E-3</v>
      </c>
      <c r="I1042" s="70" t="s">
        <v>26</v>
      </c>
      <c r="J1042" s="44">
        <v>82.7</v>
      </c>
      <c r="K1042" s="44">
        <v>3.9</v>
      </c>
      <c r="L1042" s="44">
        <v>75.599999999999994</v>
      </c>
      <c r="M1042" s="44">
        <v>3.5</v>
      </c>
      <c r="N1042" s="44">
        <v>293</v>
      </c>
      <c r="O1042" s="44">
        <v>39</v>
      </c>
      <c r="P1042" s="36"/>
      <c r="Q1042" s="44">
        <v>75.2</v>
      </c>
      <c r="R1042" s="44">
        <v>3.5</v>
      </c>
      <c r="S1042" s="41"/>
      <c r="T1042" s="41">
        <f t="shared" si="42"/>
        <v>-9.3915343915344032</v>
      </c>
      <c r="U1042" s="41">
        <f t="shared" si="43"/>
        <v>-287.56613756613757</v>
      </c>
    </row>
    <row r="1043" spans="1:21">
      <c r="A1043" s="53" t="s">
        <v>1931</v>
      </c>
      <c r="B1043" s="44">
        <v>414</v>
      </c>
      <c r="C1043" s="44">
        <v>0.90300000000000002</v>
      </c>
      <c r="D1043" s="36"/>
      <c r="E1043" s="73">
        <v>84.17508417508418</v>
      </c>
      <c r="F1043" s="73">
        <v>5.2432291489530556</v>
      </c>
      <c r="G1043" s="52">
        <v>5.0900000000000001E-2</v>
      </c>
      <c r="H1043" s="52">
        <v>2.5999999999999999E-3</v>
      </c>
      <c r="I1043" s="70" t="s">
        <v>26</v>
      </c>
      <c r="J1043" s="44">
        <v>81.3</v>
      </c>
      <c r="K1043" s="44">
        <v>3.1</v>
      </c>
      <c r="L1043" s="44">
        <v>76.099999999999994</v>
      </c>
      <c r="M1043" s="44">
        <v>2.4</v>
      </c>
      <c r="N1043" s="44">
        <v>235</v>
      </c>
      <c r="O1043" s="44">
        <v>59</v>
      </c>
      <c r="P1043" s="36"/>
      <c r="Q1043" s="44">
        <v>75.8</v>
      </c>
      <c r="R1043" s="44">
        <v>2.2999999999999998</v>
      </c>
      <c r="S1043" s="41"/>
      <c r="T1043" s="41">
        <f t="shared" si="42"/>
        <v>-6.833114323258874</v>
      </c>
      <c r="U1043" s="41">
        <f t="shared" si="43"/>
        <v>-208.80420499342972</v>
      </c>
    </row>
    <row r="1044" spans="1:21">
      <c r="A1044" s="53" t="s">
        <v>1930</v>
      </c>
      <c r="B1044" s="44">
        <v>889</v>
      </c>
      <c r="C1044" s="44">
        <v>1.1200000000000001</v>
      </c>
      <c r="D1044" s="36"/>
      <c r="E1044" s="73">
        <v>81.967213114754088</v>
      </c>
      <c r="F1044" s="73">
        <v>7.390486428379468</v>
      </c>
      <c r="G1044" s="52">
        <v>5.1799999999999999E-2</v>
      </c>
      <c r="H1044" s="52">
        <v>2.3999999999999998E-3</v>
      </c>
      <c r="I1044" s="70" t="s">
        <v>26</v>
      </c>
      <c r="J1044" s="44">
        <v>84.8</v>
      </c>
      <c r="K1044" s="44">
        <v>4.0999999999999996</v>
      </c>
      <c r="L1044" s="44">
        <v>78.2</v>
      </c>
      <c r="M1044" s="44">
        <v>3.5</v>
      </c>
      <c r="N1044" s="44">
        <v>276</v>
      </c>
      <c r="O1044" s="44">
        <v>53</v>
      </c>
      <c r="P1044" s="36"/>
      <c r="Q1044" s="44">
        <v>77.8</v>
      </c>
      <c r="R1044" s="44">
        <v>3.5</v>
      </c>
      <c r="S1044" s="41"/>
      <c r="T1044" s="41">
        <f t="shared" si="42"/>
        <v>-8.4398976982097107</v>
      </c>
      <c r="U1044" s="41">
        <f t="shared" si="43"/>
        <v>-252.94117647058823</v>
      </c>
    </row>
    <row r="1045" spans="1:21">
      <c r="A1045" s="53" t="s">
        <v>1929</v>
      </c>
      <c r="B1045" s="44">
        <v>2151</v>
      </c>
      <c r="C1045" s="44">
        <v>9.2100000000000009</v>
      </c>
      <c r="D1045" s="36"/>
      <c r="E1045" s="73">
        <v>68.82312456985548</v>
      </c>
      <c r="F1045" s="73">
        <v>2.9367059348458633</v>
      </c>
      <c r="G1045" s="52">
        <v>0.17499999999999999</v>
      </c>
      <c r="H1045" s="52">
        <v>1.7000000000000001E-2</v>
      </c>
      <c r="I1045" s="70" t="s">
        <v>26</v>
      </c>
      <c r="J1045" s="44">
        <v>305</v>
      </c>
      <c r="K1045" s="44">
        <v>14</v>
      </c>
      <c r="L1045" s="44">
        <v>93</v>
      </c>
      <c r="M1045" s="44">
        <v>2</v>
      </c>
      <c r="N1045" s="44">
        <v>2605</v>
      </c>
      <c r="O1045" s="44">
        <v>81</v>
      </c>
      <c r="P1045" s="36"/>
      <c r="Q1045" s="44">
        <v>78.099999999999994</v>
      </c>
      <c r="R1045" s="44">
        <v>1.7</v>
      </c>
      <c r="S1045" s="41"/>
      <c r="T1045" s="41">
        <f t="shared" si="42"/>
        <v>-227.95698924731184</v>
      </c>
      <c r="U1045" s="41">
        <f t="shared" si="43"/>
        <v>-2701.0752688172042</v>
      </c>
    </row>
    <row r="1046" spans="1:21">
      <c r="A1046" s="53" t="s">
        <v>1928</v>
      </c>
      <c r="B1046" s="44">
        <v>660</v>
      </c>
      <c r="C1046" s="44">
        <v>0.89</v>
      </c>
      <c r="D1046" s="36"/>
      <c r="E1046" s="73">
        <v>80.840743734842349</v>
      </c>
      <c r="F1046" s="73">
        <v>3.0715561483731522</v>
      </c>
      <c r="G1046" s="52">
        <v>5.8799999999999998E-2</v>
      </c>
      <c r="H1046" s="52">
        <v>4.7999999999999996E-3</v>
      </c>
      <c r="I1046" s="70" t="s">
        <v>26</v>
      </c>
      <c r="J1046" s="44">
        <v>97</v>
      </c>
      <c r="K1046" s="44">
        <v>4.2</v>
      </c>
      <c r="L1046" s="44">
        <v>79.3</v>
      </c>
      <c r="M1046" s="44">
        <v>1.5</v>
      </c>
      <c r="N1046" s="44">
        <v>559</v>
      </c>
      <c r="O1046" s="44">
        <v>89</v>
      </c>
      <c r="P1046" s="36"/>
      <c r="Q1046" s="44">
        <v>78.099999999999994</v>
      </c>
      <c r="R1046" s="44">
        <v>1.5</v>
      </c>
      <c r="S1046" s="41"/>
      <c r="T1046" s="41">
        <f t="shared" si="42"/>
        <v>-22.320302648171506</v>
      </c>
      <c r="U1046" s="41">
        <f t="shared" si="43"/>
        <v>-604.91803278688531</v>
      </c>
    </row>
    <row r="1047" spans="1:21">
      <c r="A1047" s="53" t="s">
        <v>1927</v>
      </c>
      <c r="B1047" s="44">
        <v>9420</v>
      </c>
      <c r="C1047" s="44">
        <v>2</v>
      </c>
      <c r="D1047" s="36"/>
      <c r="E1047" s="73">
        <v>80.645161290322577</v>
      </c>
      <c r="F1047" s="73">
        <v>4.032258064516129</v>
      </c>
      <c r="G1047" s="52">
        <v>4.9000000000000002E-2</v>
      </c>
      <c r="H1047" s="52">
        <v>2E-3</v>
      </c>
      <c r="I1047" s="70" t="s">
        <v>26</v>
      </c>
      <c r="J1047" s="44">
        <v>81.7</v>
      </c>
      <c r="K1047" s="44">
        <v>2.5</v>
      </c>
      <c r="L1047" s="44">
        <v>79.400000000000006</v>
      </c>
      <c r="M1047" s="44">
        <v>2</v>
      </c>
      <c r="N1047" s="44">
        <v>147</v>
      </c>
      <c r="O1047" s="44">
        <v>48</v>
      </c>
      <c r="P1047" s="36"/>
      <c r="Q1047" s="44">
        <v>79.3</v>
      </c>
      <c r="R1047" s="44">
        <v>2</v>
      </c>
      <c r="S1047" s="41"/>
      <c r="T1047" s="41">
        <f t="shared" si="42"/>
        <v>-2.8967254408060414</v>
      </c>
      <c r="U1047" s="41">
        <f t="shared" si="43"/>
        <v>-85.138539042821151</v>
      </c>
    </row>
    <row r="1048" spans="1:21">
      <c r="A1048" s="53" t="s">
        <v>1926</v>
      </c>
      <c r="B1048" s="44">
        <v>470</v>
      </c>
      <c r="C1048" s="44">
        <v>2.31</v>
      </c>
      <c r="D1048" s="36"/>
      <c r="E1048" s="73">
        <v>78.492935635792776</v>
      </c>
      <c r="F1048" s="73">
        <v>3.9431302046238135</v>
      </c>
      <c r="G1048" s="52">
        <v>6.08E-2</v>
      </c>
      <c r="H1048" s="52">
        <v>7.6E-3</v>
      </c>
      <c r="I1048" s="70" t="s">
        <v>26</v>
      </c>
      <c r="J1048" s="44">
        <v>103</v>
      </c>
      <c r="K1048" s="44">
        <v>6.6</v>
      </c>
      <c r="L1048" s="44">
        <v>81.599999999999994</v>
      </c>
      <c r="M1048" s="44">
        <v>2</v>
      </c>
      <c r="N1048" s="44">
        <v>631</v>
      </c>
      <c r="O1048" s="44">
        <v>135</v>
      </c>
      <c r="P1048" s="36"/>
      <c r="Q1048" s="44">
        <v>80.3</v>
      </c>
      <c r="R1048" s="44">
        <v>2</v>
      </c>
      <c r="S1048" s="41"/>
      <c r="T1048" s="41">
        <f t="shared" si="42"/>
        <v>-26.225490196078439</v>
      </c>
      <c r="U1048" s="41">
        <f t="shared" si="43"/>
        <v>-673.28431372549028</v>
      </c>
    </row>
    <row r="1049" spans="1:21">
      <c r="A1049" s="53" t="s">
        <v>1925</v>
      </c>
      <c r="B1049" s="44">
        <v>10700</v>
      </c>
      <c r="C1049" s="44">
        <v>1.474</v>
      </c>
      <c r="D1049" s="36"/>
      <c r="E1049" s="73">
        <v>79.113924050632903</v>
      </c>
      <c r="F1049" s="73">
        <v>5.5705215510334876</v>
      </c>
      <c r="G1049" s="52">
        <v>5.0500000000000003E-2</v>
      </c>
      <c r="H1049" s="52">
        <v>2.3E-3</v>
      </c>
      <c r="I1049" s="70" t="s">
        <v>26</v>
      </c>
      <c r="J1049" s="44">
        <v>85.6</v>
      </c>
      <c r="K1049" s="44">
        <v>3.4</v>
      </c>
      <c r="L1049" s="44">
        <v>81</v>
      </c>
      <c r="M1049" s="44">
        <v>2.8</v>
      </c>
      <c r="N1049" s="44">
        <v>217</v>
      </c>
      <c r="O1049" s="44">
        <v>53</v>
      </c>
      <c r="P1049" s="36"/>
      <c r="Q1049" s="44">
        <v>80.7</v>
      </c>
      <c r="R1049" s="44">
        <v>2.8</v>
      </c>
      <c r="S1049" s="41"/>
      <c r="T1049" s="41">
        <f t="shared" si="42"/>
        <v>-5.6790123456790056</v>
      </c>
      <c r="U1049" s="41">
        <f t="shared" si="43"/>
        <v>-167.90123456790121</v>
      </c>
    </row>
    <row r="1050" spans="1:21">
      <c r="A1050" s="53" t="s">
        <v>1924</v>
      </c>
      <c r="B1050" s="44">
        <v>2900</v>
      </c>
      <c r="C1050" s="44">
        <v>2.73</v>
      </c>
      <c r="D1050" s="36"/>
      <c r="E1050" s="73">
        <v>78.926598263614835</v>
      </c>
      <c r="F1050" s="73">
        <v>5.980231596927406</v>
      </c>
      <c r="G1050" s="52">
        <v>5.2600000000000001E-2</v>
      </c>
      <c r="H1050" s="52">
        <v>2E-3</v>
      </c>
      <c r="I1050" s="70" t="s">
        <v>26</v>
      </c>
      <c r="J1050" s="44">
        <v>89.2</v>
      </c>
      <c r="K1050" s="44">
        <v>3.6</v>
      </c>
      <c r="L1050" s="44">
        <v>81.2</v>
      </c>
      <c r="M1050" s="44">
        <v>3.1</v>
      </c>
      <c r="N1050" s="44">
        <v>311</v>
      </c>
      <c r="O1050" s="44">
        <v>43</v>
      </c>
      <c r="P1050" s="36"/>
      <c r="Q1050" s="44">
        <v>80.7</v>
      </c>
      <c r="R1050" s="44">
        <v>3</v>
      </c>
      <c r="S1050" s="41"/>
      <c r="T1050" s="41">
        <f t="shared" si="42"/>
        <v>-9.8522167487684715</v>
      </c>
      <c r="U1050" s="41">
        <f t="shared" si="43"/>
        <v>-283.00492610837438</v>
      </c>
    </row>
    <row r="1051" spans="1:21">
      <c r="A1051" s="53" t="s">
        <v>1923</v>
      </c>
      <c r="B1051" s="44">
        <v>208</v>
      </c>
      <c r="C1051" s="44">
        <v>0.74199999999999999</v>
      </c>
      <c r="D1051" s="36"/>
      <c r="E1051" s="73">
        <v>78.247261345852891</v>
      </c>
      <c r="F1051" s="73">
        <v>2.6939589195755302</v>
      </c>
      <c r="G1051" s="52">
        <v>5.33E-2</v>
      </c>
      <c r="H1051" s="52">
        <v>3.8E-3</v>
      </c>
      <c r="I1051" s="70" t="s">
        <v>26</v>
      </c>
      <c r="J1051" s="44">
        <v>91.1</v>
      </c>
      <c r="K1051" s="44">
        <v>3.4</v>
      </c>
      <c r="L1051" s="44">
        <v>81.900000000000006</v>
      </c>
      <c r="M1051" s="44">
        <v>1.4</v>
      </c>
      <c r="N1051" s="44">
        <v>341</v>
      </c>
      <c r="O1051" s="44">
        <v>81</v>
      </c>
      <c r="P1051" s="36"/>
      <c r="Q1051" s="44">
        <v>81.3</v>
      </c>
      <c r="R1051" s="44">
        <v>1.4</v>
      </c>
      <c r="S1051" s="41"/>
      <c r="T1051" s="41">
        <f t="shared" si="42"/>
        <v>-11.233211233211218</v>
      </c>
      <c r="U1051" s="41">
        <f t="shared" si="43"/>
        <v>-316.36141636141633</v>
      </c>
    </row>
    <row r="1052" spans="1:21">
      <c r="A1052" s="53" t="s">
        <v>1922</v>
      </c>
      <c r="B1052" s="44">
        <v>73.3</v>
      </c>
      <c r="C1052" s="44">
        <v>2.573</v>
      </c>
      <c r="D1052" s="36"/>
      <c r="E1052" s="73">
        <v>72.358900144717794</v>
      </c>
      <c r="F1052" s="73">
        <v>3.7697835097103334</v>
      </c>
      <c r="G1052" s="52">
        <v>5.9700000000000003E-2</v>
      </c>
      <c r="H1052" s="52">
        <v>4.0000000000000001E-3</v>
      </c>
      <c r="I1052" s="70" t="s">
        <v>26</v>
      </c>
      <c r="J1052" s="44">
        <v>109.4</v>
      </c>
      <c r="K1052" s="44">
        <v>4.4000000000000004</v>
      </c>
      <c r="L1052" s="44">
        <v>88.5</v>
      </c>
      <c r="M1052" s="44">
        <v>2.2999999999999998</v>
      </c>
      <c r="N1052" s="44">
        <v>592</v>
      </c>
      <c r="O1052" s="44">
        <v>73</v>
      </c>
      <c r="P1052" s="36"/>
      <c r="Q1052" s="44">
        <v>87.2</v>
      </c>
      <c r="R1052" s="44">
        <v>2.2999999999999998</v>
      </c>
      <c r="S1052" s="41"/>
      <c r="T1052" s="41">
        <f t="shared" si="42"/>
        <v>-23.615819209039554</v>
      </c>
      <c r="U1052" s="41">
        <f t="shared" si="43"/>
        <v>-568.92655367231635</v>
      </c>
    </row>
    <row r="1053" spans="1:21">
      <c r="A1053" s="53" t="s">
        <v>1921</v>
      </c>
      <c r="B1053" s="44">
        <v>144</v>
      </c>
      <c r="C1053" s="44">
        <v>1.4890000000000001</v>
      </c>
      <c r="D1053" s="36"/>
      <c r="E1053" s="73">
        <v>70.771408351026182</v>
      </c>
      <c r="F1053" s="73">
        <v>3.506014567991389</v>
      </c>
      <c r="G1053" s="52">
        <v>5.1400000000000001E-2</v>
      </c>
      <c r="H1053" s="52">
        <v>3.0999999999999999E-3</v>
      </c>
      <c r="I1053" s="70" t="s">
        <v>26</v>
      </c>
      <c r="J1053" s="44">
        <v>96.9</v>
      </c>
      <c r="K1053" s="44">
        <v>3.6</v>
      </c>
      <c r="L1053" s="44">
        <v>90.5</v>
      </c>
      <c r="M1053" s="44">
        <v>2.2000000000000002</v>
      </c>
      <c r="N1053" s="44">
        <v>258</v>
      </c>
      <c r="O1053" s="44">
        <v>69</v>
      </c>
      <c r="P1053" s="36"/>
      <c r="Q1053" s="44">
        <v>90</v>
      </c>
      <c r="R1053" s="44">
        <v>2.2000000000000002</v>
      </c>
      <c r="S1053" s="41"/>
      <c r="T1053" s="41">
        <f t="shared" si="42"/>
        <v>-7.0718232044198954</v>
      </c>
      <c r="U1053" s="41">
        <f t="shared" si="43"/>
        <v>-185.08287292817681</v>
      </c>
    </row>
    <row r="1054" spans="1:21">
      <c r="A1054" s="53" t="s">
        <v>1920</v>
      </c>
      <c r="B1054" s="44">
        <v>366</v>
      </c>
      <c r="C1054" s="44">
        <v>1.393</v>
      </c>
      <c r="D1054" s="36"/>
      <c r="E1054" s="73">
        <v>70.126227208976161</v>
      </c>
      <c r="F1054" s="73">
        <v>4.1308577037545566</v>
      </c>
      <c r="G1054" s="52">
        <v>5.3699999999999998E-2</v>
      </c>
      <c r="H1054" s="52">
        <v>2.7000000000000001E-3</v>
      </c>
      <c r="I1054" s="70" t="s">
        <v>26</v>
      </c>
      <c r="J1054" s="44">
        <v>101.9</v>
      </c>
      <c r="K1054" s="44">
        <v>3.8</v>
      </c>
      <c r="L1054" s="44">
        <v>91.3</v>
      </c>
      <c r="M1054" s="44">
        <v>2.7</v>
      </c>
      <c r="N1054" s="44">
        <v>357</v>
      </c>
      <c r="O1054" s="44">
        <v>57</v>
      </c>
      <c r="P1054" s="36"/>
      <c r="Q1054" s="44">
        <v>90.6</v>
      </c>
      <c r="R1054" s="44">
        <v>2.7</v>
      </c>
      <c r="S1054" s="41"/>
      <c r="T1054" s="41">
        <f t="shared" si="42"/>
        <v>-11.610076670317644</v>
      </c>
      <c r="U1054" s="41">
        <f t="shared" si="43"/>
        <v>-291.01861993428258</v>
      </c>
    </row>
    <row r="1055" spans="1:21">
      <c r="A1055" s="53" t="s">
        <v>1919</v>
      </c>
      <c r="B1055" s="44">
        <v>408</v>
      </c>
      <c r="C1055" s="44">
        <v>1.65</v>
      </c>
      <c r="D1055" s="36"/>
      <c r="E1055" s="73">
        <v>67.114093959731548</v>
      </c>
      <c r="F1055" s="73">
        <v>4.9547317688392427</v>
      </c>
      <c r="G1055" s="52">
        <v>5.21E-2</v>
      </c>
      <c r="H1055" s="52">
        <v>1.9E-3</v>
      </c>
      <c r="I1055" s="70" t="s">
        <v>26</v>
      </c>
      <c r="J1055" s="44">
        <v>103.2</v>
      </c>
      <c r="K1055" s="44">
        <v>4</v>
      </c>
      <c r="L1055" s="44">
        <v>95.3</v>
      </c>
      <c r="M1055" s="44">
        <v>3.5</v>
      </c>
      <c r="N1055" s="44">
        <v>289</v>
      </c>
      <c r="O1055" s="44">
        <v>42</v>
      </c>
      <c r="P1055" s="36"/>
      <c r="Q1055" s="44">
        <v>94.8</v>
      </c>
      <c r="R1055" s="44">
        <v>3.5</v>
      </c>
      <c r="S1055" s="41"/>
      <c r="T1055" s="41">
        <f t="shared" si="42"/>
        <v>-8.2896117523609725</v>
      </c>
      <c r="U1055" s="41">
        <f t="shared" si="43"/>
        <v>-203.25288562434417</v>
      </c>
    </row>
    <row r="1056" spans="1:21">
      <c r="A1056" s="53" t="s">
        <v>1918</v>
      </c>
      <c r="B1056" s="44">
        <v>140.6</v>
      </c>
      <c r="C1056" s="44">
        <v>0.67100000000000004</v>
      </c>
      <c r="D1056" s="36"/>
      <c r="E1056" s="73">
        <v>66.711140760507007</v>
      </c>
      <c r="F1056" s="73">
        <v>3.382285989191816</v>
      </c>
      <c r="G1056" s="52">
        <v>5.2699999999999997E-2</v>
      </c>
      <c r="H1056" s="52">
        <v>2.8E-3</v>
      </c>
      <c r="I1056" s="70" t="s">
        <v>26</v>
      </c>
      <c r="J1056" s="44">
        <v>104.9</v>
      </c>
      <c r="K1056" s="44">
        <v>3.7</v>
      </c>
      <c r="L1056" s="44">
        <v>95.9</v>
      </c>
      <c r="M1056" s="44">
        <v>2.4</v>
      </c>
      <c r="N1056" s="44">
        <v>315</v>
      </c>
      <c r="O1056" s="44">
        <v>60</v>
      </c>
      <c r="P1056" s="36"/>
      <c r="Q1056" s="44">
        <v>95.3</v>
      </c>
      <c r="R1056" s="44">
        <v>2.4</v>
      </c>
      <c r="S1056" s="41"/>
      <c r="T1056" s="41">
        <f t="shared" si="42"/>
        <v>-9.3847758081334725</v>
      </c>
      <c r="U1056" s="41">
        <f t="shared" si="43"/>
        <v>-228.4671532846715</v>
      </c>
    </row>
    <row r="1057" spans="1:21">
      <c r="A1057" s="53" t="s">
        <v>1917</v>
      </c>
      <c r="B1057" s="44">
        <v>890</v>
      </c>
      <c r="C1057" s="44">
        <v>4.8</v>
      </c>
      <c r="D1057" s="36"/>
      <c r="E1057" s="73">
        <v>14.492753623188404</v>
      </c>
      <c r="F1057" s="73">
        <v>5.4610375971434557</v>
      </c>
      <c r="G1057" s="52">
        <v>8.0299999999999996E-2</v>
      </c>
      <c r="H1057" s="52">
        <v>7.6E-3</v>
      </c>
      <c r="I1057" s="70" t="s">
        <v>26</v>
      </c>
      <c r="J1057" s="44">
        <v>576</v>
      </c>
      <c r="K1057" s="44">
        <v>85</v>
      </c>
      <c r="L1057" s="44">
        <v>430</v>
      </c>
      <c r="M1057" s="44">
        <v>78</v>
      </c>
      <c r="N1057" s="44">
        <v>1203</v>
      </c>
      <c r="O1057" s="44">
        <v>93</v>
      </c>
      <c r="P1057" s="36"/>
      <c r="Q1057" s="44">
        <v>417</v>
      </c>
      <c r="R1057" s="44">
        <v>76</v>
      </c>
      <c r="S1057" s="41"/>
      <c r="T1057" s="41">
        <f t="shared" si="42"/>
        <v>-33.95348837209302</v>
      </c>
      <c r="U1057" s="41">
        <f t="shared" si="43"/>
        <v>-179.76744186046511</v>
      </c>
    </row>
    <row r="1058" spans="1:21">
      <c r="A1058" s="53" t="s">
        <v>1916</v>
      </c>
      <c r="B1058" s="44">
        <v>951</v>
      </c>
      <c r="C1058" s="44">
        <v>41.2</v>
      </c>
      <c r="D1058" s="36"/>
      <c r="E1058" s="73">
        <v>3.9666798889329633</v>
      </c>
      <c r="F1058" s="73">
        <v>0.11328875525710963</v>
      </c>
      <c r="G1058" s="52">
        <v>9.98E-2</v>
      </c>
      <c r="H1058" s="52">
        <v>1.6000000000000001E-3</v>
      </c>
      <c r="I1058" s="70" t="s">
        <v>26</v>
      </c>
      <c r="J1058" s="44">
        <v>1520</v>
      </c>
      <c r="K1058" s="44">
        <v>13</v>
      </c>
      <c r="L1058" s="44">
        <v>1449</v>
      </c>
      <c r="M1058" s="44">
        <v>19</v>
      </c>
      <c r="N1058" s="44">
        <v>1620</v>
      </c>
      <c r="O1058" s="44">
        <v>15</v>
      </c>
      <c r="P1058" s="36"/>
      <c r="Q1058" s="44">
        <v>1435</v>
      </c>
      <c r="R1058" s="44">
        <v>18</v>
      </c>
      <c r="S1058" s="41"/>
      <c r="T1058" s="41">
        <f t="shared" si="42"/>
        <v>-4.8999309868875089</v>
      </c>
      <c r="U1058" s="41">
        <f t="shared" si="43"/>
        <v>-11.801242236024844</v>
      </c>
    </row>
    <row r="1059" spans="1:21">
      <c r="A1059" s="53" t="s">
        <v>1915</v>
      </c>
      <c r="B1059" s="44">
        <v>1180</v>
      </c>
      <c r="C1059" s="44">
        <v>1.4990000000000001</v>
      </c>
      <c r="D1059" s="36"/>
      <c r="E1059" s="73">
        <v>3.4843205574912894</v>
      </c>
      <c r="F1059" s="73">
        <v>0.24280979494712823</v>
      </c>
      <c r="G1059" s="52">
        <v>0.1081</v>
      </c>
      <c r="H1059" s="52">
        <v>2.8E-3</v>
      </c>
      <c r="I1059" s="70" t="s">
        <v>26</v>
      </c>
      <c r="J1059" s="44">
        <v>1689</v>
      </c>
      <c r="K1059" s="44">
        <v>31</v>
      </c>
      <c r="L1059" s="44">
        <v>1627</v>
      </c>
      <c r="M1059" s="44">
        <v>50</v>
      </c>
      <c r="N1059" s="44">
        <v>1767</v>
      </c>
      <c r="O1059" s="44">
        <v>24</v>
      </c>
      <c r="P1059" s="36"/>
      <c r="Q1059" s="44">
        <v>1612</v>
      </c>
      <c r="R1059" s="44">
        <v>50</v>
      </c>
      <c r="S1059" s="41"/>
      <c r="T1059" s="41">
        <f t="shared" si="42"/>
        <v>-3.810694529809465</v>
      </c>
      <c r="U1059" s="41">
        <f t="shared" si="43"/>
        <v>-8.6047940995697605</v>
      </c>
    </row>
    <row r="1060" spans="1:21">
      <c r="A1060" s="53" t="s">
        <v>1914</v>
      </c>
      <c r="B1060" s="44">
        <v>215</v>
      </c>
      <c r="C1060" s="44">
        <v>2.68</v>
      </c>
      <c r="D1060" s="36"/>
      <c r="E1060" s="73">
        <v>3.4482758620689657</v>
      </c>
      <c r="F1060" s="73">
        <v>0.21403091557669443</v>
      </c>
      <c r="G1060" s="52">
        <v>0.10829999999999999</v>
      </c>
      <c r="H1060" s="52">
        <v>3.5999999999999999E-3</v>
      </c>
      <c r="I1060" s="70" t="s">
        <v>26</v>
      </c>
      <c r="J1060" s="44">
        <v>1699</v>
      </c>
      <c r="K1060" s="44">
        <v>29</v>
      </c>
      <c r="L1060" s="44">
        <v>1642</v>
      </c>
      <c r="M1060" s="44">
        <v>45</v>
      </c>
      <c r="N1060" s="44">
        <v>1770</v>
      </c>
      <c r="O1060" s="44">
        <v>30</v>
      </c>
      <c r="P1060" s="36"/>
      <c r="Q1060" s="44">
        <v>1628</v>
      </c>
      <c r="R1060" s="44">
        <v>45</v>
      </c>
      <c r="S1060" s="41"/>
      <c r="T1060" s="41">
        <f t="shared" si="42"/>
        <v>-3.4713763702801463</v>
      </c>
      <c r="U1060" s="41">
        <f t="shared" si="43"/>
        <v>-7.7953714981729592</v>
      </c>
    </row>
    <row r="1061" spans="1:21">
      <c r="A1061" s="53"/>
      <c r="B1061" s="44"/>
      <c r="C1061" s="44"/>
      <c r="D1061" s="36"/>
      <c r="E1061" s="73"/>
      <c r="F1061" s="73"/>
      <c r="G1061" s="52"/>
      <c r="H1061" s="52"/>
      <c r="I1061" s="70" t="s">
        <v>26</v>
      </c>
      <c r="J1061" s="36"/>
      <c r="K1061" s="36"/>
      <c r="L1061" s="36"/>
      <c r="M1061" s="36"/>
      <c r="N1061" s="36"/>
      <c r="O1061" s="36"/>
      <c r="P1061" s="36"/>
      <c r="Q1061" s="36"/>
      <c r="R1061" s="36"/>
      <c r="S1061" s="41"/>
      <c r="T1061" s="41"/>
      <c r="U1061" s="41"/>
    </row>
    <row r="1062" spans="1:21">
      <c r="A1062" s="53" t="s">
        <v>1913</v>
      </c>
      <c r="B1062" s="44">
        <v>305</v>
      </c>
      <c r="C1062" s="44">
        <v>1.82</v>
      </c>
      <c r="D1062" s="36"/>
      <c r="E1062" s="73">
        <v>92.850510677808728</v>
      </c>
      <c r="F1062" s="73">
        <v>5.1727303998779224</v>
      </c>
      <c r="G1062" s="52">
        <v>6.1899999999999997E-2</v>
      </c>
      <c r="H1062" s="52">
        <v>4.7999999999999996E-3</v>
      </c>
      <c r="I1062" s="70" t="s">
        <v>26</v>
      </c>
      <c r="J1062" s="44">
        <v>89.3</v>
      </c>
      <c r="K1062" s="44">
        <v>4.0999999999999996</v>
      </c>
      <c r="L1062" s="44">
        <v>69.099999999999994</v>
      </c>
      <c r="M1062" s="44">
        <v>1.9</v>
      </c>
      <c r="N1062" s="44">
        <v>670</v>
      </c>
      <c r="O1062" s="44">
        <v>83</v>
      </c>
      <c r="P1062" s="36"/>
      <c r="Q1062" s="44">
        <v>67.8</v>
      </c>
      <c r="R1062" s="44">
        <v>1.9</v>
      </c>
      <c r="S1062" s="41"/>
      <c r="T1062" s="41">
        <f t="shared" ref="T1062:T1093" si="44">(L1062-J1062)/L1062*100</f>
        <v>-29.232995658465999</v>
      </c>
      <c r="U1062" s="41">
        <f t="shared" ref="U1062:U1093" si="45">(L1062-N1062)/L1062*100</f>
        <v>-869.60926193921853</v>
      </c>
    </row>
    <row r="1063" spans="1:21">
      <c r="A1063" s="53" t="s">
        <v>1912</v>
      </c>
      <c r="B1063" s="44">
        <v>753</v>
      </c>
      <c r="C1063" s="44">
        <v>4.1100000000000003</v>
      </c>
      <c r="D1063" s="36"/>
      <c r="E1063" s="73">
        <v>93.45794392523365</v>
      </c>
      <c r="F1063" s="73">
        <v>4.0178181500567742</v>
      </c>
      <c r="G1063" s="52">
        <v>4.7399999999999998E-2</v>
      </c>
      <c r="H1063" s="52">
        <v>1.6999999999999999E-3</v>
      </c>
      <c r="I1063" s="70" t="s">
        <v>26</v>
      </c>
      <c r="J1063" s="44">
        <v>68.599999999999994</v>
      </c>
      <c r="K1063" s="44">
        <v>1.9</v>
      </c>
      <c r="L1063" s="44">
        <v>68.599999999999994</v>
      </c>
      <c r="M1063" s="44">
        <v>1.5</v>
      </c>
      <c r="N1063" s="44">
        <v>68</v>
      </c>
      <c r="O1063" s="44">
        <v>43</v>
      </c>
      <c r="P1063" s="36"/>
      <c r="Q1063" s="44">
        <v>68.599999999999994</v>
      </c>
      <c r="R1063" s="44">
        <v>1.5</v>
      </c>
      <c r="S1063" s="41"/>
      <c r="T1063" s="41">
        <f t="shared" si="44"/>
        <v>0</v>
      </c>
      <c r="U1063" s="41">
        <f t="shared" si="45"/>
        <v>0.87463556851311119</v>
      </c>
    </row>
    <row r="1064" spans="1:21">
      <c r="A1064" s="53" t="s">
        <v>1911</v>
      </c>
      <c r="B1064" s="44">
        <v>599</v>
      </c>
      <c r="C1064" s="44">
        <v>1.5349999999999999</v>
      </c>
      <c r="D1064" s="36"/>
      <c r="E1064" s="73">
        <v>88.339222614840992</v>
      </c>
      <c r="F1064" s="73">
        <v>5.4626727765361043</v>
      </c>
      <c r="G1064" s="52">
        <v>6.0600000000000001E-2</v>
      </c>
      <c r="H1064" s="52">
        <v>3.2000000000000002E-3</v>
      </c>
      <c r="I1064" s="70" t="s">
        <v>26</v>
      </c>
      <c r="J1064" s="44">
        <v>91.7</v>
      </c>
      <c r="K1064" s="44">
        <v>3.6</v>
      </c>
      <c r="L1064" s="44">
        <v>72.599999999999994</v>
      </c>
      <c r="M1064" s="44">
        <v>2.2000000000000002</v>
      </c>
      <c r="N1064" s="44">
        <v>624</v>
      </c>
      <c r="O1064" s="44">
        <v>57</v>
      </c>
      <c r="P1064" s="36"/>
      <c r="Q1064" s="44">
        <v>71.400000000000006</v>
      </c>
      <c r="R1064" s="44">
        <v>2.2000000000000002</v>
      </c>
      <c r="S1064" s="41"/>
      <c r="T1064" s="41">
        <f t="shared" si="44"/>
        <v>-26.308539944903597</v>
      </c>
      <c r="U1064" s="41">
        <f t="shared" si="45"/>
        <v>-759.50413223140504</v>
      </c>
    </row>
    <row r="1065" spans="1:21">
      <c r="A1065" s="53" t="s">
        <v>1910</v>
      </c>
      <c r="B1065" s="44">
        <v>170</v>
      </c>
      <c r="C1065" s="44">
        <v>2.1930000000000001</v>
      </c>
      <c r="D1065" s="36"/>
      <c r="E1065" s="73">
        <v>85.910652920962207</v>
      </c>
      <c r="F1065" s="73">
        <v>3.7641265455060768</v>
      </c>
      <c r="G1065" s="52">
        <v>7.7799999999999994E-2</v>
      </c>
      <c r="H1065" s="52">
        <v>9.1000000000000004E-3</v>
      </c>
      <c r="I1065" s="70" t="s">
        <v>26</v>
      </c>
      <c r="J1065" s="44">
        <v>119.4</v>
      </c>
      <c r="K1065" s="44">
        <v>7</v>
      </c>
      <c r="L1065" s="44">
        <v>74.599999999999994</v>
      </c>
      <c r="M1065" s="44">
        <v>1.6</v>
      </c>
      <c r="N1065" s="44">
        <v>1141</v>
      </c>
      <c r="O1065" s="44">
        <v>116</v>
      </c>
      <c r="P1065" s="36"/>
      <c r="Q1065" s="44">
        <v>71.8</v>
      </c>
      <c r="R1065" s="44">
        <v>1.6</v>
      </c>
      <c r="S1065" s="41"/>
      <c r="T1065" s="41">
        <f t="shared" si="44"/>
        <v>-60.05361930294908</v>
      </c>
      <c r="U1065" s="41">
        <f t="shared" si="45"/>
        <v>-1429.4906166219841</v>
      </c>
    </row>
    <row r="1066" spans="1:21">
      <c r="A1066" s="53" t="s">
        <v>1909</v>
      </c>
      <c r="B1066" s="44">
        <v>522</v>
      </c>
      <c r="C1066" s="44">
        <v>3.11</v>
      </c>
      <c r="D1066" s="36"/>
      <c r="E1066" s="73">
        <v>86.956521739130437</v>
      </c>
      <c r="F1066" s="73">
        <v>4.5368620037807181</v>
      </c>
      <c r="G1066" s="52">
        <v>5.1999999999999998E-2</v>
      </c>
      <c r="H1066" s="52">
        <v>2.7000000000000001E-3</v>
      </c>
      <c r="I1066" s="70" t="s">
        <v>26</v>
      </c>
      <c r="J1066" s="44">
        <v>80.400000000000006</v>
      </c>
      <c r="K1066" s="44">
        <v>2.8</v>
      </c>
      <c r="L1066" s="44">
        <v>73.7</v>
      </c>
      <c r="M1066" s="44">
        <v>1.9</v>
      </c>
      <c r="N1066" s="44">
        <v>284</v>
      </c>
      <c r="O1066" s="44">
        <v>59</v>
      </c>
      <c r="P1066" s="36"/>
      <c r="Q1066" s="44">
        <v>73.3</v>
      </c>
      <c r="R1066" s="44">
        <v>1.9</v>
      </c>
      <c r="S1066" s="41"/>
      <c r="T1066" s="41">
        <f t="shared" si="44"/>
        <v>-9.0909090909090935</v>
      </c>
      <c r="U1066" s="41">
        <f t="shared" si="45"/>
        <v>-285.34599728629581</v>
      </c>
    </row>
    <row r="1067" spans="1:21">
      <c r="A1067" s="53" t="s">
        <v>1908</v>
      </c>
      <c r="B1067" s="44">
        <v>265</v>
      </c>
      <c r="C1067" s="44">
        <v>14.56</v>
      </c>
      <c r="D1067" s="36"/>
      <c r="E1067" s="73">
        <v>86.730268863833473</v>
      </c>
      <c r="F1067" s="73">
        <v>5.2654976760349887</v>
      </c>
      <c r="G1067" s="52">
        <v>5.3400000000000003E-2</v>
      </c>
      <c r="H1067" s="52">
        <v>4.4000000000000003E-3</v>
      </c>
      <c r="I1067" s="70" t="s">
        <v>26</v>
      </c>
      <c r="J1067" s="44">
        <v>82.7</v>
      </c>
      <c r="K1067" s="44">
        <v>4.0999999999999996</v>
      </c>
      <c r="L1067" s="44">
        <v>73.900000000000006</v>
      </c>
      <c r="M1067" s="44">
        <v>2.2000000000000002</v>
      </c>
      <c r="N1067" s="44">
        <v>345</v>
      </c>
      <c r="O1067" s="44">
        <v>93</v>
      </c>
      <c r="P1067" s="36"/>
      <c r="Q1067" s="44">
        <v>73.400000000000006</v>
      </c>
      <c r="R1067" s="44">
        <v>2.2000000000000002</v>
      </c>
      <c r="S1067" s="41"/>
      <c r="T1067" s="41">
        <f t="shared" si="44"/>
        <v>-11.90798376184032</v>
      </c>
      <c r="U1067" s="41">
        <f t="shared" si="45"/>
        <v>-366.84709066305817</v>
      </c>
    </row>
    <row r="1068" spans="1:21">
      <c r="A1068" s="53" t="s">
        <v>1907</v>
      </c>
      <c r="B1068" s="44">
        <v>852</v>
      </c>
      <c r="C1068" s="44">
        <v>2.77</v>
      </c>
      <c r="D1068" s="36"/>
      <c r="E1068" s="73">
        <v>84.530853761622993</v>
      </c>
      <c r="F1068" s="73">
        <v>4.7874617092381584</v>
      </c>
      <c r="G1068" s="52">
        <v>6.08E-2</v>
      </c>
      <c r="H1068" s="52">
        <v>3.5000000000000001E-3</v>
      </c>
      <c r="I1068" s="70" t="s">
        <v>26</v>
      </c>
      <c r="J1068" s="44">
        <v>96</v>
      </c>
      <c r="K1068" s="44">
        <v>3.7</v>
      </c>
      <c r="L1068" s="44">
        <v>75.8</v>
      </c>
      <c r="M1068" s="44">
        <v>2.1</v>
      </c>
      <c r="N1068" s="44">
        <v>631</v>
      </c>
      <c r="O1068" s="44">
        <v>62</v>
      </c>
      <c r="P1068" s="36"/>
      <c r="Q1068" s="44">
        <v>74.599999999999994</v>
      </c>
      <c r="R1068" s="44">
        <v>2.1</v>
      </c>
      <c r="S1068" s="41"/>
      <c r="T1068" s="41">
        <f t="shared" si="44"/>
        <v>-26.649076517150398</v>
      </c>
      <c r="U1068" s="41">
        <f t="shared" si="45"/>
        <v>-732.45382585751986</v>
      </c>
    </row>
    <row r="1069" spans="1:21">
      <c r="A1069" s="53" t="s">
        <v>1906</v>
      </c>
      <c r="B1069" s="44">
        <v>227</v>
      </c>
      <c r="C1069" s="44">
        <v>1.2529999999999999</v>
      </c>
      <c r="D1069" s="36"/>
      <c r="E1069" s="73">
        <v>84.388185654008439</v>
      </c>
      <c r="F1069" s="73">
        <v>5.1985970909220383</v>
      </c>
      <c r="G1069" s="52">
        <v>5.2499999999999998E-2</v>
      </c>
      <c r="H1069" s="52">
        <v>2.5999999999999999E-3</v>
      </c>
      <c r="I1069" s="70" t="s">
        <v>26</v>
      </c>
      <c r="J1069" s="44">
        <v>83.5</v>
      </c>
      <c r="K1069" s="44">
        <v>3.2</v>
      </c>
      <c r="L1069" s="44">
        <v>75.900000000000006</v>
      </c>
      <c r="M1069" s="44">
        <v>2.2999999999999998</v>
      </c>
      <c r="N1069" s="44">
        <v>306</v>
      </c>
      <c r="O1069" s="44">
        <v>56</v>
      </c>
      <c r="P1069" s="36"/>
      <c r="Q1069" s="44">
        <v>75.5</v>
      </c>
      <c r="R1069" s="44">
        <v>2.2999999999999998</v>
      </c>
      <c r="S1069" s="41"/>
      <c r="T1069" s="41">
        <f t="shared" si="44"/>
        <v>-10.013175230566526</v>
      </c>
      <c r="U1069" s="41">
        <f t="shared" si="45"/>
        <v>-303.16205533596838</v>
      </c>
    </row>
    <row r="1070" spans="1:21">
      <c r="A1070" s="53" t="s">
        <v>1905</v>
      </c>
      <c r="B1070" s="44">
        <v>1160</v>
      </c>
      <c r="C1070" s="44">
        <v>1.17</v>
      </c>
      <c r="D1070" s="36"/>
      <c r="E1070" s="73">
        <v>83.194675540765388</v>
      </c>
      <c r="F1070" s="73">
        <v>2.284046832649965</v>
      </c>
      <c r="G1070" s="52">
        <v>4.8800000000000003E-2</v>
      </c>
      <c r="H1070" s="52">
        <v>1.6000000000000001E-3</v>
      </c>
      <c r="I1070" s="70" t="s">
        <v>26</v>
      </c>
      <c r="J1070" s="44">
        <v>78.900000000000006</v>
      </c>
      <c r="K1070" s="44">
        <v>1.6</v>
      </c>
      <c r="L1070" s="44">
        <v>77</v>
      </c>
      <c r="M1070" s="44">
        <v>1.1000000000000001</v>
      </c>
      <c r="N1070" s="44">
        <v>137</v>
      </c>
      <c r="O1070" s="44">
        <v>39</v>
      </c>
      <c r="P1070" s="36"/>
      <c r="Q1070" s="44">
        <v>76.900000000000006</v>
      </c>
      <c r="R1070" s="44">
        <v>1</v>
      </c>
      <c r="S1070" s="41"/>
      <c r="T1070" s="41">
        <f t="shared" si="44"/>
        <v>-2.4675324675324748</v>
      </c>
      <c r="U1070" s="41">
        <f t="shared" si="45"/>
        <v>-77.922077922077932</v>
      </c>
    </row>
    <row r="1071" spans="1:21">
      <c r="A1071" s="53" t="s">
        <v>1904</v>
      </c>
      <c r="B1071" s="44">
        <v>2600</v>
      </c>
      <c r="C1071" s="44">
        <v>1.2749999999999999</v>
      </c>
      <c r="D1071" s="36"/>
      <c r="E1071" s="73">
        <v>81.632653061224488</v>
      </c>
      <c r="F1071" s="73">
        <v>3.5985006247396925</v>
      </c>
      <c r="G1071" s="52">
        <v>4.58E-2</v>
      </c>
      <c r="H1071" s="52">
        <v>1.5E-3</v>
      </c>
      <c r="I1071" s="70" t="s">
        <v>26</v>
      </c>
      <c r="J1071" s="44">
        <v>75.599999999999994</v>
      </c>
      <c r="K1071" s="44">
        <v>2</v>
      </c>
      <c r="L1071" s="44">
        <v>78.5</v>
      </c>
      <c r="M1071" s="44">
        <v>1.7</v>
      </c>
      <c r="N1071" s="44">
        <v>2.0000000000000001E-4</v>
      </c>
      <c r="O1071" s="44">
        <v>37.118099999999998</v>
      </c>
      <c r="P1071" s="36"/>
      <c r="Q1071" s="44">
        <v>78.7</v>
      </c>
      <c r="R1071" s="44">
        <v>1.7</v>
      </c>
      <c r="S1071" s="41"/>
      <c r="T1071" s="41">
        <f t="shared" si="44"/>
        <v>3.6942675159235745</v>
      </c>
      <c r="U1071" s="41">
        <f t="shared" si="45"/>
        <v>99.999745222929931</v>
      </c>
    </row>
    <row r="1072" spans="1:21">
      <c r="A1072" s="53" t="s">
        <v>1903</v>
      </c>
      <c r="B1072" s="44">
        <v>221</v>
      </c>
      <c r="C1072" s="44">
        <v>1.58</v>
      </c>
      <c r="D1072" s="36"/>
      <c r="E1072" s="73">
        <v>76.628352490421449</v>
      </c>
      <c r="F1072" s="73">
        <v>5.2847139648566506</v>
      </c>
      <c r="G1072" s="52">
        <v>9.3799999999999994E-2</v>
      </c>
      <c r="H1072" s="52">
        <v>9.4999999999999998E-3</v>
      </c>
      <c r="I1072" s="70" t="s">
        <v>26</v>
      </c>
      <c r="J1072" s="44">
        <v>158.30000000000001</v>
      </c>
      <c r="K1072" s="44">
        <v>9</v>
      </c>
      <c r="L1072" s="44">
        <v>83.6</v>
      </c>
      <c r="M1072" s="44">
        <v>2.9</v>
      </c>
      <c r="N1072" s="44">
        <v>1503</v>
      </c>
      <c r="O1072" s="44">
        <v>96</v>
      </c>
      <c r="P1072" s="36"/>
      <c r="Q1072" s="44">
        <v>78.7</v>
      </c>
      <c r="R1072" s="44">
        <v>2.7</v>
      </c>
      <c r="S1072" s="41"/>
      <c r="T1072" s="41">
        <f t="shared" si="44"/>
        <v>-89.354066985645957</v>
      </c>
      <c r="U1072" s="41">
        <f t="shared" si="45"/>
        <v>-1697.8468899521533</v>
      </c>
    </row>
    <row r="1073" spans="1:21">
      <c r="A1073" s="53" t="s">
        <v>1902</v>
      </c>
      <c r="B1073" s="44">
        <v>130</v>
      </c>
      <c r="C1073" s="44">
        <v>0.86499999999999999</v>
      </c>
      <c r="D1073" s="36"/>
      <c r="E1073" s="73">
        <v>80.580177276390017</v>
      </c>
      <c r="F1073" s="73">
        <v>4.3504205298292762</v>
      </c>
      <c r="G1073" s="52">
        <v>5.4399999999999997E-2</v>
      </c>
      <c r="H1073" s="52">
        <v>3.7000000000000002E-3</v>
      </c>
      <c r="I1073" s="70" t="s">
        <v>26</v>
      </c>
      <c r="J1073" s="44">
        <v>90.3</v>
      </c>
      <c r="K1073" s="44">
        <v>3.8</v>
      </c>
      <c r="L1073" s="44">
        <v>79.5</v>
      </c>
      <c r="M1073" s="44">
        <v>2.1</v>
      </c>
      <c r="N1073" s="44">
        <v>387</v>
      </c>
      <c r="O1073" s="44">
        <v>76</v>
      </c>
      <c r="P1073" s="36"/>
      <c r="Q1073" s="44">
        <v>78.8</v>
      </c>
      <c r="R1073" s="44">
        <v>2.1</v>
      </c>
      <c r="S1073" s="41"/>
      <c r="T1073" s="41">
        <f t="shared" si="44"/>
        <v>-13.584905660377355</v>
      </c>
      <c r="U1073" s="41">
        <f t="shared" si="45"/>
        <v>-386.79245283018867</v>
      </c>
    </row>
    <row r="1074" spans="1:21">
      <c r="A1074" s="53" t="s">
        <v>1901</v>
      </c>
      <c r="B1074" s="44">
        <v>268</v>
      </c>
      <c r="C1074" s="44">
        <v>2.59</v>
      </c>
      <c r="D1074" s="36"/>
      <c r="E1074" s="73">
        <v>78.740157480314963</v>
      </c>
      <c r="F1074" s="73">
        <v>8.6800173600347197</v>
      </c>
      <c r="G1074" s="52">
        <v>5.0099999999999999E-2</v>
      </c>
      <c r="H1074" s="52">
        <v>4.1000000000000003E-3</v>
      </c>
      <c r="I1074" s="70" t="s">
        <v>26</v>
      </c>
      <c r="J1074" s="44">
        <v>85.3</v>
      </c>
      <c r="K1074" s="44">
        <v>5.6</v>
      </c>
      <c r="L1074" s="44">
        <v>81.400000000000006</v>
      </c>
      <c r="M1074" s="44">
        <v>4.5</v>
      </c>
      <c r="N1074" s="44">
        <v>199</v>
      </c>
      <c r="O1074" s="44">
        <v>95</v>
      </c>
      <c r="P1074" s="36"/>
      <c r="Q1074" s="44">
        <v>81.099999999999994</v>
      </c>
      <c r="R1074" s="44">
        <v>4.4000000000000004</v>
      </c>
      <c r="S1074" s="41"/>
      <c r="T1074" s="41">
        <f t="shared" si="44"/>
        <v>-4.7911547911547805</v>
      </c>
      <c r="U1074" s="41">
        <f t="shared" si="45"/>
        <v>-144.47174447174444</v>
      </c>
    </row>
    <row r="1075" spans="1:21">
      <c r="A1075" s="53" t="s">
        <v>1900</v>
      </c>
      <c r="B1075" s="44">
        <v>481</v>
      </c>
      <c r="C1075" s="44">
        <v>4.82</v>
      </c>
      <c r="D1075" s="36"/>
      <c r="E1075" s="73">
        <v>77.519379844961236</v>
      </c>
      <c r="F1075" s="73">
        <v>6.0092542515473824</v>
      </c>
      <c r="G1075" s="52">
        <v>5.8099999999999999E-2</v>
      </c>
      <c r="H1075" s="52">
        <v>4.1999999999999997E-3</v>
      </c>
      <c r="I1075" s="70" t="s">
        <v>26</v>
      </c>
      <c r="J1075" s="44">
        <v>99.8</v>
      </c>
      <c r="K1075" s="44">
        <v>5</v>
      </c>
      <c r="L1075" s="44">
        <v>82.6</v>
      </c>
      <c r="M1075" s="44">
        <v>3.2</v>
      </c>
      <c r="N1075" s="44">
        <v>533</v>
      </c>
      <c r="O1075" s="44">
        <v>79</v>
      </c>
      <c r="P1075" s="36"/>
      <c r="Q1075" s="44">
        <v>81.5</v>
      </c>
      <c r="R1075" s="44">
        <v>3.1</v>
      </c>
      <c r="S1075" s="41"/>
      <c r="T1075" s="41">
        <f t="shared" si="44"/>
        <v>-20.823244552058114</v>
      </c>
      <c r="U1075" s="41">
        <f t="shared" si="45"/>
        <v>-545.27845036319616</v>
      </c>
    </row>
    <row r="1076" spans="1:21">
      <c r="A1076" s="53" t="s">
        <v>1899</v>
      </c>
      <c r="B1076" s="44">
        <v>680</v>
      </c>
      <c r="C1076" s="44">
        <v>3.97</v>
      </c>
      <c r="D1076" s="36"/>
      <c r="E1076" s="73">
        <v>75.98784194528875</v>
      </c>
      <c r="F1076" s="73">
        <v>3.5222327953363322</v>
      </c>
      <c r="G1076" s="52">
        <v>5.0299999999999997E-2</v>
      </c>
      <c r="H1076" s="52">
        <v>2.3E-3</v>
      </c>
      <c r="I1076" s="70" t="s">
        <v>26</v>
      </c>
      <c r="J1076" s="44">
        <v>88.6</v>
      </c>
      <c r="K1076" s="44">
        <v>2.8</v>
      </c>
      <c r="L1076" s="44">
        <v>84.3</v>
      </c>
      <c r="M1076" s="44">
        <v>1.9</v>
      </c>
      <c r="N1076" s="44">
        <v>208</v>
      </c>
      <c r="O1076" s="44">
        <v>53</v>
      </c>
      <c r="P1076" s="36"/>
      <c r="Q1076" s="44">
        <v>84</v>
      </c>
      <c r="R1076" s="44">
        <v>1.9</v>
      </c>
      <c r="S1076" s="41"/>
      <c r="T1076" s="41">
        <f t="shared" si="44"/>
        <v>-5.1008303677342788</v>
      </c>
      <c r="U1076" s="41">
        <f t="shared" si="45"/>
        <v>-146.73784104389088</v>
      </c>
    </row>
    <row r="1077" spans="1:21">
      <c r="A1077" s="53" t="s">
        <v>1898</v>
      </c>
      <c r="B1077" s="44">
        <v>97</v>
      </c>
      <c r="C1077" s="44">
        <v>2.8130000000000002</v>
      </c>
      <c r="D1077" s="36"/>
      <c r="E1077" s="73">
        <v>65.274151436031332</v>
      </c>
      <c r="F1077" s="73">
        <v>3.7068219157537374</v>
      </c>
      <c r="G1077" s="52">
        <v>5.1900000000000002E-2</v>
      </c>
      <c r="H1077" s="52">
        <v>5.0000000000000001E-3</v>
      </c>
      <c r="I1077" s="70" t="s">
        <v>26</v>
      </c>
      <c r="J1077" s="44">
        <v>105.6</v>
      </c>
      <c r="K1077" s="44">
        <v>5.6</v>
      </c>
      <c r="L1077" s="44">
        <v>98</v>
      </c>
      <c r="M1077" s="44">
        <v>2.8</v>
      </c>
      <c r="N1077" s="44">
        <v>280</v>
      </c>
      <c r="O1077" s="44">
        <v>110</v>
      </c>
      <c r="P1077" s="36"/>
      <c r="Q1077" s="44">
        <v>97.5</v>
      </c>
      <c r="R1077" s="44">
        <v>2.7</v>
      </c>
      <c r="S1077" s="41"/>
      <c r="T1077" s="41">
        <f t="shared" si="44"/>
        <v>-7.7551020408163209</v>
      </c>
      <c r="U1077" s="41">
        <f t="shared" si="45"/>
        <v>-185.71428571428572</v>
      </c>
    </row>
    <row r="1078" spans="1:21">
      <c r="A1078" s="53" t="s">
        <v>1897</v>
      </c>
      <c r="B1078" s="44">
        <v>246</v>
      </c>
      <c r="C1078" s="44">
        <v>1.5309999999999999</v>
      </c>
      <c r="D1078" s="36"/>
      <c r="E1078" s="73">
        <v>54.644808743169399</v>
      </c>
      <c r="F1078" s="73">
        <v>4.7776881961241005</v>
      </c>
      <c r="G1078" s="52">
        <v>7.4800000000000005E-2</v>
      </c>
      <c r="H1078" s="52">
        <v>8.6E-3</v>
      </c>
      <c r="I1078" s="70" t="s">
        <v>26</v>
      </c>
      <c r="J1078" s="44">
        <v>175</v>
      </c>
      <c r="K1078" s="44">
        <v>12</v>
      </c>
      <c r="L1078" s="44">
        <v>116.9</v>
      </c>
      <c r="M1078" s="44">
        <v>5.0999999999999996</v>
      </c>
      <c r="N1078" s="44">
        <v>1062</v>
      </c>
      <c r="O1078" s="44">
        <v>116</v>
      </c>
      <c r="P1078" s="36"/>
      <c r="Q1078" s="44">
        <v>113</v>
      </c>
      <c r="R1078" s="44">
        <v>4.9000000000000004</v>
      </c>
      <c r="S1078" s="41"/>
      <c r="T1078" s="41">
        <f t="shared" si="44"/>
        <v>-49.700598802395199</v>
      </c>
      <c r="U1078" s="41">
        <f t="shared" si="45"/>
        <v>-808.46877673224981</v>
      </c>
    </row>
    <row r="1079" spans="1:21">
      <c r="A1079" s="53" t="s">
        <v>1896</v>
      </c>
      <c r="B1079" s="44">
        <v>898</v>
      </c>
      <c r="C1079" s="44">
        <v>2.0099999999999998</v>
      </c>
      <c r="D1079" s="36"/>
      <c r="E1079" s="73">
        <v>45.207956600361662</v>
      </c>
      <c r="F1079" s="73">
        <v>1.7780706257827597</v>
      </c>
      <c r="G1079" s="52">
        <v>5.04E-2</v>
      </c>
      <c r="H1079" s="52">
        <v>1.6999999999999999E-3</v>
      </c>
      <c r="I1079" s="70" t="s">
        <v>26</v>
      </c>
      <c r="J1079" s="44">
        <v>145.1</v>
      </c>
      <c r="K1079" s="44">
        <v>3.5</v>
      </c>
      <c r="L1079" s="44">
        <v>141</v>
      </c>
      <c r="M1079" s="44">
        <v>2.7</v>
      </c>
      <c r="N1079" s="44">
        <v>212</v>
      </c>
      <c r="O1079" s="44">
        <v>39</v>
      </c>
      <c r="P1079" s="36"/>
      <c r="Q1079" s="44">
        <v>140.80000000000001</v>
      </c>
      <c r="R1079" s="44">
        <v>2.7</v>
      </c>
      <c r="S1079" s="41"/>
      <c r="T1079" s="41">
        <f t="shared" si="44"/>
        <v>-2.9078014184397123</v>
      </c>
      <c r="U1079" s="41">
        <f t="shared" si="45"/>
        <v>-50.354609929078009</v>
      </c>
    </row>
    <row r="1080" spans="1:21">
      <c r="A1080" s="53" t="s">
        <v>1895</v>
      </c>
      <c r="B1080" s="44">
        <v>819</v>
      </c>
      <c r="C1080" s="44">
        <v>2.008</v>
      </c>
      <c r="D1080" s="36"/>
      <c r="E1080" s="73">
        <v>29.673590504451038</v>
      </c>
      <c r="F1080" s="73">
        <v>1.9371483415368633</v>
      </c>
      <c r="G1080" s="52">
        <v>9.0499999999999997E-2</v>
      </c>
      <c r="H1080" s="52">
        <v>3.5999999999999999E-3</v>
      </c>
      <c r="I1080" s="70" t="s">
        <v>26</v>
      </c>
      <c r="J1080" s="44">
        <v>356</v>
      </c>
      <c r="K1080" s="44">
        <v>11</v>
      </c>
      <c r="L1080" s="44">
        <v>213.7</v>
      </c>
      <c r="M1080" s="44">
        <v>6.9</v>
      </c>
      <c r="N1080" s="44">
        <v>1435</v>
      </c>
      <c r="O1080" s="44">
        <v>38</v>
      </c>
      <c r="P1080" s="36"/>
      <c r="Q1080" s="44">
        <v>203.1</v>
      </c>
      <c r="R1080" s="44">
        <v>6.5</v>
      </c>
      <c r="S1080" s="41"/>
      <c r="T1080" s="41">
        <f t="shared" si="44"/>
        <v>-66.588675713617235</v>
      </c>
      <c r="U1080" s="41">
        <f t="shared" si="45"/>
        <v>-571.50210575573237</v>
      </c>
    </row>
    <row r="1081" spans="1:21">
      <c r="A1081" s="53" t="s">
        <v>1894</v>
      </c>
      <c r="B1081" s="44">
        <v>217</v>
      </c>
      <c r="C1081" s="44">
        <v>1.36</v>
      </c>
      <c r="D1081" s="36"/>
      <c r="E1081" s="73">
        <v>25.38071065989848</v>
      </c>
      <c r="F1081" s="73">
        <v>1.2239428998428201</v>
      </c>
      <c r="G1081" s="52">
        <v>5.1900000000000002E-2</v>
      </c>
      <c r="H1081" s="52">
        <v>1.8E-3</v>
      </c>
      <c r="I1081" s="70" t="s">
        <v>26</v>
      </c>
      <c r="J1081" s="44">
        <v>252.1</v>
      </c>
      <c r="K1081" s="44">
        <v>6.6</v>
      </c>
      <c r="L1081" s="44">
        <v>249.1</v>
      </c>
      <c r="M1081" s="44">
        <v>5.9</v>
      </c>
      <c r="N1081" s="44">
        <v>280</v>
      </c>
      <c r="O1081" s="44">
        <v>40</v>
      </c>
      <c r="P1081" s="36"/>
      <c r="Q1081" s="44">
        <v>248.9</v>
      </c>
      <c r="R1081" s="44">
        <v>5.9</v>
      </c>
      <c r="S1081" s="41"/>
      <c r="T1081" s="41">
        <f t="shared" si="44"/>
        <v>-1.2043356081894823</v>
      </c>
      <c r="U1081" s="41">
        <f t="shared" si="45"/>
        <v>-12.404656764351667</v>
      </c>
    </row>
    <row r="1082" spans="1:21">
      <c r="A1082" s="53" t="s">
        <v>1893</v>
      </c>
      <c r="B1082" s="44">
        <v>386</v>
      </c>
      <c r="C1082" s="44">
        <v>6.38</v>
      </c>
      <c r="D1082" s="36"/>
      <c r="E1082" s="73">
        <v>23.255813953488374</v>
      </c>
      <c r="F1082" s="73">
        <v>4.1103299080584108</v>
      </c>
      <c r="G1082" s="52">
        <v>7.8E-2</v>
      </c>
      <c r="H1082" s="52">
        <v>4.0000000000000001E-3</v>
      </c>
      <c r="I1082" s="70" t="s">
        <v>26</v>
      </c>
      <c r="J1082" s="44">
        <v>386</v>
      </c>
      <c r="K1082" s="44">
        <v>30</v>
      </c>
      <c r="L1082" s="44">
        <v>271</v>
      </c>
      <c r="M1082" s="44">
        <v>23</v>
      </c>
      <c r="N1082" s="44">
        <v>1146</v>
      </c>
      <c r="O1082" s="44">
        <v>51</v>
      </c>
      <c r="P1082" s="36"/>
      <c r="Q1082" s="44">
        <v>263</v>
      </c>
      <c r="R1082" s="44">
        <v>23</v>
      </c>
      <c r="S1082" s="41"/>
      <c r="T1082" s="41">
        <f t="shared" si="44"/>
        <v>-42.435424354243544</v>
      </c>
      <c r="U1082" s="41">
        <f t="shared" si="45"/>
        <v>-322.87822878228781</v>
      </c>
    </row>
    <row r="1083" spans="1:21">
      <c r="A1083" s="53" t="s">
        <v>1892</v>
      </c>
      <c r="B1083" s="44">
        <v>600</v>
      </c>
      <c r="C1083" s="44">
        <v>10.75</v>
      </c>
      <c r="D1083" s="36"/>
      <c r="E1083" s="73">
        <v>21.50537634408602</v>
      </c>
      <c r="F1083" s="73">
        <v>1.3874436351023236</v>
      </c>
      <c r="G1083" s="52">
        <v>8.77E-2</v>
      </c>
      <c r="H1083" s="52">
        <v>2.5999999999999999E-3</v>
      </c>
      <c r="I1083" s="70" t="s">
        <v>26</v>
      </c>
      <c r="J1083" s="44">
        <v>453</v>
      </c>
      <c r="K1083" s="44">
        <v>13</v>
      </c>
      <c r="L1083" s="44">
        <v>293</v>
      </c>
      <c r="M1083" s="44">
        <v>9.1999999999999993</v>
      </c>
      <c r="N1083" s="44">
        <v>1375</v>
      </c>
      <c r="O1083" s="44">
        <v>29</v>
      </c>
      <c r="P1083" s="36"/>
      <c r="Q1083" s="44">
        <v>280.2</v>
      </c>
      <c r="R1083" s="44">
        <v>8.8000000000000007</v>
      </c>
      <c r="S1083" s="41"/>
      <c r="T1083" s="41">
        <f t="shared" si="44"/>
        <v>-54.607508532423211</v>
      </c>
      <c r="U1083" s="41">
        <f t="shared" si="45"/>
        <v>-369.28327645051195</v>
      </c>
    </row>
    <row r="1084" spans="1:21">
      <c r="A1084" s="53" t="s">
        <v>1891</v>
      </c>
      <c r="B1084" s="44">
        <v>558</v>
      </c>
      <c r="C1084" s="44">
        <v>1.9450000000000001</v>
      </c>
      <c r="D1084" s="36"/>
      <c r="E1084" s="73">
        <v>18.181818181818183</v>
      </c>
      <c r="F1084" s="73">
        <v>2.049586776859504</v>
      </c>
      <c r="G1084" s="52">
        <v>7.9500000000000001E-2</v>
      </c>
      <c r="H1084" s="52">
        <v>2.8E-3</v>
      </c>
      <c r="I1084" s="70" t="s">
        <v>26</v>
      </c>
      <c r="J1084" s="44">
        <v>479</v>
      </c>
      <c r="K1084" s="44">
        <v>23</v>
      </c>
      <c r="L1084" s="44">
        <v>345</v>
      </c>
      <c r="M1084" s="44">
        <v>19</v>
      </c>
      <c r="N1084" s="44">
        <v>1184</v>
      </c>
      <c r="O1084" s="44">
        <v>35</v>
      </c>
      <c r="P1084" s="36"/>
      <c r="Q1084" s="44">
        <v>334</v>
      </c>
      <c r="R1084" s="44">
        <v>18</v>
      </c>
      <c r="S1084" s="41"/>
      <c r="T1084" s="41">
        <f t="shared" si="44"/>
        <v>-38.840579710144929</v>
      </c>
      <c r="U1084" s="41">
        <f t="shared" si="45"/>
        <v>-243.18840579710144</v>
      </c>
    </row>
    <row r="1085" spans="1:21">
      <c r="A1085" s="53" t="s">
        <v>1890</v>
      </c>
      <c r="B1085" s="44">
        <v>637</v>
      </c>
      <c r="C1085" s="44">
        <v>4.43</v>
      </c>
      <c r="D1085" s="36"/>
      <c r="E1085" s="73">
        <v>16.666666666666668</v>
      </c>
      <c r="F1085" s="73">
        <v>0.83333333333333337</v>
      </c>
      <c r="G1085" s="52">
        <v>9.2600000000000002E-2</v>
      </c>
      <c r="H1085" s="52">
        <v>2.3999999999999998E-3</v>
      </c>
      <c r="I1085" s="70" t="s">
        <v>26</v>
      </c>
      <c r="J1085" s="44">
        <v>577</v>
      </c>
      <c r="K1085" s="44">
        <v>12</v>
      </c>
      <c r="L1085" s="44">
        <v>375.6</v>
      </c>
      <c r="M1085" s="44">
        <v>9.1</v>
      </c>
      <c r="N1085" s="44">
        <v>1479</v>
      </c>
      <c r="O1085" s="44">
        <v>25</v>
      </c>
      <c r="P1085" s="36"/>
      <c r="Q1085" s="44">
        <v>358</v>
      </c>
      <c r="R1085" s="44">
        <v>8.6999999999999993</v>
      </c>
      <c r="S1085" s="41"/>
      <c r="T1085" s="41">
        <f t="shared" si="44"/>
        <v>-53.620873269435563</v>
      </c>
      <c r="U1085" s="41">
        <f t="shared" si="45"/>
        <v>-293.76996805111821</v>
      </c>
    </row>
    <row r="1086" spans="1:21">
      <c r="A1086" s="53" t="s">
        <v>1889</v>
      </c>
      <c r="B1086" s="44">
        <v>281</v>
      </c>
      <c r="C1086" s="44">
        <v>1.492</v>
      </c>
      <c r="D1086" s="36"/>
      <c r="E1086" s="73">
        <v>12.004801920768308</v>
      </c>
      <c r="F1086" s="73">
        <v>0.5044034420490886</v>
      </c>
      <c r="G1086" s="52">
        <v>5.9799999999999999E-2</v>
      </c>
      <c r="H1086" s="52">
        <v>1.9E-3</v>
      </c>
      <c r="I1086" s="70" t="s">
        <v>26</v>
      </c>
      <c r="J1086" s="44">
        <v>531</v>
      </c>
      <c r="K1086" s="44">
        <v>11</v>
      </c>
      <c r="L1086" s="44">
        <v>516</v>
      </c>
      <c r="M1086" s="44">
        <v>10</v>
      </c>
      <c r="N1086" s="44">
        <v>595</v>
      </c>
      <c r="O1086" s="44">
        <v>34</v>
      </c>
      <c r="P1086" s="36"/>
      <c r="Q1086" s="44">
        <v>514</v>
      </c>
      <c r="R1086" s="44">
        <v>10</v>
      </c>
      <c r="S1086" s="41"/>
      <c r="T1086" s="41">
        <f t="shared" si="44"/>
        <v>-2.9069767441860463</v>
      </c>
      <c r="U1086" s="41">
        <f t="shared" si="45"/>
        <v>-15.310077519379844</v>
      </c>
    </row>
    <row r="1087" spans="1:21">
      <c r="A1087" s="53" t="s">
        <v>1888</v>
      </c>
      <c r="B1087" s="44">
        <v>483</v>
      </c>
      <c r="C1087" s="44">
        <v>5.34</v>
      </c>
      <c r="D1087" s="36"/>
      <c r="E1087" s="73">
        <v>6.8493150684931514</v>
      </c>
      <c r="F1087" s="73">
        <v>0.51604428598236074</v>
      </c>
      <c r="G1087" s="52">
        <v>9.3100000000000002E-2</v>
      </c>
      <c r="H1087" s="52">
        <v>2.3999999999999998E-3</v>
      </c>
      <c r="I1087" s="70" t="s">
        <v>26</v>
      </c>
      <c r="J1087" s="44">
        <v>1072</v>
      </c>
      <c r="K1087" s="44">
        <v>26</v>
      </c>
      <c r="L1087" s="44">
        <v>879</v>
      </c>
      <c r="M1087" s="44">
        <v>31</v>
      </c>
      <c r="N1087" s="44">
        <v>1489</v>
      </c>
      <c r="O1087" s="44">
        <v>24</v>
      </c>
      <c r="P1087" s="36"/>
      <c r="Q1087" s="44">
        <v>853</v>
      </c>
      <c r="R1087" s="44">
        <v>30</v>
      </c>
      <c r="S1087" s="41"/>
      <c r="T1087" s="41">
        <f t="shared" si="44"/>
        <v>-21.956769055745166</v>
      </c>
      <c r="U1087" s="41">
        <f t="shared" si="45"/>
        <v>-69.397042093287837</v>
      </c>
    </row>
    <row r="1088" spans="1:21">
      <c r="A1088" s="53" t="s">
        <v>1887</v>
      </c>
      <c r="B1088" s="44">
        <v>456</v>
      </c>
      <c r="C1088" s="44">
        <v>1.26</v>
      </c>
      <c r="D1088" s="36"/>
      <c r="E1088" s="73">
        <v>5.5865921787709496</v>
      </c>
      <c r="F1088" s="73">
        <v>0.46815018257857116</v>
      </c>
      <c r="G1088" s="52">
        <v>8.9200000000000002E-2</v>
      </c>
      <c r="H1088" s="52">
        <v>3.0000000000000001E-3</v>
      </c>
      <c r="I1088" s="70" t="s">
        <v>26</v>
      </c>
      <c r="J1088" s="44">
        <v>1181</v>
      </c>
      <c r="K1088" s="44">
        <v>32</v>
      </c>
      <c r="L1088" s="44">
        <v>1062</v>
      </c>
      <c r="M1088" s="44">
        <v>41</v>
      </c>
      <c r="N1088" s="44">
        <v>1408</v>
      </c>
      <c r="O1088" s="44">
        <v>32</v>
      </c>
      <c r="P1088" s="36"/>
      <c r="Q1088" s="44">
        <v>1044</v>
      </c>
      <c r="R1088" s="44">
        <v>40</v>
      </c>
      <c r="S1088" s="41"/>
      <c r="T1088" s="41">
        <f t="shared" si="44"/>
        <v>-11.205273069679849</v>
      </c>
      <c r="U1088" s="41">
        <f t="shared" si="45"/>
        <v>-32.580037664783426</v>
      </c>
    </row>
    <row r="1089" spans="1:21">
      <c r="A1089" s="53" t="s">
        <v>1886</v>
      </c>
      <c r="B1089" s="44">
        <v>234</v>
      </c>
      <c r="C1089" s="44">
        <v>2.5960000000000001</v>
      </c>
      <c r="D1089" s="36"/>
      <c r="E1089" s="73">
        <v>5.2910052910052912</v>
      </c>
      <c r="F1089" s="73">
        <v>0.44791579183113572</v>
      </c>
      <c r="G1089" s="52">
        <v>0.10050000000000001</v>
      </c>
      <c r="H1089" s="52">
        <v>1.6000000000000001E-3</v>
      </c>
      <c r="I1089" s="70" t="s">
        <v>26</v>
      </c>
      <c r="J1089" s="44">
        <v>1306</v>
      </c>
      <c r="K1089" s="44">
        <v>32</v>
      </c>
      <c r="L1089" s="44">
        <v>1116</v>
      </c>
      <c r="M1089" s="44">
        <v>43</v>
      </c>
      <c r="N1089" s="44">
        <v>1633</v>
      </c>
      <c r="O1089" s="44">
        <v>15</v>
      </c>
      <c r="P1089" s="36"/>
      <c r="Q1089" s="44">
        <v>1086</v>
      </c>
      <c r="R1089" s="44">
        <v>42</v>
      </c>
      <c r="S1089" s="41"/>
      <c r="T1089" s="41">
        <f t="shared" si="44"/>
        <v>-17.025089605734767</v>
      </c>
      <c r="U1089" s="41">
        <f t="shared" si="45"/>
        <v>-46.326164874551971</v>
      </c>
    </row>
    <row r="1090" spans="1:21">
      <c r="A1090" s="53" t="s">
        <v>1885</v>
      </c>
      <c r="B1090" s="44">
        <v>279</v>
      </c>
      <c r="C1090" s="44">
        <v>6.23</v>
      </c>
      <c r="D1090" s="36"/>
      <c r="E1090" s="73">
        <v>5.1546391752577314</v>
      </c>
      <c r="F1090" s="73">
        <v>0.29227335529811876</v>
      </c>
      <c r="G1090" s="52">
        <v>8.72E-2</v>
      </c>
      <c r="H1090" s="52">
        <v>2.8E-3</v>
      </c>
      <c r="I1090" s="70" t="s">
        <v>26</v>
      </c>
      <c r="J1090" s="44">
        <v>1222</v>
      </c>
      <c r="K1090" s="44">
        <v>23</v>
      </c>
      <c r="L1090" s="44">
        <v>1143</v>
      </c>
      <c r="M1090" s="44">
        <v>30</v>
      </c>
      <c r="N1090" s="44">
        <v>1364</v>
      </c>
      <c r="O1090" s="44">
        <v>31</v>
      </c>
      <c r="P1090" s="36"/>
      <c r="Q1090" s="44">
        <v>1131</v>
      </c>
      <c r="R1090" s="44">
        <v>29</v>
      </c>
      <c r="S1090" s="41"/>
      <c r="T1090" s="41">
        <f t="shared" si="44"/>
        <v>-6.9116360454943129</v>
      </c>
      <c r="U1090" s="41">
        <f t="shared" si="45"/>
        <v>-19.335083114610676</v>
      </c>
    </row>
    <row r="1091" spans="1:21">
      <c r="A1091" s="53" t="s">
        <v>1884</v>
      </c>
      <c r="B1091" s="44">
        <v>511</v>
      </c>
      <c r="C1091" s="44">
        <v>1.1200000000000001</v>
      </c>
      <c r="D1091" s="36"/>
      <c r="E1091" s="73">
        <v>5</v>
      </c>
      <c r="F1091" s="73">
        <v>0.24999999999999994</v>
      </c>
      <c r="G1091" s="52">
        <v>8.8099999999999998E-2</v>
      </c>
      <c r="H1091" s="52">
        <v>3.0999999999999999E-3</v>
      </c>
      <c r="I1091" s="70" t="s">
        <v>26</v>
      </c>
      <c r="J1091" s="44">
        <v>1251</v>
      </c>
      <c r="K1091" s="44">
        <v>22</v>
      </c>
      <c r="L1091" s="44">
        <v>1175</v>
      </c>
      <c r="M1091" s="44">
        <v>27</v>
      </c>
      <c r="N1091" s="44">
        <v>1384</v>
      </c>
      <c r="O1091" s="44">
        <v>34</v>
      </c>
      <c r="P1091" s="36"/>
      <c r="Q1091" s="44">
        <v>1163</v>
      </c>
      <c r="R1091" s="44">
        <v>27</v>
      </c>
      <c r="S1091" s="41"/>
      <c r="T1091" s="41">
        <f t="shared" si="44"/>
        <v>-6.4680851063829783</v>
      </c>
      <c r="U1091" s="41">
        <f t="shared" si="45"/>
        <v>-17.787234042553191</v>
      </c>
    </row>
    <row r="1092" spans="1:21">
      <c r="A1092" s="53" t="s">
        <v>1883</v>
      </c>
      <c r="B1092" s="44">
        <v>354</v>
      </c>
      <c r="C1092" s="44">
        <v>1.7849999999999999</v>
      </c>
      <c r="D1092" s="36"/>
      <c r="E1092" s="73">
        <v>4.8169556840077066</v>
      </c>
      <c r="F1092" s="73">
        <v>0.21346817096758625</v>
      </c>
      <c r="G1092" s="52">
        <v>8.8900000000000007E-2</v>
      </c>
      <c r="H1092" s="52">
        <v>2.3999999999999998E-3</v>
      </c>
      <c r="I1092" s="70" t="s">
        <v>26</v>
      </c>
      <c r="J1092" s="44">
        <v>1285</v>
      </c>
      <c r="K1092" s="44">
        <v>19</v>
      </c>
      <c r="L1092" s="44">
        <v>1216</v>
      </c>
      <c r="M1092" s="44">
        <v>25</v>
      </c>
      <c r="N1092" s="44">
        <v>1401</v>
      </c>
      <c r="O1092" s="44">
        <v>26</v>
      </c>
      <c r="P1092" s="36"/>
      <c r="Q1092" s="44">
        <v>1205</v>
      </c>
      <c r="R1092" s="44">
        <v>24</v>
      </c>
      <c r="S1092" s="41"/>
      <c r="T1092" s="41">
        <f t="shared" si="44"/>
        <v>-5.6743421052631584</v>
      </c>
      <c r="U1092" s="41">
        <f t="shared" si="45"/>
        <v>-15.213815789473683</v>
      </c>
    </row>
    <row r="1093" spans="1:21">
      <c r="A1093" s="53" t="s">
        <v>1882</v>
      </c>
      <c r="B1093" s="44">
        <v>202</v>
      </c>
      <c r="C1093" s="44">
        <v>1.8140000000000001</v>
      </c>
      <c r="D1093" s="36"/>
      <c r="E1093" s="73">
        <v>4.5871559633027523</v>
      </c>
      <c r="F1093" s="73">
        <v>0.23146199814830401</v>
      </c>
      <c r="G1093" s="52">
        <v>0.1033</v>
      </c>
      <c r="H1093" s="52">
        <v>2.8999999999999998E-3</v>
      </c>
      <c r="I1093" s="70" t="s">
        <v>26</v>
      </c>
      <c r="J1093" s="44">
        <v>1434</v>
      </c>
      <c r="K1093" s="44">
        <v>22</v>
      </c>
      <c r="L1093" s="44">
        <v>1271</v>
      </c>
      <c r="M1093" s="44">
        <v>29</v>
      </c>
      <c r="N1093" s="44">
        <v>1683</v>
      </c>
      <c r="O1093" s="44">
        <v>26</v>
      </c>
      <c r="P1093" s="36"/>
      <c r="Q1093" s="44">
        <v>1242</v>
      </c>
      <c r="R1093" s="44">
        <v>29</v>
      </c>
      <c r="S1093" s="41"/>
      <c r="T1093" s="41">
        <f t="shared" si="44"/>
        <v>-12.824547600314713</v>
      </c>
      <c r="U1093" s="41">
        <f t="shared" si="45"/>
        <v>-32.415420928402831</v>
      </c>
    </row>
    <row r="1094" spans="1:21">
      <c r="A1094" s="53" t="s">
        <v>1881</v>
      </c>
      <c r="B1094" s="44">
        <v>130</v>
      </c>
      <c r="C1094" s="44">
        <v>1.9159999999999999</v>
      </c>
      <c r="D1094" s="36"/>
      <c r="E1094" s="73">
        <v>4.3859649122807012</v>
      </c>
      <c r="F1094" s="73">
        <v>0.28855032317636192</v>
      </c>
      <c r="G1094" s="52">
        <v>9.3799999999999994E-2</v>
      </c>
      <c r="H1094" s="52">
        <v>2.7000000000000001E-3</v>
      </c>
      <c r="I1094" s="70" t="s">
        <v>26</v>
      </c>
      <c r="J1094" s="44">
        <v>1394</v>
      </c>
      <c r="K1094" s="44">
        <v>27</v>
      </c>
      <c r="L1094" s="44">
        <v>1324</v>
      </c>
      <c r="M1094" s="44">
        <v>39</v>
      </c>
      <c r="N1094" s="44">
        <v>1503</v>
      </c>
      <c r="O1094" s="44">
        <v>27</v>
      </c>
      <c r="P1094" s="36"/>
      <c r="Q1094" s="44">
        <v>1311</v>
      </c>
      <c r="R1094" s="44">
        <v>39</v>
      </c>
      <c r="S1094" s="41"/>
      <c r="T1094" s="41">
        <f t="shared" ref="T1094:T1117" si="46">(L1094-J1094)/L1094*100</f>
        <v>-5.287009063444108</v>
      </c>
      <c r="U1094" s="41">
        <f t="shared" ref="U1094:U1117" si="47">(L1094-N1094)/L1094*100</f>
        <v>-13.51963746223565</v>
      </c>
    </row>
    <row r="1095" spans="1:21">
      <c r="A1095" s="53" t="s">
        <v>1880</v>
      </c>
      <c r="B1095" s="44">
        <v>493</v>
      </c>
      <c r="C1095" s="44">
        <v>10.199999999999999</v>
      </c>
      <c r="D1095" s="36"/>
      <c r="E1095" s="73">
        <v>4.2194092827004219</v>
      </c>
      <c r="F1095" s="73">
        <v>0.17803414694938491</v>
      </c>
      <c r="G1095" s="52">
        <v>9.2999999999999999E-2</v>
      </c>
      <c r="H1095" s="52">
        <v>2.5999999999999999E-3</v>
      </c>
      <c r="I1095" s="70" t="s">
        <v>26</v>
      </c>
      <c r="J1095" s="44">
        <v>1417</v>
      </c>
      <c r="K1095" s="44">
        <v>19</v>
      </c>
      <c r="L1095" s="44">
        <v>1371</v>
      </c>
      <c r="M1095" s="44">
        <v>26</v>
      </c>
      <c r="N1095" s="44">
        <v>1487</v>
      </c>
      <c r="O1095" s="44">
        <v>26</v>
      </c>
      <c r="P1095" s="36"/>
      <c r="Q1095" s="44">
        <v>1363</v>
      </c>
      <c r="R1095" s="44">
        <v>26</v>
      </c>
      <c r="S1095" s="41"/>
      <c r="T1095" s="41">
        <f t="shared" si="46"/>
        <v>-3.3552151714077314</v>
      </c>
      <c r="U1095" s="41">
        <f t="shared" si="47"/>
        <v>-8.4609773887673221</v>
      </c>
    </row>
    <row r="1096" spans="1:21">
      <c r="A1096" s="53" t="s">
        <v>1879</v>
      </c>
      <c r="B1096" s="44">
        <v>657</v>
      </c>
      <c r="C1096" s="44">
        <v>4.01</v>
      </c>
      <c r="D1096" s="36"/>
      <c r="E1096" s="73">
        <v>4.032258064516129</v>
      </c>
      <c r="F1096" s="73">
        <v>0.22762747138397502</v>
      </c>
      <c r="G1096" s="52">
        <v>0.1051</v>
      </c>
      <c r="H1096" s="52">
        <v>3.3999999999999998E-3</v>
      </c>
      <c r="I1096" s="70" t="s">
        <v>26</v>
      </c>
      <c r="J1096" s="44">
        <v>1548</v>
      </c>
      <c r="K1096" s="44">
        <v>26</v>
      </c>
      <c r="L1096" s="44">
        <v>1428</v>
      </c>
      <c r="M1096" s="44">
        <v>36</v>
      </c>
      <c r="N1096" s="44">
        <v>1715</v>
      </c>
      <c r="O1096" s="44">
        <v>30</v>
      </c>
      <c r="P1096" s="36"/>
      <c r="Q1096" s="44">
        <v>1404</v>
      </c>
      <c r="R1096" s="44">
        <v>36</v>
      </c>
      <c r="S1096" s="41"/>
      <c r="T1096" s="41">
        <f t="shared" si="46"/>
        <v>-8.4033613445378155</v>
      </c>
      <c r="U1096" s="41">
        <f t="shared" si="47"/>
        <v>-20.098039215686274</v>
      </c>
    </row>
    <row r="1097" spans="1:21">
      <c r="A1097" s="53" t="s">
        <v>1878</v>
      </c>
      <c r="B1097" s="44">
        <v>433</v>
      </c>
      <c r="C1097" s="44">
        <v>6.86</v>
      </c>
      <c r="D1097" s="36"/>
      <c r="E1097" s="73">
        <v>4.0650406504065044</v>
      </c>
      <c r="F1097" s="73">
        <v>0.19829466587348801</v>
      </c>
      <c r="G1097" s="52">
        <v>9.4100000000000003E-2</v>
      </c>
      <c r="H1097" s="52">
        <v>2.7000000000000001E-3</v>
      </c>
      <c r="I1097" s="70" t="s">
        <v>26</v>
      </c>
      <c r="J1097" s="44">
        <v>1455</v>
      </c>
      <c r="K1097" s="44">
        <v>22</v>
      </c>
      <c r="L1097" s="44">
        <v>1418</v>
      </c>
      <c r="M1097" s="44">
        <v>31</v>
      </c>
      <c r="N1097" s="44">
        <v>1509</v>
      </c>
      <c r="O1097" s="44">
        <v>27</v>
      </c>
      <c r="P1097" s="36"/>
      <c r="Q1097" s="44">
        <v>1411</v>
      </c>
      <c r="R1097" s="44">
        <v>31</v>
      </c>
      <c r="S1097" s="41"/>
      <c r="T1097" s="41">
        <f t="shared" si="46"/>
        <v>-2.6093088857545839</v>
      </c>
      <c r="U1097" s="41">
        <f t="shared" si="47"/>
        <v>-6.4174894217207328</v>
      </c>
    </row>
    <row r="1098" spans="1:21">
      <c r="A1098" s="53" t="s">
        <v>1877</v>
      </c>
      <c r="B1098" s="44">
        <v>373</v>
      </c>
      <c r="C1098" s="44">
        <v>3.62</v>
      </c>
      <c r="D1098" s="36"/>
      <c r="E1098" s="73">
        <v>4.0650406504065044</v>
      </c>
      <c r="F1098" s="73">
        <v>0.18177011038403065</v>
      </c>
      <c r="G1098" s="52">
        <v>9.1999999999999998E-2</v>
      </c>
      <c r="H1098" s="52">
        <v>2.8E-3</v>
      </c>
      <c r="I1098" s="70" t="s">
        <v>26</v>
      </c>
      <c r="J1098" s="44">
        <v>1437</v>
      </c>
      <c r="K1098" s="44">
        <v>21</v>
      </c>
      <c r="L1098" s="44">
        <v>1418</v>
      </c>
      <c r="M1098" s="44">
        <v>28</v>
      </c>
      <c r="N1098" s="44">
        <v>1467</v>
      </c>
      <c r="O1098" s="44">
        <v>29</v>
      </c>
      <c r="P1098" s="36"/>
      <c r="Q1098" s="44">
        <v>1414</v>
      </c>
      <c r="R1098" s="44">
        <v>28</v>
      </c>
      <c r="S1098" s="41"/>
      <c r="T1098" s="41">
        <f t="shared" si="46"/>
        <v>-1.3399153737658673</v>
      </c>
      <c r="U1098" s="41">
        <f t="shared" si="47"/>
        <v>-3.4555712270803953</v>
      </c>
    </row>
    <row r="1099" spans="1:21">
      <c r="A1099" s="53" t="s">
        <v>1876</v>
      </c>
      <c r="B1099" s="44">
        <v>175.4</v>
      </c>
      <c r="C1099" s="44">
        <v>2.77</v>
      </c>
      <c r="D1099" s="36"/>
      <c r="E1099" s="73">
        <v>4.0650406504065044</v>
      </c>
      <c r="F1099" s="73">
        <v>0.16524555489457335</v>
      </c>
      <c r="G1099" s="52">
        <v>9.01E-2</v>
      </c>
      <c r="H1099" s="52">
        <v>2.0999999999999999E-3</v>
      </c>
      <c r="I1099" s="70" t="s">
        <v>26</v>
      </c>
      <c r="J1099" s="44">
        <v>1421</v>
      </c>
      <c r="K1099" s="44">
        <v>18</v>
      </c>
      <c r="L1099" s="44">
        <v>1418</v>
      </c>
      <c r="M1099" s="44">
        <v>26</v>
      </c>
      <c r="N1099" s="44">
        <v>1427</v>
      </c>
      <c r="O1099" s="44">
        <v>22</v>
      </c>
      <c r="P1099" s="36"/>
      <c r="Q1099" s="44">
        <v>1417</v>
      </c>
      <c r="R1099" s="44">
        <v>26</v>
      </c>
      <c r="S1099" s="41"/>
      <c r="T1099" s="41">
        <f t="shared" si="46"/>
        <v>-0.21156558533145275</v>
      </c>
      <c r="U1099" s="41">
        <f t="shared" si="47"/>
        <v>-0.63469675599435826</v>
      </c>
    </row>
    <row r="1100" spans="1:21">
      <c r="A1100" s="53" t="s">
        <v>1875</v>
      </c>
      <c r="B1100" s="44">
        <v>832</v>
      </c>
      <c r="C1100" s="44">
        <v>35.1</v>
      </c>
      <c r="D1100" s="36"/>
      <c r="E1100" s="73">
        <v>3.8124285169653072</v>
      </c>
      <c r="F1100" s="73">
        <v>0.12499765629394451</v>
      </c>
      <c r="G1100" s="52">
        <v>8.8900000000000007E-2</v>
      </c>
      <c r="H1100" s="52">
        <v>2.7000000000000001E-3</v>
      </c>
      <c r="I1100" s="70" t="s">
        <v>26</v>
      </c>
      <c r="J1100" s="44">
        <v>1460</v>
      </c>
      <c r="K1100" s="44">
        <v>17</v>
      </c>
      <c r="L1100" s="44">
        <v>1502</v>
      </c>
      <c r="M1100" s="44">
        <v>22</v>
      </c>
      <c r="N1100" s="44">
        <v>1401</v>
      </c>
      <c r="O1100" s="44">
        <v>29</v>
      </c>
      <c r="P1100" s="36"/>
      <c r="Q1100" s="44">
        <v>1510</v>
      </c>
      <c r="R1100" s="44">
        <v>22</v>
      </c>
      <c r="S1100" s="41"/>
      <c r="T1100" s="41">
        <f t="shared" si="46"/>
        <v>2.7962716378162451</v>
      </c>
      <c r="U1100" s="41">
        <f t="shared" si="47"/>
        <v>6.724367509986684</v>
      </c>
    </row>
    <row r="1101" spans="1:21">
      <c r="A1101" s="53" t="s">
        <v>1874</v>
      </c>
      <c r="B1101" s="44">
        <v>2338</v>
      </c>
      <c r="C1101" s="44">
        <v>9.23</v>
      </c>
      <c r="D1101" s="36"/>
      <c r="E1101" s="73">
        <v>3.7453183520599249</v>
      </c>
      <c r="F1101" s="73">
        <v>0.15430150514104557</v>
      </c>
      <c r="G1101" s="52">
        <v>0.1021</v>
      </c>
      <c r="H1101" s="52">
        <v>2.8999999999999998E-3</v>
      </c>
      <c r="I1101" s="70" t="s">
        <v>26</v>
      </c>
      <c r="J1101" s="44">
        <v>1584</v>
      </c>
      <c r="K1101" s="44">
        <v>20</v>
      </c>
      <c r="L1101" s="44">
        <v>1526</v>
      </c>
      <c r="M1101" s="44">
        <v>28</v>
      </c>
      <c r="N1101" s="44">
        <v>1662</v>
      </c>
      <c r="O1101" s="44">
        <v>26</v>
      </c>
      <c r="P1101" s="36"/>
      <c r="Q1101" s="44">
        <v>1513</v>
      </c>
      <c r="R1101" s="44">
        <v>28</v>
      </c>
      <c r="S1101" s="41"/>
      <c r="T1101" s="41">
        <f t="shared" si="46"/>
        <v>-3.800786369593709</v>
      </c>
      <c r="U1101" s="41">
        <f t="shared" si="47"/>
        <v>-8.9121887287024908</v>
      </c>
    </row>
    <row r="1102" spans="1:21">
      <c r="A1102" s="53" t="s">
        <v>1873</v>
      </c>
      <c r="B1102" s="44">
        <v>105.6</v>
      </c>
      <c r="C1102" s="44">
        <v>2.1579999999999999</v>
      </c>
      <c r="D1102" s="36"/>
      <c r="E1102" s="73">
        <v>3.773584905660377</v>
      </c>
      <c r="F1102" s="73">
        <v>0.17087931648273405</v>
      </c>
      <c r="G1102" s="52">
        <v>9.4200000000000006E-2</v>
      </c>
      <c r="H1102" s="52">
        <v>2E-3</v>
      </c>
      <c r="I1102" s="70" t="s">
        <v>26</v>
      </c>
      <c r="J1102" s="44">
        <v>1514</v>
      </c>
      <c r="K1102" s="44">
        <v>20</v>
      </c>
      <c r="L1102" s="44">
        <v>1515</v>
      </c>
      <c r="M1102" s="44">
        <v>31</v>
      </c>
      <c r="N1102" s="44">
        <v>1511</v>
      </c>
      <c r="O1102" s="44">
        <v>20</v>
      </c>
      <c r="P1102" s="36"/>
      <c r="Q1102" s="44">
        <v>1516</v>
      </c>
      <c r="R1102" s="44">
        <v>31</v>
      </c>
      <c r="S1102" s="41"/>
      <c r="T1102" s="41">
        <f t="shared" si="46"/>
        <v>6.6006600660066E-2</v>
      </c>
      <c r="U1102" s="41">
        <f t="shared" si="47"/>
        <v>0.264026402640264</v>
      </c>
    </row>
    <row r="1103" spans="1:21">
      <c r="A1103" s="53" t="s">
        <v>1872</v>
      </c>
      <c r="B1103" s="44">
        <v>157</v>
      </c>
      <c r="C1103" s="44">
        <v>3.21</v>
      </c>
      <c r="D1103" s="36"/>
      <c r="E1103" s="73">
        <v>3.7453183520599249</v>
      </c>
      <c r="F1103" s="73">
        <v>0.14027409558276871</v>
      </c>
      <c r="G1103" s="52">
        <v>9.9299999999999999E-2</v>
      </c>
      <c r="H1103" s="52">
        <v>2.8999999999999998E-3</v>
      </c>
      <c r="I1103" s="70" t="s">
        <v>26</v>
      </c>
      <c r="J1103" s="44">
        <v>1561</v>
      </c>
      <c r="K1103" s="44">
        <v>19</v>
      </c>
      <c r="L1103" s="44">
        <v>1526</v>
      </c>
      <c r="M1103" s="44">
        <v>25</v>
      </c>
      <c r="N1103" s="44">
        <v>1610</v>
      </c>
      <c r="O1103" s="44">
        <v>27</v>
      </c>
      <c r="P1103" s="36"/>
      <c r="Q1103" s="44">
        <v>1518</v>
      </c>
      <c r="R1103" s="44">
        <v>25</v>
      </c>
      <c r="S1103" s="41"/>
      <c r="T1103" s="41">
        <f t="shared" si="46"/>
        <v>-2.2935779816513762</v>
      </c>
      <c r="U1103" s="41">
        <f t="shared" si="47"/>
        <v>-5.5045871559633035</v>
      </c>
    </row>
    <row r="1104" spans="1:21">
      <c r="A1104" s="53" t="s">
        <v>1871</v>
      </c>
      <c r="B1104" s="44">
        <v>1040</v>
      </c>
      <c r="C1104" s="44">
        <v>4.58</v>
      </c>
      <c r="D1104" s="36"/>
      <c r="E1104" s="73">
        <v>3.7285607755406414</v>
      </c>
      <c r="F1104" s="73">
        <v>0.11816840638365195</v>
      </c>
      <c r="G1104" s="52">
        <v>9.69E-2</v>
      </c>
      <c r="H1104" s="52">
        <v>2.5000000000000001E-3</v>
      </c>
      <c r="I1104" s="70" t="s">
        <v>26</v>
      </c>
      <c r="J1104" s="44">
        <v>1545</v>
      </c>
      <c r="K1104" s="44">
        <v>16</v>
      </c>
      <c r="L1104" s="44">
        <v>1532</v>
      </c>
      <c r="M1104" s="44">
        <v>22</v>
      </c>
      <c r="N1104" s="44">
        <v>1564</v>
      </c>
      <c r="O1104" s="44">
        <v>24</v>
      </c>
      <c r="P1104" s="36"/>
      <c r="Q1104" s="44">
        <v>1529</v>
      </c>
      <c r="R1104" s="44">
        <v>22</v>
      </c>
      <c r="S1104" s="41"/>
      <c r="T1104" s="41">
        <f t="shared" si="46"/>
        <v>-0.84856396866840744</v>
      </c>
      <c r="U1104" s="41">
        <f t="shared" si="47"/>
        <v>-2.0887728459530028</v>
      </c>
    </row>
    <row r="1105" spans="1:21">
      <c r="A1105" s="53" t="s">
        <v>1870</v>
      </c>
      <c r="B1105" s="44">
        <v>868</v>
      </c>
      <c r="C1105" s="44">
        <v>19.600000000000001</v>
      </c>
      <c r="D1105" s="36"/>
      <c r="E1105" s="73">
        <v>3.6751194413818449</v>
      </c>
      <c r="F1105" s="73">
        <v>0.11885722559412068</v>
      </c>
      <c r="G1105" s="52">
        <v>9.6600000000000005E-2</v>
      </c>
      <c r="H1105" s="52">
        <v>2.5999999999999999E-3</v>
      </c>
      <c r="I1105" s="70" t="s">
        <v>26</v>
      </c>
      <c r="J1105" s="44">
        <v>1554</v>
      </c>
      <c r="K1105" s="44">
        <v>17</v>
      </c>
      <c r="L1105" s="44">
        <v>1551</v>
      </c>
      <c r="M1105" s="44">
        <v>22</v>
      </c>
      <c r="N1105" s="44">
        <v>1559</v>
      </c>
      <c r="O1105" s="44">
        <v>25</v>
      </c>
      <c r="P1105" s="36"/>
      <c r="Q1105" s="44">
        <v>1551</v>
      </c>
      <c r="R1105" s="44">
        <v>22</v>
      </c>
      <c r="S1105" s="41"/>
      <c r="T1105" s="41">
        <f t="shared" si="46"/>
        <v>-0.19342359767891684</v>
      </c>
      <c r="U1105" s="41">
        <f t="shared" si="47"/>
        <v>-0.51579626047711158</v>
      </c>
    </row>
    <row r="1106" spans="1:21">
      <c r="A1106" s="53" t="s">
        <v>1869</v>
      </c>
      <c r="B1106" s="44">
        <v>408</v>
      </c>
      <c r="C1106" s="44">
        <v>2.218</v>
      </c>
      <c r="D1106" s="36"/>
      <c r="E1106" s="73">
        <v>3.6101083032490973</v>
      </c>
      <c r="F1106" s="73">
        <v>0.14336170157306882</v>
      </c>
      <c r="G1106" s="52">
        <v>9.98E-2</v>
      </c>
      <c r="H1106" s="52">
        <v>2.3E-3</v>
      </c>
      <c r="I1106" s="70" t="s">
        <v>26</v>
      </c>
      <c r="J1106" s="44">
        <v>1595</v>
      </c>
      <c r="K1106" s="44">
        <v>18</v>
      </c>
      <c r="L1106" s="44">
        <v>1576</v>
      </c>
      <c r="M1106" s="44">
        <v>28</v>
      </c>
      <c r="N1106" s="44">
        <v>1620</v>
      </c>
      <c r="O1106" s="44">
        <v>21</v>
      </c>
      <c r="P1106" s="36"/>
      <c r="Q1106" s="44">
        <v>1572</v>
      </c>
      <c r="R1106" s="44">
        <v>28</v>
      </c>
      <c r="S1106" s="41"/>
      <c r="T1106" s="41">
        <f t="shared" si="46"/>
        <v>-1.2055837563451777</v>
      </c>
      <c r="U1106" s="41">
        <f t="shared" si="47"/>
        <v>-2.7918781725888326</v>
      </c>
    </row>
    <row r="1107" spans="1:21">
      <c r="A1107" s="53" t="s">
        <v>1868</v>
      </c>
      <c r="B1107" s="44">
        <v>1536</v>
      </c>
      <c r="C1107" s="44">
        <v>8.9</v>
      </c>
      <c r="D1107" s="36"/>
      <c r="E1107" s="73">
        <v>3.6101083032490973</v>
      </c>
      <c r="F1107" s="73">
        <v>0.15639458353425692</v>
      </c>
      <c r="G1107" s="52">
        <v>9.7100000000000006E-2</v>
      </c>
      <c r="H1107" s="52">
        <v>2.5999999999999999E-3</v>
      </c>
      <c r="I1107" s="70" t="s">
        <v>26</v>
      </c>
      <c r="J1107" s="44">
        <v>1573</v>
      </c>
      <c r="K1107" s="44">
        <v>20</v>
      </c>
      <c r="L1107" s="44">
        <v>1576</v>
      </c>
      <c r="M1107" s="44">
        <v>30</v>
      </c>
      <c r="N1107" s="44">
        <v>1568</v>
      </c>
      <c r="O1107" s="44">
        <v>25</v>
      </c>
      <c r="P1107" s="36"/>
      <c r="Q1107" s="44">
        <v>1577</v>
      </c>
      <c r="R1107" s="44">
        <v>30</v>
      </c>
      <c r="S1107" s="41"/>
      <c r="T1107" s="41">
        <f t="shared" si="46"/>
        <v>0.19035532994923859</v>
      </c>
      <c r="U1107" s="41">
        <f t="shared" si="47"/>
        <v>0.50761421319796951</v>
      </c>
    </row>
    <row r="1108" spans="1:21">
      <c r="A1108" s="53" t="s">
        <v>1867</v>
      </c>
      <c r="B1108" s="44">
        <v>501</v>
      </c>
      <c r="C1108" s="44">
        <v>11.95</v>
      </c>
      <c r="D1108" s="36"/>
      <c r="E1108" s="73">
        <v>3.5842293906810032</v>
      </c>
      <c r="F1108" s="73">
        <v>0.1541604039002582</v>
      </c>
      <c r="G1108" s="52">
        <v>9.7000000000000003E-2</v>
      </c>
      <c r="H1108" s="52">
        <v>2.5000000000000001E-3</v>
      </c>
      <c r="I1108" s="70" t="s">
        <v>26</v>
      </c>
      <c r="J1108" s="44">
        <v>1578</v>
      </c>
      <c r="K1108" s="44">
        <v>20</v>
      </c>
      <c r="L1108" s="44">
        <v>1586</v>
      </c>
      <c r="M1108" s="44">
        <v>30</v>
      </c>
      <c r="N1108" s="44">
        <v>1566</v>
      </c>
      <c r="O1108" s="44">
        <v>24</v>
      </c>
      <c r="P1108" s="36"/>
      <c r="Q1108" s="44">
        <v>1588</v>
      </c>
      <c r="R1108" s="44">
        <v>30</v>
      </c>
      <c r="S1108" s="41"/>
      <c r="T1108" s="41">
        <f t="shared" si="46"/>
        <v>0.50441361916771754</v>
      </c>
      <c r="U1108" s="41">
        <f t="shared" si="47"/>
        <v>1.2610340479192939</v>
      </c>
    </row>
    <row r="1109" spans="1:21">
      <c r="A1109" s="53" t="s">
        <v>1866</v>
      </c>
      <c r="B1109" s="44">
        <v>445</v>
      </c>
      <c r="C1109" s="44">
        <v>1.917</v>
      </c>
      <c r="D1109" s="36"/>
      <c r="E1109" s="73">
        <v>3.5335689045936398</v>
      </c>
      <c r="F1109" s="73">
        <v>0.13734720123862207</v>
      </c>
      <c r="G1109" s="52">
        <v>9.8400000000000001E-2</v>
      </c>
      <c r="H1109" s="52">
        <v>2.5000000000000001E-3</v>
      </c>
      <c r="I1109" s="70" t="s">
        <v>26</v>
      </c>
      <c r="J1109" s="44">
        <v>1601</v>
      </c>
      <c r="K1109" s="44">
        <v>19</v>
      </c>
      <c r="L1109" s="44">
        <v>1606</v>
      </c>
      <c r="M1109" s="44">
        <v>28</v>
      </c>
      <c r="N1109" s="44">
        <v>1593</v>
      </c>
      <c r="O1109" s="44">
        <v>24</v>
      </c>
      <c r="P1109" s="36"/>
      <c r="Q1109" s="44">
        <v>1608</v>
      </c>
      <c r="R1109" s="44">
        <v>28</v>
      </c>
      <c r="S1109" s="41"/>
      <c r="T1109" s="41">
        <f t="shared" si="46"/>
        <v>0.311332503113325</v>
      </c>
      <c r="U1109" s="41">
        <f t="shared" si="47"/>
        <v>0.80946450809464499</v>
      </c>
    </row>
    <row r="1110" spans="1:21">
      <c r="A1110" s="53" t="s">
        <v>1865</v>
      </c>
      <c r="B1110" s="44">
        <v>735</v>
      </c>
      <c r="C1110" s="44">
        <v>2.21</v>
      </c>
      <c r="D1110" s="36"/>
      <c r="E1110" s="73">
        <v>3.4843205574912894</v>
      </c>
      <c r="F1110" s="73">
        <v>0.16996685646298973</v>
      </c>
      <c r="G1110" s="52">
        <v>9.9299999999999999E-2</v>
      </c>
      <c r="H1110" s="52">
        <v>2.3E-3</v>
      </c>
      <c r="I1110" s="70" t="s">
        <v>26</v>
      </c>
      <c r="J1110" s="44">
        <v>1619</v>
      </c>
      <c r="K1110" s="44">
        <v>22</v>
      </c>
      <c r="L1110" s="44">
        <v>1627</v>
      </c>
      <c r="M1110" s="44">
        <v>35</v>
      </c>
      <c r="N1110" s="44">
        <v>1610</v>
      </c>
      <c r="O1110" s="44">
        <v>22</v>
      </c>
      <c r="P1110" s="36"/>
      <c r="Q1110" s="44">
        <v>1628</v>
      </c>
      <c r="R1110" s="44">
        <v>35</v>
      </c>
      <c r="S1110" s="41"/>
      <c r="T1110" s="41">
        <f t="shared" si="46"/>
        <v>0.49170251997541481</v>
      </c>
      <c r="U1110" s="41">
        <f t="shared" si="47"/>
        <v>1.0448678549477566</v>
      </c>
    </row>
    <row r="1111" spans="1:21">
      <c r="A1111" s="53" t="s">
        <v>1864</v>
      </c>
      <c r="B1111" s="44">
        <v>1210</v>
      </c>
      <c r="C1111" s="44">
        <v>2.0409999999999999</v>
      </c>
      <c r="D1111" s="36"/>
      <c r="E1111" s="73">
        <v>3.4722222222222223</v>
      </c>
      <c r="F1111" s="73">
        <v>0.13261959876543211</v>
      </c>
      <c r="G1111" s="52">
        <v>0.1017</v>
      </c>
      <c r="H1111" s="52">
        <v>2.7000000000000001E-3</v>
      </c>
      <c r="I1111" s="70" t="s">
        <v>26</v>
      </c>
      <c r="J1111" s="44">
        <v>1642</v>
      </c>
      <c r="K1111" s="44">
        <v>19</v>
      </c>
      <c r="L1111" s="44">
        <v>1632</v>
      </c>
      <c r="M1111" s="44">
        <v>28</v>
      </c>
      <c r="N1111" s="44">
        <v>1655</v>
      </c>
      <c r="O1111" s="44">
        <v>25</v>
      </c>
      <c r="P1111" s="36"/>
      <c r="Q1111" s="44">
        <v>1629</v>
      </c>
      <c r="R1111" s="44">
        <v>27</v>
      </c>
      <c r="S1111" s="41"/>
      <c r="T1111" s="41">
        <f t="shared" si="46"/>
        <v>-0.61274509803921573</v>
      </c>
      <c r="U1111" s="41">
        <f t="shared" si="47"/>
        <v>-1.4093137254901962</v>
      </c>
    </row>
    <row r="1112" spans="1:21">
      <c r="A1112" s="53" t="s">
        <v>1863</v>
      </c>
      <c r="B1112" s="44">
        <v>329</v>
      </c>
      <c r="C1112" s="44">
        <v>2.95</v>
      </c>
      <c r="D1112" s="36"/>
      <c r="E1112" s="73">
        <v>3.4482758620689657</v>
      </c>
      <c r="F1112" s="73">
        <v>0.20214030915576697</v>
      </c>
      <c r="G1112" s="52">
        <v>9.9299999999999999E-2</v>
      </c>
      <c r="H1112" s="52">
        <v>2.3999999999999998E-3</v>
      </c>
      <c r="I1112" s="70" t="s">
        <v>26</v>
      </c>
      <c r="J1112" s="44">
        <v>1628</v>
      </c>
      <c r="K1112" s="44">
        <v>26</v>
      </c>
      <c r="L1112" s="44">
        <v>1642</v>
      </c>
      <c r="M1112" s="44">
        <v>42</v>
      </c>
      <c r="N1112" s="44">
        <v>1610</v>
      </c>
      <c r="O1112" s="44">
        <v>23</v>
      </c>
      <c r="P1112" s="36"/>
      <c r="Q1112" s="44">
        <v>1645</v>
      </c>
      <c r="R1112" s="44">
        <v>43</v>
      </c>
      <c r="S1112" s="41"/>
      <c r="T1112" s="41">
        <f t="shared" si="46"/>
        <v>0.85261875761266748</v>
      </c>
      <c r="U1112" s="41">
        <f t="shared" si="47"/>
        <v>1.9488428745432398</v>
      </c>
    </row>
    <row r="1113" spans="1:21">
      <c r="A1113" s="53" t="s">
        <v>1862</v>
      </c>
      <c r="B1113" s="44">
        <v>1460</v>
      </c>
      <c r="C1113" s="44">
        <v>2.59</v>
      </c>
      <c r="D1113" s="36"/>
      <c r="E1113" s="73">
        <v>3.3557046979865772</v>
      </c>
      <c r="F1113" s="73">
        <v>0.13512904824107025</v>
      </c>
      <c r="G1113" s="52">
        <v>0.1014</v>
      </c>
      <c r="H1113" s="52">
        <v>2.8E-3</v>
      </c>
      <c r="I1113" s="70" t="s">
        <v>26</v>
      </c>
      <c r="J1113" s="44">
        <v>1667</v>
      </c>
      <c r="K1113" s="44">
        <v>20</v>
      </c>
      <c r="L1113" s="44">
        <v>1681</v>
      </c>
      <c r="M1113" s="44">
        <v>30</v>
      </c>
      <c r="N1113" s="44">
        <v>1649</v>
      </c>
      <c r="O1113" s="44">
        <v>26</v>
      </c>
      <c r="P1113" s="36"/>
      <c r="Q1113" s="44">
        <v>1685</v>
      </c>
      <c r="R1113" s="44">
        <v>30</v>
      </c>
      <c r="S1113" s="41"/>
      <c r="T1113" s="41">
        <f t="shared" si="46"/>
        <v>0.83283759666864954</v>
      </c>
      <c r="U1113" s="41">
        <f t="shared" si="47"/>
        <v>1.9036287923854849</v>
      </c>
    </row>
    <row r="1114" spans="1:21">
      <c r="A1114" s="53" t="s">
        <v>1861</v>
      </c>
      <c r="B1114" s="44">
        <v>400</v>
      </c>
      <c r="C1114" s="44">
        <v>1.19</v>
      </c>
      <c r="D1114" s="36"/>
      <c r="E1114" s="73">
        <v>3.3333333333333335</v>
      </c>
      <c r="F1114" s="73">
        <v>0.12222222222222223</v>
      </c>
      <c r="G1114" s="52">
        <v>0.1016</v>
      </c>
      <c r="H1114" s="52">
        <v>2.3E-3</v>
      </c>
      <c r="I1114" s="70" t="s">
        <v>26</v>
      </c>
      <c r="J1114" s="44">
        <v>1674</v>
      </c>
      <c r="K1114" s="44">
        <v>18</v>
      </c>
      <c r="L1114" s="44">
        <v>1691</v>
      </c>
      <c r="M1114" s="44">
        <v>27</v>
      </c>
      <c r="N1114" s="44">
        <v>1653</v>
      </c>
      <c r="O1114" s="44">
        <v>21</v>
      </c>
      <c r="P1114" s="36"/>
      <c r="Q1114" s="44">
        <v>1695</v>
      </c>
      <c r="R1114" s="44">
        <v>27</v>
      </c>
      <c r="S1114" s="41"/>
      <c r="T1114" s="41">
        <f t="shared" si="46"/>
        <v>1.0053222945002958</v>
      </c>
      <c r="U1114" s="41">
        <f t="shared" si="47"/>
        <v>2.2471910112359552</v>
      </c>
    </row>
    <row r="1115" spans="1:21">
      <c r="A1115" s="53" t="s">
        <v>1860</v>
      </c>
      <c r="B1115" s="44">
        <v>554</v>
      </c>
      <c r="C1115" s="44">
        <v>3.76</v>
      </c>
      <c r="D1115" s="36"/>
      <c r="E1115" s="73">
        <v>3.3444816053511706</v>
      </c>
      <c r="F1115" s="73">
        <v>0.19015447254504983</v>
      </c>
      <c r="G1115" s="52">
        <v>9.7699999999999995E-2</v>
      </c>
      <c r="H1115" s="52">
        <v>2.5999999999999999E-3</v>
      </c>
      <c r="I1115" s="70" t="s">
        <v>26</v>
      </c>
      <c r="J1115" s="44">
        <v>1639</v>
      </c>
      <c r="K1115" s="44">
        <v>26</v>
      </c>
      <c r="L1115" s="44">
        <v>1686</v>
      </c>
      <c r="M1115" s="44">
        <v>42</v>
      </c>
      <c r="N1115" s="44">
        <v>1580</v>
      </c>
      <c r="O1115" s="44">
        <v>25</v>
      </c>
      <c r="P1115" s="36"/>
      <c r="Q1115" s="44">
        <v>1697</v>
      </c>
      <c r="R1115" s="44">
        <v>42</v>
      </c>
      <c r="S1115" s="41"/>
      <c r="T1115" s="41">
        <f t="shared" si="46"/>
        <v>2.7876631079478056</v>
      </c>
      <c r="U1115" s="41">
        <f t="shared" si="47"/>
        <v>6.2870699881376044</v>
      </c>
    </row>
    <row r="1116" spans="1:21">
      <c r="A1116" s="53" t="s">
        <v>1859</v>
      </c>
      <c r="B1116" s="44">
        <v>259</v>
      </c>
      <c r="C1116" s="44">
        <v>3.28</v>
      </c>
      <c r="D1116" s="36"/>
      <c r="E1116" s="73">
        <v>3.1948881789137382</v>
      </c>
      <c r="F1116" s="73">
        <v>0.12248772570915289</v>
      </c>
      <c r="G1116" s="52">
        <v>0.1024</v>
      </c>
      <c r="H1116" s="52">
        <v>2.5999999999999999E-3</v>
      </c>
      <c r="I1116" s="70" t="s">
        <v>26</v>
      </c>
      <c r="J1116" s="44">
        <v>1716</v>
      </c>
      <c r="K1116" s="44">
        <v>19</v>
      </c>
      <c r="L1116" s="44">
        <v>1755</v>
      </c>
      <c r="M1116" s="44">
        <v>29</v>
      </c>
      <c r="N1116" s="44">
        <v>1667</v>
      </c>
      <c r="O1116" s="44">
        <v>23</v>
      </c>
      <c r="P1116" s="36"/>
      <c r="Q1116" s="44">
        <v>1765</v>
      </c>
      <c r="R1116" s="44">
        <v>30</v>
      </c>
      <c r="S1116" s="41"/>
      <c r="T1116" s="41">
        <f t="shared" si="46"/>
        <v>2.2222222222222223</v>
      </c>
      <c r="U1116" s="41">
        <f t="shared" si="47"/>
        <v>5.0142450142450139</v>
      </c>
    </row>
    <row r="1117" spans="1:21">
      <c r="A1117" s="53" t="s">
        <v>1858</v>
      </c>
      <c r="B1117" s="44">
        <v>568</v>
      </c>
      <c r="C1117" s="44">
        <v>1.6</v>
      </c>
      <c r="D1117" s="36"/>
      <c r="E1117" s="73">
        <v>3.1847133757961785</v>
      </c>
      <c r="F1117" s="73">
        <v>0.15213598928962635</v>
      </c>
      <c r="G1117" s="52">
        <v>0.1033</v>
      </c>
      <c r="H1117" s="52">
        <v>2.5999999999999999E-3</v>
      </c>
      <c r="I1117" s="70" t="s">
        <v>26</v>
      </c>
      <c r="J1117" s="44">
        <v>1725</v>
      </c>
      <c r="K1117" s="44">
        <v>22</v>
      </c>
      <c r="L1117" s="44">
        <v>1760</v>
      </c>
      <c r="M1117" s="44">
        <v>37</v>
      </c>
      <c r="N1117" s="44">
        <v>1683</v>
      </c>
      <c r="O1117" s="44">
        <v>23</v>
      </c>
      <c r="P1117" s="36"/>
      <c r="Q1117" s="44">
        <v>1769</v>
      </c>
      <c r="R1117" s="44">
        <v>37</v>
      </c>
      <c r="S1117" s="41"/>
      <c r="T1117" s="41">
        <f t="shared" si="46"/>
        <v>1.9886363636363635</v>
      </c>
      <c r="U1117" s="41">
        <f t="shared" si="47"/>
        <v>4.375</v>
      </c>
    </row>
    <row r="1118" spans="1:21">
      <c r="B1118" s="36"/>
      <c r="C1118" s="36"/>
      <c r="D1118" s="36"/>
      <c r="E1118" s="66"/>
      <c r="F1118" s="66"/>
      <c r="G1118" s="68"/>
      <c r="H1118" s="68"/>
      <c r="I1118" s="70" t="s">
        <v>26</v>
      </c>
      <c r="J1118" s="36"/>
      <c r="K1118" s="36"/>
      <c r="L1118" s="36"/>
      <c r="M1118" s="36"/>
      <c r="N1118" s="36"/>
      <c r="O1118" s="36"/>
      <c r="P1118" s="36"/>
      <c r="Q1118" s="36"/>
      <c r="R1118" s="36"/>
      <c r="S1118" s="41"/>
      <c r="T1118" s="41"/>
      <c r="U1118" s="41"/>
    </row>
    <row r="1119" spans="1:21">
      <c r="A1119" s="48" t="s">
        <v>1857</v>
      </c>
      <c r="B1119" s="47">
        <v>610</v>
      </c>
      <c r="C1119" s="47">
        <v>3.67</v>
      </c>
      <c r="D1119" s="36"/>
      <c r="E1119" s="72">
        <v>83.892617449664428</v>
      </c>
      <c r="F1119" s="72">
        <v>4.0116436196567724</v>
      </c>
      <c r="G1119" s="46">
        <v>4.9599999999999998E-2</v>
      </c>
      <c r="H1119" s="46">
        <v>2.3E-3</v>
      </c>
      <c r="I1119" s="70" t="s">
        <v>26</v>
      </c>
      <c r="J1119" s="44">
        <v>79.5</v>
      </c>
      <c r="K1119" s="44">
        <v>2.5</v>
      </c>
      <c r="L1119" s="44">
        <v>76.400000000000006</v>
      </c>
      <c r="M1119" s="44">
        <v>1.8</v>
      </c>
      <c r="N1119" s="44">
        <v>175</v>
      </c>
      <c r="O1119" s="44">
        <v>54</v>
      </c>
      <c r="P1119" s="36"/>
      <c r="Q1119" s="44">
        <v>76.2</v>
      </c>
      <c r="R1119" s="44">
        <v>1.8</v>
      </c>
      <c r="S1119" s="41"/>
      <c r="T1119" s="41">
        <f t="shared" ref="T1119:T1148" si="48">(L1119-J1119)/L1119*100</f>
        <v>-4.0575916230366413</v>
      </c>
      <c r="U1119" s="41">
        <f t="shared" ref="U1119:U1148" si="49">(L1119-N1119)/L1119*100</f>
        <v>-129.05759162303661</v>
      </c>
    </row>
    <row r="1120" spans="1:21">
      <c r="A1120" s="48" t="s">
        <v>1856</v>
      </c>
      <c r="B1120" s="47">
        <v>1241</v>
      </c>
      <c r="C1120" s="47">
        <v>5.9</v>
      </c>
      <c r="D1120" s="36"/>
      <c r="E1120" s="72">
        <v>81.900081900081901</v>
      </c>
      <c r="F1120" s="72">
        <v>4.427031454058481</v>
      </c>
      <c r="G1120" s="46">
        <v>4.99E-2</v>
      </c>
      <c r="H1120" s="46">
        <v>1.2999999999999999E-3</v>
      </c>
      <c r="I1120" s="70" t="s">
        <v>26</v>
      </c>
      <c r="J1120" s="44">
        <v>81.900000000000006</v>
      </c>
      <c r="K1120" s="44">
        <v>2.4</v>
      </c>
      <c r="L1120" s="44">
        <v>78.2</v>
      </c>
      <c r="M1120" s="44">
        <v>2.1</v>
      </c>
      <c r="N1120" s="44">
        <v>189</v>
      </c>
      <c r="O1120" s="44">
        <v>30</v>
      </c>
      <c r="P1120" s="36"/>
      <c r="Q1120" s="44">
        <v>78</v>
      </c>
      <c r="R1120" s="44">
        <v>2.1</v>
      </c>
      <c r="S1120" s="41"/>
      <c r="T1120" s="41">
        <f t="shared" si="48"/>
        <v>-4.7314578005115129</v>
      </c>
      <c r="U1120" s="41">
        <f t="shared" si="49"/>
        <v>-141.68797953964193</v>
      </c>
    </row>
    <row r="1121" spans="1:21">
      <c r="A1121" s="48" t="s">
        <v>1855</v>
      </c>
      <c r="B1121" s="47">
        <v>1029</v>
      </c>
      <c r="C1121" s="47">
        <v>5.0999999999999996</v>
      </c>
      <c r="D1121" s="36"/>
      <c r="E1121" s="72">
        <v>78.864353312302839</v>
      </c>
      <c r="F1121" s="72">
        <v>5.2244524276288953</v>
      </c>
      <c r="G1121" s="46">
        <v>4.6600000000000003E-2</v>
      </c>
      <c r="H1121" s="46">
        <v>1.9E-3</v>
      </c>
      <c r="I1121" s="70" t="s">
        <v>26</v>
      </c>
      <c r="J1121" s="44">
        <v>79.5</v>
      </c>
      <c r="K1121" s="44">
        <v>3</v>
      </c>
      <c r="L1121" s="44">
        <v>81.2</v>
      </c>
      <c r="M1121" s="44">
        <v>2.7</v>
      </c>
      <c r="N1121" s="44">
        <v>28</v>
      </c>
      <c r="O1121" s="44">
        <v>49</v>
      </c>
      <c r="P1121" s="36"/>
      <c r="Q1121" s="44">
        <v>81.3</v>
      </c>
      <c r="R1121" s="44">
        <v>2.7</v>
      </c>
      <c r="S1121" s="41"/>
      <c r="T1121" s="41">
        <f t="shared" si="48"/>
        <v>2.0935960591133038</v>
      </c>
      <c r="U1121" s="41">
        <f t="shared" si="49"/>
        <v>65.517241379310349</v>
      </c>
    </row>
    <row r="1122" spans="1:21">
      <c r="A1122" s="48" t="s">
        <v>1854</v>
      </c>
      <c r="B1122" s="47">
        <v>1720</v>
      </c>
      <c r="C1122" s="47">
        <v>20</v>
      </c>
      <c r="D1122" s="36"/>
      <c r="E1122" s="72">
        <v>77.399380804953566</v>
      </c>
      <c r="F1122" s="72">
        <v>3.1750519989648134</v>
      </c>
      <c r="G1122" s="46">
        <v>5.0099999999999999E-2</v>
      </c>
      <c r="H1122" s="46">
        <v>1.6999999999999999E-3</v>
      </c>
      <c r="I1122" s="70" t="s">
        <v>26</v>
      </c>
      <c r="J1122" s="44">
        <v>86.8</v>
      </c>
      <c r="K1122" s="44">
        <v>2.2000000000000002</v>
      </c>
      <c r="L1122" s="44">
        <v>82.8</v>
      </c>
      <c r="M1122" s="44">
        <v>1.7</v>
      </c>
      <c r="N1122" s="44">
        <v>199</v>
      </c>
      <c r="O1122" s="44">
        <v>39</v>
      </c>
      <c r="P1122" s="36"/>
      <c r="Q1122" s="44">
        <v>82.5</v>
      </c>
      <c r="R1122" s="44">
        <v>1.7</v>
      </c>
      <c r="S1122" s="41"/>
      <c r="T1122" s="41">
        <f t="shared" si="48"/>
        <v>-4.8309178743961354</v>
      </c>
      <c r="U1122" s="41">
        <f t="shared" si="49"/>
        <v>-140.33816425120773</v>
      </c>
    </row>
    <row r="1123" spans="1:21">
      <c r="A1123" s="48" t="s">
        <v>1853</v>
      </c>
      <c r="B1123" s="47">
        <v>1650</v>
      </c>
      <c r="C1123" s="47">
        <v>13.1</v>
      </c>
      <c r="D1123" s="36"/>
      <c r="E1123" s="72">
        <v>77.33952049497293</v>
      </c>
      <c r="F1123" s="72">
        <v>3.1701427581079389</v>
      </c>
      <c r="G1123" s="46">
        <v>4.7100000000000003E-2</v>
      </c>
      <c r="H1123" s="46">
        <v>1.8E-3</v>
      </c>
      <c r="I1123" s="70" t="s">
        <v>26</v>
      </c>
      <c r="J1123" s="44">
        <v>81.8</v>
      </c>
      <c r="K1123" s="44">
        <v>2.2000000000000002</v>
      </c>
      <c r="L1123" s="44">
        <v>82.8</v>
      </c>
      <c r="M1123" s="44">
        <v>1.7</v>
      </c>
      <c r="N1123" s="44">
        <v>53</v>
      </c>
      <c r="O1123" s="44">
        <v>46</v>
      </c>
      <c r="P1123" s="36"/>
      <c r="Q1123" s="44">
        <v>82.9</v>
      </c>
      <c r="R1123" s="44">
        <v>1.7</v>
      </c>
      <c r="S1123" s="41"/>
      <c r="T1123" s="41">
        <f t="shared" si="48"/>
        <v>1.2077294685990339</v>
      </c>
      <c r="U1123" s="41">
        <f t="shared" si="49"/>
        <v>35.990338164251206</v>
      </c>
    </row>
    <row r="1124" spans="1:21">
      <c r="A1124" s="48" t="s">
        <v>1852</v>
      </c>
      <c r="B1124" s="47">
        <v>593</v>
      </c>
      <c r="C1124" s="47">
        <v>3.86</v>
      </c>
      <c r="D1124" s="36"/>
      <c r="E1124" s="72">
        <v>75.187969924812037</v>
      </c>
      <c r="F1124" s="72">
        <v>3.9007292667759628</v>
      </c>
      <c r="G1124" s="46">
        <v>4.7699999999999999E-2</v>
      </c>
      <c r="H1124" s="46">
        <v>2E-3</v>
      </c>
      <c r="I1124" s="70" t="s">
        <v>26</v>
      </c>
      <c r="J1124" s="44">
        <v>85.1</v>
      </c>
      <c r="K1124" s="44">
        <v>2.7</v>
      </c>
      <c r="L1124" s="44">
        <v>85.2</v>
      </c>
      <c r="M1124" s="44">
        <v>2.2000000000000002</v>
      </c>
      <c r="N1124" s="44">
        <v>83</v>
      </c>
      <c r="O1124" s="44">
        <v>50</v>
      </c>
      <c r="P1124" s="36"/>
      <c r="Q1124" s="44">
        <v>85.2</v>
      </c>
      <c r="R1124" s="44">
        <v>2.2000000000000002</v>
      </c>
      <c r="S1124" s="41"/>
      <c r="T1124" s="41">
        <f t="shared" si="48"/>
        <v>0.11737089201878934</v>
      </c>
      <c r="U1124" s="41">
        <f t="shared" si="49"/>
        <v>2.5821596244131486</v>
      </c>
    </row>
    <row r="1125" spans="1:21">
      <c r="A1125" s="48" t="s">
        <v>1851</v>
      </c>
      <c r="B1125" s="47">
        <v>576</v>
      </c>
      <c r="C1125" s="47">
        <v>3.13</v>
      </c>
      <c r="D1125" s="36"/>
      <c r="E1125" s="72">
        <v>74.019245003700959</v>
      </c>
      <c r="F1125" s="72">
        <v>4.7118098225894016</v>
      </c>
      <c r="G1125" s="46">
        <v>5.9499999999999997E-2</v>
      </c>
      <c r="H1125" s="46">
        <v>3.2000000000000002E-3</v>
      </c>
      <c r="I1125" s="70" t="s">
        <v>26</v>
      </c>
      <c r="J1125" s="44">
        <v>106.7</v>
      </c>
      <c r="K1125" s="44">
        <v>4.2</v>
      </c>
      <c r="L1125" s="44">
        <v>86.5</v>
      </c>
      <c r="M1125" s="44">
        <v>2.7</v>
      </c>
      <c r="N1125" s="44">
        <v>584</v>
      </c>
      <c r="O1125" s="44">
        <v>58</v>
      </c>
      <c r="P1125" s="36"/>
      <c r="Q1125" s="44">
        <v>85.2</v>
      </c>
      <c r="R1125" s="44">
        <v>2.7</v>
      </c>
      <c r="S1125" s="41"/>
      <c r="T1125" s="41">
        <f t="shared" si="48"/>
        <v>-23.352601156069365</v>
      </c>
      <c r="U1125" s="41">
        <f t="shared" si="49"/>
        <v>-575.14450867052028</v>
      </c>
    </row>
    <row r="1126" spans="1:21">
      <c r="A1126" s="48" t="s">
        <v>1850</v>
      </c>
      <c r="B1126" s="47">
        <v>1104</v>
      </c>
      <c r="C1126" s="47">
        <v>3.26</v>
      </c>
      <c r="D1126" s="36"/>
      <c r="E1126" s="72">
        <v>73.964497041420117</v>
      </c>
      <c r="F1126" s="72">
        <v>3.173033157102342</v>
      </c>
      <c r="G1126" s="46">
        <v>5.21E-2</v>
      </c>
      <c r="H1126" s="46">
        <v>2E-3</v>
      </c>
      <c r="I1126" s="70" t="s">
        <v>26</v>
      </c>
      <c r="J1126" s="44">
        <v>94.1</v>
      </c>
      <c r="K1126" s="44">
        <v>2.6</v>
      </c>
      <c r="L1126" s="44">
        <v>86.6</v>
      </c>
      <c r="M1126" s="44">
        <v>1.8</v>
      </c>
      <c r="N1126" s="44">
        <v>289</v>
      </c>
      <c r="O1126" s="44">
        <v>44</v>
      </c>
      <c r="P1126" s="36"/>
      <c r="Q1126" s="44">
        <v>86.1</v>
      </c>
      <c r="R1126" s="44">
        <v>1.8</v>
      </c>
      <c r="S1126" s="41"/>
      <c r="T1126" s="41">
        <f t="shared" si="48"/>
        <v>-8.6605080831408774</v>
      </c>
      <c r="U1126" s="41">
        <f t="shared" si="49"/>
        <v>-233.7182448036952</v>
      </c>
    </row>
    <row r="1127" spans="1:21">
      <c r="A1127" s="48" t="s">
        <v>1849</v>
      </c>
      <c r="B1127" s="47">
        <v>1430</v>
      </c>
      <c r="C1127" s="47">
        <v>4.13</v>
      </c>
      <c r="D1127" s="36"/>
      <c r="E1127" s="72">
        <v>73.367571533382247</v>
      </c>
      <c r="F1127" s="72">
        <v>3.8217883924212321</v>
      </c>
      <c r="G1127" s="46">
        <v>4.9099999999999998E-2</v>
      </c>
      <c r="H1127" s="46">
        <v>1.9E-3</v>
      </c>
      <c r="I1127" s="70" t="s">
        <v>26</v>
      </c>
      <c r="J1127" s="44">
        <v>89.6</v>
      </c>
      <c r="K1127" s="44">
        <v>2.8</v>
      </c>
      <c r="L1127" s="44">
        <v>87.3</v>
      </c>
      <c r="M1127" s="44">
        <v>2.2999999999999998</v>
      </c>
      <c r="N1127" s="44">
        <v>152</v>
      </c>
      <c r="O1127" s="44">
        <v>45</v>
      </c>
      <c r="P1127" s="36"/>
      <c r="Q1127" s="44">
        <v>87.1</v>
      </c>
      <c r="R1127" s="44">
        <v>2.2999999999999998</v>
      </c>
      <c r="S1127" s="41"/>
      <c r="T1127" s="41">
        <f t="shared" si="48"/>
        <v>-2.6345933562428376</v>
      </c>
      <c r="U1127" s="41">
        <f t="shared" si="49"/>
        <v>-74.112256586483397</v>
      </c>
    </row>
    <row r="1128" spans="1:21">
      <c r="A1128" s="48" t="s">
        <v>1848</v>
      </c>
      <c r="B1128" s="47">
        <v>1580</v>
      </c>
      <c r="C1128" s="47">
        <v>4.21</v>
      </c>
      <c r="D1128" s="36"/>
      <c r="E1128" s="72">
        <v>73.313782991202345</v>
      </c>
      <c r="F1128" s="72">
        <v>3.3324446814182886</v>
      </c>
      <c r="G1128" s="46">
        <v>4.9000000000000002E-2</v>
      </c>
      <c r="H1128" s="46">
        <v>2.5999999999999999E-3</v>
      </c>
      <c r="I1128" s="70" t="s">
        <v>26</v>
      </c>
      <c r="J1128" s="44">
        <v>89.5</v>
      </c>
      <c r="K1128" s="44">
        <v>3</v>
      </c>
      <c r="L1128" s="44">
        <v>87.3</v>
      </c>
      <c r="M1128" s="44">
        <v>2</v>
      </c>
      <c r="N1128" s="44">
        <v>147</v>
      </c>
      <c r="O1128" s="44">
        <v>62</v>
      </c>
      <c r="P1128" s="36"/>
      <c r="Q1128" s="44">
        <v>87.2</v>
      </c>
      <c r="R1128" s="44">
        <v>2</v>
      </c>
      <c r="S1128" s="41"/>
      <c r="T1128" s="41">
        <f t="shared" si="48"/>
        <v>-2.5200458190148942</v>
      </c>
      <c r="U1128" s="41">
        <f t="shared" si="49"/>
        <v>-68.384879725085909</v>
      </c>
    </row>
    <row r="1129" spans="1:21">
      <c r="A1129" s="48" t="s">
        <v>1847</v>
      </c>
      <c r="B1129" s="47">
        <v>1420</v>
      </c>
      <c r="C1129" s="47">
        <v>5.43</v>
      </c>
      <c r="D1129" s="36"/>
      <c r="E1129" s="72">
        <v>71.530758226037193</v>
      </c>
      <c r="F1129" s="72">
        <v>3.4281550795024978</v>
      </c>
      <c r="G1129" s="46">
        <v>6.6900000000000001E-2</v>
      </c>
      <c r="H1129" s="46">
        <v>7.0000000000000001E-3</v>
      </c>
      <c r="I1129" s="70" t="s">
        <v>26</v>
      </c>
      <c r="J1129" s="44">
        <v>123.1</v>
      </c>
      <c r="K1129" s="44">
        <v>6.7</v>
      </c>
      <c r="L1129" s="44">
        <v>89.5</v>
      </c>
      <c r="M1129" s="44">
        <v>2.1</v>
      </c>
      <c r="N1129" s="44">
        <v>834</v>
      </c>
      <c r="O1129" s="44">
        <v>109</v>
      </c>
      <c r="P1129" s="36"/>
      <c r="Q1129" s="44">
        <v>87.4</v>
      </c>
      <c r="R1129" s="44">
        <v>2.1</v>
      </c>
      <c r="S1129" s="41"/>
      <c r="T1129" s="41">
        <f t="shared" si="48"/>
        <v>-37.541899441340775</v>
      </c>
      <c r="U1129" s="41">
        <f t="shared" si="49"/>
        <v>-831.84357541899431</v>
      </c>
    </row>
    <row r="1130" spans="1:21">
      <c r="A1130" s="48" t="s">
        <v>1846</v>
      </c>
      <c r="B1130" s="47">
        <v>1848</v>
      </c>
      <c r="C1130" s="47">
        <v>19.5</v>
      </c>
      <c r="D1130" s="36"/>
      <c r="E1130" s="72">
        <v>71.022727272727266</v>
      </c>
      <c r="F1130" s="72">
        <v>3.732728564049586</v>
      </c>
      <c r="G1130" s="46">
        <v>4.8599999999999997E-2</v>
      </c>
      <c r="H1130" s="46">
        <v>1.2999999999999999E-3</v>
      </c>
      <c r="I1130" s="70" t="s">
        <v>26</v>
      </c>
      <c r="J1130" s="44">
        <v>91.5</v>
      </c>
      <c r="K1130" s="44">
        <v>2.6</v>
      </c>
      <c r="L1130" s="44">
        <v>90.1</v>
      </c>
      <c r="M1130" s="44">
        <v>2.4</v>
      </c>
      <c r="N1130" s="44">
        <v>128</v>
      </c>
      <c r="O1130" s="44">
        <v>31</v>
      </c>
      <c r="P1130" s="36"/>
      <c r="Q1130" s="44">
        <v>90</v>
      </c>
      <c r="R1130" s="44">
        <v>2.2999999999999998</v>
      </c>
      <c r="S1130" s="41"/>
      <c r="T1130" s="41">
        <f t="shared" si="48"/>
        <v>-1.5538290788013382</v>
      </c>
      <c r="U1130" s="41">
        <f t="shared" si="49"/>
        <v>-42.064372918978918</v>
      </c>
    </row>
    <row r="1131" spans="1:21">
      <c r="A1131" s="48" t="s">
        <v>1845</v>
      </c>
      <c r="B1131" s="47">
        <v>200</v>
      </c>
      <c r="C1131" s="47">
        <v>1.89</v>
      </c>
      <c r="D1131" s="36"/>
      <c r="E1131" s="72">
        <v>67.888662593346908</v>
      </c>
      <c r="F1131" s="72">
        <v>3.9175399324063047</v>
      </c>
      <c r="G1131" s="46">
        <v>8.0199999999999994E-2</v>
      </c>
      <c r="H1131" s="46">
        <v>5.1000000000000004E-3</v>
      </c>
      <c r="I1131" s="70" t="s">
        <v>26</v>
      </c>
      <c r="J1131" s="44">
        <v>153.19999999999999</v>
      </c>
      <c r="K1131" s="44">
        <v>6.1</v>
      </c>
      <c r="L1131" s="44">
        <v>94.3</v>
      </c>
      <c r="M1131" s="44">
        <v>2.7</v>
      </c>
      <c r="N1131" s="44">
        <v>1201</v>
      </c>
      <c r="O1131" s="44">
        <v>63</v>
      </c>
      <c r="P1131" s="36"/>
      <c r="Q1131" s="44">
        <v>90.4</v>
      </c>
      <c r="R1131" s="44">
        <v>2.6</v>
      </c>
      <c r="S1131" s="41"/>
      <c r="T1131" s="41">
        <f t="shared" si="48"/>
        <v>-62.460233297985148</v>
      </c>
      <c r="U1131" s="41">
        <f t="shared" si="49"/>
        <v>-1173.5949098621422</v>
      </c>
    </row>
    <row r="1132" spans="1:21">
      <c r="A1132" s="48" t="s">
        <v>1844</v>
      </c>
      <c r="B1132" s="47">
        <v>514</v>
      </c>
      <c r="C1132" s="47">
        <v>3.09</v>
      </c>
      <c r="D1132" s="36"/>
      <c r="E1132" s="72">
        <v>68.965517241379303</v>
      </c>
      <c r="F1132" s="72">
        <v>3.3293697978596906</v>
      </c>
      <c r="G1132" s="46">
        <v>5.1700000000000003E-2</v>
      </c>
      <c r="H1132" s="46">
        <v>2.3E-3</v>
      </c>
      <c r="I1132" s="70" t="s">
        <v>26</v>
      </c>
      <c r="J1132" s="44">
        <v>99.8</v>
      </c>
      <c r="K1132" s="44">
        <v>3.1</v>
      </c>
      <c r="L1132" s="44">
        <v>92.8</v>
      </c>
      <c r="M1132" s="44">
        <v>2.2000000000000002</v>
      </c>
      <c r="N1132" s="44">
        <v>271</v>
      </c>
      <c r="O1132" s="44">
        <v>51</v>
      </c>
      <c r="P1132" s="36"/>
      <c r="Q1132" s="44">
        <v>92.4</v>
      </c>
      <c r="R1132" s="44">
        <v>2.2000000000000002</v>
      </c>
      <c r="S1132" s="41"/>
      <c r="T1132" s="41">
        <f t="shared" si="48"/>
        <v>-7.5431034482758621</v>
      </c>
      <c r="U1132" s="41">
        <f t="shared" si="49"/>
        <v>-192.02586206896549</v>
      </c>
    </row>
    <row r="1133" spans="1:21">
      <c r="A1133" s="48" t="s">
        <v>1843</v>
      </c>
      <c r="B1133" s="47">
        <v>1116</v>
      </c>
      <c r="C1133" s="47">
        <v>3</v>
      </c>
      <c r="D1133" s="36"/>
      <c r="E1133" s="72">
        <v>67.750677506775062</v>
      </c>
      <c r="F1133" s="72">
        <v>4.360646587495685</v>
      </c>
      <c r="G1133" s="46">
        <v>5.91E-2</v>
      </c>
      <c r="H1133" s="46">
        <v>5.4999999999999997E-3</v>
      </c>
      <c r="I1133" s="70" t="s">
        <v>26</v>
      </c>
      <c r="J1133" s="44">
        <v>115.3</v>
      </c>
      <c r="K1133" s="44">
        <v>6.2</v>
      </c>
      <c r="L1133" s="44">
        <v>94.5</v>
      </c>
      <c r="M1133" s="44">
        <v>3</v>
      </c>
      <c r="N1133" s="44">
        <v>570</v>
      </c>
      <c r="O1133" s="44">
        <v>101</v>
      </c>
      <c r="P1133" s="36"/>
      <c r="Q1133" s="44">
        <v>93.1</v>
      </c>
      <c r="R1133" s="44">
        <v>3</v>
      </c>
      <c r="S1133" s="41"/>
      <c r="T1133" s="41">
        <f t="shared" si="48"/>
        <v>-22.010582010582009</v>
      </c>
      <c r="U1133" s="41">
        <f t="shared" si="49"/>
        <v>-503.17460317460313</v>
      </c>
    </row>
    <row r="1134" spans="1:21">
      <c r="A1134" s="48" t="s">
        <v>1842</v>
      </c>
      <c r="B1134" s="47">
        <v>1550</v>
      </c>
      <c r="C1134" s="47">
        <v>4.42</v>
      </c>
      <c r="D1134" s="36"/>
      <c r="E1134" s="72">
        <v>67.069081153588201</v>
      </c>
      <c r="F1134" s="72">
        <v>3.0588179198148882</v>
      </c>
      <c r="G1134" s="46">
        <v>5.7000000000000002E-2</v>
      </c>
      <c r="H1134" s="46">
        <v>3.8999999999999998E-3</v>
      </c>
      <c r="I1134" s="70" t="s">
        <v>26</v>
      </c>
      <c r="J1134" s="44">
        <v>112.5</v>
      </c>
      <c r="K1134" s="44">
        <v>4.4000000000000004</v>
      </c>
      <c r="L1134" s="44">
        <v>95.4</v>
      </c>
      <c r="M1134" s="44">
        <v>2.2000000000000002</v>
      </c>
      <c r="N1134" s="44">
        <v>491</v>
      </c>
      <c r="O1134" s="44">
        <v>75</v>
      </c>
      <c r="P1134" s="36"/>
      <c r="Q1134" s="44">
        <v>94.3</v>
      </c>
      <c r="R1134" s="44">
        <v>2.1</v>
      </c>
      <c r="S1134" s="41"/>
      <c r="T1134" s="41">
        <f t="shared" si="48"/>
        <v>-17.924528301886784</v>
      </c>
      <c r="U1134" s="41">
        <f t="shared" si="49"/>
        <v>-414.67505241090146</v>
      </c>
    </row>
    <row r="1135" spans="1:21">
      <c r="A1135" s="48" t="s">
        <v>1841</v>
      </c>
      <c r="B1135" s="47">
        <v>1300</v>
      </c>
      <c r="C1135" s="47">
        <v>1.9</v>
      </c>
      <c r="D1135" s="36"/>
      <c r="E1135" s="72">
        <v>67.476383265856953</v>
      </c>
      <c r="F1135" s="72">
        <v>3.1871436090485745</v>
      </c>
      <c r="G1135" s="46">
        <v>4.8899999999999999E-2</v>
      </c>
      <c r="H1135" s="46">
        <v>1.8E-3</v>
      </c>
      <c r="I1135" s="70" t="s">
        <v>26</v>
      </c>
      <c r="J1135" s="44">
        <v>96.7</v>
      </c>
      <c r="K1135" s="44">
        <v>2.8</v>
      </c>
      <c r="L1135" s="44">
        <v>94.8</v>
      </c>
      <c r="M1135" s="44">
        <v>2.2000000000000002</v>
      </c>
      <c r="N1135" s="44">
        <v>142</v>
      </c>
      <c r="O1135" s="44">
        <v>43</v>
      </c>
      <c r="P1135" s="36"/>
      <c r="Q1135" s="44">
        <v>94.7</v>
      </c>
      <c r="R1135" s="44">
        <v>2.2000000000000002</v>
      </c>
      <c r="S1135" s="41"/>
      <c r="T1135" s="41">
        <f t="shared" si="48"/>
        <v>-2.0042194092827064</v>
      </c>
      <c r="U1135" s="41">
        <f t="shared" si="49"/>
        <v>-49.789029535864984</v>
      </c>
    </row>
    <row r="1136" spans="1:21">
      <c r="A1136" s="48" t="s">
        <v>1840</v>
      </c>
      <c r="B1136" s="47">
        <v>782</v>
      </c>
      <c r="C1136" s="47">
        <v>2.85</v>
      </c>
      <c r="D1136" s="36"/>
      <c r="E1136" s="72">
        <v>67.204301075268816</v>
      </c>
      <c r="F1136" s="72">
        <v>3.1163284772806104</v>
      </c>
      <c r="G1136" s="46">
        <v>5.0200000000000002E-2</v>
      </c>
      <c r="H1136" s="46">
        <v>2.7000000000000001E-3</v>
      </c>
      <c r="I1136" s="70" t="s">
        <v>26</v>
      </c>
      <c r="J1136" s="44">
        <v>99.5</v>
      </c>
      <c r="K1136" s="44">
        <v>3.4</v>
      </c>
      <c r="L1136" s="44">
        <v>95.2</v>
      </c>
      <c r="M1136" s="44">
        <v>2.2000000000000002</v>
      </c>
      <c r="N1136" s="44">
        <v>203</v>
      </c>
      <c r="O1136" s="44">
        <v>62</v>
      </c>
      <c r="P1136" s="36"/>
      <c r="Q1136" s="44">
        <v>94.9</v>
      </c>
      <c r="R1136" s="44">
        <v>2.2000000000000002</v>
      </c>
      <c r="S1136" s="41"/>
      <c r="T1136" s="41">
        <f t="shared" si="48"/>
        <v>-4.5168067226890729</v>
      </c>
      <c r="U1136" s="41">
        <f t="shared" si="49"/>
        <v>-113.23529411764706</v>
      </c>
    </row>
    <row r="1137" spans="1:21">
      <c r="A1137" s="48" t="s">
        <v>1839</v>
      </c>
      <c r="B1137" s="47">
        <v>1470</v>
      </c>
      <c r="C1137" s="47">
        <v>5.7</v>
      </c>
      <c r="D1137" s="36"/>
      <c r="E1137" s="72">
        <v>67.385444743935309</v>
      </c>
      <c r="F1137" s="72">
        <v>4.1775343102709224</v>
      </c>
      <c r="G1137" s="46">
        <v>4.6800000000000001E-2</v>
      </c>
      <c r="H1137" s="46">
        <v>1.6999999999999999E-3</v>
      </c>
      <c r="I1137" s="70" t="s">
        <v>26</v>
      </c>
      <c r="J1137" s="44">
        <v>92.8</v>
      </c>
      <c r="K1137" s="44">
        <v>3.2</v>
      </c>
      <c r="L1137" s="44">
        <v>95</v>
      </c>
      <c r="M1137" s="44">
        <v>2.9</v>
      </c>
      <c r="N1137" s="44">
        <v>38</v>
      </c>
      <c r="O1137" s="44">
        <v>43</v>
      </c>
      <c r="P1137" s="36"/>
      <c r="Q1137" s="44">
        <v>95.1</v>
      </c>
      <c r="R1137" s="44">
        <v>2.9</v>
      </c>
      <c r="S1137" s="41"/>
      <c r="T1137" s="41">
        <f t="shared" si="48"/>
        <v>2.3157894736842133</v>
      </c>
      <c r="U1137" s="41">
        <f t="shared" si="49"/>
        <v>60</v>
      </c>
    </row>
    <row r="1138" spans="1:21">
      <c r="A1138" s="48" t="s">
        <v>1838</v>
      </c>
      <c r="B1138" s="47">
        <v>1350</v>
      </c>
      <c r="C1138" s="47">
        <v>1.92</v>
      </c>
      <c r="D1138" s="36"/>
      <c r="E1138" s="72">
        <v>64.641241111829345</v>
      </c>
      <c r="F1138" s="72">
        <v>3.1756524398830193</v>
      </c>
      <c r="G1138" s="46">
        <v>5.21E-2</v>
      </c>
      <c r="H1138" s="46">
        <v>2.5999999999999999E-3</v>
      </c>
      <c r="I1138" s="70" t="s">
        <v>26</v>
      </c>
      <c r="J1138" s="44">
        <v>107</v>
      </c>
      <c r="K1138" s="44">
        <v>3.6</v>
      </c>
      <c r="L1138" s="44">
        <v>99</v>
      </c>
      <c r="M1138" s="44">
        <v>2.4</v>
      </c>
      <c r="N1138" s="44">
        <v>289</v>
      </c>
      <c r="O1138" s="44">
        <v>57</v>
      </c>
      <c r="P1138" s="36"/>
      <c r="Q1138" s="44">
        <v>98.5</v>
      </c>
      <c r="R1138" s="44">
        <v>2.4</v>
      </c>
      <c r="S1138" s="41"/>
      <c r="T1138" s="41">
        <f t="shared" si="48"/>
        <v>-8.0808080808080813</v>
      </c>
      <c r="U1138" s="41">
        <f t="shared" si="49"/>
        <v>-191.91919191919192</v>
      </c>
    </row>
    <row r="1139" spans="1:21">
      <c r="A1139" s="48" t="s">
        <v>1837</v>
      </c>
      <c r="B1139" s="47">
        <v>1392</v>
      </c>
      <c r="C1139" s="47">
        <v>4.9000000000000004</v>
      </c>
      <c r="D1139" s="36"/>
      <c r="E1139" s="72">
        <v>64.892926670992864</v>
      </c>
      <c r="F1139" s="72">
        <v>2.1476568852826974</v>
      </c>
      <c r="G1139" s="46">
        <v>4.7E-2</v>
      </c>
      <c r="H1139" s="46">
        <v>1.2999999999999999E-3</v>
      </c>
      <c r="I1139" s="70" t="s">
        <v>26</v>
      </c>
      <c r="J1139" s="44">
        <v>96.6</v>
      </c>
      <c r="K1139" s="44">
        <v>2</v>
      </c>
      <c r="L1139" s="44">
        <v>98.6</v>
      </c>
      <c r="M1139" s="44">
        <v>1.6</v>
      </c>
      <c r="N1139" s="44">
        <v>48</v>
      </c>
      <c r="O1139" s="44">
        <v>33</v>
      </c>
      <c r="P1139" s="36"/>
      <c r="Q1139" s="44">
        <v>98.7</v>
      </c>
      <c r="R1139" s="44">
        <v>1.6</v>
      </c>
      <c r="S1139" s="41"/>
      <c r="T1139" s="41">
        <f t="shared" si="48"/>
        <v>2.028397565922921</v>
      </c>
      <c r="U1139" s="41">
        <f t="shared" si="49"/>
        <v>51.318458417849897</v>
      </c>
    </row>
    <row r="1140" spans="1:21">
      <c r="A1140" s="48" t="s">
        <v>1836</v>
      </c>
      <c r="B1140" s="47">
        <v>620</v>
      </c>
      <c r="C1140" s="47">
        <v>2.61</v>
      </c>
      <c r="D1140" s="36"/>
      <c r="E1140" s="72">
        <v>63.613231552162844</v>
      </c>
      <c r="F1140" s="72">
        <v>3.0349824213818146</v>
      </c>
      <c r="G1140" s="46">
        <v>5.5300000000000002E-2</v>
      </c>
      <c r="H1140" s="46">
        <v>3.0999999999999999E-3</v>
      </c>
      <c r="I1140" s="70" t="s">
        <v>26</v>
      </c>
      <c r="J1140" s="44">
        <v>114.9</v>
      </c>
      <c r="K1140" s="44">
        <v>4</v>
      </c>
      <c r="L1140" s="44">
        <v>100.5</v>
      </c>
      <c r="M1140" s="44">
        <v>2.4</v>
      </c>
      <c r="N1140" s="44">
        <v>423</v>
      </c>
      <c r="O1140" s="44">
        <v>63</v>
      </c>
      <c r="P1140" s="36"/>
      <c r="Q1140" s="44">
        <v>99.6</v>
      </c>
      <c r="R1140" s="44">
        <v>2.4</v>
      </c>
      <c r="S1140" s="41"/>
      <c r="T1140" s="41">
        <f t="shared" si="48"/>
        <v>-14.32835820895523</v>
      </c>
      <c r="U1140" s="41">
        <f t="shared" si="49"/>
        <v>-320.8955223880597</v>
      </c>
    </row>
    <row r="1141" spans="1:21">
      <c r="A1141" s="48" t="s">
        <v>1835</v>
      </c>
      <c r="B1141" s="47">
        <v>1740</v>
      </c>
      <c r="C1141" s="47">
        <v>2.2999999999999998</v>
      </c>
      <c r="D1141" s="36"/>
      <c r="E1141" s="72">
        <v>63.613231552162844</v>
      </c>
      <c r="F1141" s="72">
        <v>2.2256537756799979</v>
      </c>
      <c r="G1141" s="46">
        <v>4.7800000000000002E-2</v>
      </c>
      <c r="H1141" s="46">
        <v>1.8E-3</v>
      </c>
      <c r="I1141" s="70" t="s">
        <v>26</v>
      </c>
      <c r="J1141" s="44">
        <v>100.1</v>
      </c>
      <c r="K1141" s="44">
        <v>2.4</v>
      </c>
      <c r="L1141" s="44">
        <v>100.5</v>
      </c>
      <c r="M1141" s="44">
        <v>1.7</v>
      </c>
      <c r="N1141" s="44">
        <v>88</v>
      </c>
      <c r="O1141" s="44">
        <v>45</v>
      </c>
      <c r="P1141" s="36"/>
      <c r="Q1141" s="44">
        <v>100.6</v>
      </c>
      <c r="R1141" s="44">
        <v>1.7</v>
      </c>
      <c r="S1141" s="41"/>
      <c r="T1141" s="41">
        <f t="shared" si="48"/>
        <v>0.39800995024876185</v>
      </c>
      <c r="U1141" s="41">
        <f t="shared" si="49"/>
        <v>12.437810945273633</v>
      </c>
    </row>
    <row r="1142" spans="1:21">
      <c r="A1142" s="48" t="s">
        <v>1834</v>
      </c>
      <c r="B1142" s="47">
        <v>1480</v>
      </c>
      <c r="C1142" s="47">
        <v>2.59</v>
      </c>
      <c r="D1142" s="36"/>
      <c r="E1142" s="72">
        <v>62.266500622664999</v>
      </c>
      <c r="F1142" s="72">
        <v>1.8997873788982469</v>
      </c>
      <c r="G1142" s="46">
        <v>5.4899999999999997E-2</v>
      </c>
      <c r="H1142" s="46">
        <v>2.5000000000000001E-3</v>
      </c>
      <c r="I1142" s="70" t="s">
        <v>26</v>
      </c>
      <c r="J1142" s="44">
        <v>116.4</v>
      </c>
      <c r="K1142" s="44">
        <v>3</v>
      </c>
      <c r="L1142" s="44">
        <v>102.7</v>
      </c>
      <c r="M1142" s="44">
        <v>1.6</v>
      </c>
      <c r="N1142" s="44">
        <v>407</v>
      </c>
      <c r="O1142" s="44">
        <v>51</v>
      </c>
      <c r="P1142" s="36"/>
      <c r="Q1142" s="44">
        <v>101.8</v>
      </c>
      <c r="R1142" s="44">
        <v>1.5</v>
      </c>
      <c r="S1142" s="41"/>
      <c r="T1142" s="41">
        <f t="shared" si="48"/>
        <v>-13.339824732229799</v>
      </c>
      <c r="U1142" s="41">
        <f t="shared" si="49"/>
        <v>-296.29990262901657</v>
      </c>
    </row>
    <row r="1143" spans="1:21">
      <c r="A1143" s="48" t="s">
        <v>1833</v>
      </c>
      <c r="B1143" s="47">
        <v>1240</v>
      </c>
      <c r="C1143" s="47">
        <v>2.67</v>
      </c>
      <c r="D1143" s="36"/>
      <c r="E1143" s="72">
        <v>60.679611650485434</v>
      </c>
      <c r="F1143" s="72">
        <v>2.7246912998397583</v>
      </c>
      <c r="G1143" s="46">
        <v>5.8500000000000003E-2</v>
      </c>
      <c r="H1143" s="46">
        <v>3.5999999999999999E-3</v>
      </c>
      <c r="I1143" s="70" t="s">
        <v>26</v>
      </c>
      <c r="J1143" s="44">
        <v>126.7</v>
      </c>
      <c r="K1143" s="44">
        <v>4.5</v>
      </c>
      <c r="L1143" s="44">
        <v>105.4</v>
      </c>
      <c r="M1143" s="44">
        <v>2.2999999999999998</v>
      </c>
      <c r="N1143" s="44">
        <v>548</v>
      </c>
      <c r="O1143" s="44">
        <v>67</v>
      </c>
      <c r="P1143" s="36"/>
      <c r="Q1143" s="44">
        <v>104</v>
      </c>
      <c r="R1143" s="44">
        <v>2.2999999999999998</v>
      </c>
      <c r="S1143" s="41"/>
      <c r="T1143" s="41">
        <f t="shared" si="48"/>
        <v>-20.208728652751422</v>
      </c>
      <c r="U1143" s="41">
        <f t="shared" si="49"/>
        <v>-419.92409867172677</v>
      </c>
    </row>
    <row r="1144" spans="1:21">
      <c r="A1144" s="48" t="s">
        <v>1832</v>
      </c>
      <c r="B1144" s="47">
        <v>780</v>
      </c>
      <c r="C1144" s="47">
        <v>1.83</v>
      </c>
      <c r="D1144" s="36"/>
      <c r="E1144" s="72">
        <v>57.903879559930516</v>
      </c>
      <c r="F1144" s="72">
        <v>2.3470014876636576</v>
      </c>
      <c r="G1144" s="46">
        <v>4.7500000000000001E-2</v>
      </c>
      <c r="H1144" s="46">
        <v>1.5E-3</v>
      </c>
      <c r="I1144" s="70" t="s">
        <v>26</v>
      </c>
      <c r="J1144" s="44">
        <v>108.8</v>
      </c>
      <c r="K1144" s="44">
        <v>2.6</v>
      </c>
      <c r="L1144" s="44">
        <v>110.4</v>
      </c>
      <c r="M1144" s="44">
        <v>2.2000000000000002</v>
      </c>
      <c r="N1144" s="44">
        <v>73</v>
      </c>
      <c r="O1144" s="44">
        <v>38</v>
      </c>
      <c r="P1144" s="36"/>
      <c r="Q1144" s="44">
        <v>110.5</v>
      </c>
      <c r="R1144" s="44">
        <v>2.2000000000000002</v>
      </c>
      <c r="S1144" s="41"/>
      <c r="T1144" s="41">
        <f t="shared" si="48"/>
        <v>1.4492753623188481</v>
      </c>
      <c r="U1144" s="41">
        <f t="shared" si="49"/>
        <v>33.876811594202906</v>
      </c>
    </row>
    <row r="1145" spans="1:21">
      <c r="A1145" s="48" t="s">
        <v>1831</v>
      </c>
      <c r="B1145" s="47">
        <v>778</v>
      </c>
      <c r="C1145" s="47">
        <v>1.57</v>
      </c>
      <c r="D1145" s="36"/>
      <c r="E1145" s="72">
        <v>57.306590257879655</v>
      </c>
      <c r="F1145" s="72">
        <v>2.5943957767177608</v>
      </c>
      <c r="G1145" s="46">
        <v>5.0999999999999997E-2</v>
      </c>
      <c r="H1145" s="46">
        <v>2.3999999999999998E-3</v>
      </c>
      <c r="I1145" s="70" t="s">
        <v>26</v>
      </c>
      <c r="J1145" s="44">
        <v>117.5</v>
      </c>
      <c r="K1145" s="44">
        <v>3.6</v>
      </c>
      <c r="L1145" s="44">
        <v>111.5</v>
      </c>
      <c r="M1145" s="44">
        <v>2.5</v>
      </c>
      <c r="N1145" s="44">
        <v>240</v>
      </c>
      <c r="O1145" s="44">
        <v>54</v>
      </c>
      <c r="P1145" s="36"/>
      <c r="Q1145" s="44">
        <v>111.1</v>
      </c>
      <c r="R1145" s="44">
        <v>2.5</v>
      </c>
      <c r="S1145" s="41"/>
      <c r="T1145" s="41">
        <f t="shared" si="48"/>
        <v>-5.3811659192825116</v>
      </c>
      <c r="U1145" s="41">
        <f t="shared" si="49"/>
        <v>-115.24663677130044</v>
      </c>
    </row>
    <row r="1146" spans="1:21">
      <c r="A1146" s="48" t="s">
        <v>1830</v>
      </c>
      <c r="B1146" s="47">
        <v>627</v>
      </c>
      <c r="C1146" s="47">
        <v>2.76</v>
      </c>
      <c r="D1146" s="36"/>
      <c r="E1146" s="72">
        <v>54.644808743169399</v>
      </c>
      <c r="F1146" s="72">
        <v>3.5832661470930751</v>
      </c>
      <c r="G1146" s="46">
        <v>7.5300000000000006E-2</v>
      </c>
      <c r="H1146" s="46">
        <v>8.5000000000000006E-3</v>
      </c>
      <c r="I1146" s="70" t="s">
        <v>26</v>
      </c>
      <c r="J1146" s="44">
        <v>177</v>
      </c>
      <c r="K1146" s="44">
        <v>11</v>
      </c>
      <c r="L1146" s="44">
        <v>116.9</v>
      </c>
      <c r="M1146" s="44">
        <v>3.8</v>
      </c>
      <c r="N1146" s="44">
        <v>1076</v>
      </c>
      <c r="O1146" s="44">
        <v>113</v>
      </c>
      <c r="P1146" s="36"/>
      <c r="Q1146" s="44">
        <v>113</v>
      </c>
      <c r="R1146" s="44">
        <v>3.7</v>
      </c>
      <c r="S1146" s="41"/>
      <c r="T1146" s="41">
        <f t="shared" si="48"/>
        <v>-51.411462788708292</v>
      </c>
      <c r="U1146" s="41">
        <f t="shared" si="49"/>
        <v>-820.44482463644147</v>
      </c>
    </row>
    <row r="1147" spans="1:21">
      <c r="A1147" s="48" t="s">
        <v>1829</v>
      </c>
      <c r="B1147" s="47">
        <v>640</v>
      </c>
      <c r="C1147" s="47">
        <v>2.69</v>
      </c>
      <c r="D1147" s="36"/>
      <c r="E1147" s="72">
        <v>55.218111540585312</v>
      </c>
      <c r="F1147" s="72">
        <v>2.8356070531609245</v>
      </c>
      <c r="G1147" s="46">
        <v>5.1200000000000002E-2</v>
      </c>
      <c r="H1147" s="46">
        <v>2.5000000000000001E-3</v>
      </c>
      <c r="I1147" s="70" t="s">
        <v>26</v>
      </c>
      <c r="J1147" s="44">
        <v>122.1</v>
      </c>
      <c r="K1147" s="44">
        <v>4.0999999999999996</v>
      </c>
      <c r="L1147" s="44">
        <v>115.7</v>
      </c>
      <c r="M1147" s="44">
        <v>2.9</v>
      </c>
      <c r="N1147" s="44">
        <v>249</v>
      </c>
      <c r="O1147" s="44">
        <v>56</v>
      </c>
      <c r="P1147" s="36"/>
      <c r="Q1147" s="44">
        <v>115.3</v>
      </c>
      <c r="R1147" s="44">
        <v>2.9</v>
      </c>
      <c r="S1147" s="41"/>
      <c r="T1147" s="41">
        <f t="shared" si="48"/>
        <v>-5.5315471045808051</v>
      </c>
      <c r="U1147" s="41">
        <f t="shared" si="49"/>
        <v>-115.21175453759724</v>
      </c>
    </row>
    <row r="1148" spans="1:21">
      <c r="A1148" s="48" t="s">
        <v>1828</v>
      </c>
      <c r="B1148" s="47">
        <v>685</v>
      </c>
      <c r="C1148" s="47">
        <v>2.95</v>
      </c>
      <c r="D1148" s="36"/>
      <c r="E1148" s="72">
        <v>55.096418732782368</v>
      </c>
      <c r="F1148" s="72">
        <v>2.8231222821756261</v>
      </c>
      <c r="G1148" s="46">
        <v>5.0999999999999997E-2</v>
      </c>
      <c r="H1148" s="46">
        <v>2.2000000000000001E-3</v>
      </c>
      <c r="I1148" s="70" t="s">
        <v>26</v>
      </c>
      <c r="J1148" s="44">
        <v>121.9</v>
      </c>
      <c r="K1148" s="44">
        <v>3.8</v>
      </c>
      <c r="L1148" s="44">
        <v>116</v>
      </c>
      <c r="M1148" s="44">
        <v>2.9</v>
      </c>
      <c r="N1148" s="44">
        <v>240</v>
      </c>
      <c r="O1148" s="44">
        <v>50</v>
      </c>
      <c r="P1148" s="36"/>
      <c r="Q1148" s="44">
        <v>115.6</v>
      </c>
      <c r="R1148" s="44">
        <v>2.9</v>
      </c>
      <c r="S1148" s="41"/>
      <c r="T1148" s="41">
        <f t="shared" si="48"/>
        <v>-5.0862068965517286</v>
      </c>
      <c r="U1148" s="41">
        <f t="shared" si="49"/>
        <v>-106.89655172413792</v>
      </c>
    </row>
    <row r="1149" spans="1:21">
      <c r="A1149" s="48"/>
      <c r="B1149" s="47"/>
      <c r="C1149" s="47"/>
      <c r="D1149" s="36"/>
      <c r="E1149" s="72"/>
      <c r="F1149" s="72"/>
      <c r="G1149" s="46"/>
      <c r="H1149" s="46"/>
      <c r="I1149" s="70" t="s">
        <v>26</v>
      </c>
      <c r="J1149" s="36"/>
      <c r="K1149" s="36"/>
      <c r="L1149" s="36"/>
      <c r="M1149" s="36"/>
      <c r="N1149" s="36"/>
      <c r="O1149" s="36"/>
      <c r="P1149" s="36"/>
      <c r="Q1149" s="36"/>
      <c r="R1149" s="36"/>
      <c r="S1149" s="41"/>
      <c r="T1149" s="41"/>
      <c r="U1149" s="41"/>
    </row>
    <row r="1150" spans="1:21">
      <c r="A1150" s="48" t="s">
        <v>1827</v>
      </c>
      <c r="B1150" s="47">
        <v>820</v>
      </c>
      <c r="C1150" s="47">
        <v>3.4</v>
      </c>
      <c r="D1150" s="36"/>
      <c r="E1150" s="72">
        <v>89.766606822262119</v>
      </c>
      <c r="F1150" s="72">
        <v>5.076567531241035</v>
      </c>
      <c r="G1150" s="46">
        <v>4.9200000000000001E-2</v>
      </c>
      <c r="H1150" s="46">
        <v>2.2000000000000001E-3</v>
      </c>
      <c r="I1150" s="70" t="s">
        <v>26</v>
      </c>
      <c r="J1150" s="44">
        <v>73.900000000000006</v>
      </c>
      <c r="K1150" s="44">
        <v>2.6</v>
      </c>
      <c r="L1150" s="44">
        <v>71.400000000000006</v>
      </c>
      <c r="M1150" s="44">
        <v>2</v>
      </c>
      <c r="N1150" s="44">
        <v>156</v>
      </c>
      <c r="O1150" s="44">
        <v>52</v>
      </c>
      <c r="P1150" s="36"/>
      <c r="Q1150" s="44">
        <v>71.3</v>
      </c>
      <c r="R1150" s="44">
        <v>2</v>
      </c>
      <c r="S1150" s="41"/>
      <c r="T1150" s="41">
        <f t="shared" ref="T1150:T1180" si="50">(L1150-J1150)/L1150*100</f>
        <v>-3.5014005602240896</v>
      </c>
      <c r="U1150" s="41">
        <f t="shared" ref="U1150:U1180" si="51">(L1150-N1150)/L1150*100</f>
        <v>-118.48739495798317</v>
      </c>
    </row>
    <row r="1151" spans="1:21">
      <c r="A1151" s="48" t="s">
        <v>1826</v>
      </c>
      <c r="B1151" s="47">
        <v>165.2</v>
      </c>
      <c r="C1151" s="47">
        <v>3.48</v>
      </c>
      <c r="D1151" s="36"/>
      <c r="E1151" s="72">
        <v>81.300813008130078</v>
      </c>
      <c r="F1151" s="72">
        <v>4.9573666468372002</v>
      </c>
      <c r="G1151" s="46">
        <v>0.11700000000000001</v>
      </c>
      <c r="H1151" s="46">
        <v>2.7E-2</v>
      </c>
      <c r="I1151" s="70" t="s">
        <v>26</v>
      </c>
      <c r="J1151" s="44">
        <v>184</v>
      </c>
      <c r="K1151" s="44">
        <v>20</v>
      </c>
      <c r="L1151" s="44">
        <v>78.8</v>
      </c>
      <c r="M1151" s="44">
        <v>2.4</v>
      </c>
      <c r="N1151" s="44">
        <v>1910</v>
      </c>
      <c r="O1151" s="44">
        <v>207</v>
      </c>
      <c r="P1151" s="36"/>
      <c r="Q1151" s="44">
        <v>71.900000000000006</v>
      </c>
      <c r="R1151" s="44">
        <v>2.2000000000000002</v>
      </c>
      <c r="S1151" s="41"/>
      <c r="T1151" s="41">
        <f t="shared" si="50"/>
        <v>-133.502538071066</v>
      </c>
      <c r="U1151" s="41">
        <f t="shared" si="51"/>
        <v>-2323.857868020305</v>
      </c>
    </row>
    <row r="1152" spans="1:21">
      <c r="A1152" s="48" t="s">
        <v>1825</v>
      </c>
      <c r="B1152" s="47">
        <v>273</v>
      </c>
      <c r="C1152" s="47">
        <v>2.2599999999999998</v>
      </c>
      <c r="D1152" s="36"/>
      <c r="E1152" s="72">
        <v>81.366965012205043</v>
      </c>
      <c r="F1152" s="72">
        <v>4.5682022667552049</v>
      </c>
      <c r="G1152" s="46">
        <v>4.9500000000000002E-2</v>
      </c>
      <c r="H1152" s="46">
        <v>2.3999999999999998E-3</v>
      </c>
      <c r="I1152" s="70" t="s">
        <v>26</v>
      </c>
      <c r="J1152" s="44">
        <v>81.8</v>
      </c>
      <c r="K1152" s="44">
        <v>2.9</v>
      </c>
      <c r="L1152" s="44">
        <v>78.7</v>
      </c>
      <c r="M1152" s="44">
        <v>2.2000000000000002</v>
      </c>
      <c r="N1152" s="44">
        <v>171</v>
      </c>
      <c r="O1152" s="44">
        <v>57</v>
      </c>
      <c r="P1152" s="36"/>
      <c r="Q1152" s="44">
        <v>78.599999999999994</v>
      </c>
      <c r="R1152" s="44">
        <v>2.2000000000000002</v>
      </c>
      <c r="S1152" s="41"/>
      <c r="T1152" s="41">
        <f t="shared" si="50"/>
        <v>-3.9390088945362063</v>
      </c>
      <c r="U1152" s="41">
        <f t="shared" si="51"/>
        <v>-117.28081321473951</v>
      </c>
    </row>
    <row r="1153" spans="1:21">
      <c r="A1153" s="48" t="s">
        <v>1824</v>
      </c>
      <c r="B1153" s="47">
        <v>192</v>
      </c>
      <c r="C1153" s="47">
        <v>3.93</v>
      </c>
      <c r="D1153" s="36"/>
      <c r="E1153" s="72">
        <v>79.428117553613973</v>
      </c>
      <c r="F1153" s="72">
        <v>3.5960307391231106</v>
      </c>
      <c r="G1153" s="46">
        <v>5.5500000000000001E-2</v>
      </c>
      <c r="H1153" s="46">
        <v>3.0000000000000001E-3</v>
      </c>
      <c r="I1153" s="70" t="s">
        <v>26</v>
      </c>
      <c r="J1153" s="44">
        <v>93.4</v>
      </c>
      <c r="K1153" s="44">
        <v>3.1</v>
      </c>
      <c r="L1153" s="44">
        <v>80.7</v>
      </c>
      <c r="M1153" s="44">
        <v>1.8</v>
      </c>
      <c r="N1153" s="44">
        <v>431</v>
      </c>
      <c r="O1153" s="44">
        <v>60</v>
      </c>
      <c r="P1153" s="36"/>
      <c r="Q1153" s="44">
        <v>79.900000000000006</v>
      </c>
      <c r="R1153" s="44">
        <v>1.8</v>
      </c>
      <c r="S1153" s="41"/>
      <c r="T1153" s="41">
        <f t="shared" si="50"/>
        <v>-15.737298636926891</v>
      </c>
      <c r="U1153" s="41">
        <f t="shared" si="51"/>
        <v>-434.07682775712522</v>
      </c>
    </row>
    <row r="1154" spans="1:21">
      <c r="A1154" s="48" t="s">
        <v>1823</v>
      </c>
      <c r="B1154" s="47">
        <v>169</v>
      </c>
      <c r="C1154" s="47">
        <v>3.09</v>
      </c>
      <c r="D1154" s="36"/>
      <c r="E1154" s="72">
        <v>77.459333849728893</v>
      </c>
      <c r="F1154" s="72">
        <v>4.3799623323239425</v>
      </c>
      <c r="G1154" s="46">
        <v>5.2600000000000001E-2</v>
      </c>
      <c r="H1154" s="46">
        <v>2.7000000000000001E-3</v>
      </c>
      <c r="I1154" s="70" t="s">
        <v>26</v>
      </c>
      <c r="J1154" s="44">
        <v>90.8</v>
      </c>
      <c r="K1154" s="44">
        <v>3.3</v>
      </c>
      <c r="L1154" s="44">
        <v>82.7</v>
      </c>
      <c r="M1154" s="44">
        <v>2.2999999999999998</v>
      </c>
      <c r="N1154" s="44">
        <v>311</v>
      </c>
      <c r="O1154" s="44">
        <v>58</v>
      </c>
      <c r="P1154" s="36"/>
      <c r="Q1154" s="44">
        <v>82.2</v>
      </c>
      <c r="R1154" s="44">
        <v>2.2999999999999998</v>
      </c>
      <c r="S1154" s="41"/>
      <c r="T1154" s="41">
        <f t="shared" si="50"/>
        <v>-9.7944377267230891</v>
      </c>
      <c r="U1154" s="41">
        <f t="shared" si="51"/>
        <v>-276.05804111245465</v>
      </c>
    </row>
    <row r="1155" spans="1:21">
      <c r="A1155" s="48" t="s">
        <v>1822</v>
      </c>
      <c r="B1155" s="47">
        <v>142</v>
      </c>
      <c r="C1155" s="47">
        <v>2.37</v>
      </c>
      <c r="D1155" s="36"/>
      <c r="E1155" s="72">
        <v>73.637702503681879</v>
      </c>
      <c r="F1155" s="72">
        <v>3.307731850312662</v>
      </c>
      <c r="G1155" s="46">
        <v>4.8800000000000003E-2</v>
      </c>
      <c r="H1155" s="46">
        <v>2.3E-3</v>
      </c>
      <c r="I1155" s="70" t="s">
        <v>26</v>
      </c>
      <c r="J1155" s="44">
        <v>88.7</v>
      </c>
      <c r="K1155" s="44">
        <v>2.8</v>
      </c>
      <c r="L1155" s="44">
        <v>87</v>
      </c>
      <c r="M1155" s="44">
        <v>1.9</v>
      </c>
      <c r="N1155" s="44">
        <v>137</v>
      </c>
      <c r="O1155" s="44">
        <v>55</v>
      </c>
      <c r="P1155" s="36"/>
      <c r="Q1155" s="44">
        <v>86.8</v>
      </c>
      <c r="R1155" s="44">
        <v>1.9</v>
      </c>
      <c r="S1155" s="41"/>
      <c r="T1155" s="41">
        <f t="shared" si="50"/>
        <v>-1.9540229885057503</v>
      </c>
      <c r="U1155" s="41">
        <f t="shared" si="51"/>
        <v>-57.47126436781609</v>
      </c>
    </row>
    <row r="1156" spans="1:21">
      <c r="A1156" s="48" t="s">
        <v>1821</v>
      </c>
      <c r="B1156" s="47">
        <v>203</v>
      </c>
      <c r="C1156" s="47">
        <v>4.59</v>
      </c>
      <c r="D1156" s="36"/>
      <c r="E1156" s="72">
        <v>72.780203784570588</v>
      </c>
      <c r="F1156" s="72">
        <v>3.7608402246757726</v>
      </c>
      <c r="G1156" s="46">
        <v>5.1299999999999998E-2</v>
      </c>
      <c r="H1156" s="46">
        <v>3.2000000000000002E-3</v>
      </c>
      <c r="I1156" s="70" t="s">
        <v>26</v>
      </c>
      <c r="J1156" s="44">
        <v>94.1</v>
      </c>
      <c r="K1156" s="44">
        <v>3.6</v>
      </c>
      <c r="L1156" s="44">
        <v>88</v>
      </c>
      <c r="M1156" s="44">
        <v>2.2999999999999998</v>
      </c>
      <c r="N1156" s="44">
        <v>253</v>
      </c>
      <c r="O1156" s="44">
        <v>72</v>
      </c>
      <c r="P1156" s="36"/>
      <c r="Q1156" s="44">
        <v>87.6</v>
      </c>
      <c r="R1156" s="44">
        <v>2.2000000000000002</v>
      </c>
      <c r="S1156" s="41"/>
      <c r="T1156" s="41">
        <f t="shared" si="50"/>
        <v>-6.9318181818181754</v>
      </c>
      <c r="U1156" s="41">
        <f t="shared" si="51"/>
        <v>-187.5</v>
      </c>
    </row>
    <row r="1157" spans="1:21">
      <c r="A1157" s="48" t="s">
        <v>1820</v>
      </c>
      <c r="B1157" s="47">
        <v>164</v>
      </c>
      <c r="C1157" s="47">
        <v>1.83</v>
      </c>
      <c r="D1157" s="36"/>
      <c r="E1157" s="72">
        <v>72.25433526011561</v>
      </c>
      <c r="F1157" s="72">
        <v>3.3412409368839588</v>
      </c>
      <c r="G1157" s="46">
        <v>5.21E-2</v>
      </c>
      <c r="H1157" s="46">
        <v>2.3E-3</v>
      </c>
      <c r="I1157" s="70" t="s">
        <v>26</v>
      </c>
      <c r="J1157" s="44">
        <v>96.2</v>
      </c>
      <c r="K1157" s="44">
        <v>2.9</v>
      </c>
      <c r="L1157" s="44">
        <v>88.6</v>
      </c>
      <c r="M1157" s="44">
        <v>2</v>
      </c>
      <c r="N1157" s="44">
        <v>289</v>
      </c>
      <c r="O1157" s="44">
        <v>50</v>
      </c>
      <c r="P1157" s="36"/>
      <c r="Q1157" s="44">
        <v>88.1</v>
      </c>
      <c r="R1157" s="44">
        <v>2</v>
      </c>
      <c r="S1157" s="41"/>
      <c r="T1157" s="41">
        <f t="shared" si="50"/>
        <v>-8.5778781038374809</v>
      </c>
      <c r="U1157" s="41">
        <f t="shared" si="51"/>
        <v>-226.18510158013544</v>
      </c>
    </row>
    <row r="1158" spans="1:21">
      <c r="A1158" s="48" t="s">
        <v>1819</v>
      </c>
      <c r="B1158" s="47">
        <v>129</v>
      </c>
      <c r="C1158" s="47">
        <v>2.77</v>
      </c>
      <c r="D1158" s="36"/>
      <c r="E1158" s="72">
        <v>71.275837491090513</v>
      </c>
      <c r="F1158" s="72">
        <v>2.2353078044247914</v>
      </c>
      <c r="G1158" s="46">
        <v>5.67E-2</v>
      </c>
      <c r="H1158" s="46">
        <v>2.8E-3</v>
      </c>
      <c r="I1158" s="70" t="s">
        <v>26</v>
      </c>
      <c r="J1158" s="44">
        <v>105.6</v>
      </c>
      <c r="K1158" s="44">
        <v>2.9</v>
      </c>
      <c r="L1158" s="44">
        <v>89.8</v>
      </c>
      <c r="M1158" s="44">
        <v>1.4</v>
      </c>
      <c r="N1158" s="44">
        <v>479</v>
      </c>
      <c r="O1158" s="44">
        <v>55</v>
      </c>
      <c r="P1158" s="36"/>
      <c r="Q1158" s="44">
        <v>88.8</v>
      </c>
      <c r="R1158" s="44">
        <v>1.4</v>
      </c>
      <c r="S1158" s="41"/>
      <c r="T1158" s="41">
        <f t="shared" si="50"/>
        <v>-17.594654788418708</v>
      </c>
      <c r="U1158" s="41">
        <f t="shared" si="51"/>
        <v>-433.4075723830735</v>
      </c>
    </row>
    <row r="1159" spans="1:21">
      <c r="A1159" s="48" t="s">
        <v>1818</v>
      </c>
      <c r="B1159" s="47">
        <v>281</v>
      </c>
      <c r="C1159" s="47">
        <v>4.42</v>
      </c>
      <c r="D1159" s="36"/>
      <c r="E1159" s="72">
        <v>71.787508973438619</v>
      </c>
      <c r="F1159" s="72">
        <v>3.1951367956591485</v>
      </c>
      <c r="G1159" s="46">
        <v>4.7399999999999998E-2</v>
      </c>
      <c r="H1159" s="46">
        <v>2.0999999999999999E-3</v>
      </c>
      <c r="I1159" s="70" t="s">
        <v>26</v>
      </c>
      <c r="J1159" s="44">
        <v>88.4</v>
      </c>
      <c r="K1159" s="44">
        <v>2.7</v>
      </c>
      <c r="L1159" s="44">
        <v>89.2</v>
      </c>
      <c r="M1159" s="44">
        <v>2</v>
      </c>
      <c r="N1159" s="44">
        <v>68</v>
      </c>
      <c r="O1159" s="44">
        <v>53</v>
      </c>
      <c r="P1159" s="36"/>
      <c r="Q1159" s="44">
        <v>89.2</v>
      </c>
      <c r="R1159" s="44">
        <v>2</v>
      </c>
      <c r="S1159" s="41"/>
      <c r="T1159" s="41">
        <f t="shared" si="50"/>
        <v>0.89686098654708202</v>
      </c>
      <c r="U1159" s="41">
        <f t="shared" si="51"/>
        <v>23.76681614349776</v>
      </c>
    </row>
    <row r="1160" spans="1:21">
      <c r="A1160" s="48" t="s">
        <v>1817</v>
      </c>
      <c r="B1160" s="47">
        <v>222</v>
      </c>
      <c r="C1160" s="47">
        <v>5.43</v>
      </c>
      <c r="D1160" s="36"/>
      <c r="E1160" s="72">
        <v>71.32667617689016</v>
      </c>
      <c r="F1160" s="72">
        <v>3.6121212614544951</v>
      </c>
      <c r="G1160" s="46">
        <v>4.9500000000000002E-2</v>
      </c>
      <c r="H1160" s="46">
        <v>2.2000000000000001E-3</v>
      </c>
      <c r="I1160" s="70" t="s">
        <v>26</v>
      </c>
      <c r="J1160" s="44">
        <v>92.7</v>
      </c>
      <c r="K1160" s="44">
        <v>3</v>
      </c>
      <c r="L1160" s="44">
        <v>89.8</v>
      </c>
      <c r="M1160" s="44">
        <v>2.2999999999999998</v>
      </c>
      <c r="N1160" s="44">
        <v>171</v>
      </c>
      <c r="O1160" s="44">
        <v>52</v>
      </c>
      <c r="P1160" s="36"/>
      <c r="Q1160" s="44">
        <v>89.6</v>
      </c>
      <c r="R1160" s="44">
        <v>2.2999999999999998</v>
      </c>
      <c r="S1160" s="41"/>
      <c r="T1160" s="41">
        <f t="shared" si="50"/>
        <v>-3.2293986636971113</v>
      </c>
      <c r="U1160" s="41">
        <f t="shared" si="51"/>
        <v>-90.423162583518931</v>
      </c>
    </row>
    <row r="1161" spans="1:21">
      <c r="A1161" s="48" t="s">
        <v>1816</v>
      </c>
      <c r="B1161" s="47">
        <v>107</v>
      </c>
      <c r="C1161" s="47">
        <v>1.67</v>
      </c>
      <c r="D1161" s="36"/>
      <c r="E1161" s="72">
        <v>71.17437722419929</v>
      </c>
      <c r="F1161" s="72">
        <v>3.4447385418117809</v>
      </c>
      <c r="G1161" s="46">
        <v>4.8899999999999999E-2</v>
      </c>
      <c r="H1161" s="46">
        <v>3.2000000000000002E-3</v>
      </c>
      <c r="I1161" s="70" t="s">
        <v>26</v>
      </c>
      <c r="J1161" s="44">
        <v>91.9</v>
      </c>
      <c r="K1161" s="44">
        <v>3.6</v>
      </c>
      <c r="L1161" s="44">
        <v>89.9</v>
      </c>
      <c r="M1161" s="44">
        <v>2.2000000000000002</v>
      </c>
      <c r="N1161" s="44">
        <v>142</v>
      </c>
      <c r="O1161" s="44">
        <v>77</v>
      </c>
      <c r="P1161" s="36"/>
      <c r="Q1161" s="44">
        <v>89.8</v>
      </c>
      <c r="R1161" s="44">
        <v>2.2000000000000002</v>
      </c>
      <c r="S1161" s="41"/>
      <c r="T1161" s="41">
        <f t="shared" si="50"/>
        <v>-2.2246941045606228</v>
      </c>
      <c r="U1161" s="41">
        <f t="shared" si="51"/>
        <v>-57.953281423804214</v>
      </c>
    </row>
    <row r="1162" spans="1:21">
      <c r="A1162" s="48" t="s">
        <v>1815</v>
      </c>
      <c r="B1162" s="47">
        <v>210</v>
      </c>
      <c r="C1162" s="47">
        <v>1.79</v>
      </c>
      <c r="D1162" s="36"/>
      <c r="E1162" s="72">
        <v>71.225071225071218</v>
      </c>
      <c r="F1162" s="72">
        <v>3.500377432001363</v>
      </c>
      <c r="G1162" s="46">
        <v>4.5999999999999999E-2</v>
      </c>
      <c r="H1162" s="46">
        <v>2.5999999999999999E-3</v>
      </c>
      <c r="I1162" s="70" t="s">
        <v>26</v>
      </c>
      <c r="J1162" s="44">
        <v>86.6</v>
      </c>
      <c r="K1162" s="44">
        <v>3.1</v>
      </c>
      <c r="L1162" s="44">
        <v>89.9</v>
      </c>
      <c r="M1162" s="44">
        <v>2.2000000000000002</v>
      </c>
      <c r="N1162" s="44">
        <v>2.0000000000000001E-4</v>
      </c>
      <c r="O1162" s="44">
        <v>70.349699999999999</v>
      </c>
      <c r="P1162" s="36"/>
      <c r="Q1162" s="44">
        <v>90.1</v>
      </c>
      <c r="R1162" s="44">
        <v>2.2000000000000002</v>
      </c>
      <c r="S1162" s="41"/>
      <c r="T1162" s="41">
        <f t="shared" si="50"/>
        <v>3.6707452725250405</v>
      </c>
      <c r="U1162" s="41">
        <f t="shared" si="51"/>
        <v>99.99977753058954</v>
      </c>
    </row>
    <row r="1163" spans="1:21">
      <c r="A1163" s="48" t="s">
        <v>1814</v>
      </c>
      <c r="B1163" s="47">
        <v>233</v>
      </c>
      <c r="C1163" s="47">
        <v>6.03</v>
      </c>
      <c r="D1163" s="36"/>
      <c r="E1163" s="72">
        <v>70.871722182849041</v>
      </c>
      <c r="F1163" s="72">
        <v>3.9177847840270914</v>
      </c>
      <c r="G1163" s="46">
        <v>4.7800000000000002E-2</v>
      </c>
      <c r="H1163" s="46">
        <v>2.8999999999999998E-3</v>
      </c>
      <c r="I1163" s="70" t="s">
        <v>26</v>
      </c>
      <c r="J1163" s="44">
        <v>90.3</v>
      </c>
      <c r="K1163" s="44">
        <v>3.5</v>
      </c>
      <c r="L1163" s="44">
        <v>90.3</v>
      </c>
      <c r="M1163" s="44">
        <v>2.5</v>
      </c>
      <c r="N1163" s="44">
        <v>88</v>
      </c>
      <c r="O1163" s="44">
        <v>72</v>
      </c>
      <c r="P1163" s="36"/>
      <c r="Q1163" s="44">
        <v>90.3</v>
      </c>
      <c r="R1163" s="44">
        <v>2.5</v>
      </c>
      <c r="S1163" s="41"/>
      <c r="T1163" s="41">
        <f t="shared" si="50"/>
        <v>0</v>
      </c>
      <c r="U1163" s="41">
        <f t="shared" si="51"/>
        <v>2.547065337763009</v>
      </c>
    </row>
    <row r="1164" spans="1:21">
      <c r="A1164" s="48" t="s">
        <v>1813</v>
      </c>
      <c r="B1164" s="47">
        <v>406</v>
      </c>
      <c r="C1164" s="47">
        <v>1.9</v>
      </c>
      <c r="D1164" s="36"/>
      <c r="E1164" s="72">
        <v>70.871722182849041</v>
      </c>
      <c r="F1164" s="72">
        <v>3.8173287639238325</v>
      </c>
      <c r="G1164" s="46">
        <v>4.6300000000000001E-2</v>
      </c>
      <c r="H1164" s="46">
        <v>2.3999999999999998E-3</v>
      </c>
      <c r="I1164" s="70" t="s">
        <v>26</v>
      </c>
      <c r="J1164" s="44">
        <v>87.5</v>
      </c>
      <c r="K1164" s="44">
        <v>3.1</v>
      </c>
      <c r="L1164" s="44">
        <v>90.3</v>
      </c>
      <c r="M1164" s="44">
        <v>2.4</v>
      </c>
      <c r="N1164" s="44">
        <v>12</v>
      </c>
      <c r="O1164" s="44">
        <v>62</v>
      </c>
      <c r="P1164" s="36"/>
      <c r="Q1164" s="44">
        <v>90.5</v>
      </c>
      <c r="R1164" s="44">
        <v>2.4</v>
      </c>
      <c r="S1164" s="41"/>
      <c r="T1164" s="41">
        <f t="shared" si="50"/>
        <v>3.1007751937984462</v>
      </c>
      <c r="U1164" s="41">
        <f t="shared" si="51"/>
        <v>86.710963455149511</v>
      </c>
    </row>
    <row r="1165" spans="1:21">
      <c r="A1165" s="48" t="s">
        <v>1812</v>
      </c>
      <c r="B1165" s="47">
        <v>313</v>
      </c>
      <c r="C1165" s="47">
        <v>4.34</v>
      </c>
      <c r="D1165" s="36"/>
      <c r="E1165" s="72">
        <v>70.372976776917668</v>
      </c>
      <c r="F1165" s="72">
        <v>4.4075967157956875</v>
      </c>
      <c r="G1165" s="46">
        <v>5.16E-2</v>
      </c>
      <c r="H1165" s="46">
        <v>2.7000000000000001E-3</v>
      </c>
      <c r="I1165" s="70" t="s">
        <v>26</v>
      </c>
      <c r="J1165" s="44">
        <v>97.7</v>
      </c>
      <c r="K1165" s="44">
        <v>3.8</v>
      </c>
      <c r="L1165" s="44">
        <v>91</v>
      </c>
      <c r="M1165" s="44">
        <v>2.8</v>
      </c>
      <c r="N1165" s="44">
        <v>267</v>
      </c>
      <c r="O1165" s="44">
        <v>60</v>
      </c>
      <c r="P1165" s="36"/>
      <c r="Q1165" s="44">
        <v>90.5</v>
      </c>
      <c r="R1165" s="44">
        <v>2.8</v>
      </c>
      <c r="S1165" s="41"/>
      <c r="T1165" s="41">
        <f t="shared" si="50"/>
        <v>-7.3626373626373658</v>
      </c>
      <c r="U1165" s="41">
        <f t="shared" si="51"/>
        <v>-193.4065934065934</v>
      </c>
    </row>
    <row r="1166" spans="1:21">
      <c r="A1166" s="48" t="s">
        <v>1811</v>
      </c>
      <c r="B1166" s="47">
        <v>37.200000000000003</v>
      </c>
      <c r="C1166" s="47">
        <v>2.54</v>
      </c>
      <c r="D1166" s="36"/>
      <c r="E1166" s="72">
        <v>56.17977528089888</v>
      </c>
      <c r="F1166" s="72">
        <v>3.4717838656735265</v>
      </c>
      <c r="G1166" s="46">
        <v>0.214</v>
      </c>
      <c r="H1166" s="46">
        <v>2.5999999999999999E-2</v>
      </c>
      <c r="I1166" s="70" t="s">
        <v>26</v>
      </c>
      <c r="J1166" s="44">
        <v>428</v>
      </c>
      <c r="K1166" s="44">
        <v>24</v>
      </c>
      <c r="L1166" s="44">
        <v>113.7</v>
      </c>
      <c r="M1166" s="44">
        <v>3.5</v>
      </c>
      <c r="N1166" s="44">
        <v>2935</v>
      </c>
      <c r="O1166" s="44">
        <v>98</v>
      </c>
      <c r="P1166" s="36"/>
      <c r="Q1166" s="44">
        <v>90.1</v>
      </c>
      <c r="R1166" s="44">
        <v>2.8</v>
      </c>
      <c r="S1166" s="41"/>
      <c r="T1166" s="41">
        <f t="shared" si="50"/>
        <v>-276.42919964819703</v>
      </c>
      <c r="U1166" s="41">
        <f t="shared" si="51"/>
        <v>-2481.3544415127531</v>
      </c>
    </row>
    <row r="1167" spans="1:21">
      <c r="A1167" s="48" t="s">
        <v>1810</v>
      </c>
      <c r="B1167" s="47">
        <v>127</v>
      </c>
      <c r="C1167" s="47">
        <v>3.12</v>
      </c>
      <c r="D1167" s="36"/>
      <c r="E1167" s="72">
        <v>69.979006298110562</v>
      </c>
      <c r="F1167" s="72">
        <v>2.5464718876849184</v>
      </c>
      <c r="G1167" s="46">
        <v>4.9700000000000001E-2</v>
      </c>
      <c r="H1167" s="46">
        <v>2.5999999999999999E-3</v>
      </c>
      <c r="I1167" s="70" t="s">
        <v>26</v>
      </c>
      <c r="J1167" s="44">
        <v>94.8</v>
      </c>
      <c r="K1167" s="44">
        <v>2.9</v>
      </c>
      <c r="L1167" s="44">
        <v>91.5</v>
      </c>
      <c r="M1167" s="44">
        <v>1.7</v>
      </c>
      <c r="N1167" s="44">
        <v>180</v>
      </c>
      <c r="O1167" s="44">
        <v>61</v>
      </c>
      <c r="P1167" s="36"/>
      <c r="Q1167" s="44">
        <v>91.3</v>
      </c>
      <c r="R1167" s="44">
        <v>1.6</v>
      </c>
      <c r="S1167" s="41"/>
      <c r="T1167" s="41">
        <f t="shared" si="50"/>
        <v>-3.6065573770491772</v>
      </c>
      <c r="U1167" s="41">
        <f t="shared" si="51"/>
        <v>-96.721311475409834</v>
      </c>
    </row>
    <row r="1168" spans="1:21">
      <c r="A1168" s="48" t="s">
        <v>1809</v>
      </c>
      <c r="B1168" s="47">
        <v>93</v>
      </c>
      <c r="C1168" s="47">
        <v>2.46</v>
      </c>
      <c r="D1168" s="36"/>
      <c r="E1168" s="72">
        <v>69.54102920723227</v>
      </c>
      <c r="F1168" s="72">
        <v>3.2400896779447574</v>
      </c>
      <c r="G1168" s="46">
        <v>5.0200000000000002E-2</v>
      </c>
      <c r="H1168" s="46">
        <v>3.0000000000000001E-3</v>
      </c>
      <c r="I1168" s="70" t="s">
        <v>26</v>
      </c>
      <c r="J1168" s="44">
        <v>96.3</v>
      </c>
      <c r="K1168" s="44">
        <v>3.5</v>
      </c>
      <c r="L1168" s="44">
        <v>92</v>
      </c>
      <c r="M1168" s="44">
        <v>2.1</v>
      </c>
      <c r="N1168" s="44">
        <v>203</v>
      </c>
      <c r="O1168" s="44">
        <v>69</v>
      </c>
      <c r="P1168" s="36"/>
      <c r="Q1168" s="44">
        <v>91.8</v>
      </c>
      <c r="R1168" s="44">
        <v>2.1</v>
      </c>
      <c r="S1168" s="41"/>
      <c r="T1168" s="41">
        <f t="shared" si="50"/>
        <v>-4.6739130434782572</v>
      </c>
      <c r="U1168" s="41">
        <f t="shared" si="51"/>
        <v>-120.65217391304348</v>
      </c>
    </row>
    <row r="1169" spans="1:21">
      <c r="A1169" s="48" t="s">
        <v>1808</v>
      </c>
      <c r="B1169" s="47">
        <v>229</v>
      </c>
      <c r="C1169" s="47">
        <v>1.88</v>
      </c>
      <c r="D1169" s="36"/>
      <c r="E1169" s="72">
        <v>69.783670621074663</v>
      </c>
      <c r="F1169" s="72">
        <v>3.6523205140129793</v>
      </c>
      <c r="G1169" s="46">
        <v>4.6399999999999997E-2</v>
      </c>
      <c r="H1169" s="46">
        <v>2.5000000000000001E-3</v>
      </c>
      <c r="I1169" s="70" t="s">
        <v>26</v>
      </c>
      <c r="J1169" s="44">
        <v>89</v>
      </c>
      <c r="K1169" s="44">
        <v>3.2</v>
      </c>
      <c r="L1169" s="44">
        <v>91.7</v>
      </c>
      <c r="M1169" s="44">
        <v>2.4</v>
      </c>
      <c r="N1169" s="44">
        <v>17</v>
      </c>
      <c r="O1169" s="44">
        <v>65</v>
      </c>
      <c r="P1169" s="36"/>
      <c r="Q1169" s="44">
        <v>91.9</v>
      </c>
      <c r="R1169" s="44">
        <v>2.4</v>
      </c>
      <c r="S1169" s="41"/>
      <c r="T1169" s="41">
        <f t="shared" si="50"/>
        <v>2.9443838604143977</v>
      </c>
      <c r="U1169" s="41">
        <f t="shared" si="51"/>
        <v>81.461286804798263</v>
      </c>
    </row>
    <row r="1170" spans="1:21">
      <c r="A1170" s="48" t="s">
        <v>1807</v>
      </c>
      <c r="B1170" s="47">
        <v>52.3</v>
      </c>
      <c r="C1170" s="47">
        <v>3.48</v>
      </c>
      <c r="D1170" s="36"/>
      <c r="E1170" s="72">
        <v>68.917987594762238</v>
      </c>
      <c r="F1170" s="72">
        <v>2.9923040788904349</v>
      </c>
      <c r="G1170" s="46">
        <v>5.2200000000000003E-2</v>
      </c>
      <c r="H1170" s="46">
        <v>3.8E-3</v>
      </c>
      <c r="I1170" s="70" t="s">
        <v>26</v>
      </c>
      <c r="J1170" s="44">
        <v>100.8</v>
      </c>
      <c r="K1170" s="44">
        <v>4.0999999999999996</v>
      </c>
      <c r="L1170" s="44">
        <v>92.9</v>
      </c>
      <c r="M1170" s="44">
        <v>2</v>
      </c>
      <c r="N1170" s="44">
        <v>293</v>
      </c>
      <c r="O1170" s="44">
        <v>83</v>
      </c>
      <c r="P1170" s="36"/>
      <c r="Q1170" s="44">
        <v>92.4</v>
      </c>
      <c r="R1170" s="44">
        <v>2</v>
      </c>
      <c r="S1170" s="41"/>
      <c r="T1170" s="41">
        <f t="shared" si="50"/>
        <v>-8.5037674919267925</v>
      </c>
      <c r="U1170" s="41">
        <f t="shared" si="51"/>
        <v>-215.39289558665229</v>
      </c>
    </row>
    <row r="1171" spans="1:21">
      <c r="A1171" s="48" t="s">
        <v>1806</v>
      </c>
      <c r="B1171" s="47">
        <v>35</v>
      </c>
      <c r="C1171" s="47">
        <v>3.09</v>
      </c>
      <c r="D1171" s="36"/>
      <c r="E1171" s="72">
        <v>69.300069300069296</v>
      </c>
      <c r="F1171" s="72">
        <v>2.6413747827469241</v>
      </c>
      <c r="G1171" s="46">
        <v>4.7E-2</v>
      </c>
      <c r="H1171" s="46">
        <v>4.4000000000000003E-3</v>
      </c>
      <c r="I1171" s="70" t="s">
        <v>26</v>
      </c>
      <c r="J1171" s="44">
        <v>90.7</v>
      </c>
      <c r="K1171" s="44">
        <v>4.4000000000000004</v>
      </c>
      <c r="L1171" s="44">
        <v>92.4</v>
      </c>
      <c r="M1171" s="44">
        <v>1.7</v>
      </c>
      <c r="N1171" s="44">
        <v>48</v>
      </c>
      <c r="O1171" s="44">
        <v>112</v>
      </c>
      <c r="P1171" s="36"/>
      <c r="Q1171" s="44">
        <v>92.5</v>
      </c>
      <c r="R1171" s="44">
        <v>1.7</v>
      </c>
      <c r="S1171" s="41"/>
      <c r="T1171" s="41">
        <f t="shared" si="50"/>
        <v>1.8398268398268427</v>
      </c>
      <c r="U1171" s="41">
        <f t="shared" si="51"/>
        <v>48.05194805194806</v>
      </c>
    </row>
    <row r="1172" spans="1:21">
      <c r="A1172" s="48" t="s">
        <v>1805</v>
      </c>
      <c r="B1172" s="47">
        <v>126.6</v>
      </c>
      <c r="C1172" s="47">
        <v>2.8</v>
      </c>
      <c r="D1172" s="36"/>
      <c r="E1172" s="72">
        <v>69.20415224913495</v>
      </c>
      <c r="F1172" s="72">
        <v>3.6398031632763024</v>
      </c>
      <c r="G1172" s="46">
        <v>4.7899999999999998E-2</v>
      </c>
      <c r="H1172" s="46">
        <v>2.3999999999999998E-3</v>
      </c>
      <c r="I1172" s="70" t="s">
        <v>26</v>
      </c>
      <c r="J1172" s="44">
        <v>92.5</v>
      </c>
      <c r="K1172" s="44">
        <v>3.2</v>
      </c>
      <c r="L1172" s="44">
        <v>92.5</v>
      </c>
      <c r="M1172" s="44">
        <v>2.4</v>
      </c>
      <c r="N1172" s="44">
        <v>93</v>
      </c>
      <c r="O1172" s="44">
        <v>59</v>
      </c>
      <c r="P1172" s="36"/>
      <c r="Q1172" s="44">
        <v>92.5</v>
      </c>
      <c r="R1172" s="44">
        <v>2.4</v>
      </c>
      <c r="S1172" s="41"/>
      <c r="T1172" s="41">
        <f t="shared" si="50"/>
        <v>0</v>
      </c>
      <c r="U1172" s="41">
        <f t="shared" si="51"/>
        <v>-0.54054054054054057</v>
      </c>
    </row>
    <row r="1173" spans="1:21">
      <c r="A1173" s="48" t="s">
        <v>1804</v>
      </c>
      <c r="B1173" s="47">
        <v>132</v>
      </c>
      <c r="C1173" s="47">
        <v>1.843</v>
      </c>
      <c r="D1173" s="36"/>
      <c r="E1173" s="72">
        <v>68.965517241379303</v>
      </c>
      <c r="F1173" s="72">
        <v>2.9964328180737212</v>
      </c>
      <c r="G1173" s="46">
        <v>4.9399999999999999E-2</v>
      </c>
      <c r="H1173" s="46">
        <v>2.3E-3</v>
      </c>
      <c r="I1173" s="70" t="s">
        <v>26</v>
      </c>
      <c r="J1173" s="44">
        <v>95.6</v>
      </c>
      <c r="K1173" s="44">
        <v>2.9</v>
      </c>
      <c r="L1173" s="44">
        <v>92.8</v>
      </c>
      <c r="M1173" s="44">
        <v>2</v>
      </c>
      <c r="N1173" s="44">
        <v>166</v>
      </c>
      <c r="O1173" s="44">
        <v>54</v>
      </c>
      <c r="P1173" s="36"/>
      <c r="Q1173" s="44">
        <v>92.6</v>
      </c>
      <c r="R1173" s="44">
        <v>2</v>
      </c>
      <c r="S1173" s="41"/>
      <c r="T1173" s="41">
        <f t="shared" si="50"/>
        <v>-3.0172413793103416</v>
      </c>
      <c r="U1173" s="41">
        <f t="shared" si="51"/>
        <v>-78.879310344827587</v>
      </c>
    </row>
    <row r="1174" spans="1:21">
      <c r="A1174" s="48" t="s">
        <v>1803</v>
      </c>
      <c r="B1174" s="47">
        <v>970</v>
      </c>
      <c r="C1174" s="47">
        <v>4.76</v>
      </c>
      <c r="D1174" s="36"/>
      <c r="E1174" s="72">
        <v>68.587105624142666</v>
      </c>
      <c r="F1174" s="72">
        <v>3.4811013828440038</v>
      </c>
      <c r="G1174" s="46">
        <v>4.9399999999999999E-2</v>
      </c>
      <c r="H1174" s="46">
        <v>2.2000000000000001E-3</v>
      </c>
      <c r="I1174" s="70" t="s">
        <v>26</v>
      </c>
      <c r="J1174" s="44">
        <v>96.1</v>
      </c>
      <c r="K1174" s="44">
        <v>3.1</v>
      </c>
      <c r="L1174" s="44">
        <v>93.3</v>
      </c>
      <c r="M1174" s="44">
        <v>2.4</v>
      </c>
      <c r="N1174" s="44">
        <v>166</v>
      </c>
      <c r="O1174" s="44">
        <v>52</v>
      </c>
      <c r="P1174" s="36"/>
      <c r="Q1174" s="44">
        <v>93.1</v>
      </c>
      <c r="R1174" s="44">
        <v>2.2999999999999998</v>
      </c>
      <c r="S1174" s="41"/>
      <c r="T1174" s="41">
        <f t="shared" si="50"/>
        <v>-3.0010718113611978</v>
      </c>
      <c r="U1174" s="41">
        <f t="shared" si="51"/>
        <v>-77.920685959271168</v>
      </c>
    </row>
    <row r="1175" spans="1:21">
      <c r="A1175" s="48" t="s">
        <v>1802</v>
      </c>
      <c r="B1175" s="47">
        <v>87</v>
      </c>
      <c r="C1175" s="47">
        <v>1.7150000000000001</v>
      </c>
      <c r="D1175" s="36"/>
      <c r="E1175" s="72">
        <v>66.006600660065999</v>
      </c>
      <c r="F1175" s="72">
        <v>2.614122798418455</v>
      </c>
      <c r="G1175" s="46">
        <v>6.7199999999999996E-2</v>
      </c>
      <c r="H1175" s="46">
        <v>4.4000000000000003E-3</v>
      </c>
      <c r="I1175" s="70" t="s">
        <v>26</v>
      </c>
      <c r="J1175" s="44">
        <v>133.30000000000001</v>
      </c>
      <c r="K1175" s="44">
        <v>4.8</v>
      </c>
      <c r="L1175" s="44">
        <v>96.9</v>
      </c>
      <c r="M1175" s="44">
        <v>1.9</v>
      </c>
      <c r="N1175" s="44">
        <v>843</v>
      </c>
      <c r="O1175" s="44">
        <v>68</v>
      </c>
      <c r="P1175" s="36"/>
      <c r="Q1175" s="44">
        <v>94.6</v>
      </c>
      <c r="R1175" s="44">
        <v>1.9</v>
      </c>
      <c r="S1175" s="41"/>
      <c r="T1175" s="41">
        <f t="shared" si="50"/>
        <v>-37.564499484004131</v>
      </c>
      <c r="U1175" s="41">
        <f t="shared" si="51"/>
        <v>-769.96904024767798</v>
      </c>
    </row>
    <row r="1176" spans="1:21">
      <c r="A1176" s="48" t="s">
        <v>1801</v>
      </c>
      <c r="B1176" s="47">
        <v>109.5</v>
      </c>
      <c r="C1176" s="47">
        <v>1.66</v>
      </c>
      <c r="D1176" s="36"/>
      <c r="E1176" s="72">
        <v>66.006600660065999</v>
      </c>
      <c r="F1176" s="72">
        <v>2.614122798418455</v>
      </c>
      <c r="G1176" s="46">
        <v>5.7200000000000001E-2</v>
      </c>
      <c r="H1176" s="46">
        <v>4.4999999999999997E-3</v>
      </c>
      <c r="I1176" s="70" t="s">
        <v>26</v>
      </c>
      <c r="J1176" s="44">
        <v>114.6</v>
      </c>
      <c r="K1176" s="44">
        <v>4.8</v>
      </c>
      <c r="L1176" s="44">
        <v>96.9</v>
      </c>
      <c r="M1176" s="44">
        <v>1.9</v>
      </c>
      <c r="N1176" s="44">
        <v>498</v>
      </c>
      <c r="O1176" s="44">
        <v>87</v>
      </c>
      <c r="P1176" s="36"/>
      <c r="Q1176" s="44">
        <v>95.8</v>
      </c>
      <c r="R1176" s="44">
        <v>1.9</v>
      </c>
      <c r="S1176" s="41"/>
      <c r="T1176" s="41">
        <f t="shared" si="50"/>
        <v>-18.266253869969027</v>
      </c>
      <c r="U1176" s="41">
        <f t="shared" si="51"/>
        <v>-413.93188854489165</v>
      </c>
    </row>
    <row r="1177" spans="1:21">
      <c r="A1177" s="48" t="s">
        <v>1800</v>
      </c>
      <c r="B1177" s="47">
        <v>199</v>
      </c>
      <c r="C1177" s="47">
        <v>1.6</v>
      </c>
      <c r="D1177" s="36"/>
      <c r="E1177" s="72">
        <v>64.474532559638945</v>
      </c>
      <c r="F1177" s="72">
        <v>3.1177240115879572</v>
      </c>
      <c r="G1177" s="46">
        <v>4.8599999999999997E-2</v>
      </c>
      <c r="H1177" s="46">
        <v>2.8999999999999998E-3</v>
      </c>
      <c r="I1177" s="70" t="s">
        <v>26</v>
      </c>
      <c r="J1177" s="44">
        <v>100.4</v>
      </c>
      <c r="K1177" s="44">
        <v>3.7</v>
      </c>
      <c r="L1177" s="44">
        <v>99.2</v>
      </c>
      <c r="M1177" s="44">
        <v>2.4</v>
      </c>
      <c r="N1177" s="44">
        <v>128</v>
      </c>
      <c r="O1177" s="44">
        <v>70</v>
      </c>
      <c r="P1177" s="36"/>
      <c r="Q1177" s="44">
        <v>99.1</v>
      </c>
      <c r="R1177" s="44">
        <v>2.4</v>
      </c>
      <c r="S1177" s="41"/>
      <c r="T1177" s="41">
        <f t="shared" si="50"/>
        <v>-1.2096774193548416</v>
      </c>
      <c r="U1177" s="41">
        <f t="shared" si="51"/>
        <v>-29.032258064516125</v>
      </c>
    </row>
    <row r="1178" spans="1:21">
      <c r="A1178" s="48" t="s">
        <v>1799</v>
      </c>
      <c r="B1178" s="47">
        <v>102.2</v>
      </c>
      <c r="C1178" s="47">
        <v>2.0329999999999999</v>
      </c>
      <c r="D1178" s="36"/>
      <c r="E1178" s="72">
        <v>63.897763578274756</v>
      </c>
      <c r="F1178" s="72">
        <v>2.8580469332135672</v>
      </c>
      <c r="G1178" s="46">
        <v>4.87E-2</v>
      </c>
      <c r="H1178" s="46">
        <v>2.0999999999999999E-3</v>
      </c>
      <c r="I1178" s="70" t="s">
        <v>26</v>
      </c>
      <c r="J1178" s="44">
        <v>101.4</v>
      </c>
      <c r="K1178" s="44">
        <v>3</v>
      </c>
      <c r="L1178" s="44">
        <v>100.1</v>
      </c>
      <c r="M1178" s="44">
        <v>2.2000000000000002</v>
      </c>
      <c r="N1178" s="44">
        <v>132</v>
      </c>
      <c r="O1178" s="44">
        <v>51</v>
      </c>
      <c r="P1178" s="36"/>
      <c r="Q1178" s="44">
        <v>100</v>
      </c>
      <c r="R1178" s="44">
        <v>2.2000000000000002</v>
      </c>
      <c r="S1178" s="41"/>
      <c r="T1178" s="41">
        <f t="shared" si="50"/>
        <v>-1.29870129870131</v>
      </c>
      <c r="U1178" s="41">
        <f t="shared" si="51"/>
        <v>-31.868131868131876</v>
      </c>
    </row>
    <row r="1179" spans="1:21">
      <c r="A1179" s="48" t="s">
        <v>1798</v>
      </c>
      <c r="B1179" s="47">
        <v>96.4</v>
      </c>
      <c r="C1179" s="47">
        <v>1.617</v>
      </c>
      <c r="D1179" s="36"/>
      <c r="E1179" s="72">
        <v>62.344139650872826</v>
      </c>
      <c r="F1179" s="72">
        <v>2.7207542241652729</v>
      </c>
      <c r="G1179" s="46">
        <v>5.0500000000000003E-2</v>
      </c>
      <c r="H1179" s="46">
        <v>2.5000000000000001E-3</v>
      </c>
      <c r="I1179" s="70" t="s">
        <v>26</v>
      </c>
      <c r="J1179" s="44">
        <v>107.5</v>
      </c>
      <c r="K1179" s="44">
        <v>3.4</v>
      </c>
      <c r="L1179" s="44">
        <v>102.6</v>
      </c>
      <c r="M1179" s="44">
        <v>2.2000000000000002</v>
      </c>
      <c r="N1179" s="44">
        <v>217</v>
      </c>
      <c r="O1179" s="44">
        <v>57</v>
      </c>
      <c r="P1179" s="36"/>
      <c r="Q1179" s="44">
        <v>102.3</v>
      </c>
      <c r="R1179" s="44">
        <v>2.2000000000000002</v>
      </c>
      <c r="S1179" s="41"/>
      <c r="T1179" s="41">
        <f t="shared" si="50"/>
        <v>-4.7758284600389924</v>
      </c>
      <c r="U1179" s="41">
        <f t="shared" si="51"/>
        <v>-111.50097465886941</v>
      </c>
    </row>
    <row r="1180" spans="1:21">
      <c r="A1180" s="48" t="s">
        <v>1797</v>
      </c>
      <c r="B1180" s="47">
        <v>342</v>
      </c>
      <c r="C1180" s="47">
        <v>3.22</v>
      </c>
      <c r="D1180" s="36"/>
      <c r="E1180" s="72">
        <v>57.142857142857139</v>
      </c>
      <c r="F1180" s="72">
        <v>5.2244897959183669</v>
      </c>
      <c r="G1180" s="46">
        <v>4.8899999999999999E-2</v>
      </c>
      <c r="H1180" s="46">
        <v>1.8E-3</v>
      </c>
      <c r="I1180" s="70" t="s">
        <v>26</v>
      </c>
      <c r="J1180" s="44">
        <v>113.2</v>
      </c>
      <c r="K1180" s="44">
        <v>5.3</v>
      </c>
      <c r="L1180" s="44">
        <v>111.8</v>
      </c>
      <c r="M1180" s="44">
        <v>5.0999999999999996</v>
      </c>
      <c r="N1180" s="44">
        <v>142</v>
      </c>
      <c r="O1180" s="44">
        <v>43</v>
      </c>
      <c r="P1180" s="36"/>
      <c r="Q1180" s="44">
        <v>111.7</v>
      </c>
      <c r="R1180" s="44">
        <v>5.0999999999999996</v>
      </c>
      <c r="S1180" s="41"/>
      <c r="T1180" s="41">
        <f t="shared" si="50"/>
        <v>-1.2522361359570713</v>
      </c>
      <c r="U1180" s="41">
        <f t="shared" si="51"/>
        <v>-27.012522361359576</v>
      </c>
    </row>
    <row r="1181" spans="1:21">
      <c r="A1181" s="48"/>
      <c r="B1181" s="47"/>
      <c r="C1181" s="47"/>
      <c r="D1181" s="36"/>
      <c r="E1181" s="72"/>
      <c r="F1181" s="72"/>
      <c r="G1181" s="46"/>
      <c r="H1181" s="46"/>
      <c r="I1181" s="70" t="s">
        <v>26</v>
      </c>
      <c r="J1181" s="36"/>
      <c r="K1181" s="36"/>
      <c r="L1181" s="36"/>
      <c r="M1181" s="36"/>
      <c r="N1181" s="36"/>
      <c r="O1181" s="36"/>
      <c r="P1181" s="36"/>
      <c r="Q1181" s="36"/>
      <c r="R1181" s="36"/>
      <c r="S1181" s="41"/>
      <c r="T1181" s="41"/>
      <c r="U1181" s="41"/>
    </row>
    <row r="1182" spans="1:21">
      <c r="A1182" s="48" t="s">
        <v>1796</v>
      </c>
      <c r="B1182" s="47">
        <v>693</v>
      </c>
      <c r="C1182" s="47">
        <v>6.46</v>
      </c>
      <c r="D1182" s="36"/>
      <c r="E1182" s="72">
        <v>80.645161290322577</v>
      </c>
      <c r="F1182" s="72">
        <v>4.2924037460978148</v>
      </c>
      <c r="G1182" s="46">
        <v>0.05</v>
      </c>
      <c r="H1182" s="46">
        <v>2.3999999999999998E-3</v>
      </c>
      <c r="I1182" s="70" t="s">
        <v>26</v>
      </c>
      <c r="J1182" s="44">
        <v>83.3</v>
      </c>
      <c r="K1182" s="44">
        <v>2.9</v>
      </c>
      <c r="L1182" s="44">
        <v>79.400000000000006</v>
      </c>
      <c r="M1182" s="44">
        <v>2.1</v>
      </c>
      <c r="N1182" s="44">
        <v>194</v>
      </c>
      <c r="O1182" s="44">
        <v>56</v>
      </c>
      <c r="P1182" s="36"/>
      <c r="Q1182" s="44">
        <v>79.2</v>
      </c>
      <c r="R1182" s="44">
        <v>2.1</v>
      </c>
      <c r="S1182" s="41"/>
      <c r="T1182" s="41">
        <f t="shared" ref="T1182:T1211" si="52">(L1182-J1182)/L1182*100</f>
        <v>-4.9118387909319789</v>
      </c>
      <c r="U1182" s="41">
        <f t="shared" ref="U1182:U1211" si="53">(L1182-N1182)/L1182*100</f>
        <v>-144.33249370277076</v>
      </c>
    </row>
    <row r="1183" spans="1:21">
      <c r="A1183" s="48" t="s">
        <v>1795</v>
      </c>
      <c r="B1183" s="47">
        <v>1502</v>
      </c>
      <c r="C1183" s="47">
        <v>4.5999999999999996</v>
      </c>
      <c r="D1183" s="36"/>
      <c r="E1183" s="72">
        <v>78.247261345852891</v>
      </c>
      <c r="F1183" s="72">
        <v>4.7756544483384396</v>
      </c>
      <c r="G1183" s="46">
        <v>4.7800000000000002E-2</v>
      </c>
      <c r="H1183" s="46">
        <v>2.3E-3</v>
      </c>
      <c r="I1183" s="70" t="s">
        <v>26</v>
      </c>
      <c r="J1183" s="44">
        <v>82.1</v>
      </c>
      <c r="K1183" s="44">
        <v>3.1</v>
      </c>
      <c r="L1183" s="44">
        <v>81.900000000000006</v>
      </c>
      <c r="M1183" s="44">
        <v>2.5</v>
      </c>
      <c r="N1183" s="44">
        <v>88</v>
      </c>
      <c r="O1183" s="44">
        <v>57</v>
      </c>
      <c r="P1183" s="36"/>
      <c r="Q1183" s="44">
        <v>81.8</v>
      </c>
      <c r="R1183" s="44">
        <v>2.5</v>
      </c>
      <c r="S1183" s="41"/>
      <c r="T1183" s="41">
        <f t="shared" si="52"/>
        <v>-0.24420024420023032</v>
      </c>
      <c r="U1183" s="41">
        <f t="shared" si="53"/>
        <v>-7.4481074481074412</v>
      </c>
    </row>
    <row r="1184" spans="1:21">
      <c r="A1184" s="48" t="s">
        <v>1794</v>
      </c>
      <c r="B1184" s="47">
        <v>1330</v>
      </c>
      <c r="C1184" s="47">
        <v>33.700000000000003</v>
      </c>
      <c r="D1184" s="36"/>
      <c r="E1184" s="72">
        <v>77.04160246533128</v>
      </c>
      <c r="F1184" s="72">
        <v>3.7393073615684678</v>
      </c>
      <c r="G1184" s="46">
        <v>4.7300000000000002E-2</v>
      </c>
      <c r="H1184" s="46">
        <v>2E-3</v>
      </c>
      <c r="I1184" s="70" t="s">
        <v>26</v>
      </c>
      <c r="J1184" s="44">
        <v>82.5</v>
      </c>
      <c r="K1184" s="44">
        <v>2.5</v>
      </c>
      <c r="L1184" s="44">
        <v>83.1</v>
      </c>
      <c r="M1184" s="44">
        <v>2</v>
      </c>
      <c r="N1184" s="44">
        <v>63</v>
      </c>
      <c r="O1184" s="44">
        <v>50</v>
      </c>
      <c r="P1184" s="36"/>
      <c r="Q1184" s="44">
        <v>83.2</v>
      </c>
      <c r="R1184" s="44">
        <v>2</v>
      </c>
      <c r="S1184" s="41"/>
      <c r="T1184" s="41">
        <f t="shared" si="52"/>
        <v>0.72202166064981266</v>
      </c>
      <c r="U1184" s="41">
        <f t="shared" si="53"/>
        <v>24.187725631768949</v>
      </c>
    </row>
    <row r="1185" spans="1:21">
      <c r="A1185" s="48" t="s">
        <v>1793</v>
      </c>
      <c r="B1185" s="47">
        <v>804</v>
      </c>
      <c r="C1185" s="47">
        <v>6.64</v>
      </c>
      <c r="D1185" s="36"/>
      <c r="E1185" s="72">
        <v>76.569678407350693</v>
      </c>
      <c r="F1185" s="72">
        <v>3.9281534864414214</v>
      </c>
      <c r="G1185" s="46">
        <v>4.99E-2</v>
      </c>
      <c r="H1185" s="46">
        <v>2.5999999999999999E-3</v>
      </c>
      <c r="I1185" s="70" t="s">
        <v>26</v>
      </c>
      <c r="J1185" s="44">
        <v>87.3</v>
      </c>
      <c r="K1185" s="44">
        <v>3.1</v>
      </c>
      <c r="L1185" s="44">
        <v>83.6</v>
      </c>
      <c r="M1185" s="44">
        <v>2.1</v>
      </c>
      <c r="N1185" s="44">
        <v>189</v>
      </c>
      <c r="O1185" s="44">
        <v>61</v>
      </c>
      <c r="P1185" s="36"/>
      <c r="Q1185" s="44">
        <v>83.4</v>
      </c>
      <c r="R1185" s="44">
        <v>2.1</v>
      </c>
      <c r="S1185" s="41"/>
      <c r="T1185" s="41">
        <f t="shared" si="52"/>
        <v>-4.4258373205741659</v>
      </c>
      <c r="U1185" s="41">
        <f t="shared" si="53"/>
        <v>-126.07655502392345</v>
      </c>
    </row>
    <row r="1186" spans="1:21">
      <c r="A1186" s="48" t="s">
        <v>1792</v>
      </c>
      <c r="B1186" s="47">
        <v>470</v>
      </c>
      <c r="C1186" s="47">
        <v>2.11</v>
      </c>
      <c r="D1186" s="36"/>
      <c r="E1186" s="72">
        <v>71.225071225071218</v>
      </c>
      <c r="F1186" s="72">
        <v>3.348187108870869</v>
      </c>
      <c r="G1186" s="46">
        <v>4.7800000000000002E-2</v>
      </c>
      <c r="H1186" s="46">
        <v>2.2000000000000001E-3</v>
      </c>
      <c r="I1186" s="70" t="s">
        <v>26</v>
      </c>
      <c r="J1186" s="44">
        <v>89.8</v>
      </c>
      <c r="K1186" s="44">
        <v>2.8</v>
      </c>
      <c r="L1186" s="44">
        <v>89.9</v>
      </c>
      <c r="M1186" s="44">
        <v>2.1</v>
      </c>
      <c r="N1186" s="44">
        <v>88</v>
      </c>
      <c r="O1186" s="44">
        <v>55</v>
      </c>
      <c r="P1186" s="36"/>
      <c r="Q1186" s="44">
        <v>89.9</v>
      </c>
      <c r="R1186" s="44">
        <v>2.1</v>
      </c>
      <c r="S1186" s="41"/>
      <c r="T1186" s="41">
        <f t="shared" si="52"/>
        <v>0.11123470522804062</v>
      </c>
      <c r="U1186" s="41">
        <f t="shared" si="53"/>
        <v>2.1134593993325979</v>
      </c>
    </row>
    <row r="1187" spans="1:21">
      <c r="A1187" s="48" t="s">
        <v>1791</v>
      </c>
      <c r="B1187" s="47">
        <v>1190</v>
      </c>
      <c r="C1187" s="47">
        <v>22.8</v>
      </c>
      <c r="D1187" s="36"/>
      <c r="E1187" s="72">
        <v>67.704807041299929</v>
      </c>
      <c r="F1187" s="72">
        <v>3.8046709440947155</v>
      </c>
      <c r="G1187" s="46">
        <v>5.21E-2</v>
      </c>
      <c r="H1187" s="46">
        <v>2.8999999999999998E-3</v>
      </c>
      <c r="I1187" s="70" t="s">
        <v>26</v>
      </c>
      <c r="J1187" s="44">
        <v>102.3</v>
      </c>
      <c r="K1187" s="44">
        <v>3.9</v>
      </c>
      <c r="L1187" s="44">
        <v>94.5</v>
      </c>
      <c r="M1187" s="44">
        <v>2.6</v>
      </c>
      <c r="N1187" s="44">
        <v>289</v>
      </c>
      <c r="O1187" s="44">
        <v>64</v>
      </c>
      <c r="P1187" s="36"/>
      <c r="Q1187" s="44">
        <v>94</v>
      </c>
      <c r="R1187" s="44">
        <v>2.6</v>
      </c>
      <c r="S1187" s="41"/>
      <c r="T1187" s="41">
        <f t="shared" si="52"/>
        <v>-8.2539682539682513</v>
      </c>
      <c r="U1187" s="41">
        <f t="shared" si="53"/>
        <v>-205.82010582010582</v>
      </c>
    </row>
    <row r="1188" spans="1:21">
      <c r="A1188" s="48" t="s">
        <v>1790</v>
      </c>
      <c r="B1188" s="47">
        <v>671</v>
      </c>
      <c r="C1188" s="47">
        <v>6.61</v>
      </c>
      <c r="D1188" s="36"/>
      <c r="E1188" s="72">
        <v>67.84260515603799</v>
      </c>
      <c r="F1188" s="72">
        <v>3.8662000224607813</v>
      </c>
      <c r="G1188" s="46">
        <v>5.0200000000000002E-2</v>
      </c>
      <c r="H1188" s="46">
        <v>2E-3</v>
      </c>
      <c r="I1188" s="70" t="s">
        <v>26</v>
      </c>
      <c r="J1188" s="44">
        <v>98.6</v>
      </c>
      <c r="K1188" s="44">
        <v>3.3</v>
      </c>
      <c r="L1188" s="44">
        <v>94.3</v>
      </c>
      <c r="M1188" s="44">
        <v>2.7</v>
      </c>
      <c r="N1188" s="44">
        <v>203</v>
      </c>
      <c r="O1188" s="44">
        <v>46</v>
      </c>
      <c r="P1188" s="36"/>
      <c r="Q1188" s="44">
        <v>94.1</v>
      </c>
      <c r="R1188" s="44">
        <v>2.7</v>
      </c>
      <c r="S1188" s="41"/>
      <c r="T1188" s="41">
        <f t="shared" si="52"/>
        <v>-4.5599151643690323</v>
      </c>
      <c r="U1188" s="41">
        <f t="shared" si="53"/>
        <v>-115.27041357370096</v>
      </c>
    </row>
    <row r="1189" spans="1:21">
      <c r="A1189" s="48" t="s">
        <v>1789</v>
      </c>
      <c r="B1189" s="47">
        <v>37</v>
      </c>
      <c r="C1189" s="47">
        <v>1.5389999999999999</v>
      </c>
      <c r="D1189" s="36"/>
      <c r="E1189" s="72">
        <v>66.889632107023417</v>
      </c>
      <c r="F1189" s="72">
        <v>3.1766982472231864</v>
      </c>
      <c r="G1189" s="46">
        <v>6.0199999999999997E-2</v>
      </c>
      <c r="H1189" s="46">
        <v>4.4000000000000003E-3</v>
      </c>
      <c r="I1189" s="70" t="s">
        <v>26</v>
      </c>
      <c r="J1189" s="44">
        <v>118.7</v>
      </c>
      <c r="K1189" s="44">
        <v>4.9000000000000004</v>
      </c>
      <c r="L1189" s="44">
        <v>95.7</v>
      </c>
      <c r="M1189" s="44">
        <v>2.2999999999999998</v>
      </c>
      <c r="N1189" s="44">
        <v>610</v>
      </c>
      <c r="O1189" s="44">
        <v>79</v>
      </c>
      <c r="P1189" s="36"/>
      <c r="Q1189" s="44">
        <v>94.2</v>
      </c>
      <c r="R1189" s="44">
        <v>2.2000000000000002</v>
      </c>
      <c r="S1189" s="41"/>
      <c r="T1189" s="41">
        <f t="shared" si="52"/>
        <v>-24.033437826541274</v>
      </c>
      <c r="U1189" s="41">
        <f t="shared" si="53"/>
        <v>-537.40856844305108</v>
      </c>
    </row>
    <row r="1190" spans="1:21">
      <c r="A1190" s="48" t="s">
        <v>1788</v>
      </c>
      <c r="B1190" s="47">
        <v>1189</v>
      </c>
      <c r="C1190" s="47">
        <v>6.07</v>
      </c>
      <c r="D1190" s="36"/>
      <c r="E1190" s="72">
        <v>65.703022339027598</v>
      </c>
      <c r="F1190" s="72">
        <v>3.1944964869172421</v>
      </c>
      <c r="G1190" s="46">
        <v>4.8599999999999997E-2</v>
      </c>
      <c r="H1190" s="46">
        <v>2.0999999999999999E-3</v>
      </c>
      <c r="I1190" s="70" t="s">
        <v>26</v>
      </c>
      <c r="J1190" s="44">
        <v>98.6</v>
      </c>
      <c r="K1190" s="44">
        <v>3.1</v>
      </c>
      <c r="L1190" s="44">
        <v>97.4</v>
      </c>
      <c r="M1190" s="44">
        <v>2.2999999999999998</v>
      </c>
      <c r="N1190" s="44">
        <v>128</v>
      </c>
      <c r="O1190" s="44">
        <v>51</v>
      </c>
      <c r="P1190" s="36"/>
      <c r="Q1190" s="44">
        <v>97.3</v>
      </c>
      <c r="R1190" s="44">
        <v>2.2999999999999998</v>
      </c>
      <c r="S1190" s="41"/>
      <c r="T1190" s="41">
        <f t="shared" si="52"/>
        <v>-1.2320328542094339</v>
      </c>
      <c r="U1190" s="41">
        <f t="shared" si="53"/>
        <v>-31.416837782340856</v>
      </c>
    </row>
    <row r="1191" spans="1:21">
      <c r="A1191" s="48" t="s">
        <v>1787</v>
      </c>
      <c r="B1191" s="47">
        <v>820</v>
      </c>
      <c r="C1191" s="47">
        <v>4.22</v>
      </c>
      <c r="D1191" s="36"/>
      <c r="E1191" s="72">
        <v>64.683053040103488</v>
      </c>
      <c r="F1191" s="72">
        <v>3.2634399334592961</v>
      </c>
      <c r="G1191" s="46">
        <v>4.7800000000000002E-2</v>
      </c>
      <c r="H1191" s="46">
        <v>2.0999999999999999E-3</v>
      </c>
      <c r="I1191" s="70" t="s">
        <v>26</v>
      </c>
      <c r="J1191" s="44">
        <v>98.5</v>
      </c>
      <c r="K1191" s="44">
        <v>3.1</v>
      </c>
      <c r="L1191" s="44">
        <v>98.9</v>
      </c>
      <c r="M1191" s="44">
        <v>2.5</v>
      </c>
      <c r="N1191" s="44">
        <v>88</v>
      </c>
      <c r="O1191" s="44">
        <v>52</v>
      </c>
      <c r="P1191" s="36"/>
      <c r="Q1191" s="44">
        <v>98.9</v>
      </c>
      <c r="R1191" s="44">
        <v>2.5</v>
      </c>
      <c r="S1191" s="41"/>
      <c r="T1191" s="41">
        <f t="shared" si="52"/>
        <v>0.40444893832154266</v>
      </c>
      <c r="U1191" s="41">
        <f t="shared" si="53"/>
        <v>11.021233569261886</v>
      </c>
    </row>
    <row r="1192" spans="1:21">
      <c r="A1192" s="48" t="s">
        <v>1786</v>
      </c>
      <c r="B1192" s="47">
        <v>359</v>
      </c>
      <c r="C1192" s="47">
        <v>3.11</v>
      </c>
      <c r="D1192" s="36"/>
      <c r="E1192" s="72">
        <v>61.012812690665044</v>
      </c>
      <c r="F1192" s="72">
        <v>2.6057943186983241</v>
      </c>
      <c r="G1192" s="46">
        <v>5.0200000000000002E-2</v>
      </c>
      <c r="H1192" s="46">
        <v>2E-3</v>
      </c>
      <c r="I1192" s="70" t="s">
        <v>26</v>
      </c>
      <c r="J1192" s="44">
        <v>109.1</v>
      </c>
      <c r="K1192" s="44">
        <v>3</v>
      </c>
      <c r="L1192" s="44">
        <v>104.8</v>
      </c>
      <c r="M1192" s="44">
        <v>2.2000000000000002</v>
      </c>
      <c r="N1192" s="44">
        <v>203</v>
      </c>
      <c r="O1192" s="44">
        <v>46</v>
      </c>
      <c r="P1192" s="36"/>
      <c r="Q1192" s="44">
        <v>104.5</v>
      </c>
      <c r="R1192" s="44">
        <v>2.2000000000000002</v>
      </c>
      <c r="S1192" s="41"/>
      <c r="T1192" s="41">
        <f t="shared" si="52"/>
        <v>-4.1030534351145009</v>
      </c>
      <c r="U1192" s="41">
        <f t="shared" si="53"/>
        <v>-93.702290076335885</v>
      </c>
    </row>
    <row r="1193" spans="1:21">
      <c r="A1193" s="48" t="s">
        <v>1785</v>
      </c>
      <c r="B1193" s="47">
        <v>986</v>
      </c>
      <c r="C1193" s="47">
        <v>13.8</v>
      </c>
      <c r="D1193" s="36"/>
      <c r="E1193" s="72">
        <v>60.606060606060602</v>
      </c>
      <c r="F1193" s="72">
        <v>3.6730945821854908</v>
      </c>
      <c r="G1193" s="46">
        <v>5.04E-2</v>
      </c>
      <c r="H1193" s="46">
        <v>2.0999999999999999E-3</v>
      </c>
      <c r="I1193" s="70" t="s">
        <v>26</v>
      </c>
      <c r="J1193" s="44">
        <v>110.2</v>
      </c>
      <c r="K1193" s="44">
        <v>3.8</v>
      </c>
      <c r="L1193" s="44">
        <v>105.5</v>
      </c>
      <c r="M1193" s="44">
        <v>3.2</v>
      </c>
      <c r="N1193" s="44">
        <v>212</v>
      </c>
      <c r="O1193" s="44">
        <v>48</v>
      </c>
      <c r="P1193" s="36"/>
      <c r="Q1193" s="44">
        <v>105.2</v>
      </c>
      <c r="R1193" s="44">
        <v>3.2</v>
      </c>
      <c r="S1193" s="41"/>
      <c r="T1193" s="41">
        <f t="shared" si="52"/>
        <v>-4.4549763033175385</v>
      </c>
      <c r="U1193" s="41">
        <f t="shared" si="53"/>
        <v>-100.9478672985782</v>
      </c>
    </row>
    <row r="1194" spans="1:21">
      <c r="A1194" s="48" t="s">
        <v>1784</v>
      </c>
      <c r="B1194" s="47">
        <v>307</v>
      </c>
      <c r="C1194" s="47">
        <v>1.327</v>
      </c>
      <c r="D1194" s="36"/>
      <c r="E1194" s="72">
        <v>59.952038369304553</v>
      </c>
      <c r="F1194" s="72">
        <v>2.6597427094295787</v>
      </c>
      <c r="G1194" s="46">
        <v>5.91E-2</v>
      </c>
      <c r="H1194" s="46">
        <v>6.6E-3</v>
      </c>
      <c r="I1194" s="70" t="s">
        <v>26</v>
      </c>
      <c r="J1194" s="44">
        <v>129.30000000000001</v>
      </c>
      <c r="K1194" s="44">
        <v>7.3</v>
      </c>
      <c r="L1194" s="44">
        <v>106.6</v>
      </c>
      <c r="M1194" s="44">
        <v>2.2999999999999998</v>
      </c>
      <c r="N1194" s="44">
        <v>570</v>
      </c>
      <c r="O1194" s="44">
        <v>122</v>
      </c>
      <c r="P1194" s="36"/>
      <c r="Q1194" s="44">
        <v>105.2</v>
      </c>
      <c r="R1194" s="44">
        <v>2.2999999999999998</v>
      </c>
      <c r="S1194" s="41"/>
      <c r="T1194" s="41">
        <f t="shared" si="52"/>
        <v>-21.294559099437166</v>
      </c>
      <c r="U1194" s="41">
        <f t="shared" si="53"/>
        <v>-434.70919324577864</v>
      </c>
    </row>
    <row r="1195" spans="1:21">
      <c r="A1195" s="48" t="s">
        <v>1783</v>
      </c>
      <c r="B1195" s="47">
        <v>3470</v>
      </c>
      <c r="C1195" s="47">
        <v>33.200000000000003</v>
      </c>
      <c r="D1195" s="36"/>
      <c r="E1195" s="72">
        <v>60.240963855421683</v>
      </c>
      <c r="F1195" s="72">
        <v>4.354768471476266</v>
      </c>
      <c r="G1195" s="46">
        <v>4.6800000000000001E-2</v>
      </c>
      <c r="H1195" s="46">
        <v>2.0999999999999999E-3</v>
      </c>
      <c r="I1195" s="70" t="s">
        <v>26</v>
      </c>
      <c r="J1195" s="44">
        <v>103.3</v>
      </c>
      <c r="K1195" s="44">
        <v>4.2</v>
      </c>
      <c r="L1195" s="44">
        <v>106.1</v>
      </c>
      <c r="M1195" s="44">
        <v>3.8</v>
      </c>
      <c r="N1195" s="44">
        <v>38</v>
      </c>
      <c r="O1195" s="44">
        <v>54</v>
      </c>
      <c r="P1195" s="36"/>
      <c r="Q1195" s="44">
        <v>106.3</v>
      </c>
      <c r="R1195" s="44">
        <v>3.8</v>
      </c>
      <c r="S1195" s="41"/>
      <c r="T1195" s="41">
        <f t="shared" si="52"/>
        <v>2.6390197926484427</v>
      </c>
      <c r="U1195" s="41">
        <f t="shared" si="53"/>
        <v>64.184731385485392</v>
      </c>
    </row>
    <row r="1196" spans="1:21">
      <c r="A1196" s="48" t="s">
        <v>1782</v>
      </c>
      <c r="B1196" s="47">
        <v>329</v>
      </c>
      <c r="C1196" s="47">
        <v>5.79</v>
      </c>
      <c r="D1196" s="36"/>
      <c r="E1196" s="72">
        <v>59.665871121718375</v>
      </c>
      <c r="F1196" s="72">
        <v>3.2396147208092909</v>
      </c>
      <c r="G1196" s="46">
        <v>4.9000000000000002E-2</v>
      </c>
      <c r="H1196" s="46">
        <v>2.5999999999999999E-3</v>
      </c>
      <c r="I1196" s="70" t="s">
        <v>26</v>
      </c>
      <c r="J1196" s="44">
        <v>108.9</v>
      </c>
      <c r="K1196" s="44">
        <v>3.9</v>
      </c>
      <c r="L1196" s="44">
        <v>107.1</v>
      </c>
      <c r="M1196" s="44">
        <v>2.9</v>
      </c>
      <c r="N1196" s="44">
        <v>147</v>
      </c>
      <c r="O1196" s="44">
        <v>62</v>
      </c>
      <c r="P1196" s="36"/>
      <c r="Q1196" s="44">
        <v>107</v>
      </c>
      <c r="R1196" s="44">
        <v>2.9</v>
      </c>
      <c r="S1196" s="41"/>
      <c r="T1196" s="41">
        <f t="shared" si="52"/>
        <v>-1.6806722689075737</v>
      </c>
      <c r="U1196" s="41">
        <f t="shared" si="53"/>
        <v>-37.254901960784323</v>
      </c>
    </row>
    <row r="1197" spans="1:21">
      <c r="A1197" s="48" t="s">
        <v>1781</v>
      </c>
      <c r="B1197" s="47">
        <v>252</v>
      </c>
      <c r="C1197" s="47">
        <v>1.966</v>
      </c>
      <c r="D1197" s="36"/>
      <c r="E1197" s="72">
        <v>58.997050147492629</v>
      </c>
      <c r="F1197" s="72">
        <v>2.784521540884608</v>
      </c>
      <c r="G1197" s="46">
        <v>4.7300000000000002E-2</v>
      </c>
      <c r="H1197" s="46">
        <v>2.2000000000000001E-3</v>
      </c>
      <c r="I1197" s="70" t="s">
        <v>26</v>
      </c>
      <c r="J1197" s="44">
        <v>106.4</v>
      </c>
      <c r="K1197" s="44">
        <v>3.3</v>
      </c>
      <c r="L1197" s="44">
        <v>108.4</v>
      </c>
      <c r="M1197" s="44">
        <v>2.5</v>
      </c>
      <c r="N1197" s="44">
        <v>63</v>
      </c>
      <c r="O1197" s="44">
        <v>55</v>
      </c>
      <c r="P1197" s="36"/>
      <c r="Q1197" s="44">
        <v>108.5</v>
      </c>
      <c r="R1197" s="44">
        <v>2.5</v>
      </c>
      <c r="S1197" s="41"/>
      <c r="T1197" s="41">
        <f t="shared" si="52"/>
        <v>1.8450184501845017</v>
      </c>
      <c r="U1197" s="41">
        <f t="shared" si="53"/>
        <v>41.881918819188193</v>
      </c>
    </row>
    <row r="1198" spans="1:21">
      <c r="A1198" s="48" t="s">
        <v>1780</v>
      </c>
      <c r="B1198" s="47">
        <v>501</v>
      </c>
      <c r="C1198" s="47">
        <v>1.1160000000000001</v>
      </c>
      <c r="D1198" s="36"/>
      <c r="E1198" s="72">
        <v>51.282051282051285</v>
      </c>
      <c r="F1198" s="72">
        <v>2.8928336620644317</v>
      </c>
      <c r="G1198" s="46">
        <v>5.0700000000000002E-2</v>
      </c>
      <c r="H1198" s="46">
        <v>2.5000000000000001E-3</v>
      </c>
      <c r="I1198" s="70" t="s">
        <v>26</v>
      </c>
      <c r="J1198" s="44">
        <v>129.69999999999999</v>
      </c>
      <c r="K1198" s="44">
        <v>4.5999999999999996</v>
      </c>
      <c r="L1198" s="44">
        <v>124.5</v>
      </c>
      <c r="M1198" s="44">
        <v>3.5</v>
      </c>
      <c r="N1198" s="44">
        <v>226</v>
      </c>
      <c r="O1198" s="44">
        <v>57</v>
      </c>
      <c r="P1198" s="36"/>
      <c r="Q1198" s="44">
        <v>124.2</v>
      </c>
      <c r="R1198" s="44">
        <v>3.5</v>
      </c>
      <c r="S1198" s="41"/>
      <c r="T1198" s="41">
        <f t="shared" si="52"/>
        <v>-4.1767068273092276</v>
      </c>
      <c r="U1198" s="41">
        <f t="shared" si="53"/>
        <v>-81.52610441767068</v>
      </c>
    </row>
    <row r="1199" spans="1:21">
      <c r="A1199" s="48" t="s">
        <v>1779</v>
      </c>
      <c r="B1199" s="47">
        <v>540</v>
      </c>
      <c r="C1199" s="47">
        <v>16.93</v>
      </c>
      <c r="D1199" s="36"/>
      <c r="E1199" s="72">
        <v>46.296296296296291</v>
      </c>
      <c r="F1199" s="72">
        <v>2.3576817558299039</v>
      </c>
      <c r="G1199" s="46">
        <v>4.9700000000000001E-2</v>
      </c>
      <c r="H1199" s="46">
        <v>2.0999999999999999E-3</v>
      </c>
      <c r="I1199" s="70" t="s">
        <v>26</v>
      </c>
      <c r="J1199" s="44">
        <v>140.1</v>
      </c>
      <c r="K1199" s="44">
        <v>4.3</v>
      </c>
      <c r="L1199" s="44">
        <v>137.80000000000001</v>
      </c>
      <c r="M1199" s="44">
        <v>3.5</v>
      </c>
      <c r="N1199" s="44">
        <v>180</v>
      </c>
      <c r="O1199" s="44">
        <v>49</v>
      </c>
      <c r="P1199" s="36"/>
      <c r="Q1199" s="44">
        <v>137.6</v>
      </c>
      <c r="R1199" s="44">
        <v>3.5</v>
      </c>
      <c r="S1199" s="41"/>
      <c r="T1199" s="41">
        <f t="shared" si="52"/>
        <v>-1.6690856313497697</v>
      </c>
      <c r="U1199" s="41">
        <f t="shared" si="53"/>
        <v>-30.624092888243819</v>
      </c>
    </row>
    <row r="1200" spans="1:21">
      <c r="A1200" s="48" t="s">
        <v>1778</v>
      </c>
      <c r="B1200" s="47">
        <v>8400</v>
      </c>
      <c r="C1200" s="47">
        <v>89.7</v>
      </c>
      <c r="D1200" s="36"/>
      <c r="E1200" s="72">
        <v>43.478260869565219</v>
      </c>
      <c r="F1200" s="72">
        <v>2.4574669187145557</v>
      </c>
      <c r="G1200" s="46">
        <v>4.9700000000000001E-2</v>
      </c>
      <c r="H1200" s="46">
        <v>2.3E-3</v>
      </c>
      <c r="I1200" s="70" t="s">
        <v>26</v>
      </c>
      <c r="J1200" s="44">
        <v>148.5</v>
      </c>
      <c r="K1200" s="44">
        <v>5</v>
      </c>
      <c r="L1200" s="44">
        <v>146.6</v>
      </c>
      <c r="M1200" s="44">
        <v>4.0999999999999996</v>
      </c>
      <c r="N1200" s="44">
        <v>180</v>
      </c>
      <c r="O1200" s="44">
        <v>54</v>
      </c>
      <c r="P1200" s="36"/>
      <c r="Q1200" s="44">
        <v>146.5</v>
      </c>
      <c r="R1200" s="44">
        <v>4.0999999999999996</v>
      </c>
      <c r="S1200" s="41"/>
      <c r="T1200" s="41">
        <f t="shared" si="52"/>
        <v>-1.2960436562073709</v>
      </c>
      <c r="U1200" s="41">
        <f t="shared" si="53"/>
        <v>-22.783083219645299</v>
      </c>
    </row>
    <row r="1201" spans="1:21">
      <c r="A1201" s="48" t="s">
        <v>1777</v>
      </c>
      <c r="B1201" s="47">
        <v>11880</v>
      </c>
      <c r="C1201" s="47">
        <v>68.7</v>
      </c>
      <c r="D1201" s="36"/>
      <c r="E1201" s="72">
        <v>42.372881355932208</v>
      </c>
      <c r="F1201" s="72">
        <v>2.8727377190462509</v>
      </c>
      <c r="G1201" s="46">
        <v>4.7899999999999998E-2</v>
      </c>
      <c r="H1201" s="46">
        <v>2.3E-3</v>
      </c>
      <c r="I1201" s="70" t="s">
        <v>26</v>
      </c>
      <c r="J1201" s="44">
        <v>147</v>
      </c>
      <c r="K1201" s="44">
        <v>5.7</v>
      </c>
      <c r="L1201" s="44">
        <v>150.4</v>
      </c>
      <c r="M1201" s="44">
        <v>5</v>
      </c>
      <c r="N1201" s="44">
        <v>93</v>
      </c>
      <c r="O1201" s="44">
        <v>57</v>
      </c>
      <c r="P1201" s="36"/>
      <c r="Q1201" s="44">
        <v>150.6</v>
      </c>
      <c r="R1201" s="44">
        <v>5</v>
      </c>
      <c r="S1201" s="41"/>
      <c r="T1201" s="41">
        <f t="shared" si="52"/>
        <v>2.2606382978723438</v>
      </c>
      <c r="U1201" s="41">
        <f t="shared" si="53"/>
        <v>38.164893617021278</v>
      </c>
    </row>
    <row r="1202" spans="1:21">
      <c r="A1202" s="48" t="s">
        <v>1776</v>
      </c>
      <c r="B1202" s="47">
        <v>2157</v>
      </c>
      <c r="C1202" s="47">
        <v>5.0599999999999996</v>
      </c>
      <c r="D1202" s="36"/>
      <c r="E1202" s="72">
        <v>40.650406504065039</v>
      </c>
      <c r="F1202" s="72">
        <v>2.3134377685240266</v>
      </c>
      <c r="G1202" s="46">
        <v>5.2600000000000001E-2</v>
      </c>
      <c r="H1202" s="46">
        <v>2.3E-3</v>
      </c>
      <c r="I1202" s="70" t="s">
        <v>26</v>
      </c>
      <c r="J1202" s="44">
        <v>166.6</v>
      </c>
      <c r="K1202" s="44">
        <v>5.5</v>
      </c>
      <c r="L1202" s="44">
        <v>156.69999999999999</v>
      </c>
      <c r="M1202" s="44">
        <v>4.4000000000000004</v>
      </c>
      <c r="N1202" s="44">
        <v>311</v>
      </c>
      <c r="O1202" s="44">
        <v>50</v>
      </c>
      <c r="P1202" s="36"/>
      <c r="Q1202" s="44">
        <v>156</v>
      </c>
      <c r="R1202" s="44">
        <v>4.4000000000000004</v>
      </c>
      <c r="S1202" s="41"/>
      <c r="T1202" s="41">
        <f t="shared" si="52"/>
        <v>-6.3178047223994938</v>
      </c>
      <c r="U1202" s="41">
        <f t="shared" si="53"/>
        <v>-98.468410976388014</v>
      </c>
    </row>
    <row r="1203" spans="1:21">
      <c r="A1203" s="48" t="s">
        <v>1775</v>
      </c>
      <c r="B1203" s="47">
        <v>511</v>
      </c>
      <c r="C1203" s="47">
        <v>1.3779999999999999</v>
      </c>
      <c r="D1203" s="36"/>
      <c r="E1203" s="72">
        <v>37.735849056603776</v>
      </c>
      <c r="F1203" s="72">
        <v>1.7087931648273409</v>
      </c>
      <c r="G1203" s="46">
        <v>5.21E-2</v>
      </c>
      <c r="H1203" s="46">
        <v>1.8E-3</v>
      </c>
      <c r="I1203" s="70" t="s">
        <v>26</v>
      </c>
      <c r="J1203" s="44">
        <v>176.9</v>
      </c>
      <c r="K1203" s="44">
        <v>4.5999999999999996</v>
      </c>
      <c r="L1203" s="44">
        <v>168.6</v>
      </c>
      <c r="M1203" s="44">
        <v>3.8</v>
      </c>
      <c r="N1203" s="44">
        <v>289</v>
      </c>
      <c r="O1203" s="44">
        <v>39</v>
      </c>
      <c r="P1203" s="36"/>
      <c r="Q1203" s="44">
        <v>168.1</v>
      </c>
      <c r="R1203" s="44">
        <v>3.8</v>
      </c>
      <c r="S1203" s="41"/>
      <c r="T1203" s="41">
        <f t="shared" si="52"/>
        <v>-4.9228944246737916</v>
      </c>
      <c r="U1203" s="41">
        <f t="shared" si="53"/>
        <v>-71.411625148279953</v>
      </c>
    </row>
    <row r="1204" spans="1:21">
      <c r="A1204" s="48" t="s">
        <v>1774</v>
      </c>
      <c r="B1204" s="47">
        <v>648</v>
      </c>
      <c r="C1204" s="47">
        <v>2.77</v>
      </c>
      <c r="D1204" s="36"/>
      <c r="E1204" s="72">
        <v>37.593984962406019</v>
      </c>
      <c r="F1204" s="72">
        <v>1.6959692464243317</v>
      </c>
      <c r="G1204" s="46">
        <v>5.0200000000000002E-2</v>
      </c>
      <c r="H1204" s="46">
        <v>1.8E-3</v>
      </c>
      <c r="I1204" s="70" t="s">
        <v>26</v>
      </c>
      <c r="J1204" s="44">
        <v>171.5</v>
      </c>
      <c r="K1204" s="44">
        <v>4.5</v>
      </c>
      <c r="L1204" s="44">
        <v>169.2</v>
      </c>
      <c r="M1204" s="44">
        <v>3.8</v>
      </c>
      <c r="N1204" s="44">
        <v>203</v>
      </c>
      <c r="O1204" s="44">
        <v>42</v>
      </c>
      <c r="P1204" s="36"/>
      <c r="Q1204" s="44">
        <v>169.1</v>
      </c>
      <c r="R1204" s="44">
        <v>3.8</v>
      </c>
      <c r="S1204" s="41"/>
      <c r="T1204" s="41">
        <f t="shared" si="52"/>
        <v>-1.3593380614657278</v>
      </c>
      <c r="U1204" s="41">
        <f t="shared" si="53"/>
        <v>-19.976359338061474</v>
      </c>
    </row>
    <row r="1205" spans="1:21">
      <c r="A1205" s="48" t="s">
        <v>1773</v>
      </c>
      <c r="B1205" s="47">
        <v>749</v>
      </c>
      <c r="C1205" s="47">
        <v>5.62</v>
      </c>
      <c r="D1205" s="36"/>
      <c r="E1205" s="72">
        <v>22.271714922048996</v>
      </c>
      <c r="F1205" s="72">
        <v>1.5872937138208638</v>
      </c>
      <c r="G1205" s="46">
        <v>8.8499999999999995E-2</v>
      </c>
      <c r="H1205" s="46">
        <v>3.5000000000000001E-3</v>
      </c>
      <c r="I1205" s="70" t="s">
        <v>26</v>
      </c>
      <c r="J1205" s="44">
        <v>443</v>
      </c>
      <c r="K1205" s="44">
        <v>15</v>
      </c>
      <c r="L1205" s="44">
        <v>283.10000000000002</v>
      </c>
      <c r="M1205" s="44">
        <v>9.9</v>
      </c>
      <c r="N1205" s="44">
        <v>1392</v>
      </c>
      <c r="O1205" s="44">
        <v>38</v>
      </c>
      <c r="P1205" s="36"/>
      <c r="Q1205" s="44">
        <v>270.39999999999998</v>
      </c>
      <c r="R1205" s="44">
        <v>9.4</v>
      </c>
      <c r="S1205" s="41"/>
      <c r="T1205" s="41">
        <f t="shared" si="52"/>
        <v>-56.481808548216165</v>
      </c>
      <c r="U1205" s="41">
        <f t="shared" si="53"/>
        <v>-391.69904627340162</v>
      </c>
    </row>
    <row r="1206" spans="1:21">
      <c r="A1206" s="48" t="s">
        <v>1772</v>
      </c>
      <c r="B1206" s="47">
        <v>633</v>
      </c>
      <c r="C1206" s="47">
        <v>8.19</v>
      </c>
      <c r="D1206" s="36"/>
      <c r="E1206" s="72">
        <v>14.619883040935672</v>
      </c>
      <c r="F1206" s="72">
        <v>0.55572654833966006</v>
      </c>
      <c r="G1206" s="46">
        <v>7.1599999999999997E-2</v>
      </c>
      <c r="H1206" s="46">
        <v>2.8999999999999998E-3</v>
      </c>
      <c r="I1206" s="70" t="s">
        <v>26</v>
      </c>
      <c r="J1206" s="44">
        <v>524</v>
      </c>
      <c r="K1206" s="44">
        <v>11</v>
      </c>
      <c r="L1206" s="44">
        <v>426.5</v>
      </c>
      <c r="M1206" s="44">
        <v>7.8</v>
      </c>
      <c r="N1206" s="44">
        <v>974</v>
      </c>
      <c r="O1206" s="44">
        <v>41</v>
      </c>
      <c r="P1206" s="36"/>
      <c r="Q1206" s="44">
        <v>418.1</v>
      </c>
      <c r="R1206" s="44">
        <v>7.7</v>
      </c>
      <c r="S1206" s="41"/>
      <c r="T1206" s="41">
        <f t="shared" si="52"/>
        <v>-22.860492379835872</v>
      </c>
      <c r="U1206" s="41">
        <f t="shared" si="53"/>
        <v>-128.37045720984759</v>
      </c>
    </row>
    <row r="1207" spans="1:21">
      <c r="A1207" s="48" t="s">
        <v>1771</v>
      </c>
      <c r="B1207" s="47">
        <v>1609</v>
      </c>
      <c r="C1207" s="47">
        <v>5.8</v>
      </c>
      <c r="D1207" s="36"/>
      <c r="E1207" s="72">
        <v>11.185682326621924</v>
      </c>
      <c r="F1207" s="72">
        <v>0.80076473031745332</v>
      </c>
      <c r="G1207" s="46">
        <v>9.5100000000000004E-2</v>
      </c>
      <c r="H1207" s="46">
        <v>4.1999999999999997E-3</v>
      </c>
      <c r="I1207" s="70" t="s">
        <v>26</v>
      </c>
      <c r="J1207" s="44">
        <v>787</v>
      </c>
      <c r="K1207" s="44">
        <v>23</v>
      </c>
      <c r="L1207" s="44">
        <v>552</v>
      </c>
      <c r="M1207" s="44">
        <v>19</v>
      </c>
      <c r="N1207" s="44">
        <v>1529</v>
      </c>
      <c r="O1207" s="44">
        <v>42</v>
      </c>
      <c r="P1207" s="36"/>
      <c r="Q1207" s="44">
        <v>528</v>
      </c>
      <c r="R1207" s="44">
        <v>18</v>
      </c>
      <c r="S1207" s="41"/>
      <c r="T1207" s="41">
        <f t="shared" si="52"/>
        <v>-42.572463768115945</v>
      </c>
      <c r="U1207" s="41">
        <f t="shared" si="53"/>
        <v>-176.99275362318841</v>
      </c>
    </row>
    <row r="1208" spans="1:21">
      <c r="A1208" s="48" t="s">
        <v>1770</v>
      </c>
      <c r="B1208" s="47">
        <v>61.1</v>
      </c>
      <c r="C1208" s="47">
        <v>3.16</v>
      </c>
      <c r="D1208" s="36"/>
      <c r="E1208" s="72">
        <v>5.6338028169014089</v>
      </c>
      <c r="F1208" s="72">
        <v>0.29835350128942678</v>
      </c>
      <c r="G1208" s="46">
        <v>7.9100000000000004E-2</v>
      </c>
      <c r="H1208" s="46">
        <v>4.4999999999999997E-3</v>
      </c>
      <c r="I1208" s="70" t="s">
        <v>26</v>
      </c>
      <c r="J1208" s="44">
        <v>1093</v>
      </c>
      <c r="K1208" s="44">
        <v>26</v>
      </c>
      <c r="L1208" s="44">
        <v>1053</v>
      </c>
      <c r="M1208" s="44">
        <v>26</v>
      </c>
      <c r="N1208" s="44">
        <v>1174</v>
      </c>
      <c r="O1208" s="44">
        <v>56</v>
      </c>
      <c r="P1208" s="36"/>
      <c r="Q1208" s="44">
        <v>1048</v>
      </c>
      <c r="R1208" s="44">
        <v>26</v>
      </c>
      <c r="S1208" s="41"/>
      <c r="T1208" s="41">
        <f t="shared" si="52"/>
        <v>-3.7986704653371319</v>
      </c>
      <c r="U1208" s="41">
        <f t="shared" si="53"/>
        <v>-11.490978157644824</v>
      </c>
    </row>
    <row r="1209" spans="1:21">
      <c r="A1209" s="48" t="s">
        <v>1769</v>
      </c>
      <c r="B1209" s="47">
        <v>409</v>
      </c>
      <c r="C1209" s="47">
        <v>2.46</v>
      </c>
      <c r="D1209" s="36"/>
      <c r="E1209" s="72">
        <v>5.4614964500273073</v>
      </c>
      <c r="F1209" s="72">
        <v>0.22072678170509052</v>
      </c>
      <c r="G1209" s="46">
        <v>0.1007</v>
      </c>
      <c r="H1209" s="46">
        <v>4.3E-3</v>
      </c>
      <c r="I1209" s="70" t="s">
        <v>26</v>
      </c>
      <c r="J1209" s="44">
        <v>1284</v>
      </c>
      <c r="K1209" s="44">
        <v>21</v>
      </c>
      <c r="L1209" s="44">
        <v>1084</v>
      </c>
      <c r="M1209" s="44">
        <v>20</v>
      </c>
      <c r="N1209" s="44">
        <v>1636</v>
      </c>
      <c r="O1209" s="44">
        <v>40</v>
      </c>
      <c r="P1209" s="36"/>
      <c r="Q1209" s="44">
        <v>1053</v>
      </c>
      <c r="R1209" s="44">
        <v>20</v>
      </c>
      <c r="S1209" s="41"/>
      <c r="T1209" s="41">
        <f t="shared" si="52"/>
        <v>-18.450184501845019</v>
      </c>
      <c r="U1209" s="41">
        <f t="shared" si="53"/>
        <v>-50.922509225092249</v>
      </c>
    </row>
    <row r="1210" spans="1:21">
      <c r="A1210" s="48" t="s">
        <v>1768</v>
      </c>
      <c r="B1210" s="47">
        <v>2260</v>
      </c>
      <c r="C1210" s="47">
        <v>4</v>
      </c>
      <c r="D1210" s="36"/>
      <c r="E1210" s="72">
        <v>5.4054054054054053</v>
      </c>
      <c r="F1210" s="72">
        <v>0.24543462381300221</v>
      </c>
      <c r="G1210" s="46">
        <v>7.8700000000000006E-2</v>
      </c>
      <c r="H1210" s="46">
        <v>3.3999999999999998E-3</v>
      </c>
      <c r="I1210" s="70" t="s">
        <v>26</v>
      </c>
      <c r="J1210" s="44">
        <v>1118</v>
      </c>
      <c r="K1210" s="44">
        <v>21</v>
      </c>
      <c r="L1210" s="44">
        <v>1094</v>
      </c>
      <c r="M1210" s="44">
        <v>23</v>
      </c>
      <c r="N1210" s="44">
        <v>1164</v>
      </c>
      <c r="O1210" s="44">
        <v>43</v>
      </c>
      <c r="P1210" s="36"/>
      <c r="Q1210" s="44">
        <v>1091</v>
      </c>
      <c r="R1210" s="44">
        <v>23</v>
      </c>
      <c r="S1210" s="41"/>
      <c r="T1210" s="41">
        <f t="shared" si="52"/>
        <v>-2.1937842778793417</v>
      </c>
      <c r="U1210" s="41">
        <f t="shared" si="53"/>
        <v>-6.3985374771480803</v>
      </c>
    </row>
    <row r="1211" spans="1:21">
      <c r="A1211" s="48" t="s">
        <v>1767</v>
      </c>
      <c r="B1211" s="47">
        <v>212</v>
      </c>
      <c r="C1211" s="47">
        <v>2.0539999999999998</v>
      </c>
      <c r="D1211" s="36"/>
      <c r="E1211" s="72">
        <v>4.3478260869565215</v>
      </c>
      <c r="F1211" s="72">
        <v>0.18903591682419657</v>
      </c>
      <c r="G1211" s="46">
        <v>9.11E-2</v>
      </c>
      <c r="H1211" s="46">
        <v>3.8E-3</v>
      </c>
      <c r="I1211" s="70" t="s">
        <v>26</v>
      </c>
      <c r="J1211" s="44">
        <v>1379</v>
      </c>
      <c r="K1211" s="44">
        <v>23</v>
      </c>
      <c r="L1211" s="44">
        <v>1335</v>
      </c>
      <c r="M1211" s="44">
        <v>26</v>
      </c>
      <c r="N1211" s="44">
        <v>1448</v>
      </c>
      <c r="O1211" s="44">
        <v>40</v>
      </c>
      <c r="P1211" s="36"/>
      <c r="Q1211" s="44">
        <v>1327</v>
      </c>
      <c r="R1211" s="44">
        <v>26</v>
      </c>
      <c r="S1211" s="41"/>
      <c r="T1211" s="41">
        <f t="shared" si="52"/>
        <v>-3.2958801498127341</v>
      </c>
      <c r="U1211" s="41">
        <f t="shared" si="53"/>
        <v>-8.464419475655431</v>
      </c>
    </row>
    <row r="1212" spans="1:21">
      <c r="A1212" s="48"/>
      <c r="B1212" s="47"/>
      <c r="C1212" s="47"/>
      <c r="D1212" s="36"/>
      <c r="E1212" s="72"/>
      <c r="F1212" s="72"/>
      <c r="G1212" s="46"/>
      <c r="H1212" s="46"/>
      <c r="I1212" s="70" t="s">
        <v>26</v>
      </c>
      <c r="J1212" s="36"/>
      <c r="K1212" s="36"/>
      <c r="L1212" s="36"/>
      <c r="M1212" s="36"/>
      <c r="N1212" s="36"/>
      <c r="O1212" s="36"/>
      <c r="P1212" s="36"/>
      <c r="Q1212" s="36"/>
      <c r="R1212" s="36"/>
      <c r="S1212" s="41"/>
      <c r="T1212" s="41"/>
      <c r="U1212" s="41"/>
    </row>
    <row r="1213" spans="1:21">
      <c r="A1213" s="48" t="s">
        <v>1766</v>
      </c>
      <c r="B1213" s="47">
        <v>1030</v>
      </c>
      <c r="C1213" s="47">
        <v>3.47</v>
      </c>
      <c r="D1213" s="36"/>
      <c r="E1213" s="72">
        <v>80.385852090032159</v>
      </c>
      <c r="F1213" s="72">
        <v>5.6864589902916638</v>
      </c>
      <c r="G1213" s="46">
        <v>0.106</v>
      </c>
      <c r="H1213" s="46">
        <v>1.4E-2</v>
      </c>
      <c r="I1213" s="70" t="s">
        <v>26</v>
      </c>
      <c r="J1213" s="44">
        <v>170</v>
      </c>
      <c r="K1213" s="44">
        <v>12</v>
      </c>
      <c r="L1213" s="44">
        <v>79.7</v>
      </c>
      <c r="M1213" s="44">
        <v>2.8</v>
      </c>
      <c r="N1213" s="44">
        <v>1731</v>
      </c>
      <c r="O1213" s="44">
        <v>121</v>
      </c>
      <c r="P1213" s="36"/>
      <c r="Q1213" s="44">
        <v>73.900000000000006</v>
      </c>
      <c r="R1213" s="44">
        <v>2.6</v>
      </c>
      <c r="S1213" s="41"/>
      <c r="T1213" s="41">
        <f t="shared" ref="T1213:T1242" si="54">(L1213-J1213)/L1213*100</f>
        <v>-113.29987452948555</v>
      </c>
      <c r="U1213" s="41">
        <f t="shared" ref="U1213:U1242" si="55">(L1213-N1213)/L1213*100</f>
        <v>-2071.8946047678796</v>
      </c>
    </row>
    <row r="1214" spans="1:21">
      <c r="A1214" s="48" t="s">
        <v>1765</v>
      </c>
      <c r="B1214" s="47">
        <v>673</v>
      </c>
      <c r="C1214" s="47">
        <v>4.9800000000000004</v>
      </c>
      <c r="D1214" s="36"/>
      <c r="E1214" s="72">
        <v>85.470085470085465</v>
      </c>
      <c r="F1214" s="72">
        <v>4.0178245306450426</v>
      </c>
      <c r="G1214" s="46">
        <v>5.1499999999999997E-2</v>
      </c>
      <c r="H1214" s="46">
        <v>3.3999999999999998E-3</v>
      </c>
      <c r="I1214" s="70" t="s">
        <v>26</v>
      </c>
      <c r="J1214" s="44">
        <v>81</v>
      </c>
      <c r="K1214" s="44">
        <v>3.2</v>
      </c>
      <c r="L1214" s="44">
        <v>75</v>
      </c>
      <c r="M1214" s="44">
        <v>1.8</v>
      </c>
      <c r="N1214" s="44">
        <v>262</v>
      </c>
      <c r="O1214" s="44">
        <v>76</v>
      </c>
      <c r="P1214" s="36"/>
      <c r="Q1214" s="44">
        <v>74.599999999999994</v>
      </c>
      <c r="R1214" s="44">
        <v>1.7</v>
      </c>
      <c r="S1214" s="41"/>
      <c r="T1214" s="41">
        <f t="shared" si="54"/>
        <v>-8</v>
      </c>
      <c r="U1214" s="41">
        <f t="shared" si="55"/>
        <v>-249.33333333333331</v>
      </c>
    </row>
    <row r="1215" spans="1:21">
      <c r="A1215" s="48" t="s">
        <v>1764</v>
      </c>
      <c r="B1215" s="47">
        <v>437</v>
      </c>
      <c r="C1215" s="47">
        <v>3.15</v>
      </c>
      <c r="D1215" s="36"/>
      <c r="E1215" s="72">
        <v>81.037277147487842</v>
      </c>
      <c r="F1215" s="72">
        <v>3.5462017552385281</v>
      </c>
      <c r="G1215" s="46">
        <v>4.7E-2</v>
      </c>
      <c r="H1215" s="46">
        <v>2.0999999999999999E-3</v>
      </c>
      <c r="I1215" s="70" t="s">
        <v>26</v>
      </c>
      <c r="J1215" s="44">
        <v>78.099999999999994</v>
      </c>
      <c r="K1215" s="44">
        <v>2.4</v>
      </c>
      <c r="L1215" s="44">
        <v>79.099999999999994</v>
      </c>
      <c r="M1215" s="44">
        <v>1.7</v>
      </c>
      <c r="N1215" s="44">
        <v>48</v>
      </c>
      <c r="O1215" s="44">
        <v>53</v>
      </c>
      <c r="P1215" s="36"/>
      <c r="Q1215" s="44">
        <v>79.099999999999994</v>
      </c>
      <c r="R1215" s="44">
        <v>1.7</v>
      </c>
      <c r="S1215" s="41"/>
      <c r="T1215" s="41">
        <f t="shared" si="54"/>
        <v>1.2642225031605563</v>
      </c>
      <c r="U1215" s="41">
        <f t="shared" si="55"/>
        <v>39.317319848293295</v>
      </c>
    </row>
    <row r="1216" spans="1:21">
      <c r="A1216" s="48" t="s">
        <v>1763</v>
      </c>
      <c r="B1216" s="47">
        <v>143</v>
      </c>
      <c r="C1216" s="47">
        <v>5.33</v>
      </c>
      <c r="D1216" s="36"/>
      <c r="E1216" s="72">
        <v>72.780203784570588</v>
      </c>
      <c r="F1216" s="72">
        <v>3.2841139990126469</v>
      </c>
      <c r="G1216" s="46">
        <v>0.11</v>
      </c>
      <c r="H1216" s="46">
        <v>1.2E-2</v>
      </c>
      <c r="I1216" s="70" t="s">
        <v>26</v>
      </c>
      <c r="J1216" s="44">
        <v>192</v>
      </c>
      <c r="K1216" s="44">
        <v>10</v>
      </c>
      <c r="L1216" s="44">
        <v>88</v>
      </c>
      <c r="M1216" s="44">
        <v>2</v>
      </c>
      <c r="N1216" s="44">
        <v>1799</v>
      </c>
      <c r="O1216" s="44">
        <v>99</v>
      </c>
      <c r="P1216" s="36"/>
      <c r="Q1216" s="44">
        <v>81.099999999999994</v>
      </c>
      <c r="R1216" s="44">
        <v>1.8</v>
      </c>
      <c r="S1216" s="41"/>
      <c r="T1216" s="41">
        <f t="shared" si="54"/>
        <v>-118.18181818181819</v>
      </c>
      <c r="U1216" s="41">
        <f t="shared" si="55"/>
        <v>-1944.3181818181818</v>
      </c>
    </row>
    <row r="1217" spans="1:21">
      <c r="A1217" s="48" t="s">
        <v>1762</v>
      </c>
      <c r="B1217" s="47">
        <v>1249</v>
      </c>
      <c r="C1217" s="47">
        <v>11.85</v>
      </c>
      <c r="D1217" s="36"/>
      <c r="E1217" s="72">
        <v>78.431372549019613</v>
      </c>
      <c r="F1217" s="72">
        <v>3.813917723952327</v>
      </c>
      <c r="G1217" s="46">
        <v>5.0799999999999998E-2</v>
      </c>
      <c r="H1217" s="46">
        <v>2.3999999999999998E-3</v>
      </c>
      <c r="I1217" s="70" t="s">
        <v>26</v>
      </c>
      <c r="J1217" s="44">
        <v>86.8</v>
      </c>
      <c r="K1217" s="44">
        <v>2.8</v>
      </c>
      <c r="L1217" s="44">
        <v>81.7</v>
      </c>
      <c r="M1217" s="44">
        <v>2</v>
      </c>
      <c r="N1217" s="44">
        <v>231</v>
      </c>
      <c r="O1217" s="44">
        <v>55</v>
      </c>
      <c r="P1217" s="36"/>
      <c r="Q1217" s="44">
        <v>81.400000000000006</v>
      </c>
      <c r="R1217" s="44">
        <v>2</v>
      </c>
      <c r="S1217" s="41"/>
      <c r="T1217" s="41">
        <f t="shared" si="54"/>
        <v>-6.2423500611995033</v>
      </c>
      <c r="U1217" s="41">
        <f t="shared" si="55"/>
        <v>-182.74173806609548</v>
      </c>
    </row>
    <row r="1218" spans="1:21">
      <c r="A1218" s="48" t="s">
        <v>1761</v>
      </c>
      <c r="B1218" s="47">
        <v>2500</v>
      </c>
      <c r="C1218" s="47">
        <v>19.100000000000001</v>
      </c>
      <c r="D1218" s="36"/>
      <c r="E1218" s="72">
        <v>73.152889539136794</v>
      </c>
      <c r="F1218" s="72">
        <v>3.4783744111513473</v>
      </c>
      <c r="G1218" s="46">
        <v>0.105</v>
      </c>
      <c r="H1218" s="46">
        <v>1.0999999999999999E-2</v>
      </c>
      <c r="I1218" s="70" t="s">
        <v>26</v>
      </c>
      <c r="J1218" s="44">
        <v>183.3</v>
      </c>
      <c r="K1218" s="44">
        <v>9.6</v>
      </c>
      <c r="L1218" s="44">
        <v>87.5</v>
      </c>
      <c r="M1218" s="44">
        <v>2.1</v>
      </c>
      <c r="N1218" s="44">
        <v>1713</v>
      </c>
      <c r="O1218" s="44">
        <v>96</v>
      </c>
      <c r="P1218" s="36"/>
      <c r="Q1218" s="44">
        <v>81.2</v>
      </c>
      <c r="R1218" s="44">
        <v>1.9</v>
      </c>
      <c r="S1218" s="41"/>
      <c r="T1218" s="41">
        <f t="shared" si="54"/>
        <v>-109.48571428571429</v>
      </c>
      <c r="U1218" s="41">
        <f t="shared" si="55"/>
        <v>-1857.7142857142856</v>
      </c>
    </row>
    <row r="1219" spans="1:21">
      <c r="A1219" s="48" t="s">
        <v>1760</v>
      </c>
      <c r="B1219" s="47">
        <v>1473</v>
      </c>
      <c r="C1219" s="47">
        <v>16.3</v>
      </c>
      <c r="D1219" s="36"/>
      <c r="E1219" s="72">
        <v>78.554595443833463</v>
      </c>
      <c r="F1219" s="72">
        <v>3.7642029238600481</v>
      </c>
      <c r="G1219" s="46">
        <v>4.7E-2</v>
      </c>
      <c r="H1219" s="46">
        <v>2.0999999999999999E-3</v>
      </c>
      <c r="I1219" s="70" t="s">
        <v>26</v>
      </c>
      <c r="J1219" s="44">
        <v>80.5</v>
      </c>
      <c r="K1219" s="44">
        <v>2.5</v>
      </c>
      <c r="L1219" s="44">
        <v>81.5</v>
      </c>
      <c r="M1219" s="44">
        <v>1.9</v>
      </c>
      <c r="N1219" s="44">
        <v>48</v>
      </c>
      <c r="O1219" s="44">
        <v>53</v>
      </c>
      <c r="P1219" s="36"/>
      <c r="Q1219" s="44">
        <v>81.599999999999994</v>
      </c>
      <c r="R1219" s="44">
        <v>1.9</v>
      </c>
      <c r="S1219" s="41"/>
      <c r="T1219" s="41">
        <f t="shared" si="54"/>
        <v>1.2269938650306749</v>
      </c>
      <c r="U1219" s="41">
        <f t="shared" si="55"/>
        <v>41.104294478527606</v>
      </c>
    </row>
    <row r="1220" spans="1:21">
      <c r="A1220" s="48" t="s">
        <v>1759</v>
      </c>
      <c r="B1220" s="47">
        <v>124.5</v>
      </c>
      <c r="C1220" s="47">
        <v>1.95</v>
      </c>
      <c r="D1220" s="36"/>
      <c r="E1220" s="72">
        <v>76.452599388379213</v>
      </c>
      <c r="F1220" s="72">
        <v>3.0978499752172</v>
      </c>
      <c r="G1220" s="46">
        <v>5.0500000000000003E-2</v>
      </c>
      <c r="H1220" s="46">
        <v>3.3999999999999998E-3</v>
      </c>
      <c r="I1220" s="70" t="s">
        <v>26</v>
      </c>
      <c r="J1220" s="44">
        <v>88.5</v>
      </c>
      <c r="K1220" s="44">
        <v>3.3</v>
      </c>
      <c r="L1220" s="44">
        <v>83.8</v>
      </c>
      <c r="M1220" s="44">
        <v>1.7</v>
      </c>
      <c r="N1220" s="44">
        <v>217</v>
      </c>
      <c r="O1220" s="44">
        <v>78</v>
      </c>
      <c r="P1220" s="36"/>
      <c r="Q1220" s="44">
        <v>83.5</v>
      </c>
      <c r="R1220" s="44">
        <v>1.7</v>
      </c>
      <c r="S1220" s="41"/>
      <c r="T1220" s="41">
        <f t="shared" si="54"/>
        <v>-5.6085918854415304</v>
      </c>
      <c r="U1220" s="41">
        <f t="shared" si="55"/>
        <v>-158.94988066825775</v>
      </c>
    </row>
    <row r="1221" spans="1:21">
      <c r="A1221" s="48" t="s">
        <v>1758</v>
      </c>
      <c r="B1221" s="47">
        <v>653</v>
      </c>
      <c r="C1221" s="47">
        <v>18.2</v>
      </c>
      <c r="D1221" s="36"/>
      <c r="E1221" s="72">
        <v>75.872534142640362</v>
      </c>
      <c r="F1221" s="72">
        <v>3.396418447963415</v>
      </c>
      <c r="G1221" s="46">
        <v>5.1900000000000002E-2</v>
      </c>
      <c r="H1221" s="46">
        <v>3.0000000000000001E-3</v>
      </c>
      <c r="I1221" s="70" t="s">
        <v>26</v>
      </c>
      <c r="J1221" s="44">
        <v>91.5</v>
      </c>
      <c r="K1221" s="44">
        <v>3.2</v>
      </c>
      <c r="L1221" s="44">
        <v>84.4</v>
      </c>
      <c r="M1221" s="44">
        <v>1.9</v>
      </c>
      <c r="N1221" s="44">
        <v>280</v>
      </c>
      <c r="O1221" s="44">
        <v>66</v>
      </c>
      <c r="P1221" s="36"/>
      <c r="Q1221" s="44">
        <v>84</v>
      </c>
      <c r="R1221" s="44">
        <v>1.9</v>
      </c>
      <c r="S1221" s="41"/>
      <c r="T1221" s="41">
        <f t="shared" si="54"/>
        <v>-8.4123222748815092</v>
      </c>
      <c r="U1221" s="41">
        <f t="shared" si="55"/>
        <v>-231.75355450236964</v>
      </c>
    </row>
    <row r="1222" spans="1:21">
      <c r="A1222" s="48" t="s">
        <v>1757</v>
      </c>
      <c r="B1222" s="47">
        <v>986</v>
      </c>
      <c r="C1222" s="47">
        <v>3.69</v>
      </c>
      <c r="D1222" s="36"/>
      <c r="E1222" s="72">
        <v>71.428571428571431</v>
      </c>
      <c r="F1222" s="72">
        <v>26.020408163265309</v>
      </c>
      <c r="G1222" s="46">
        <v>9.5000000000000001E-2</v>
      </c>
      <c r="H1222" s="46">
        <v>1.0999999999999999E-2</v>
      </c>
      <c r="I1222" s="70" t="s">
        <v>26</v>
      </c>
      <c r="J1222" s="44">
        <v>171</v>
      </c>
      <c r="K1222" s="44">
        <v>30</v>
      </c>
      <c r="L1222" s="44">
        <v>90</v>
      </c>
      <c r="M1222" s="44">
        <v>16</v>
      </c>
      <c r="N1222" s="44">
        <v>1527</v>
      </c>
      <c r="O1222" s="44">
        <v>109</v>
      </c>
      <c r="P1222" s="36"/>
      <c r="Q1222" s="44">
        <v>84</v>
      </c>
      <c r="R1222" s="44">
        <v>15</v>
      </c>
      <c r="S1222" s="41"/>
      <c r="T1222" s="41">
        <f t="shared" si="54"/>
        <v>-90</v>
      </c>
      <c r="U1222" s="41">
        <f t="shared" si="55"/>
        <v>-1596.6666666666667</v>
      </c>
    </row>
    <row r="1223" spans="1:21">
      <c r="A1223" s="48" t="s">
        <v>1756</v>
      </c>
      <c r="B1223" s="47">
        <v>1800</v>
      </c>
      <c r="C1223" s="47">
        <v>27.3</v>
      </c>
      <c r="D1223" s="36"/>
      <c r="E1223" s="72">
        <v>74.794315632011973</v>
      </c>
      <c r="F1223" s="72">
        <v>4.3634679276716026</v>
      </c>
      <c r="G1223" s="46">
        <v>5.6599999999999998E-2</v>
      </c>
      <c r="H1223" s="46">
        <v>2.7000000000000001E-3</v>
      </c>
      <c r="I1223" s="70" t="s">
        <v>26</v>
      </c>
      <c r="J1223" s="44">
        <v>100.7</v>
      </c>
      <c r="K1223" s="44">
        <v>3.6</v>
      </c>
      <c r="L1223" s="44">
        <v>85.6</v>
      </c>
      <c r="M1223" s="44">
        <v>2.5</v>
      </c>
      <c r="N1223" s="44">
        <v>475</v>
      </c>
      <c r="O1223" s="44">
        <v>53</v>
      </c>
      <c r="P1223" s="36"/>
      <c r="Q1223" s="44">
        <v>84.7</v>
      </c>
      <c r="R1223" s="44">
        <v>2.5</v>
      </c>
      <c r="S1223" s="41"/>
      <c r="T1223" s="41">
        <f t="shared" si="54"/>
        <v>-17.640186915887863</v>
      </c>
      <c r="U1223" s="41">
        <f t="shared" si="55"/>
        <v>-454.90654205607478</v>
      </c>
    </row>
    <row r="1224" spans="1:21">
      <c r="A1224" s="48" t="s">
        <v>1755</v>
      </c>
      <c r="B1224" s="47">
        <v>211</v>
      </c>
      <c r="C1224" s="47">
        <v>3.66</v>
      </c>
      <c r="D1224" s="36"/>
      <c r="E1224" s="72">
        <v>75.528700906344412</v>
      </c>
      <c r="F1224" s="72">
        <v>3.9361634158140206</v>
      </c>
      <c r="G1224" s="46">
        <v>4.8300000000000003E-2</v>
      </c>
      <c r="H1224" s="46">
        <v>1.9E-3</v>
      </c>
      <c r="I1224" s="70" t="s">
        <v>26</v>
      </c>
      <c r="J1224" s="44">
        <v>85.8</v>
      </c>
      <c r="K1224" s="44">
        <v>2.7</v>
      </c>
      <c r="L1224" s="44">
        <v>84.8</v>
      </c>
      <c r="M1224" s="44">
        <v>2.2000000000000002</v>
      </c>
      <c r="N1224" s="44">
        <v>113</v>
      </c>
      <c r="O1224" s="44">
        <v>46</v>
      </c>
      <c r="P1224" s="36"/>
      <c r="Q1224" s="44">
        <v>84.7</v>
      </c>
      <c r="R1224" s="44">
        <v>2.2000000000000002</v>
      </c>
      <c r="S1224" s="41"/>
      <c r="T1224" s="41">
        <f t="shared" si="54"/>
        <v>-1.179245283018868</v>
      </c>
      <c r="U1224" s="41">
        <f t="shared" si="55"/>
        <v>-33.254716981132084</v>
      </c>
    </row>
    <row r="1225" spans="1:21">
      <c r="A1225" s="48" t="s">
        <v>1754</v>
      </c>
      <c r="B1225" s="47">
        <v>703</v>
      </c>
      <c r="C1225" s="47">
        <v>3.78</v>
      </c>
      <c r="D1225" s="36"/>
      <c r="E1225" s="72">
        <v>75.471698113207552</v>
      </c>
      <c r="F1225" s="72">
        <v>3.4175863296546818</v>
      </c>
      <c r="G1225" s="46">
        <v>4.8099999999999997E-2</v>
      </c>
      <c r="H1225" s="46">
        <v>1.6999999999999999E-3</v>
      </c>
      <c r="I1225" s="70" t="s">
        <v>26</v>
      </c>
      <c r="J1225" s="44">
        <v>85.5</v>
      </c>
      <c r="K1225" s="44">
        <v>2.4</v>
      </c>
      <c r="L1225" s="44">
        <v>84.9</v>
      </c>
      <c r="M1225" s="44">
        <v>1.9</v>
      </c>
      <c r="N1225" s="44">
        <v>103</v>
      </c>
      <c r="O1225" s="44">
        <v>42</v>
      </c>
      <c r="P1225" s="36"/>
      <c r="Q1225" s="44">
        <v>84.8</v>
      </c>
      <c r="R1225" s="44">
        <v>1.9</v>
      </c>
      <c r="S1225" s="41"/>
      <c r="T1225" s="41">
        <f t="shared" si="54"/>
        <v>-0.70671378091872117</v>
      </c>
      <c r="U1225" s="41">
        <f t="shared" si="55"/>
        <v>-21.31919905771495</v>
      </c>
    </row>
    <row r="1226" spans="1:21">
      <c r="A1226" s="48" t="s">
        <v>1753</v>
      </c>
      <c r="B1226" s="47">
        <v>7190</v>
      </c>
      <c r="C1226" s="47">
        <v>27.5</v>
      </c>
      <c r="D1226" s="36"/>
      <c r="E1226" s="72">
        <v>72.516316171138499</v>
      </c>
      <c r="F1226" s="72">
        <v>3.9439620832743922</v>
      </c>
      <c r="G1226" s="46">
        <v>5.6800000000000003E-2</v>
      </c>
      <c r="H1226" s="46">
        <v>3.3E-3</v>
      </c>
      <c r="I1226" s="70" t="s">
        <v>26</v>
      </c>
      <c r="J1226" s="44">
        <v>104.1</v>
      </c>
      <c r="K1226" s="44">
        <v>3.9</v>
      </c>
      <c r="L1226" s="44">
        <v>88.3</v>
      </c>
      <c r="M1226" s="44">
        <v>2.4</v>
      </c>
      <c r="N1226" s="44">
        <v>483</v>
      </c>
      <c r="O1226" s="44">
        <v>64</v>
      </c>
      <c r="P1226" s="36"/>
      <c r="Q1226" s="44">
        <v>87.3</v>
      </c>
      <c r="R1226" s="44">
        <v>2.4</v>
      </c>
      <c r="S1226" s="41"/>
      <c r="T1226" s="41">
        <f t="shared" si="54"/>
        <v>-17.893544733861834</v>
      </c>
      <c r="U1226" s="41">
        <f t="shared" si="55"/>
        <v>-446.9988674971687</v>
      </c>
    </row>
    <row r="1227" spans="1:21">
      <c r="A1227" s="48" t="s">
        <v>1752</v>
      </c>
      <c r="B1227" s="47">
        <v>120.6</v>
      </c>
      <c r="C1227" s="47">
        <v>2.1</v>
      </c>
      <c r="D1227" s="36"/>
      <c r="E1227" s="72">
        <v>71.530758226037193</v>
      </c>
      <c r="F1227" s="72">
        <v>3.018823129711155</v>
      </c>
      <c r="G1227" s="46">
        <v>6.5199999999999994E-2</v>
      </c>
      <c r="H1227" s="46">
        <v>8.0000000000000002E-3</v>
      </c>
      <c r="I1227" s="70" t="s">
        <v>26</v>
      </c>
      <c r="J1227" s="44">
        <v>120.2</v>
      </c>
      <c r="K1227" s="44">
        <v>7.4</v>
      </c>
      <c r="L1227" s="44">
        <v>89.5</v>
      </c>
      <c r="M1227" s="44">
        <v>1.9</v>
      </c>
      <c r="N1227" s="44">
        <v>780</v>
      </c>
      <c r="O1227" s="44">
        <v>129</v>
      </c>
      <c r="P1227" s="36"/>
      <c r="Q1227" s="44">
        <v>87.5</v>
      </c>
      <c r="R1227" s="44">
        <v>1.8</v>
      </c>
      <c r="S1227" s="41"/>
      <c r="T1227" s="41">
        <f t="shared" si="54"/>
        <v>-34.30167597765363</v>
      </c>
      <c r="U1227" s="41">
        <f t="shared" si="55"/>
        <v>-771.50837988826822</v>
      </c>
    </row>
    <row r="1228" spans="1:21">
      <c r="A1228" s="48" t="s">
        <v>1751</v>
      </c>
      <c r="B1228" s="47">
        <v>719</v>
      </c>
      <c r="C1228" s="47">
        <v>13.87</v>
      </c>
      <c r="D1228" s="36"/>
      <c r="E1228" s="72">
        <v>63.051702395964696</v>
      </c>
      <c r="F1228" s="72">
        <v>2.8226171942708032</v>
      </c>
      <c r="G1228" s="46">
        <v>0.15820000000000001</v>
      </c>
      <c r="H1228" s="46">
        <v>8.3999999999999995E-3</v>
      </c>
      <c r="I1228" s="70" t="s">
        <v>26</v>
      </c>
      <c r="J1228" s="44">
        <v>301.60000000000002</v>
      </c>
      <c r="K1228" s="44">
        <v>9.1</v>
      </c>
      <c r="L1228" s="44">
        <v>101.4</v>
      </c>
      <c r="M1228" s="44">
        <v>2.2999999999999998</v>
      </c>
      <c r="N1228" s="44">
        <v>2436</v>
      </c>
      <c r="O1228" s="44">
        <v>45</v>
      </c>
      <c r="P1228" s="36"/>
      <c r="Q1228" s="44">
        <v>87.4</v>
      </c>
      <c r="R1228" s="44">
        <v>1.9</v>
      </c>
      <c r="S1228" s="41"/>
      <c r="T1228" s="41">
        <f t="shared" si="54"/>
        <v>-197.43589743589746</v>
      </c>
      <c r="U1228" s="41">
        <f t="shared" si="55"/>
        <v>-2302.3668639053253</v>
      </c>
    </row>
    <row r="1229" spans="1:21">
      <c r="A1229" s="48" t="s">
        <v>1750</v>
      </c>
      <c r="B1229" s="47">
        <v>1222</v>
      </c>
      <c r="C1229" s="47">
        <v>17.43</v>
      </c>
      <c r="D1229" s="36"/>
      <c r="E1229" s="72">
        <v>71.073205401563612</v>
      </c>
      <c r="F1229" s="72">
        <v>3.6370083787580532</v>
      </c>
      <c r="G1229" s="46">
        <v>4.9099999999999998E-2</v>
      </c>
      <c r="H1229" s="46">
        <v>2E-3</v>
      </c>
      <c r="I1229" s="70" t="s">
        <v>26</v>
      </c>
      <c r="J1229" s="44">
        <v>92.3</v>
      </c>
      <c r="K1229" s="44">
        <v>2.9</v>
      </c>
      <c r="L1229" s="44">
        <v>90.1</v>
      </c>
      <c r="M1229" s="44">
        <v>2.2999999999999998</v>
      </c>
      <c r="N1229" s="44">
        <v>152</v>
      </c>
      <c r="O1229" s="44">
        <v>48</v>
      </c>
      <c r="P1229" s="36"/>
      <c r="Q1229" s="44">
        <v>89.9</v>
      </c>
      <c r="R1229" s="44">
        <v>2.2999999999999998</v>
      </c>
      <c r="S1229" s="41"/>
      <c r="T1229" s="41">
        <f t="shared" si="54"/>
        <v>-2.4417314095449534</v>
      </c>
      <c r="U1229" s="41">
        <f t="shared" si="55"/>
        <v>-68.701442841287474</v>
      </c>
    </row>
    <row r="1230" spans="1:21">
      <c r="A1230" s="48" t="s">
        <v>1749</v>
      </c>
      <c r="B1230" s="47">
        <v>91.4</v>
      </c>
      <c r="C1230" s="47">
        <v>1.97</v>
      </c>
      <c r="D1230" s="36"/>
      <c r="E1230" s="72">
        <v>66.844919786096256</v>
      </c>
      <c r="F1230" s="72">
        <v>2.2788040836169179</v>
      </c>
      <c r="G1230" s="46">
        <v>8.4400000000000003E-2</v>
      </c>
      <c r="H1230" s="46">
        <v>5.8999999999999999E-3</v>
      </c>
      <c r="I1230" s="70" t="s">
        <v>26</v>
      </c>
      <c r="J1230" s="44">
        <v>162.9</v>
      </c>
      <c r="K1230" s="44">
        <v>5.9</v>
      </c>
      <c r="L1230" s="44">
        <v>95.7</v>
      </c>
      <c r="M1230" s="44">
        <v>1.6</v>
      </c>
      <c r="N1230" s="44">
        <v>1301</v>
      </c>
      <c r="O1230" s="44">
        <v>68</v>
      </c>
      <c r="P1230" s="36"/>
      <c r="Q1230" s="44">
        <v>91.3</v>
      </c>
      <c r="R1230" s="44">
        <v>1.5</v>
      </c>
      <c r="S1230" s="41"/>
      <c r="T1230" s="41">
        <f t="shared" si="54"/>
        <v>-70.219435736677113</v>
      </c>
      <c r="U1230" s="41">
        <f t="shared" si="55"/>
        <v>-1259.4566353187042</v>
      </c>
    </row>
    <row r="1231" spans="1:21">
      <c r="A1231" s="48" t="s">
        <v>1748</v>
      </c>
      <c r="B1231" s="47">
        <v>90.8</v>
      </c>
      <c r="C1231" s="47">
        <v>2.06</v>
      </c>
      <c r="D1231" s="36"/>
      <c r="E1231" s="72">
        <v>69.686411149825787</v>
      </c>
      <c r="F1231" s="72">
        <v>2.6709077444184102</v>
      </c>
      <c r="G1231" s="46">
        <v>4.8800000000000003E-2</v>
      </c>
      <c r="H1231" s="46">
        <v>2.7000000000000001E-3</v>
      </c>
      <c r="I1231" s="70" t="s">
        <v>26</v>
      </c>
      <c r="J1231" s="44">
        <v>93.6</v>
      </c>
      <c r="K1231" s="44">
        <v>3</v>
      </c>
      <c r="L1231" s="44">
        <v>91.8</v>
      </c>
      <c r="M1231" s="44">
        <v>1.7</v>
      </c>
      <c r="N1231" s="44">
        <v>137</v>
      </c>
      <c r="O1231" s="44">
        <v>65</v>
      </c>
      <c r="P1231" s="36"/>
      <c r="Q1231" s="44">
        <v>91.7</v>
      </c>
      <c r="R1231" s="44">
        <v>1.7</v>
      </c>
      <c r="S1231" s="41"/>
      <c r="T1231" s="41">
        <f t="shared" si="54"/>
        <v>-1.960784313725487</v>
      </c>
      <c r="U1231" s="41">
        <f t="shared" si="55"/>
        <v>-49.237472766884537</v>
      </c>
    </row>
    <row r="1232" spans="1:21">
      <c r="A1232" s="48" t="s">
        <v>1747</v>
      </c>
      <c r="B1232" s="47">
        <v>459</v>
      </c>
      <c r="C1232" s="47">
        <v>11.3</v>
      </c>
      <c r="D1232" s="36"/>
      <c r="E1232" s="72">
        <v>67.613252197430697</v>
      </c>
      <c r="F1232" s="72">
        <v>4.4801208352590995</v>
      </c>
      <c r="G1232" s="46">
        <v>5.0500000000000003E-2</v>
      </c>
      <c r="H1232" s="46">
        <v>2.7000000000000001E-3</v>
      </c>
      <c r="I1232" s="70" t="s">
        <v>26</v>
      </c>
      <c r="J1232" s="44">
        <v>99.5</v>
      </c>
      <c r="K1232" s="44">
        <v>4</v>
      </c>
      <c r="L1232" s="44">
        <v>94.6</v>
      </c>
      <c r="M1232" s="44">
        <v>3.1</v>
      </c>
      <c r="N1232" s="44">
        <v>217</v>
      </c>
      <c r="O1232" s="44">
        <v>62</v>
      </c>
      <c r="P1232" s="36"/>
      <c r="Q1232" s="44">
        <v>94.3</v>
      </c>
      <c r="R1232" s="44">
        <v>3.1</v>
      </c>
      <c r="S1232" s="41"/>
      <c r="T1232" s="41">
        <f t="shared" si="54"/>
        <v>-5.1797040169133259</v>
      </c>
      <c r="U1232" s="41">
        <f t="shared" si="55"/>
        <v>-129.38689217758989</v>
      </c>
    </row>
    <row r="1233" spans="1:21">
      <c r="A1233" s="51" t="s">
        <v>1746</v>
      </c>
      <c r="B1233" s="50">
        <v>100.2</v>
      </c>
      <c r="C1233" s="50">
        <v>2.38</v>
      </c>
      <c r="D1233" s="36"/>
      <c r="E1233" s="92">
        <v>50.251256281407031</v>
      </c>
      <c r="F1233" s="92">
        <v>6.3129718946491247</v>
      </c>
      <c r="G1233" s="49">
        <v>0.25</v>
      </c>
      <c r="H1233" s="49">
        <v>4.2000000000000003E-2</v>
      </c>
      <c r="I1233" s="70" t="s">
        <v>26</v>
      </c>
      <c r="J1233" s="44">
        <v>530</v>
      </c>
      <c r="K1233" s="44">
        <v>43</v>
      </c>
      <c r="L1233" s="44">
        <v>127</v>
      </c>
      <c r="M1233" s="44">
        <v>7.9</v>
      </c>
      <c r="N1233" s="44">
        <v>3184</v>
      </c>
      <c r="O1233" s="44">
        <v>133</v>
      </c>
      <c r="P1233" s="36"/>
      <c r="Q1233" s="44">
        <v>94.9</v>
      </c>
      <c r="R1233" s="44">
        <v>5.9</v>
      </c>
      <c r="S1233" s="41"/>
      <c r="T1233" s="41">
        <f t="shared" si="54"/>
        <v>-317.32283464566933</v>
      </c>
      <c r="U1233" s="41">
        <f t="shared" si="55"/>
        <v>-2407.0866141732286</v>
      </c>
    </row>
    <row r="1234" spans="1:21">
      <c r="A1234" s="48" t="s">
        <v>1745</v>
      </c>
      <c r="B1234" s="47">
        <v>7840</v>
      </c>
      <c r="C1234" s="47">
        <v>26.2</v>
      </c>
      <c r="D1234" s="36"/>
      <c r="E1234" s="72">
        <v>62.5</v>
      </c>
      <c r="F1234" s="72">
        <v>5.8593749999999991</v>
      </c>
      <c r="G1234" s="46">
        <v>5.1200000000000002E-2</v>
      </c>
      <c r="H1234" s="46">
        <v>2.3999999999999998E-3</v>
      </c>
      <c r="I1234" s="70" t="s">
        <v>26</v>
      </c>
      <c r="J1234" s="44">
        <v>108.6</v>
      </c>
      <c r="K1234" s="44">
        <v>5.4</v>
      </c>
      <c r="L1234" s="44">
        <v>102.3</v>
      </c>
      <c r="M1234" s="44">
        <v>4.8</v>
      </c>
      <c r="N1234" s="44">
        <v>249</v>
      </c>
      <c r="O1234" s="44">
        <v>54</v>
      </c>
      <c r="P1234" s="36"/>
      <c r="Q1234" s="44">
        <v>101.9</v>
      </c>
      <c r="R1234" s="44">
        <v>4.7</v>
      </c>
      <c r="S1234" s="41"/>
      <c r="T1234" s="41">
        <f t="shared" si="54"/>
        <v>-6.1583577712609943</v>
      </c>
      <c r="U1234" s="41">
        <f t="shared" si="55"/>
        <v>-143.40175953079176</v>
      </c>
    </row>
    <row r="1235" spans="1:21">
      <c r="A1235" s="51" t="s">
        <v>1744</v>
      </c>
      <c r="B1235" s="50">
        <v>133.6</v>
      </c>
      <c r="C1235" s="50">
        <v>1.804</v>
      </c>
      <c r="D1235" s="36"/>
      <c r="E1235" s="92">
        <v>39.0625</v>
      </c>
      <c r="F1235" s="92">
        <v>6.256103515625</v>
      </c>
      <c r="G1235" s="49">
        <v>0.32800000000000001</v>
      </c>
      <c r="H1235" s="49">
        <v>7.1999999999999995E-2</v>
      </c>
      <c r="I1235" s="70" t="s">
        <v>26</v>
      </c>
      <c r="J1235" s="44">
        <v>781</v>
      </c>
      <c r="K1235" s="44">
        <v>74</v>
      </c>
      <c r="L1235" s="44">
        <v>163</v>
      </c>
      <c r="M1235" s="44">
        <v>13</v>
      </c>
      <c r="N1235" s="44">
        <v>3607</v>
      </c>
      <c r="O1235" s="44">
        <v>168</v>
      </c>
      <c r="P1235" s="36"/>
      <c r="Q1235" s="44">
        <v>106</v>
      </c>
      <c r="R1235" s="44">
        <v>8.4</v>
      </c>
      <c r="S1235" s="41"/>
      <c r="T1235" s="41">
        <f t="shared" si="54"/>
        <v>-379.14110429447851</v>
      </c>
      <c r="U1235" s="41">
        <f t="shared" si="55"/>
        <v>-2112.8834355828221</v>
      </c>
    </row>
    <row r="1236" spans="1:21">
      <c r="A1236" s="48" t="s">
        <v>1743</v>
      </c>
      <c r="B1236" s="47">
        <v>1017</v>
      </c>
      <c r="C1236" s="47">
        <v>32.5</v>
      </c>
      <c r="D1236" s="36"/>
      <c r="E1236" s="72">
        <v>54.347826086956523</v>
      </c>
      <c r="F1236" s="72">
        <v>3.5444234404536865</v>
      </c>
      <c r="G1236" s="46">
        <v>4.9000000000000002E-2</v>
      </c>
      <c r="H1236" s="46">
        <v>2E-3</v>
      </c>
      <c r="I1236" s="70" t="s">
        <v>26</v>
      </c>
      <c r="J1236" s="44">
        <v>118.9</v>
      </c>
      <c r="K1236" s="44">
        <v>4.3</v>
      </c>
      <c r="L1236" s="44">
        <v>117.5</v>
      </c>
      <c r="M1236" s="44">
        <v>3.8</v>
      </c>
      <c r="N1236" s="44">
        <v>147</v>
      </c>
      <c r="O1236" s="44">
        <v>48</v>
      </c>
      <c r="P1236" s="36"/>
      <c r="Q1236" s="44">
        <v>117.4</v>
      </c>
      <c r="R1236" s="44">
        <v>3.8</v>
      </c>
      <c r="S1236" s="41"/>
      <c r="T1236" s="41">
        <f t="shared" si="54"/>
        <v>-1.1914893617021325</v>
      </c>
      <c r="U1236" s="41">
        <f t="shared" si="55"/>
        <v>-25.106382978723403</v>
      </c>
    </row>
    <row r="1237" spans="1:21">
      <c r="A1237" s="48" t="s">
        <v>1742</v>
      </c>
      <c r="B1237" s="47">
        <v>232</v>
      </c>
      <c r="C1237" s="47">
        <v>7.29</v>
      </c>
      <c r="D1237" s="36"/>
      <c r="E1237" s="72">
        <v>51.282051282051285</v>
      </c>
      <c r="F1237" s="72">
        <v>2.10387902695595</v>
      </c>
      <c r="G1237" s="46">
        <v>5.3100000000000001E-2</v>
      </c>
      <c r="H1237" s="46">
        <v>2.5000000000000001E-3</v>
      </c>
      <c r="I1237" s="70" t="s">
        <v>26</v>
      </c>
      <c r="J1237" s="44">
        <v>135.4</v>
      </c>
      <c r="K1237" s="44">
        <v>4</v>
      </c>
      <c r="L1237" s="44">
        <v>124.5</v>
      </c>
      <c r="M1237" s="44">
        <v>2.5</v>
      </c>
      <c r="N1237" s="44">
        <v>332</v>
      </c>
      <c r="O1237" s="44">
        <v>53</v>
      </c>
      <c r="P1237" s="36"/>
      <c r="Q1237" s="44">
        <v>123.8</v>
      </c>
      <c r="R1237" s="44">
        <v>2.5</v>
      </c>
      <c r="S1237" s="41"/>
      <c r="T1237" s="41">
        <f t="shared" si="54"/>
        <v>-8.7550200803212892</v>
      </c>
      <c r="U1237" s="41">
        <f t="shared" si="55"/>
        <v>-166.66666666666669</v>
      </c>
    </row>
    <row r="1238" spans="1:21">
      <c r="A1238" s="48" t="s">
        <v>1741</v>
      </c>
      <c r="B1238" s="47">
        <v>2290</v>
      </c>
      <c r="C1238" s="47">
        <v>49.9</v>
      </c>
      <c r="D1238" s="36"/>
      <c r="E1238" s="72">
        <v>48.614487117160913</v>
      </c>
      <c r="F1238" s="72">
        <v>2.1033978383214977</v>
      </c>
      <c r="G1238" s="46">
        <v>4.9000000000000002E-2</v>
      </c>
      <c r="H1238" s="46">
        <v>2.0999999999999999E-3</v>
      </c>
      <c r="I1238" s="70" t="s">
        <v>26</v>
      </c>
      <c r="J1238" s="44">
        <v>132.1</v>
      </c>
      <c r="K1238" s="44">
        <v>3.8</v>
      </c>
      <c r="L1238" s="44">
        <v>131.30000000000001</v>
      </c>
      <c r="M1238" s="44">
        <v>2.8</v>
      </c>
      <c r="N1238" s="44">
        <v>147</v>
      </c>
      <c r="O1238" s="44">
        <v>50</v>
      </c>
      <c r="P1238" s="36"/>
      <c r="Q1238" s="44">
        <v>131.19999999999999</v>
      </c>
      <c r="R1238" s="44">
        <v>2.8</v>
      </c>
      <c r="S1238" s="41"/>
      <c r="T1238" s="41">
        <f t="shared" si="54"/>
        <v>-0.60929169840059616</v>
      </c>
      <c r="U1238" s="41">
        <f t="shared" si="55"/>
        <v>-11.957349581111949</v>
      </c>
    </row>
    <row r="1239" spans="1:21">
      <c r="A1239" s="48" t="s">
        <v>1740</v>
      </c>
      <c r="B1239" s="47">
        <v>67</v>
      </c>
      <c r="C1239" s="47">
        <v>2.99</v>
      </c>
      <c r="D1239" s="36"/>
      <c r="E1239" s="72">
        <v>44.642857142857146</v>
      </c>
      <c r="F1239" s="72">
        <v>2.1922831632653064</v>
      </c>
      <c r="G1239" s="46">
        <v>6.4399999999999999E-2</v>
      </c>
      <c r="H1239" s="46">
        <v>6.3E-3</v>
      </c>
      <c r="I1239" s="70" t="s">
        <v>26</v>
      </c>
      <c r="J1239" s="44">
        <v>184.1</v>
      </c>
      <c r="K1239" s="44">
        <v>9.1999999999999993</v>
      </c>
      <c r="L1239" s="44">
        <v>142.80000000000001</v>
      </c>
      <c r="M1239" s="44">
        <v>3.5</v>
      </c>
      <c r="N1239" s="44">
        <v>754</v>
      </c>
      <c r="O1239" s="44">
        <v>103</v>
      </c>
      <c r="P1239" s="36"/>
      <c r="Q1239" s="44">
        <v>140</v>
      </c>
      <c r="R1239" s="44">
        <v>3.4</v>
      </c>
      <c r="S1239" s="41"/>
      <c r="T1239" s="41">
        <f t="shared" si="54"/>
        <v>-28.921568627450966</v>
      </c>
      <c r="U1239" s="41">
        <f t="shared" si="55"/>
        <v>-428.01120448179273</v>
      </c>
    </row>
    <row r="1240" spans="1:21">
      <c r="A1240" s="48" t="s">
        <v>1739</v>
      </c>
      <c r="B1240" s="47">
        <v>14.32</v>
      </c>
      <c r="C1240" s="47">
        <v>5.23</v>
      </c>
      <c r="D1240" s="36"/>
      <c r="E1240" s="72">
        <v>43.290043290043293</v>
      </c>
      <c r="F1240" s="72">
        <v>2.4362362024699693</v>
      </c>
      <c r="G1240" s="46">
        <v>8.3299999999999999E-2</v>
      </c>
      <c r="H1240" s="46">
        <v>9.2999999999999992E-3</v>
      </c>
      <c r="I1240" s="70" t="s">
        <v>26</v>
      </c>
      <c r="J1240" s="44">
        <v>239</v>
      </c>
      <c r="K1240" s="44">
        <v>13</v>
      </c>
      <c r="L1240" s="44">
        <v>147.19999999999999</v>
      </c>
      <c r="M1240" s="44">
        <v>4.0999999999999996</v>
      </c>
      <c r="N1240" s="44">
        <v>1275</v>
      </c>
      <c r="O1240" s="44">
        <v>109</v>
      </c>
      <c r="P1240" s="36"/>
      <c r="Q1240" s="44">
        <v>140.9</v>
      </c>
      <c r="R1240" s="44">
        <v>3.9</v>
      </c>
      <c r="S1240" s="41"/>
      <c r="T1240" s="41">
        <f t="shared" si="54"/>
        <v>-62.364130434782616</v>
      </c>
      <c r="U1240" s="41">
        <f t="shared" si="55"/>
        <v>-766.16847826086962</v>
      </c>
    </row>
    <row r="1241" spans="1:21">
      <c r="A1241" s="48" t="s">
        <v>1738</v>
      </c>
      <c r="B1241" s="47">
        <v>597</v>
      </c>
      <c r="C1241" s="47">
        <v>37.1</v>
      </c>
      <c r="D1241" s="36"/>
      <c r="E1241" s="72">
        <v>42.735042735042732</v>
      </c>
      <c r="F1241" s="72">
        <v>2.1915406530791142</v>
      </c>
      <c r="G1241" s="46">
        <v>4.9700000000000001E-2</v>
      </c>
      <c r="H1241" s="46">
        <v>2E-3</v>
      </c>
      <c r="I1241" s="70" t="s">
        <v>26</v>
      </c>
      <c r="J1241" s="44">
        <v>150.9</v>
      </c>
      <c r="K1241" s="44">
        <v>4.5999999999999996</v>
      </c>
      <c r="L1241" s="44">
        <v>149.1</v>
      </c>
      <c r="M1241" s="44">
        <v>3.8</v>
      </c>
      <c r="N1241" s="44">
        <v>180</v>
      </c>
      <c r="O1241" s="44">
        <v>47</v>
      </c>
      <c r="P1241" s="36"/>
      <c r="Q1241" s="44">
        <v>149</v>
      </c>
      <c r="R1241" s="44">
        <v>3.8</v>
      </c>
      <c r="S1241" s="41"/>
      <c r="T1241" s="41">
        <f t="shared" si="54"/>
        <v>-1.2072434607645952</v>
      </c>
      <c r="U1241" s="41">
        <f t="shared" si="55"/>
        <v>-20.724346076458758</v>
      </c>
    </row>
    <row r="1242" spans="1:21">
      <c r="A1242" s="48" t="s">
        <v>1737</v>
      </c>
      <c r="B1242" s="47">
        <v>74</v>
      </c>
      <c r="C1242" s="47">
        <v>3.78</v>
      </c>
      <c r="D1242" s="36"/>
      <c r="E1242" s="72">
        <v>35.587188612099645</v>
      </c>
      <c r="F1242" s="72">
        <v>1.8996719899697319</v>
      </c>
      <c r="G1242" s="46">
        <v>5.0700000000000002E-2</v>
      </c>
      <c r="H1242" s="46">
        <v>2.5000000000000001E-3</v>
      </c>
      <c r="I1242" s="70" t="s">
        <v>26</v>
      </c>
      <c r="J1242" s="44">
        <v>182</v>
      </c>
      <c r="K1242" s="44">
        <v>6.1</v>
      </c>
      <c r="L1242" s="44">
        <v>178.6</v>
      </c>
      <c r="M1242" s="44">
        <v>4.7</v>
      </c>
      <c r="N1242" s="44">
        <v>226</v>
      </c>
      <c r="O1242" s="44">
        <v>57</v>
      </c>
      <c r="P1242" s="36"/>
      <c r="Q1242" s="44">
        <v>178.4</v>
      </c>
      <c r="R1242" s="44">
        <v>4.7</v>
      </c>
      <c r="S1242" s="41"/>
      <c r="T1242" s="41">
        <f t="shared" si="54"/>
        <v>-1.9036954087346056</v>
      </c>
      <c r="U1242" s="41">
        <f t="shared" si="55"/>
        <v>-26.539753639417697</v>
      </c>
    </row>
    <row r="1243" spans="1:21">
      <c r="A1243" s="48"/>
      <c r="B1243" s="47"/>
      <c r="C1243" s="47"/>
      <c r="D1243" s="36"/>
      <c r="E1243" s="72"/>
      <c r="F1243" s="72"/>
      <c r="G1243" s="46"/>
      <c r="H1243" s="46"/>
      <c r="I1243" s="70" t="s">
        <v>26</v>
      </c>
      <c r="J1243" s="36"/>
      <c r="K1243" s="36"/>
      <c r="L1243" s="36"/>
      <c r="M1243" s="36"/>
      <c r="N1243" s="36"/>
      <c r="O1243" s="36"/>
      <c r="P1243" s="36"/>
      <c r="Q1243" s="36"/>
      <c r="R1243" s="36"/>
      <c r="S1243" s="41"/>
      <c r="T1243" s="41"/>
      <c r="U1243" s="41"/>
    </row>
    <row r="1244" spans="1:21">
      <c r="A1244" s="48" t="s">
        <v>1736</v>
      </c>
      <c r="B1244" s="47">
        <v>819</v>
      </c>
      <c r="C1244" s="47">
        <v>4.37</v>
      </c>
      <c r="D1244" s="36"/>
      <c r="E1244" s="72">
        <v>110.61946902654869</v>
      </c>
      <c r="F1244" s="72">
        <v>7.4643668259064944</v>
      </c>
      <c r="G1244" s="46">
        <v>5.5199999999999999E-2</v>
      </c>
      <c r="H1244" s="46">
        <v>3.0000000000000001E-3</v>
      </c>
      <c r="I1244" s="70" t="s">
        <v>26</v>
      </c>
      <c r="J1244" s="44">
        <v>67.5</v>
      </c>
      <c r="K1244" s="44">
        <v>2.8</v>
      </c>
      <c r="L1244" s="44">
        <v>58</v>
      </c>
      <c r="M1244" s="44">
        <v>1.9</v>
      </c>
      <c r="N1244" s="44">
        <v>419</v>
      </c>
      <c r="O1244" s="44">
        <v>61</v>
      </c>
      <c r="P1244" s="36"/>
      <c r="Q1244" s="44">
        <v>57.4</v>
      </c>
      <c r="R1244" s="44">
        <v>1.9</v>
      </c>
      <c r="S1244" s="41"/>
      <c r="T1244" s="41">
        <f t="shared" ref="T1244:T1252" si="56">(L1244-J1244)/L1244*100</f>
        <v>-16.379310344827587</v>
      </c>
      <c r="U1244" s="41">
        <f t="shared" ref="U1244:U1252" si="57">(L1244-N1244)/L1244*100</f>
        <v>-622.41379310344826</v>
      </c>
    </row>
    <row r="1245" spans="1:21">
      <c r="A1245" s="48" t="s">
        <v>1735</v>
      </c>
      <c r="B1245" s="47">
        <v>775</v>
      </c>
      <c r="C1245" s="47">
        <v>4.34</v>
      </c>
      <c r="D1245" s="36"/>
      <c r="E1245" s="72">
        <v>108.45986984815617</v>
      </c>
      <c r="F1245" s="72">
        <v>5.9994071174142789</v>
      </c>
      <c r="G1245" s="46">
        <v>5.3900000000000003E-2</v>
      </c>
      <c r="H1245" s="46">
        <v>2.8999999999999998E-3</v>
      </c>
      <c r="I1245" s="70" t="s">
        <v>26</v>
      </c>
      <c r="J1245" s="44">
        <v>67.3</v>
      </c>
      <c r="K1245" s="44">
        <v>2.5</v>
      </c>
      <c r="L1245" s="44">
        <v>59.2</v>
      </c>
      <c r="M1245" s="44">
        <v>1.6</v>
      </c>
      <c r="N1245" s="44">
        <v>366</v>
      </c>
      <c r="O1245" s="44">
        <v>61</v>
      </c>
      <c r="P1245" s="36"/>
      <c r="Q1245" s="44">
        <v>58.7</v>
      </c>
      <c r="R1245" s="44">
        <v>1.6</v>
      </c>
      <c r="S1245" s="41"/>
      <c r="T1245" s="41">
        <f t="shared" si="56"/>
        <v>-13.682432432432423</v>
      </c>
      <c r="U1245" s="41">
        <f t="shared" si="57"/>
        <v>-518.24324324324323</v>
      </c>
    </row>
    <row r="1246" spans="1:21">
      <c r="A1246" s="48" t="s">
        <v>1734</v>
      </c>
      <c r="B1246" s="47">
        <v>1244</v>
      </c>
      <c r="C1246" s="47">
        <v>50.3</v>
      </c>
      <c r="D1246" s="36"/>
      <c r="E1246" s="72">
        <v>93.808630393996253</v>
      </c>
      <c r="F1246" s="72">
        <v>4.5760307509266465</v>
      </c>
      <c r="G1246" s="46">
        <v>4.9599999999999998E-2</v>
      </c>
      <c r="H1246" s="46">
        <v>2.7000000000000001E-3</v>
      </c>
      <c r="I1246" s="70" t="s">
        <v>26</v>
      </c>
      <c r="J1246" s="44">
        <v>71.400000000000006</v>
      </c>
      <c r="K1246" s="44">
        <v>2.5</v>
      </c>
      <c r="L1246" s="44">
        <v>68.400000000000006</v>
      </c>
      <c r="M1246" s="44">
        <v>1.7</v>
      </c>
      <c r="N1246" s="44">
        <v>175</v>
      </c>
      <c r="O1246" s="44">
        <v>63</v>
      </c>
      <c r="P1246" s="36"/>
      <c r="Q1246" s="44">
        <v>68.2</v>
      </c>
      <c r="R1246" s="44">
        <v>1.7</v>
      </c>
      <c r="S1246" s="41"/>
      <c r="T1246" s="41">
        <f t="shared" si="56"/>
        <v>-4.3859649122807012</v>
      </c>
      <c r="U1246" s="41">
        <f t="shared" si="57"/>
        <v>-155.84795321637426</v>
      </c>
    </row>
    <row r="1247" spans="1:21">
      <c r="A1247" s="48" t="s">
        <v>1733</v>
      </c>
      <c r="B1247" s="47">
        <v>790</v>
      </c>
      <c r="C1247" s="47">
        <v>31.8</v>
      </c>
      <c r="D1247" s="36"/>
      <c r="E1247" s="72">
        <v>92.592592592592581</v>
      </c>
      <c r="F1247" s="72">
        <v>3.0864197530864192</v>
      </c>
      <c r="G1247" s="46">
        <v>4.8000000000000001E-2</v>
      </c>
      <c r="H1247" s="46">
        <v>2.2000000000000001E-3</v>
      </c>
      <c r="I1247" s="70" t="s">
        <v>26</v>
      </c>
      <c r="J1247" s="44">
        <v>70.099999999999994</v>
      </c>
      <c r="K1247" s="44">
        <v>1.9</v>
      </c>
      <c r="L1247" s="44">
        <v>69.2</v>
      </c>
      <c r="M1247" s="44">
        <v>1.1000000000000001</v>
      </c>
      <c r="N1247" s="44">
        <v>98</v>
      </c>
      <c r="O1247" s="44">
        <v>54</v>
      </c>
      <c r="P1247" s="36"/>
      <c r="Q1247" s="44">
        <v>69.2</v>
      </c>
      <c r="R1247" s="44">
        <v>1.1000000000000001</v>
      </c>
      <c r="S1247" s="41"/>
      <c r="T1247" s="41">
        <f t="shared" si="56"/>
        <v>-1.3005780346820686</v>
      </c>
      <c r="U1247" s="41">
        <f t="shared" si="57"/>
        <v>-41.618497109826585</v>
      </c>
    </row>
    <row r="1248" spans="1:21">
      <c r="A1248" s="48" t="s">
        <v>1732</v>
      </c>
      <c r="B1248" s="47">
        <v>1380</v>
      </c>
      <c r="C1248" s="47">
        <v>5.35</v>
      </c>
      <c r="D1248" s="36"/>
      <c r="E1248" s="72">
        <v>87.032201914708438</v>
      </c>
      <c r="F1248" s="72">
        <v>3.560063959957612</v>
      </c>
      <c r="G1248" s="46">
        <v>4.87E-2</v>
      </c>
      <c r="H1248" s="46">
        <v>2.0999999999999999E-3</v>
      </c>
      <c r="I1248" s="70" t="s">
        <v>26</v>
      </c>
      <c r="J1248" s="44">
        <v>75.400000000000006</v>
      </c>
      <c r="K1248" s="44">
        <v>2.2000000000000002</v>
      </c>
      <c r="L1248" s="44">
        <v>73.599999999999994</v>
      </c>
      <c r="M1248" s="44">
        <v>1.5</v>
      </c>
      <c r="N1248" s="44">
        <v>132</v>
      </c>
      <c r="O1248" s="44">
        <v>51</v>
      </c>
      <c r="P1248" s="36"/>
      <c r="Q1248" s="44">
        <v>73.5</v>
      </c>
      <c r="R1248" s="44">
        <v>1.5</v>
      </c>
      <c r="S1248" s="41"/>
      <c r="T1248" s="41">
        <f t="shared" si="56"/>
        <v>-2.445652173913059</v>
      </c>
      <c r="U1248" s="41">
        <f t="shared" si="57"/>
        <v>-79.347826086956545</v>
      </c>
    </row>
    <row r="1249" spans="1:21">
      <c r="A1249" s="48" t="s">
        <v>1731</v>
      </c>
      <c r="B1249" s="47">
        <v>1619</v>
      </c>
      <c r="C1249" s="47">
        <v>7.43</v>
      </c>
      <c r="D1249" s="36"/>
      <c r="E1249" s="72">
        <v>85.836909871244629</v>
      </c>
      <c r="F1249" s="72">
        <v>6.1154193298826645</v>
      </c>
      <c r="G1249" s="46">
        <v>4.7E-2</v>
      </c>
      <c r="H1249" s="46">
        <v>2.5999999999999999E-3</v>
      </c>
      <c r="I1249" s="70" t="s">
        <v>26</v>
      </c>
      <c r="J1249" s="44">
        <v>73.900000000000006</v>
      </c>
      <c r="K1249" s="44">
        <v>3.2</v>
      </c>
      <c r="L1249" s="44">
        <v>74.7</v>
      </c>
      <c r="M1249" s="44">
        <v>2.6</v>
      </c>
      <c r="N1249" s="44">
        <v>48</v>
      </c>
      <c r="O1249" s="44">
        <v>66</v>
      </c>
      <c r="P1249" s="36"/>
      <c r="Q1249" s="44">
        <v>74.7</v>
      </c>
      <c r="R1249" s="44">
        <v>2.6</v>
      </c>
      <c r="S1249" s="41"/>
      <c r="T1249" s="41">
        <f t="shared" si="56"/>
        <v>1.0709504685408262</v>
      </c>
      <c r="U1249" s="41">
        <f t="shared" si="57"/>
        <v>35.742971887550198</v>
      </c>
    </row>
    <row r="1250" spans="1:21">
      <c r="A1250" s="48" t="s">
        <v>1730</v>
      </c>
      <c r="B1250" s="47">
        <v>1414</v>
      </c>
      <c r="C1250" s="47">
        <v>44.7</v>
      </c>
      <c r="D1250" s="36"/>
      <c r="E1250" s="72">
        <v>81.566068515497548</v>
      </c>
      <c r="F1250" s="72">
        <v>3.3930420018681686</v>
      </c>
      <c r="G1250" s="46">
        <v>5.0299999999999997E-2</v>
      </c>
      <c r="H1250" s="46">
        <v>2E-3</v>
      </c>
      <c r="I1250" s="70" t="s">
        <v>26</v>
      </c>
      <c r="J1250" s="44">
        <v>82.8</v>
      </c>
      <c r="K1250" s="44">
        <v>2.2999999999999998</v>
      </c>
      <c r="L1250" s="44">
        <v>78.599999999999994</v>
      </c>
      <c r="M1250" s="44">
        <v>1.6</v>
      </c>
      <c r="N1250" s="44">
        <v>208</v>
      </c>
      <c r="O1250" s="44">
        <v>46</v>
      </c>
      <c r="P1250" s="36"/>
      <c r="Q1250" s="44">
        <v>78.3</v>
      </c>
      <c r="R1250" s="44">
        <v>1.6</v>
      </c>
      <c r="S1250" s="41"/>
      <c r="T1250" s="41">
        <f t="shared" si="56"/>
        <v>-5.3435114503816834</v>
      </c>
      <c r="U1250" s="41">
        <f t="shared" si="57"/>
        <v>-164.63104325699746</v>
      </c>
    </row>
    <row r="1251" spans="1:21">
      <c r="A1251" s="48" t="s">
        <v>1729</v>
      </c>
      <c r="B1251" s="47">
        <v>2600</v>
      </c>
      <c r="C1251" s="47">
        <v>26.9</v>
      </c>
      <c r="D1251" s="36"/>
      <c r="E1251" s="72">
        <v>49.75124378109453</v>
      </c>
      <c r="F1251" s="72">
        <v>3.4652607608722561</v>
      </c>
      <c r="G1251" s="46">
        <v>5.4199999999999998E-2</v>
      </c>
      <c r="H1251" s="46">
        <v>2.2000000000000001E-3</v>
      </c>
      <c r="I1251" s="70" t="s">
        <v>26</v>
      </c>
      <c r="J1251" s="44">
        <v>142</v>
      </c>
      <c r="K1251" s="44">
        <v>5.3</v>
      </c>
      <c r="L1251" s="44">
        <v>128.30000000000001</v>
      </c>
      <c r="M1251" s="44">
        <v>4.4000000000000004</v>
      </c>
      <c r="N1251" s="44">
        <v>378</v>
      </c>
      <c r="O1251" s="44">
        <v>46</v>
      </c>
      <c r="P1251" s="36"/>
      <c r="Q1251" s="44">
        <v>127.4</v>
      </c>
      <c r="R1251" s="44">
        <v>4.4000000000000004</v>
      </c>
      <c r="S1251" s="41"/>
      <c r="T1251" s="41">
        <f t="shared" si="56"/>
        <v>-10.678098207326569</v>
      </c>
      <c r="U1251" s="41">
        <f t="shared" si="57"/>
        <v>-194.62197973499607</v>
      </c>
    </row>
    <row r="1252" spans="1:21">
      <c r="A1252" s="48" t="s">
        <v>1728</v>
      </c>
      <c r="B1252" s="47">
        <v>1910</v>
      </c>
      <c r="C1252" s="47">
        <v>27</v>
      </c>
      <c r="D1252" s="36"/>
      <c r="E1252" s="72">
        <v>46.082949308755758</v>
      </c>
      <c r="F1252" s="72">
        <v>9.131644333071419</v>
      </c>
      <c r="G1252" s="46">
        <v>6.3E-2</v>
      </c>
      <c r="H1252" s="46">
        <v>5.4000000000000003E-3</v>
      </c>
      <c r="I1252" s="70" t="s">
        <v>26</v>
      </c>
      <c r="J1252" s="44">
        <v>175</v>
      </c>
      <c r="K1252" s="44">
        <v>17</v>
      </c>
      <c r="L1252" s="44">
        <v>138</v>
      </c>
      <c r="M1252" s="44">
        <v>14</v>
      </c>
      <c r="N1252" s="44">
        <v>707</v>
      </c>
      <c r="O1252" s="44">
        <v>91</v>
      </c>
      <c r="P1252" s="36"/>
      <c r="Q1252" s="44">
        <v>136</v>
      </c>
      <c r="R1252" s="44">
        <v>13</v>
      </c>
      <c r="S1252" s="41"/>
      <c r="T1252" s="41">
        <f t="shared" si="56"/>
        <v>-26.811594202898554</v>
      </c>
      <c r="U1252" s="41">
        <f t="shared" si="57"/>
        <v>-412.31884057971013</v>
      </c>
    </row>
    <row r="1253" spans="1:21">
      <c r="B1253" s="36"/>
      <c r="C1253" s="36"/>
      <c r="D1253" s="36"/>
      <c r="E1253" s="66"/>
      <c r="F1253" s="66"/>
      <c r="G1253" s="68"/>
      <c r="H1253" s="68"/>
      <c r="I1253" s="70" t="s">
        <v>26</v>
      </c>
      <c r="J1253" s="36"/>
      <c r="K1253" s="36"/>
      <c r="L1253" s="36"/>
      <c r="M1253" s="36"/>
      <c r="N1253" s="36"/>
      <c r="O1253" s="36"/>
      <c r="P1253" s="36"/>
      <c r="Q1253" s="36"/>
      <c r="R1253" s="36"/>
      <c r="S1253" s="41"/>
      <c r="T1253" s="41"/>
      <c r="U1253" s="41"/>
    </row>
    <row r="1254" spans="1:21">
      <c r="A1254" s="35" t="s">
        <v>1727</v>
      </c>
      <c r="B1254" s="36">
        <v>272</v>
      </c>
      <c r="C1254" s="36">
        <v>1.0209999999999999</v>
      </c>
      <c r="D1254" s="36"/>
      <c r="E1254" s="66">
        <v>98.231827111984288</v>
      </c>
      <c r="F1254" s="66">
        <v>7.7195934862070184</v>
      </c>
      <c r="G1254" s="68">
        <v>0.06</v>
      </c>
      <c r="H1254" s="68">
        <v>9.4999999999999998E-3</v>
      </c>
      <c r="I1254" s="70" t="s">
        <v>26</v>
      </c>
      <c r="J1254" s="44">
        <v>82.1</v>
      </c>
      <c r="K1254" s="44">
        <v>7</v>
      </c>
      <c r="L1254" s="44">
        <v>65.3</v>
      </c>
      <c r="M1254" s="44">
        <v>2.6</v>
      </c>
      <c r="N1254" s="44">
        <v>603</v>
      </c>
      <c r="O1254" s="44">
        <v>171</v>
      </c>
      <c r="P1254" s="36"/>
      <c r="Q1254" s="44">
        <v>64.3</v>
      </c>
      <c r="R1254" s="44">
        <v>2.5</v>
      </c>
      <c r="S1254" s="41"/>
      <c r="T1254" s="41">
        <f t="shared" ref="T1254:T1271" si="58">(L1254-J1254)/L1254*100</f>
        <v>-25.727411944869829</v>
      </c>
      <c r="U1254" s="41">
        <f t="shared" ref="U1254:U1271" si="59">(L1254-N1254)/L1254*100</f>
        <v>-823.43032159264931</v>
      </c>
    </row>
    <row r="1255" spans="1:21">
      <c r="A1255" s="35" t="s">
        <v>1726</v>
      </c>
      <c r="B1255" s="36">
        <v>3800</v>
      </c>
      <c r="C1255" s="36">
        <v>2.6339999999999999</v>
      </c>
      <c r="D1255" s="36"/>
      <c r="E1255" s="66">
        <v>80.906148867313917</v>
      </c>
      <c r="F1255" s="66">
        <v>5.7603083335951659</v>
      </c>
      <c r="G1255" s="68">
        <v>4.9200000000000001E-2</v>
      </c>
      <c r="H1255" s="68">
        <v>3.2000000000000002E-3</v>
      </c>
      <c r="I1255" s="70" t="s">
        <v>26</v>
      </c>
      <c r="J1255" s="44">
        <v>81.7</v>
      </c>
      <c r="K1255" s="44">
        <v>3.8</v>
      </c>
      <c r="L1255" s="44">
        <v>79.2</v>
      </c>
      <c r="M1255" s="44">
        <v>2.8</v>
      </c>
      <c r="N1255" s="44">
        <v>156</v>
      </c>
      <c r="O1255" s="44">
        <v>76</v>
      </c>
      <c r="P1255" s="36"/>
      <c r="Q1255" s="44">
        <v>79</v>
      </c>
      <c r="R1255" s="44">
        <v>2.8</v>
      </c>
      <c r="S1255" s="41"/>
      <c r="T1255" s="41">
        <f t="shared" si="58"/>
        <v>-3.1565656565656566</v>
      </c>
      <c r="U1255" s="41">
        <f t="shared" si="59"/>
        <v>-96.969696969696955</v>
      </c>
    </row>
    <row r="1256" spans="1:21">
      <c r="A1256" s="35" t="s">
        <v>1725</v>
      </c>
      <c r="B1256" s="36">
        <v>1090</v>
      </c>
      <c r="C1256" s="36">
        <v>2.113</v>
      </c>
      <c r="D1256" s="36"/>
      <c r="E1256" s="66">
        <v>79.428117553613973</v>
      </c>
      <c r="F1256" s="66">
        <v>5.488678496556326</v>
      </c>
      <c r="G1256" s="68">
        <v>5.11E-2</v>
      </c>
      <c r="H1256" s="68">
        <v>5.0000000000000001E-3</v>
      </c>
      <c r="I1256" s="70" t="s">
        <v>26</v>
      </c>
      <c r="J1256" s="44">
        <v>86.3</v>
      </c>
      <c r="K1256" s="44">
        <v>5</v>
      </c>
      <c r="L1256" s="44">
        <v>80.7</v>
      </c>
      <c r="M1256" s="44">
        <v>2.8</v>
      </c>
      <c r="N1256" s="44">
        <v>244</v>
      </c>
      <c r="O1256" s="44">
        <v>113</v>
      </c>
      <c r="P1256" s="36"/>
      <c r="Q1256" s="44">
        <v>80.3</v>
      </c>
      <c r="R1256" s="44">
        <v>2.8</v>
      </c>
      <c r="S1256" s="41"/>
      <c r="T1256" s="41">
        <f t="shared" si="58"/>
        <v>-6.9392812887236603</v>
      </c>
      <c r="U1256" s="41">
        <f t="shared" si="59"/>
        <v>-202.35439900867411</v>
      </c>
    </row>
    <row r="1257" spans="1:21">
      <c r="A1257" s="35" t="s">
        <v>1724</v>
      </c>
      <c r="B1257" s="36">
        <v>2000</v>
      </c>
      <c r="C1257" s="36">
        <v>1.444</v>
      </c>
      <c r="D1257" s="36"/>
      <c r="E1257" s="66">
        <v>78.003120124804994</v>
      </c>
      <c r="F1257" s="66">
        <v>5.8411072792365681</v>
      </c>
      <c r="G1257" s="68">
        <v>4.8300000000000003E-2</v>
      </c>
      <c r="H1257" s="68">
        <v>3.2000000000000002E-3</v>
      </c>
      <c r="I1257" s="70" t="s">
        <v>26</v>
      </c>
      <c r="J1257" s="44">
        <v>83.2</v>
      </c>
      <c r="K1257" s="44">
        <v>4</v>
      </c>
      <c r="L1257" s="44">
        <v>82.1</v>
      </c>
      <c r="M1257" s="44">
        <v>3.1</v>
      </c>
      <c r="N1257" s="44">
        <v>113</v>
      </c>
      <c r="O1257" s="44">
        <v>78</v>
      </c>
      <c r="P1257" s="36"/>
      <c r="Q1257" s="44">
        <v>82.1</v>
      </c>
      <c r="R1257" s="44">
        <v>3.1</v>
      </c>
      <c r="S1257" s="41"/>
      <c r="T1257" s="41">
        <f t="shared" si="58"/>
        <v>-1.3398294762484879</v>
      </c>
      <c r="U1257" s="41">
        <f t="shared" si="59"/>
        <v>-37.637028014616334</v>
      </c>
    </row>
    <row r="1258" spans="1:21">
      <c r="A1258" s="35" t="s">
        <v>1723</v>
      </c>
      <c r="B1258" s="36">
        <v>1930</v>
      </c>
      <c r="C1258" s="36">
        <v>2.0329999999999999</v>
      </c>
      <c r="D1258" s="36"/>
      <c r="E1258" s="66">
        <v>74.239049740163324</v>
      </c>
      <c r="F1258" s="66">
        <v>5.1256359508798734</v>
      </c>
      <c r="G1258" s="68">
        <v>4.5999999999999999E-2</v>
      </c>
      <c r="H1258" s="68">
        <v>3.2000000000000002E-3</v>
      </c>
      <c r="I1258" s="70" t="s">
        <v>26</v>
      </c>
      <c r="J1258" s="44">
        <v>83.2</v>
      </c>
      <c r="K1258" s="44">
        <v>3.9</v>
      </c>
      <c r="L1258" s="44">
        <v>86.3</v>
      </c>
      <c r="M1258" s="44">
        <v>3</v>
      </c>
      <c r="N1258" s="44">
        <v>2.0000000000000001E-4</v>
      </c>
      <c r="O1258" s="44">
        <v>86.584299999999999</v>
      </c>
      <c r="P1258" s="36"/>
      <c r="Q1258" s="44">
        <v>86.4</v>
      </c>
      <c r="R1258" s="44">
        <v>3</v>
      </c>
      <c r="S1258" s="41"/>
      <c r="T1258" s="41">
        <f t="shared" si="58"/>
        <v>3.5921205098493565</v>
      </c>
      <c r="U1258" s="41">
        <f t="shared" si="59"/>
        <v>99.999768250289677</v>
      </c>
    </row>
    <row r="1259" spans="1:21">
      <c r="A1259" s="35" t="s">
        <v>1722</v>
      </c>
      <c r="B1259" s="36">
        <v>2770</v>
      </c>
      <c r="C1259" s="36">
        <v>7.41</v>
      </c>
      <c r="D1259" s="36"/>
      <c r="E1259" s="66">
        <v>74.019245003700959</v>
      </c>
      <c r="F1259" s="66">
        <v>4.9857522541352974</v>
      </c>
      <c r="G1259" s="68">
        <v>4.7600000000000003E-2</v>
      </c>
      <c r="H1259" s="68">
        <v>2.5999999999999999E-3</v>
      </c>
      <c r="I1259" s="70" t="s">
        <v>26</v>
      </c>
      <c r="J1259" s="44">
        <v>86.2</v>
      </c>
      <c r="K1259" s="44">
        <v>3.6</v>
      </c>
      <c r="L1259" s="44">
        <v>86.5</v>
      </c>
      <c r="M1259" s="44">
        <v>2.9</v>
      </c>
      <c r="N1259" s="44">
        <v>78</v>
      </c>
      <c r="O1259" s="44">
        <v>65</v>
      </c>
      <c r="P1259" s="36"/>
      <c r="Q1259" s="44">
        <v>86.5</v>
      </c>
      <c r="R1259" s="44">
        <v>2.9</v>
      </c>
      <c r="S1259" s="41"/>
      <c r="T1259" s="41">
        <f t="shared" si="58"/>
        <v>0.34682080924855163</v>
      </c>
      <c r="U1259" s="41">
        <f t="shared" si="59"/>
        <v>9.8265895953757223</v>
      </c>
    </row>
    <row r="1260" spans="1:21">
      <c r="A1260" s="35" t="s">
        <v>1721</v>
      </c>
      <c r="B1260" s="36">
        <v>3800</v>
      </c>
      <c r="C1260" s="36">
        <v>1.506</v>
      </c>
      <c r="D1260" s="36"/>
      <c r="E1260" s="66">
        <v>73.90983000739098</v>
      </c>
      <c r="F1260" s="66">
        <v>5.4626629717214321</v>
      </c>
      <c r="G1260" s="68">
        <v>4.7399999999999998E-2</v>
      </c>
      <c r="H1260" s="68">
        <v>2.5000000000000001E-3</v>
      </c>
      <c r="I1260" s="70" t="s">
        <v>26</v>
      </c>
      <c r="J1260" s="44">
        <v>86</v>
      </c>
      <c r="K1260" s="44">
        <v>3.7</v>
      </c>
      <c r="L1260" s="44">
        <v>86.6</v>
      </c>
      <c r="M1260" s="44">
        <v>3.2</v>
      </c>
      <c r="N1260" s="44">
        <v>68</v>
      </c>
      <c r="O1260" s="44">
        <v>63</v>
      </c>
      <c r="P1260" s="36"/>
      <c r="Q1260" s="44">
        <v>86.7</v>
      </c>
      <c r="R1260" s="44">
        <v>3.2</v>
      </c>
      <c r="S1260" s="41"/>
      <c r="T1260" s="41">
        <f t="shared" si="58"/>
        <v>0.69284064665126366</v>
      </c>
      <c r="U1260" s="41">
        <f t="shared" si="59"/>
        <v>21.47806004618937</v>
      </c>
    </row>
    <row r="1261" spans="1:21">
      <c r="A1261" s="35" t="s">
        <v>1720</v>
      </c>
      <c r="B1261" s="36">
        <v>3540</v>
      </c>
      <c r="C1261" s="36">
        <v>2.3010000000000002</v>
      </c>
      <c r="D1261" s="36"/>
      <c r="E1261" s="66">
        <v>73.313782991202345</v>
      </c>
      <c r="F1261" s="66">
        <v>4.9449179143626223</v>
      </c>
      <c r="G1261" s="68">
        <v>4.7199999999999999E-2</v>
      </c>
      <c r="H1261" s="68">
        <v>2.8E-3</v>
      </c>
      <c r="I1261" s="70" t="s">
        <v>26</v>
      </c>
      <c r="J1261" s="44">
        <v>86.3</v>
      </c>
      <c r="K1261" s="44">
        <v>3.7</v>
      </c>
      <c r="L1261" s="44">
        <v>87.3</v>
      </c>
      <c r="M1261" s="44">
        <v>2.9</v>
      </c>
      <c r="N1261" s="44">
        <v>58</v>
      </c>
      <c r="O1261" s="44">
        <v>71</v>
      </c>
      <c r="P1261" s="36"/>
      <c r="Q1261" s="44">
        <v>87.4</v>
      </c>
      <c r="R1261" s="44">
        <v>2.9</v>
      </c>
      <c r="S1261" s="41"/>
      <c r="T1261" s="41">
        <f t="shared" si="58"/>
        <v>1.1454753722794961</v>
      </c>
      <c r="U1261" s="41">
        <f t="shared" si="59"/>
        <v>33.562428407789227</v>
      </c>
    </row>
    <row r="1262" spans="1:21">
      <c r="A1262" s="35" t="s">
        <v>1719</v>
      </c>
      <c r="B1262" s="36">
        <v>405</v>
      </c>
      <c r="C1262" s="36">
        <v>0.82499999999999996</v>
      </c>
      <c r="D1262" s="36"/>
      <c r="E1262" s="66">
        <v>71.530758226037193</v>
      </c>
      <c r="F1262" s="66">
        <v>5.1166493723917874</v>
      </c>
      <c r="G1262" s="68">
        <v>4.5100000000000001E-2</v>
      </c>
      <c r="H1262" s="68">
        <v>7.0000000000000001E-3</v>
      </c>
      <c r="I1262" s="70" t="s">
        <v>26</v>
      </c>
      <c r="J1262" s="44">
        <v>84.6</v>
      </c>
      <c r="K1262" s="44">
        <v>6.9</v>
      </c>
      <c r="L1262" s="44">
        <v>89.5</v>
      </c>
      <c r="M1262" s="44">
        <v>3.2</v>
      </c>
      <c r="N1262" s="44">
        <v>2.0000000000000001E-4</v>
      </c>
      <c r="O1262" s="44">
        <v>179.06989999999999</v>
      </c>
      <c r="P1262" s="36"/>
      <c r="Q1262" s="44">
        <v>89.8</v>
      </c>
      <c r="R1262" s="44">
        <v>3.2</v>
      </c>
      <c r="S1262" s="41"/>
      <c r="T1262" s="41">
        <f t="shared" si="58"/>
        <v>5.4748603351955367</v>
      </c>
      <c r="U1262" s="41">
        <f t="shared" si="59"/>
        <v>99.999776536312851</v>
      </c>
    </row>
    <row r="1263" spans="1:21">
      <c r="A1263" s="35" t="s">
        <v>1718</v>
      </c>
      <c r="B1263" s="36">
        <v>504</v>
      </c>
      <c r="C1263" s="36">
        <v>0.308</v>
      </c>
      <c r="D1263" s="36"/>
      <c r="E1263" s="66">
        <v>66.622251832111928</v>
      </c>
      <c r="F1263" s="66">
        <v>4.8823768830994752</v>
      </c>
      <c r="G1263" s="68">
        <v>5.6899999999999999E-2</v>
      </c>
      <c r="H1263" s="68">
        <v>5.5999999999999999E-3</v>
      </c>
      <c r="I1263" s="70" t="s">
        <v>26</v>
      </c>
      <c r="J1263" s="44">
        <v>113</v>
      </c>
      <c r="K1263" s="44">
        <v>6.6</v>
      </c>
      <c r="L1263" s="44">
        <v>96</v>
      </c>
      <c r="M1263" s="44">
        <v>3.5</v>
      </c>
      <c r="N1263" s="44">
        <v>487</v>
      </c>
      <c r="O1263" s="44">
        <v>109</v>
      </c>
      <c r="P1263" s="36"/>
      <c r="Q1263" s="44">
        <v>95</v>
      </c>
      <c r="R1263" s="44">
        <v>3.5</v>
      </c>
      <c r="S1263" s="41"/>
      <c r="T1263" s="41">
        <f t="shared" si="58"/>
        <v>-17.708333333333336</v>
      </c>
      <c r="U1263" s="41">
        <f t="shared" si="59"/>
        <v>-407.29166666666669</v>
      </c>
    </row>
    <row r="1264" spans="1:21">
      <c r="A1264" s="35" t="s">
        <v>1717</v>
      </c>
      <c r="B1264" s="36">
        <v>1770</v>
      </c>
      <c r="C1264" s="36">
        <v>3.89</v>
      </c>
      <c r="D1264" s="36"/>
      <c r="E1264" s="66">
        <v>23.474178403755868</v>
      </c>
      <c r="F1264" s="66">
        <v>1.7082148603672109</v>
      </c>
      <c r="G1264" s="68">
        <v>7.7600000000000002E-2</v>
      </c>
      <c r="H1264" s="68">
        <v>3.5999999999999999E-3</v>
      </c>
      <c r="I1264" s="70" t="s">
        <v>26</v>
      </c>
      <c r="J1264" s="44">
        <v>381</v>
      </c>
      <c r="K1264" s="44">
        <v>14</v>
      </c>
      <c r="L1264" s="44">
        <v>268.89999999999998</v>
      </c>
      <c r="M1264" s="44">
        <v>9.6</v>
      </c>
      <c r="N1264" s="44">
        <v>1136</v>
      </c>
      <c r="O1264" s="44">
        <v>46</v>
      </c>
      <c r="P1264" s="36"/>
      <c r="Q1264" s="44">
        <v>260.3</v>
      </c>
      <c r="R1264" s="44">
        <v>9.3000000000000007</v>
      </c>
      <c r="S1264" s="41"/>
      <c r="T1264" s="41">
        <f t="shared" si="58"/>
        <v>-41.688359985124599</v>
      </c>
      <c r="U1264" s="41">
        <f t="shared" si="59"/>
        <v>-322.46188174042396</v>
      </c>
    </row>
    <row r="1265" spans="1:21">
      <c r="A1265" s="35" t="s">
        <v>1716</v>
      </c>
      <c r="B1265" s="36">
        <v>1690</v>
      </c>
      <c r="C1265" s="36">
        <v>3.48</v>
      </c>
      <c r="D1265" s="36"/>
      <c r="E1265" s="66">
        <v>20.491803278688522</v>
      </c>
      <c r="F1265" s="66">
        <v>2.0155872077398542</v>
      </c>
      <c r="G1265" s="68">
        <v>8.0699999999999994E-2</v>
      </c>
      <c r="H1265" s="68">
        <v>3.7000000000000002E-3</v>
      </c>
      <c r="I1265" s="70" t="s">
        <v>26</v>
      </c>
      <c r="J1265" s="44">
        <v>440</v>
      </c>
      <c r="K1265" s="44">
        <v>19</v>
      </c>
      <c r="L1265" s="44">
        <v>307</v>
      </c>
      <c r="M1265" s="44">
        <v>15</v>
      </c>
      <c r="N1265" s="44">
        <v>1213</v>
      </c>
      <c r="O1265" s="44">
        <v>45</v>
      </c>
      <c r="P1265" s="36"/>
      <c r="Q1265" s="44">
        <v>297</v>
      </c>
      <c r="R1265" s="44">
        <v>14</v>
      </c>
      <c r="S1265" s="41"/>
      <c r="T1265" s="41">
        <f t="shared" si="58"/>
        <v>-43.322475570032573</v>
      </c>
      <c r="U1265" s="41">
        <f t="shared" si="59"/>
        <v>-295.114006514658</v>
      </c>
    </row>
    <row r="1266" spans="1:21">
      <c r="A1266" s="35" t="s">
        <v>1715</v>
      </c>
      <c r="B1266" s="36">
        <v>610</v>
      </c>
      <c r="C1266" s="36">
        <v>0.66800000000000004</v>
      </c>
      <c r="D1266" s="36"/>
      <c r="E1266" s="66">
        <v>6.0975609756097562</v>
      </c>
      <c r="F1266" s="66">
        <v>0.59488399762046407</v>
      </c>
      <c r="G1266" s="68">
        <v>8.7499999999999994E-2</v>
      </c>
      <c r="H1266" s="68">
        <v>3.5999999999999999E-3</v>
      </c>
      <c r="I1266" s="70" t="s">
        <v>26</v>
      </c>
      <c r="J1266" s="44">
        <v>1108</v>
      </c>
      <c r="K1266" s="44">
        <v>36</v>
      </c>
      <c r="L1266" s="44">
        <v>979</v>
      </c>
      <c r="M1266" s="44">
        <v>44</v>
      </c>
      <c r="N1266" s="44">
        <v>1371</v>
      </c>
      <c r="O1266" s="44">
        <v>40</v>
      </c>
      <c r="P1266" s="36"/>
      <c r="Q1266" s="44">
        <v>961</v>
      </c>
      <c r="R1266" s="44">
        <v>44</v>
      </c>
      <c r="S1266" s="41"/>
      <c r="T1266" s="41">
        <f t="shared" si="58"/>
        <v>-13.176710929519919</v>
      </c>
      <c r="U1266" s="41">
        <f t="shared" si="59"/>
        <v>-40.04085801838611</v>
      </c>
    </row>
    <row r="1267" spans="1:21">
      <c r="A1267" s="35" t="s">
        <v>1714</v>
      </c>
      <c r="B1267" s="36">
        <v>2410</v>
      </c>
      <c r="C1267" s="36">
        <v>4.68</v>
      </c>
      <c r="D1267" s="36"/>
      <c r="E1267" s="66">
        <v>4.2498937526561837</v>
      </c>
      <c r="F1267" s="66">
        <v>0.28898555054185698</v>
      </c>
      <c r="G1267" s="68">
        <v>0.1381</v>
      </c>
      <c r="H1267" s="68">
        <v>5.1999999999999998E-3</v>
      </c>
      <c r="I1267" s="70" t="s">
        <v>26</v>
      </c>
      <c r="J1267" s="44">
        <v>1727</v>
      </c>
      <c r="K1267" s="44">
        <v>32</v>
      </c>
      <c r="L1267" s="44">
        <v>1362</v>
      </c>
      <c r="M1267" s="44">
        <v>42</v>
      </c>
      <c r="N1267" s="44">
        <v>2203</v>
      </c>
      <c r="O1267" s="44">
        <v>33</v>
      </c>
      <c r="P1267" s="36"/>
      <c r="Q1267" s="44">
        <v>1283</v>
      </c>
      <c r="R1267" s="44">
        <v>40</v>
      </c>
      <c r="S1267" s="41"/>
      <c r="T1267" s="41">
        <f t="shared" si="58"/>
        <v>-26.798825256975036</v>
      </c>
      <c r="U1267" s="41">
        <f t="shared" si="59"/>
        <v>-61.747430249632899</v>
      </c>
    </row>
    <row r="1268" spans="1:21">
      <c r="A1268" s="35" t="s">
        <v>1713</v>
      </c>
      <c r="B1268" s="36">
        <v>2970</v>
      </c>
      <c r="C1268" s="36">
        <v>5.76</v>
      </c>
      <c r="D1268" s="36"/>
      <c r="E1268" s="66">
        <v>4.4052863436123344</v>
      </c>
      <c r="F1268" s="66">
        <v>0.31050476430747725</v>
      </c>
      <c r="G1268" s="68">
        <v>9.0200000000000002E-2</v>
      </c>
      <c r="H1268" s="68">
        <v>3.3999999999999998E-3</v>
      </c>
      <c r="I1268" s="70" t="s">
        <v>26</v>
      </c>
      <c r="J1268" s="44">
        <v>1361</v>
      </c>
      <c r="K1268" s="44">
        <v>30</v>
      </c>
      <c r="L1268" s="44">
        <v>1319</v>
      </c>
      <c r="M1268" s="44">
        <v>42</v>
      </c>
      <c r="N1268" s="44">
        <v>1429</v>
      </c>
      <c r="O1268" s="44">
        <v>36</v>
      </c>
      <c r="P1268" s="36"/>
      <c r="Q1268" s="44">
        <v>1311</v>
      </c>
      <c r="R1268" s="44">
        <v>42</v>
      </c>
      <c r="S1268" s="41"/>
      <c r="T1268" s="41">
        <f t="shared" si="58"/>
        <v>-3.1842304776345718</v>
      </c>
      <c r="U1268" s="41">
        <f t="shared" si="59"/>
        <v>-8.3396512509476892</v>
      </c>
    </row>
    <row r="1269" spans="1:21">
      <c r="A1269" s="35" t="s">
        <v>1712</v>
      </c>
      <c r="B1269" s="36">
        <v>4270</v>
      </c>
      <c r="C1269" s="36">
        <v>3.956</v>
      </c>
      <c r="D1269" s="36"/>
      <c r="E1269" s="66">
        <v>3.8639876352395675</v>
      </c>
      <c r="F1269" s="66">
        <v>0.26874720801511676</v>
      </c>
      <c r="G1269" s="68">
        <v>0.11360000000000001</v>
      </c>
      <c r="H1269" s="68">
        <v>4.1999999999999997E-3</v>
      </c>
      <c r="I1269" s="70" t="s">
        <v>26</v>
      </c>
      <c r="J1269" s="44">
        <v>1645</v>
      </c>
      <c r="K1269" s="44">
        <v>32</v>
      </c>
      <c r="L1269" s="44">
        <v>1484</v>
      </c>
      <c r="M1269" s="44">
        <v>46</v>
      </c>
      <c r="N1269" s="44">
        <v>1857</v>
      </c>
      <c r="O1269" s="44">
        <v>33</v>
      </c>
      <c r="P1269" s="36"/>
      <c r="Q1269" s="44">
        <v>1449</v>
      </c>
      <c r="R1269" s="44">
        <v>45</v>
      </c>
      <c r="S1269" s="41"/>
      <c r="T1269" s="41">
        <f t="shared" si="58"/>
        <v>-10.849056603773585</v>
      </c>
      <c r="U1269" s="41">
        <f t="shared" si="59"/>
        <v>-25.134770889487871</v>
      </c>
    </row>
    <row r="1270" spans="1:21">
      <c r="A1270" s="35" t="s">
        <v>1711</v>
      </c>
      <c r="B1270" s="36">
        <v>1980</v>
      </c>
      <c r="C1270" s="36">
        <v>7.28</v>
      </c>
      <c r="D1270" s="36"/>
      <c r="E1270" s="66">
        <v>3.5599857600569598</v>
      </c>
      <c r="F1270" s="66">
        <v>0.24079647362435827</v>
      </c>
      <c r="G1270" s="68">
        <v>0.106</v>
      </c>
      <c r="H1270" s="68">
        <v>4.0000000000000001E-3</v>
      </c>
      <c r="I1270" s="70" t="s">
        <v>26</v>
      </c>
      <c r="J1270" s="44">
        <v>1655</v>
      </c>
      <c r="K1270" s="44">
        <v>32</v>
      </c>
      <c r="L1270" s="44">
        <v>1596</v>
      </c>
      <c r="M1270" s="44">
        <v>48</v>
      </c>
      <c r="N1270" s="44">
        <v>1731</v>
      </c>
      <c r="O1270" s="44">
        <v>35</v>
      </c>
      <c r="P1270" s="36"/>
      <c r="Q1270" s="44">
        <v>1583</v>
      </c>
      <c r="R1270" s="44">
        <v>47</v>
      </c>
      <c r="S1270" s="41"/>
      <c r="T1270" s="41">
        <f t="shared" si="58"/>
        <v>-3.6967418546365911</v>
      </c>
      <c r="U1270" s="41">
        <f t="shared" si="59"/>
        <v>-8.458646616541353</v>
      </c>
    </row>
    <row r="1271" spans="1:21">
      <c r="A1271" s="35" t="s">
        <v>1710</v>
      </c>
      <c r="B1271" s="36">
        <v>770</v>
      </c>
      <c r="C1271" s="36">
        <v>1.93</v>
      </c>
      <c r="D1271" s="36"/>
      <c r="E1271" s="66">
        <v>3.5211267605633805</v>
      </c>
      <c r="F1271" s="66">
        <v>0.26036500694306686</v>
      </c>
      <c r="G1271" s="68">
        <v>0.1026</v>
      </c>
      <c r="H1271" s="68">
        <v>4.1000000000000003E-3</v>
      </c>
      <c r="I1271" s="70" t="s">
        <v>26</v>
      </c>
      <c r="J1271" s="44">
        <v>1637</v>
      </c>
      <c r="K1271" s="44">
        <v>34</v>
      </c>
      <c r="L1271" s="44">
        <v>1611</v>
      </c>
      <c r="M1271" s="44">
        <v>53</v>
      </c>
      <c r="N1271" s="44">
        <v>1671</v>
      </c>
      <c r="O1271" s="44">
        <v>37</v>
      </c>
      <c r="P1271" s="36"/>
      <c r="Q1271" s="44">
        <v>1606</v>
      </c>
      <c r="R1271" s="44">
        <v>53</v>
      </c>
      <c r="S1271" s="41"/>
      <c r="T1271" s="41">
        <f t="shared" si="58"/>
        <v>-1.6139044072004967</v>
      </c>
      <c r="U1271" s="41">
        <f t="shared" si="59"/>
        <v>-3.7243947858472999</v>
      </c>
    </row>
    <row r="1272" spans="1:21">
      <c r="B1272" s="36"/>
      <c r="C1272" s="36"/>
      <c r="D1272" s="36"/>
      <c r="E1272" s="66"/>
      <c r="F1272" s="66"/>
      <c r="G1272" s="68"/>
      <c r="H1272" s="68"/>
      <c r="I1272" s="70"/>
      <c r="J1272" s="36"/>
      <c r="K1272" s="36"/>
      <c r="L1272" s="36"/>
      <c r="M1272" s="36"/>
      <c r="N1272" s="36"/>
      <c r="O1272" s="36"/>
      <c r="P1272" s="36"/>
      <c r="Q1272" s="36"/>
      <c r="R1272" s="36"/>
      <c r="S1272" s="41"/>
      <c r="T1272" s="41"/>
      <c r="U1272" s="41"/>
    </row>
    <row r="1273" spans="1:21">
      <c r="A1273" s="35" t="s">
        <v>1709</v>
      </c>
      <c r="B1273" s="36">
        <v>2020</v>
      </c>
      <c r="C1273" s="36">
        <v>1.7709999999999999</v>
      </c>
      <c r="D1273" s="36"/>
      <c r="E1273" s="66">
        <v>88.652482269503551</v>
      </c>
      <c r="F1273" s="66">
        <v>6.9947437251647306</v>
      </c>
      <c r="G1273" s="68">
        <v>4.7500000000000001E-2</v>
      </c>
      <c r="H1273" s="68">
        <v>3.0999999999999999E-3</v>
      </c>
      <c r="I1273" s="70" t="s">
        <v>26</v>
      </c>
      <c r="J1273" s="44">
        <v>72.3</v>
      </c>
      <c r="K1273" s="44">
        <v>3.6</v>
      </c>
      <c r="L1273" s="44">
        <v>72.3</v>
      </c>
      <c r="M1273" s="44">
        <v>2.8</v>
      </c>
      <c r="N1273" s="44">
        <v>73</v>
      </c>
      <c r="O1273" s="44">
        <v>78</v>
      </c>
      <c r="P1273" s="36"/>
      <c r="Q1273" s="44">
        <v>72.3</v>
      </c>
      <c r="R1273" s="44">
        <v>2.8</v>
      </c>
      <c r="S1273" s="41"/>
      <c r="T1273" s="41">
        <f t="shared" ref="T1273:T1298" si="60">(L1273-J1273)/L1273*100</f>
        <v>0</v>
      </c>
      <c r="U1273" s="41">
        <f t="shared" ref="U1273:U1298" si="61">(L1273-N1273)/L1273*100</f>
        <v>-0.9681881051175697</v>
      </c>
    </row>
    <row r="1274" spans="1:21">
      <c r="A1274" s="35" t="s">
        <v>1708</v>
      </c>
      <c r="B1274" s="36">
        <v>1382</v>
      </c>
      <c r="C1274" s="36">
        <v>1.5209999999999999</v>
      </c>
      <c r="D1274" s="36"/>
      <c r="E1274" s="66">
        <v>87.950747581354449</v>
      </c>
      <c r="F1274" s="66">
        <v>6.0335605200929159</v>
      </c>
      <c r="G1274" s="68">
        <v>4.9200000000000001E-2</v>
      </c>
      <c r="H1274" s="68">
        <v>4.7999999999999996E-3</v>
      </c>
      <c r="I1274" s="70" t="s">
        <v>26</v>
      </c>
      <c r="J1274" s="44">
        <v>75.400000000000006</v>
      </c>
      <c r="K1274" s="44">
        <v>4.3</v>
      </c>
      <c r="L1274" s="44">
        <v>72.900000000000006</v>
      </c>
      <c r="M1274" s="44">
        <v>2.5</v>
      </c>
      <c r="N1274" s="44">
        <v>156</v>
      </c>
      <c r="O1274" s="44">
        <v>114</v>
      </c>
      <c r="P1274" s="36"/>
      <c r="Q1274" s="44">
        <v>72.7</v>
      </c>
      <c r="R1274" s="44">
        <v>2.5</v>
      </c>
      <c r="S1274" s="41"/>
      <c r="T1274" s="41">
        <f t="shared" si="60"/>
        <v>-3.4293552812071324</v>
      </c>
      <c r="U1274" s="41">
        <f t="shared" si="61"/>
        <v>-113.99176954732508</v>
      </c>
    </row>
    <row r="1275" spans="1:21">
      <c r="A1275" s="35" t="s">
        <v>1707</v>
      </c>
      <c r="B1275" s="36">
        <v>1104</v>
      </c>
      <c r="C1275" s="36">
        <v>1.7270000000000001</v>
      </c>
      <c r="D1275" s="36"/>
      <c r="E1275" s="66">
        <v>85.251491901108267</v>
      </c>
      <c r="F1275" s="66">
        <v>6.4683570155146084</v>
      </c>
      <c r="G1275" s="68">
        <v>5.11E-2</v>
      </c>
      <c r="H1275" s="68">
        <v>4.3E-3</v>
      </c>
      <c r="I1275" s="70" t="s">
        <v>26</v>
      </c>
      <c r="J1275" s="44">
        <v>80.599999999999994</v>
      </c>
      <c r="K1275" s="44">
        <v>4.4000000000000004</v>
      </c>
      <c r="L1275" s="44">
        <v>75.2</v>
      </c>
      <c r="M1275" s="44">
        <v>2.8</v>
      </c>
      <c r="N1275" s="44">
        <v>244</v>
      </c>
      <c r="O1275" s="44">
        <v>97</v>
      </c>
      <c r="P1275" s="36"/>
      <c r="Q1275" s="44">
        <v>74.8</v>
      </c>
      <c r="R1275" s="44">
        <v>2.8</v>
      </c>
      <c r="S1275" s="41"/>
      <c r="T1275" s="41">
        <f t="shared" si="60"/>
        <v>-7.1808510638297758</v>
      </c>
      <c r="U1275" s="41">
        <f t="shared" si="61"/>
        <v>-224.468085106383</v>
      </c>
    </row>
    <row r="1276" spans="1:21">
      <c r="A1276" s="35" t="s">
        <v>1706</v>
      </c>
      <c r="B1276" s="36">
        <v>979</v>
      </c>
      <c r="C1276" s="36">
        <v>1.625</v>
      </c>
      <c r="D1276" s="36"/>
      <c r="E1276" s="66">
        <v>84.88964346349745</v>
      </c>
      <c r="F1276" s="66">
        <v>6.05325131658216</v>
      </c>
      <c r="G1276" s="68">
        <v>4.9299999999999997E-2</v>
      </c>
      <c r="H1276" s="68">
        <v>4.4999999999999997E-3</v>
      </c>
      <c r="I1276" s="70" t="s">
        <v>26</v>
      </c>
      <c r="J1276" s="44">
        <v>78.2</v>
      </c>
      <c r="K1276" s="44">
        <v>4.4000000000000004</v>
      </c>
      <c r="L1276" s="44">
        <v>75.5</v>
      </c>
      <c r="M1276" s="44">
        <v>2.7</v>
      </c>
      <c r="N1276" s="44">
        <v>161</v>
      </c>
      <c r="O1276" s="44">
        <v>107</v>
      </c>
      <c r="P1276" s="36"/>
      <c r="Q1276" s="44">
        <v>75.3</v>
      </c>
      <c r="R1276" s="44">
        <v>2.7</v>
      </c>
      <c r="S1276" s="41"/>
      <c r="T1276" s="41">
        <f t="shared" si="60"/>
        <v>-3.5761589403973546</v>
      </c>
      <c r="U1276" s="41">
        <f t="shared" si="61"/>
        <v>-113.24503311258279</v>
      </c>
    </row>
    <row r="1277" spans="1:21">
      <c r="A1277" s="35" t="s">
        <v>1705</v>
      </c>
      <c r="B1277" s="36">
        <v>1450</v>
      </c>
      <c r="C1277" s="36">
        <v>1.913</v>
      </c>
      <c r="D1277" s="36"/>
      <c r="E1277" s="66">
        <v>84.602368866328248</v>
      </c>
      <c r="F1277" s="66">
        <v>6.5849559523707271</v>
      </c>
      <c r="G1277" s="68">
        <v>4.99E-2</v>
      </c>
      <c r="H1277" s="68">
        <v>3.8999999999999998E-3</v>
      </c>
      <c r="I1277" s="70" t="s">
        <v>26</v>
      </c>
      <c r="J1277" s="44">
        <v>79.400000000000006</v>
      </c>
      <c r="K1277" s="44">
        <v>4.2</v>
      </c>
      <c r="L1277" s="44">
        <v>75.7</v>
      </c>
      <c r="M1277" s="44">
        <v>2.9</v>
      </c>
      <c r="N1277" s="44">
        <v>189</v>
      </c>
      <c r="O1277" s="44">
        <v>91</v>
      </c>
      <c r="P1277" s="36"/>
      <c r="Q1277" s="44">
        <v>75.5</v>
      </c>
      <c r="R1277" s="44">
        <v>2.9</v>
      </c>
      <c r="S1277" s="41"/>
      <c r="T1277" s="41">
        <f t="shared" si="60"/>
        <v>-4.8877146631439929</v>
      </c>
      <c r="U1277" s="41">
        <f t="shared" si="61"/>
        <v>-149.669749009247</v>
      </c>
    </row>
    <row r="1278" spans="1:21">
      <c r="A1278" s="35" t="s">
        <v>1704</v>
      </c>
      <c r="B1278" s="36">
        <v>1270</v>
      </c>
      <c r="C1278" s="36">
        <v>1.7370000000000001</v>
      </c>
      <c r="D1278" s="36"/>
      <c r="E1278" s="66">
        <v>84.033613445378151</v>
      </c>
      <c r="F1278" s="66">
        <v>6.9204152249134943</v>
      </c>
      <c r="G1278" s="68">
        <v>4.8899999999999999E-2</v>
      </c>
      <c r="H1278" s="68">
        <v>4.4999999999999997E-3</v>
      </c>
      <c r="I1278" s="70" t="s">
        <v>26</v>
      </c>
      <c r="J1278" s="44">
        <v>78.3</v>
      </c>
      <c r="K1278" s="44">
        <v>4.7</v>
      </c>
      <c r="L1278" s="44">
        <v>76.3</v>
      </c>
      <c r="M1278" s="44">
        <v>3.1</v>
      </c>
      <c r="N1278" s="44">
        <v>142</v>
      </c>
      <c r="O1278" s="44">
        <v>108</v>
      </c>
      <c r="P1278" s="36"/>
      <c r="Q1278" s="44">
        <v>76.099999999999994</v>
      </c>
      <c r="R1278" s="44">
        <v>3.1</v>
      </c>
      <c r="S1278" s="41"/>
      <c r="T1278" s="41">
        <f t="shared" si="60"/>
        <v>-2.6212319790301444</v>
      </c>
      <c r="U1278" s="41">
        <f t="shared" si="61"/>
        <v>-86.107470511140235</v>
      </c>
    </row>
    <row r="1279" spans="1:21">
      <c r="A1279" s="35" t="s">
        <v>1703</v>
      </c>
      <c r="B1279" s="36">
        <v>598</v>
      </c>
      <c r="C1279" s="36">
        <v>3.395</v>
      </c>
      <c r="D1279" s="36"/>
      <c r="E1279" s="66">
        <v>83.963056255247693</v>
      </c>
      <c r="F1279" s="66">
        <v>6.5563091786213565</v>
      </c>
      <c r="G1279" s="68">
        <v>4.9299999999999997E-2</v>
      </c>
      <c r="H1279" s="68">
        <v>5.1000000000000004E-3</v>
      </c>
      <c r="I1279" s="70" t="s">
        <v>26</v>
      </c>
      <c r="J1279" s="44">
        <v>79</v>
      </c>
      <c r="K1279" s="44">
        <v>4.9000000000000004</v>
      </c>
      <c r="L1279" s="44">
        <v>76.3</v>
      </c>
      <c r="M1279" s="44">
        <v>3</v>
      </c>
      <c r="N1279" s="44">
        <v>161</v>
      </c>
      <c r="O1279" s="44">
        <v>121</v>
      </c>
      <c r="P1279" s="36"/>
      <c r="Q1279" s="44">
        <v>76.2</v>
      </c>
      <c r="R1279" s="44">
        <v>3</v>
      </c>
      <c r="S1279" s="41"/>
      <c r="T1279" s="41">
        <f t="shared" si="60"/>
        <v>-3.5386631716906987</v>
      </c>
      <c r="U1279" s="41">
        <f t="shared" si="61"/>
        <v>-111.0091743119266</v>
      </c>
    </row>
    <row r="1280" spans="1:21">
      <c r="A1280" s="35" t="s">
        <v>1702</v>
      </c>
      <c r="B1280" s="36">
        <v>1600</v>
      </c>
      <c r="C1280" s="36">
        <v>2.0430000000000001</v>
      </c>
      <c r="D1280" s="36"/>
      <c r="E1280" s="66">
        <v>83.333333333333329</v>
      </c>
      <c r="F1280" s="66">
        <v>5.9027777777777768</v>
      </c>
      <c r="G1280" s="68">
        <v>5.1200000000000002E-2</v>
      </c>
      <c r="H1280" s="68">
        <v>3.8E-3</v>
      </c>
      <c r="I1280" s="70" t="s">
        <v>26</v>
      </c>
      <c r="J1280" s="44">
        <v>82.5</v>
      </c>
      <c r="K1280" s="44">
        <v>4.0999999999999996</v>
      </c>
      <c r="L1280" s="44">
        <v>76.900000000000006</v>
      </c>
      <c r="M1280" s="44">
        <v>2.7</v>
      </c>
      <c r="N1280" s="44">
        <v>249</v>
      </c>
      <c r="O1280" s="44">
        <v>85</v>
      </c>
      <c r="P1280" s="36"/>
      <c r="Q1280" s="44">
        <v>76.5</v>
      </c>
      <c r="R1280" s="44">
        <v>2.7</v>
      </c>
      <c r="S1280" s="41"/>
      <c r="T1280" s="41">
        <f t="shared" si="60"/>
        <v>-7.2821846553966108</v>
      </c>
      <c r="U1280" s="41">
        <f t="shared" si="61"/>
        <v>-223.79713914174252</v>
      </c>
    </row>
    <row r="1281" spans="1:21">
      <c r="A1281" s="35" t="s">
        <v>1701</v>
      </c>
      <c r="B1281" s="36">
        <v>860</v>
      </c>
      <c r="C1281" s="36">
        <v>1.9690000000000001</v>
      </c>
      <c r="D1281" s="36"/>
      <c r="E1281" s="66">
        <v>83.402835696413675</v>
      </c>
      <c r="F1281" s="66">
        <v>6.2604297019826776</v>
      </c>
      <c r="G1281" s="68">
        <v>4.7699999999999999E-2</v>
      </c>
      <c r="H1281" s="68">
        <v>5.1000000000000004E-3</v>
      </c>
      <c r="I1281" s="70" t="s">
        <v>26</v>
      </c>
      <c r="J1281" s="44">
        <v>77</v>
      </c>
      <c r="K1281" s="44">
        <v>4.8</v>
      </c>
      <c r="L1281" s="44">
        <v>76.8</v>
      </c>
      <c r="M1281" s="44">
        <v>2.9</v>
      </c>
      <c r="N1281" s="44">
        <v>83</v>
      </c>
      <c r="O1281" s="44">
        <v>127</v>
      </c>
      <c r="P1281" s="36"/>
      <c r="Q1281" s="44">
        <v>76.8</v>
      </c>
      <c r="R1281" s="44">
        <v>2.9</v>
      </c>
      <c r="S1281" s="41"/>
      <c r="T1281" s="41">
        <f t="shared" si="60"/>
        <v>-0.2604166666666704</v>
      </c>
      <c r="U1281" s="41">
        <f t="shared" si="61"/>
        <v>-8.0729166666666714</v>
      </c>
    </row>
    <row r="1282" spans="1:21">
      <c r="A1282" s="35" t="s">
        <v>1700</v>
      </c>
      <c r="B1282" s="36">
        <v>1510</v>
      </c>
      <c r="C1282" s="36">
        <v>1.929</v>
      </c>
      <c r="D1282" s="36"/>
      <c r="E1282" s="66">
        <v>83.056478405315616</v>
      </c>
      <c r="F1282" s="66">
        <v>6.3465083166852461</v>
      </c>
      <c r="G1282" s="68">
        <v>0.05</v>
      </c>
      <c r="H1282" s="68">
        <v>3.5000000000000001E-3</v>
      </c>
      <c r="I1282" s="70" t="s">
        <v>26</v>
      </c>
      <c r="J1282" s="44">
        <v>80.900000000000006</v>
      </c>
      <c r="K1282" s="44">
        <v>4</v>
      </c>
      <c r="L1282" s="44">
        <v>77.2</v>
      </c>
      <c r="M1282" s="44">
        <v>2.9</v>
      </c>
      <c r="N1282" s="44">
        <v>194</v>
      </c>
      <c r="O1282" s="44">
        <v>81</v>
      </c>
      <c r="P1282" s="36"/>
      <c r="Q1282" s="44">
        <v>76.900000000000006</v>
      </c>
      <c r="R1282" s="44">
        <v>2.9</v>
      </c>
      <c r="S1282" s="41"/>
      <c r="T1282" s="41">
        <f t="shared" si="60"/>
        <v>-4.792746113989641</v>
      </c>
      <c r="U1282" s="41">
        <f t="shared" si="61"/>
        <v>-151.29533678756474</v>
      </c>
    </row>
    <row r="1283" spans="1:21">
      <c r="A1283" s="35" t="s">
        <v>1699</v>
      </c>
      <c r="B1283" s="36">
        <v>221</v>
      </c>
      <c r="C1283" s="36">
        <v>6.39</v>
      </c>
      <c r="D1283" s="36"/>
      <c r="E1283" s="66">
        <v>82.987551867219921</v>
      </c>
      <c r="F1283" s="66">
        <v>6.6803257519670804</v>
      </c>
      <c r="G1283" s="68">
        <v>4.9799999999999997E-2</v>
      </c>
      <c r="H1283" s="68">
        <v>9.2999999999999992E-3</v>
      </c>
      <c r="I1283" s="70" t="s">
        <v>26</v>
      </c>
      <c r="J1283" s="44">
        <v>80.7</v>
      </c>
      <c r="K1283" s="44">
        <v>7.9</v>
      </c>
      <c r="L1283" s="44">
        <v>77.2</v>
      </c>
      <c r="M1283" s="44">
        <v>3.1</v>
      </c>
      <c r="N1283" s="44">
        <v>185</v>
      </c>
      <c r="O1283" s="44">
        <v>217</v>
      </c>
      <c r="P1283" s="36"/>
      <c r="Q1283" s="44">
        <v>77</v>
      </c>
      <c r="R1283" s="44">
        <v>3.1</v>
      </c>
      <c r="S1283" s="41"/>
      <c r="T1283" s="41">
        <f t="shared" si="60"/>
        <v>-4.5336787564766841</v>
      </c>
      <c r="U1283" s="41">
        <f t="shared" si="61"/>
        <v>-139.63730569948186</v>
      </c>
    </row>
    <row r="1284" spans="1:21">
      <c r="A1284" s="35" t="s">
        <v>1698</v>
      </c>
      <c r="B1284" s="36">
        <v>1750</v>
      </c>
      <c r="C1284" s="36">
        <v>2.2719999999999998</v>
      </c>
      <c r="D1284" s="36"/>
      <c r="E1284" s="66">
        <v>82.372322899505761</v>
      </c>
      <c r="F1284" s="66">
        <v>5.8352716386799797</v>
      </c>
      <c r="G1284" s="68">
        <v>5.16E-2</v>
      </c>
      <c r="H1284" s="68">
        <v>3.5000000000000001E-3</v>
      </c>
      <c r="I1284" s="70" t="s">
        <v>26</v>
      </c>
      <c r="J1284" s="44">
        <v>84.1</v>
      </c>
      <c r="K1284" s="44">
        <v>4</v>
      </c>
      <c r="L1284" s="44">
        <v>77.8</v>
      </c>
      <c r="M1284" s="44">
        <v>2.7</v>
      </c>
      <c r="N1284" s="44">
        <v>267</v>
      </c>
      <c r="O1284" s="44">
        <v>78</v>
      </c>
      <c r="P1284" s="36"/>
      <c r="Q1284" s="44">
        <v>77.400000000000006</v>
      </c>
      <c r="R1284" s="44">
        <v>2.7</v>
      </c>
      <c r="S1284" s="41"/>
      <c r="T1284" s="41">
        <f t="shared" si="60"/>
        <v>-8.0976863753213344</v>
      </c>
      <c r="U1284" s="41">
        <f t="shared" si="61"/>
        <v>-243.18766066838043</v>
      </c>
    </row>
    <row r="1285" spans="1:21">
      <c r="A1285" s="35" t="s">
        <v>1697</v>
      </c>
      <c r="B1285" s="36">
        <v>1380</v>
      </c>
      <c r="C1285" s="36">
        <v>1.153</v>
      </c>
      <c r="D1285" s="36"/>
      <c r="E1285" s="66">
        <v>82.304526748971199</v>
      </c>
      <c r="F1285" s="66">
        <v>5.8256702061000203</v>
      </c>
      <c r="G1285" s="68">
        <v>4.7E-2</v>
      </c>
      <c r="H1285" s="68">
        <v>3.3E-3</v>
      </c>
      <c r="I1285" s="70" t="s">
        <v>26</v>
      </c>
      <c r="J1285" s="44">
        <v>76.900000000000006</v>
      </c>
      <c r="K1285" s="44">
        <v>3.7</v>
      </c>
      <c r="L1285" s="44">
        <v>77.900000000000006</v>
      </c>
      <c r="M1285" s="44">
        <v>2.7</v>
      </c>
      <c r="N1285" s="44">
        <v>48</v>
      </c>
      <c r="O1285" s="44">
        <v>84</v>
      </c>
      <c r="P1285" s="36"/>
      <c r="Q1285" s="44">
        <v>77.900000000000006</v>
      </c>
      <c r="R1285" s="44">
        <v>2.7</v>
      </c>
      <c r="S1285" s="41"/>
      <c r="T1285" s="41">
        <f t="shared" si="60"/>
        <v>1.2836970474967906</v>
      </c>
      <c r="U1285" s="41">
        <f t="shared" si="61"/>
        <v>38.382541720154052</v>
      </c>
    </row>
    <row r="1286" spans="1:21">
      <c r="A1286" s="35" t="s">
        <v>1696</v>
      </c>
      <c r="B1286" s="36">
        <v>632</v>
      </c>
      <c r="C1286" s="36">
        <v>1.9339999999999999</v>
      </c>
      <c r="D1286" s="36"/>
      <c r="E1286" s="66">
        <v>82.101806239737272</v>
      </c>
      <c r="F1286" s="66">
        <v>5.7970076655315301</v>
      </c>
      <c r="G1286" s="68">
        <v>4.82E-2</v>
      </c>
      <c r="H1286" s="68">
        <v>5.4000000000000003E-3</v>
      </c>
      <c r="I1286" s="70" t="s">
        <v>26</v>
      </c>
      <c r="J1286" s="44">
        <v>79</v>
      </c>
      <c r="K1286" s="44">
        <v>5</v>
      </c>
      <c r="L1286" s="44">
        <v>78</v>
      </c>
      <c r="M1286" s="44">
        <v>2.7</v>
      </c>
      <c r="N1286" s="44">
        <v>108</v>
      </c>
      <c r="O1286" s="44">
        <v>132</v>
      </c>
      <c r="P1286" s="36"/>
      <c r="Q1286" s="44">
        <v>78</v>
      </c>
      <c r="R1286" s="44">
        <v>2.7</v>
      </c>
      <c r="S1286" s="41"/>
      <c r="T1286" s="41">
        <f t="shared" si="60"/>
        <v>-1.2820512820512819</v>
      </c>
      <c r="U1286" s="41">
        <f t="shared" si="61"/>
        <v>-38.461538461538467</v>
      </c>
    </row>
    <row r="1287" spans="1:21">
      <c r="A1287" s="35" t="s">
        <v>1695</v>
      </c>
      <c r="B1287" s="36">
        <v>1130</v>
      </c>
      <c r="C1287" s="36">
        <v>1.6</v>
      </c>
      <c r="D1287" s="36"/>
      <c r="E1287" s="66">
        <v>80.645161290322577</v>
      </c>
      <c r="F1287" s="66">
        <v>5.5280957336108214</v>
      </c>
      <c r="G1287" s="68">
        <v>6.1600000000000002E-2</v>
      </c>
      <c r="H1287" s="68">
        <v>5.7999999999999996E-3</v>
      </c>
      <c r="I1287" s="70" t="s">
        <v>26</v>
      </c>
      <c r="J1287" s="44">
        <v>101.6</v>
      </c>
      <c r="K1287" s="44">
        <v>5.6</v>
      </c>
      <c r="L1287" s="44">
        <v>79.400000000000006</v>
      </c>
      <c r="M1287" s="44">
        <v>2.7</v>
      </c>
      <c r="N1287" s="44">
        <v>659</v>
      </c>
      <c r="O1287" s="44">
        <v>101</v>
      </c>
      <c r="P1287" s="36"/>
      <c r="Q1287" s="44">
        <v>78</v>
      </c>
      <c r="R1287" s="44">
        <v>2.7</v>
      </c>
      <c r="S1287" s="41"/>
      <c r="T1287" s="41">
        <f t="shared" si="60"/>
        <v>-27.959697732997462</v>
      </c>
      <c r="U1287" s="41">
        <f t="shared" si="61"/>
        <v>-729.97481108312343</v>
      </c>
    </row>
    <row r="1288" spans="1:21">
      <c r="A1288" s="35" t="s">
        <v>1694</v>
      </c>
      <c r="B1288" s="36">
        <v>1730</v>
      </c>
      <c r="C1288" s="36">
        <v>1.877</v>
      </c>
      <c r="D1288" s="36"/>
      <c r="E1288" s="66">
        <v>81.037277147487842</v>
      </c>
      <c r="F1288" s="66">
        <v>6.567040287478755</v>
      </c>
      <c r="G1288" s="68">
        <v>4.6699999999999998E-2</v>
      </c>
      <c r="H1288" s="68">
        <v>2.8999999999999998E-3</v>
      </c>
      <c r="I1288" s="70" t="s">
        <v>26</v>
      </c>
      <c r="J1288" s="44">
        <v>77.599999999999994</v>
      </c>
      <c r="K1288" s="44">
        <v>3.8</v>
      </c>
      <c r="L1288" s="44">
        <v>79.099999999999994</v>
      </c>
      <c r="M1288" s="44">
        <v>3.2</v>
      </c>
      <c r="N1288" s="44">
        <v>33</v>
      </c>
      <c r="O1288" s="44">
        <v>74</v>
      </c>
      <c r="P1288" s="36"/>
      <c r="Q1288" s="44">
        <v>79.2</v>
      </c>
      <c r="R1288" s="44">
        <v>3.2</v>
      </c>
      <c r="S1288" s="41"/>
      <c r="T1288" s="41">
        <f t="shared" si="60"/>
        <v>1.8963337547408345</v>
      </c>
      <c r="U1288" s="41">
        <f t="shared" si="61"/>
        <v>58.280657395701638</v>
      </c>
    </row>
    <row r="1289" spans="1:21">
      <c r="A1289" s="35" t="s">
        <v>1693</v>
      </c>
      <c r="B1289" s="36">
        <v>1550</v>
      </c>
      <c r="C1289" s="36">
        <v>1.714</v>
      </c>
      <c r="D1289" s="36"/>
      <c r="E1289" s="66">
        <v>80.580177276390017</v>
      </c>
      <c r="F1289" s="66">
        <v>6.2334383710986634</v>
      </c>
      <c r="G1289" s="68">
        <v>5.0200000000000002E-2</v>
      </c>
      <c r="H1289" s="68">
        <v>3.3E-3</v>
      </c>
      <c r="I1289" s="70" t="s">
        <v>26</v>
      </c>
      <c r="J1289" s="44">
        <v>83.6</v>
      </c>
      <c r="K1289" s="44">
        <v>4.0999999999999996</v>
      </c>
      <c r="L1289" s="44">
        <v>79.5</v>
      </c>
      <c r="M1289" s="44">
        <v>3.1</v>
      </c>
      <c r="N1289" s="44">
        <v>203</v>
      </c>
      <c r="O1289" s="44">
        <v>76</v>
      </c>
      <c r="P1289" s="36"/>
      <c r="Q1289" s="44">
        <v>79.3</v>
      </c>
      <c r="R1289" s="44">
        <v>3</v>
      </c>
      <c r="S1289" s="41"/>
      <c r="T1289" s="41">
        <f t="shared" si="60"/>
        <v>-5.1572327044025084</v>
      </c>
      <c r="U1289" s="41">
        <f t="shared" si="61"/>
        <v>-155.34591194968556</v>
      </c>
    </row>
    <row r="1290" spans="1:21">
      <c r="A1290" s="35" t="s">
        <v>1692</v>
      </c>
      <c r="B1290" s="36">
        <v>305</v>
      </c>
      <c r="C1290" s="36">
        <v>2.8239999999999998</v>
      </c>
      <c r="D1290" s="36"/>
      <c r="E1290" s="66">
        <v>79.808459696727851</v>
      </c>
      <c r="F1290" s="66">
        <v>6.3693902391642343</v>
      </c>
      <c r="G1290" s="68">
        <v>5.1799999999999999E-2</v>
      </c>
      <c r="H1290" s="68">
        <v>8.6E-3</v>
      </c>
      <c r="I1290" s="70" t="s">
        <v>26</v>
      </c>
      <c r="J1290" s="44">
        <v>87</v>
      </c>
      <c r="K1290" s="44">
        <v>7.7</v>
      </c>
      <c r="L1290" s="44">
        <v>80.3</v>
      </c>
      <c r="M1290" s="44">
        <v>3.2</v>
      </c>
      <c r="N1290" s="44">
        <v>276</v>
      </c>
      <c r="O1290" s="44">
        <v>190</v>
      </c>
      <c r="P1290" s="36"/>
      <c r="Q1290" s="44">
        <v>79.900000000000006</v>
      </c>
      <c r="R1290" s="44">
        <v>3.2</v>
      </c>
      <c r="S1290" s="41"/>
      <c r="T1290" s="41">
        <f t="shared" si="60"/>
        <v>-8.3437110834371158</v>
      </c>
      <c r="U1290" s="41">
        <f t="shared" si="61"/>
        <v>-243.71108343711083</v>
      </c>
    </row>
    <row r="1291" spans="1:21">
      <c r="A1291" s="35" t="s">
        <v>1691</v>
      </c>
      <c r="B1291" s="36">
        <v>853</v>
      </c>
      <c r="C1291" s="36">
        <v>2.0609999999999999</v>
      </c>
      <c r="D1291" s="36"/>
      <c r="E1291" s="66">
        <v>79.87220447284345</v>
      </c>
      <c r="F1291" s="66">
        <v>6.1881819759311618</v>
      </c>
      <c r="G1291" s="68">
        <v>4.9399999999999999E-2</v>
      </c>
      <c r="H1291" s="68">
        <v>4.8999999999999998E-3</v>
      </c>
      <c r="I1291" s="70" t="s">
        <v>26</v>
      </c>
      <c r="J1291" s="44">
        <v>83.1</v>
      </c>
      <c r="K1291" s="44">
        <v>5</v>
      </c>
      <c r="L1291" s="44">
        <v>80.2</v>
      </c>
      <c r="M1291" s="44">
        <v>3.1</v>
      </c>
      <c r="N1291" s="44">
        <v>166</v>
      </c>
      <c r="O1291" s="44">
        <v>116</v>
      </c>
      <c r="P1291" s="36"/>
      <c r="Q1291" s="44">
        <v>80</v>
      </c>
      <c r="R1291" s="44">
        <v>3.1</v>
      </c>
      <c r="S1291" s="41"/>
      <c r="T1291" s="41">
        <f t="shared" si="60"/>
        <v>-3.6159600997506125</v>
      </c>
      <c r="U1291" s="41">
        <f t="shared" si="61"/>
        <v>-106.98254364089775</v>
      </c>
    </row>
    <row r="1292" spans="1:21">
      <c r="A1292" s="35" t="s">
        <v>1690</v>
      </c>
      <c r="B1292" s="36">
        <v>1598</v>
      </c>
      <c r="C1292" s="36">
        <v>1.891</v>
      </c>
      <c r="D1292" s="36"/>
      <c r="E1292" s="66">
        <v>79.617834394904463</v>
      </c>
      <c r="F1292" s="66">
        <v>5.5149296117489559</v>
      </c>
      <c r="G1292" s="68">
        <v>4.7300000000000002E-2</v>
      </c>
      <c r="H1292" s="68">
        <v>3.3E-3</v>
      </c>
      <c r="I1292" s="70" t="s">
        <v>26</v>
      </c>
      <c r="J1292" s="44">
        <v>79.900000000000006</v>
      </c>
      <c r="K1292" s="44">
        <v>3.8</v>
      </c>
      <c r="L1292" s="44">
        <v>80.5</v>
      </c>
      <c r="M1292" s="44">
        <v>2.8</v>
      </c>
      <c r="N1292" s="44">
        <v>63</v>
      </c>
      <c r="O1292" s="44">
        <v>83</v>
      </c>
      <c r="P1292" s="36"/>
      <c r="Q1292" s="44">
        <v>80.5</v>
      </c>
      <c r="R1292" s="44">
        <v>2.8</v>
      </c>
      <c r="S1292" s="41"/>
      <c r="T1292" s="41">
        <f t="shared" si="60"/>
        <v>0.74534161490682527</v>
      </c>
      <c r="U1292" s="41">
        <f t="shared" si="61"/>
        <v>21.739130434782609</v>
      </c>
    </row>
    <row r="1293" spans="1:21">
      <c r="A1293" s="35" t="s">
        <v>1689</v>
      </c>
      <c r="B1293" s="36">
        <v>355</v>
      </c>
      <c r="C1293" s="36">
        <v>1.5409999999999999</v>
      </c>
      <c r="D1293" s="36"/>
      <c r="E1293" s="66">
        <v>79.176563737133804</v>
      </c>
      <c r="F1293" s="66">
        <v>6.2062389627682073</v>
      </c>
      <c r="G1293" s="68">
        <v>4.5400000000000003E-2</v>
      </c>
      <c r="H1293" s="68">
        <v>7.1000000000000004E-3</v>
      </c>
      <c r="I1293" s="70" t="s">
        <v>26</v>
      </c>
      <c r="J1293" s="44">
        <v>77.2</v>
      </c>
      <c r="K1293" s="44">
        <v>6.5</v>
      </c>
      <c r="L1293" s="44">
        <v>80.900000000000006</v>
      </c>
      <c r="M1293" s="44">
        <v>3.2</v>
      </c>
      <c r="N1293" s="44">
        <v>2.0000000000000001E-4</v>
      </c>
      <c r="O1293" s="44">
        <v>174.5779</v>
      </c>
      <c r="P1293" s="36"/>
      <c r="Q1293" s="44">
        <v>81.099999999999994</v>
      </c>
      <c r="R1293" s="44">
        <v>3.2</v>
      </c>
      <c r="S1293" s="41"/>
      <c r="T1293" s="41">
        <f t="shared" si="60"/>
        <v>4.5735475896168136</v>
      </c>
      <c r="U1293" s="41">
        <f t="shared" si="61"/>
        <v>99.999752781211356</v>
      </c>
    </row>
    <row r="1294" spans="1:21">
      <c r="A1294" s="35" t="s">
        <v>1688</v>
      </c>
      <c r="B1294" s="36">
        <v>1486</v>
      </c>
      <c r="C1294" s="36">
        <v>4</v>
      </c>
      <c r="D1294" s="36"/>
      <c r="E1294" s="66">
        <v>77.579519006982153</v>
      </c>
      <c r="F1294" s="66">
        <v>6.0185817693547046</v>
      </c>
      <c r="G1294" s="68">
        <v>5.5599999999999997E-2</v>
      </c>
      <c r="H1294" s="68">
        <v>4.0000000000000001E-3</v>
      </c>
      <c r="I1294" s="70" t="s">
        <v>26</v>
      </c>
      <c r="J1294" s="44">
        <v>95.6</v>
      </c>
      <c r="K1294" s="44">
        <v>4.8</v>
      </c>
      <c r="L1294" s="44">
        <v>82.6</v>
      </c>
      <c r="M1294" s="44">
        <v>3.2</v>
      </c>
      <c r="N1294" s="44">
        <v>435</v>
      </c>
      <c r="O1294" s="44">
        <v>80</v>
      </c>
      <c r="P1294" s="36"/>
      <c r="Q1294" s="44">
        <v>81.7</v>
      </c>
      <c r="R1294" s="44">
        <v>3.2</v>
      </c>
      <c r="S1294" s="41"/>
      <c r="T1294" s="41">
        <f t="shared" si="60"/>
        <v>-15.738498789346247</v>
      </c>
      <c r="U1294" s="41">
        <f t="shared" si="61"/>
        <v>-426.63438256658594</v>
      </c>
    </row>
    <row r="1295" spans="1:21">
      <c r="A1295" s="35" t="s">
        <v>1687</v>
      </c>
      <c r="B1295" s="36">
        <v>1960</v>
      </c>
      <c r="C1295" s="36">
        <v>1.778</v>
      </c>
      <c r="D1295" s="36"/>
      <c r="E1295" s="66">
        <v>77.700077700077699</v>
      </c>
      <c r="F1295" s="66">
        <v>6.037302074598113</v>
      </c>
      <c r="G1295" s="68">
        <v>5.1200000000000002E-2</v>
      </c>
      <c r="H1295" s="68">
        <v>2.8999999999999998E-3</v>
      </c>
      <c r="I1295" s="70" t="s">
        <v>26</v>
      </c>
      <c r="J1295" s="44">
        <v>88.3</v>
      </c>
      <c r="K1295" s="44">
        <v>4.0999999999999996</v>
      </c>
      <c r="L1295" s="44">
        <v>82.4</v>
      </c>
      <c r="M1295" s="44">
        <v>3.2</v>
      </c>
      <c r="N1295" s="44">
        <v>249</v>
      </c>
      <c r="O1295" s="44">
        <v>65</v>
      </c>
      <c r="P1295" s="36"/>
      <c r="Q1295" s="44">
        <v>82.1</v>
      </c>
      <c r="R1295" s="44">
        <v>3.2</v>
      </c>
      <c r="S1295" s="41"/>
      <c r="T1295" s="41">
        <f t="shared" si="60"/>
        <v>-7.1601941747572697</v>
      </c>
      <c r="U1295" s="41">
        <f t="shared" si="61"/>
        <v>-202.18446601941747</v>
      </c>
    </row>
    <row r="1296" spans="1:21">
      <c r="A1296" s="35" t="s">
        <v>1686</v>
      </c>
      <c r="B1296" s="36">
        <v>873</v>
      </c>
      <c r="C1296" s="36">
        <v>3.58</v>
      </c>
      <c r="D1296" s="36"/>
      <c r="E1296" s="66">
        <v>77.220077220077215</v>
      </c>
      <c r="F1296" s="66">
        <v>5.9629403258746887</v>
      </c>
      <c r="G1296" s="68">
        <v>4.9000000000000002E-2</v>
      </c>
      <c r="H1296" s="68">
        <v>4.5999999999999999E-3</v>
      </c>
      <c r="I1296" s="70" t="s">
        <v>26</v>
      </c>
      <c r="J1296" s="44">
        <v>85.1</v>
      </c>
      <c r="K1296" s="44">
        <v>5</v>
      </c>
      <c r="L1296" s="44">
        <v>82.9</v>
      </c>
      <c r="M1296" s="44">
        <v>3.2</v>
      </c>
      <c r="N1296" s="44">
        <v>147</v>
      </c>
      <c r="O1296" s="44">
        <v>110</v>
      </c>
      <c r="P1296" s="36"/>
      <c r="Q1296" s="44">
        <v>82.8</v>
      </c>
      <c r="R1296" s="44">
        <v>3.2</v>
      </c>
      <c r="S1296" s="41"/>
      <c r="T1296" s="41">
        <f t="shared" si="60"/>
        <v>-2.6537997587454627</v>
      </c>
      <c r="U1296" s="41">
        <f t="shared" si="61"/>
        <v>-77.322074788902285</v>
      </c>
    </row>
    <row r="1297" spans="1:21">
      <c r="A1297" s="35" t="s">
        <v>1685</v>
      </c>
      <c r="B1297" s="36">
        <v>1960</v>
      </c>
      <c r="C1297" s="36">
        <v>1.915</v>
      </c>
      <c r="D1297" s="36"/>
      <c r="E1297" s="66">
        <v>72.463768115942031</v>
      </c>
      <c r="F1297" s="66">
        <v>7.3513967653854237</v>
      </c>
      <c r="G1297" s="68">
        <v>4.8599999999999997E-2</v>
      </c>
      <c r="H1297" s="68">
        <v>2.8E-3</v>
      </c>
      <c r="I1297" s="70" t="s">
        <v>26</v>
      </c>
      <c r="J1297" s="44">
        <v>89.8</v>
      </c>
      <c r="K1297" s="44">
        <v>5</v>
      </c>
      <c r="L1297" s="44">
        <v>88.4</v>
      </c>
      <c r="M1297" s="44">
        <v>4.5</v>
      </c>
      <c r="N1297" s="44">
        <v>128</v>
      </c>
      <c r="O1297" s="44">
        <v>68</v>
      </c>
      <c r="P1297" s="36"/>
      <c r="Q1297" s="44">
        <v>88.3</v>
      </c>
      <c r="R1297" s="44">
        <v>4.4000000000000004</v>
      </c>
      <c r="S1297" s="41"/>
      <c r="T1297" s="41">
        <f t="shared" si="60"/>
        <v>-1.5837104072398092</v>
      </c>
      <c r="U1297" s="41">
        <f t="shared" si="61"/>
        <v>-44.796380090497728</v>
      </c>
    </row>
    <row r="1298" spans="1:21">
      <c r="A1298" s="35" t="s">
        <v>1684</v>
      </c>
      <c r="B1298" s="36">
        <v>412</v>
      </c>
      <c r="C1298" s="36">
        <v>2.907</v>
      </c>
      <c r="D1298" s="36"/>
      <c r="E1298" s="66">
        <v>7.5700227100681303</v>
      </c>
      <c r="F1298" s="66">
        <v>0.56159138954328292</v>
      </c>
      <c r="G1298" s="68">
        <v>8.3299999999999999E-2</v>
      </c>
      <c r="H1298" s="68">
        <v>3.8999999999999998E-3</v>
      </c>
      <c r="I1298" s="70" t="s">
        <v>26</v>
      </c>
      <c r="J1298" s="44">
        <v>937</v>
      </c>
      <c r="K1298" s="44">
        <v>27</v>
      </c>
      <c r="L1298" s="44">
        <v>800</v>
      </c>
      <c r="M1298" s="44">
        <v>28</v>
      </c>
      <c r="N1298" s="44">
        <v>1275</v>
      </c>
      <c r="O1298" s="44">
        <v>46</v>
      </c>
      <c r="P1298" s="36"/>
      <c r="Q1298" s="44">
        <v>783</v>
      </c>
      <c r="R1298" s="44">
        <v>27</v>
      </c>
      <c r="S1298" s="41"/>
      <c r="T1298" s="41">
        <f t="shared" si="60"/>
        <v>-17.125</v>
      </c>
      <c r="U1298" s="41">
        <f t="shared" si="61"/>
        <v>-59.375</v>
      </c>
    </row>
    <row r="1299" spans="1:21">
      <c r="B1299" s="36"/>
      <c r="C1299" s="36"/>
      <c r="D1299" s="36"/>
      <c r="E1299" s="66"/>
      <c r="F1299" s="66"/>
      <c r="G1299" s="68"/>
      <c r="H1299" s="68"/>
      <c r="I1299" s="70"/>
      <c r="J1299" s="44"/>
      <c r="K1299" s="44"/>
      <c r="L1299" s="44"/>
      <c r="M1299" s="44"/>
      <c r="N1299" s="44"/>
      <c r="O1299" s="44"/>
      <c r="P1299" s="36"/>
      <c r="Q1299" s="44"/>
      <c r="R1299" s="44"/>
      <c r="S1299" s="41"/>
      <c r="T1299" s="41"/>
      <c r="U1299" s="41"/>
    </row>
    <row r="1300" spans="1:21" ht="15.75">
      <c r="A1300" s="40" t="s">
        <v>1683</v>
      </c>
      <c r="B1300" s="36"/>
      <c r="C1300" s="36"/>
      <c r="D1300" s="36"/>
      <c r="E1300" s="66"/>
      <c r="F1300" s="66"/>
      <c r="G1300" s="68"/>
      <c r="H1300" s="68"/>
      <c r="I1300" s="70"/>
      <c r="J1300" s="36"/>
      <c r="K1300" s="36"/>
      <c r="L1300" s="36"/>
      <c r="M1300" s="36"/>
      <c r="N1300" s="36"/>
      <c r="O1300" s="36"/>
      <c r="P1300" s="36"/>
      <c r="Q1300" s="36"/>
      <c r="R1300" s="36"/>
      <c r="S1300" s="41"/>
      <c r="T1300" s="41"/>
      <c r="U1300" s="41"/>
    </row>
    <row r="1301" spans="1:21">
      <c r="A1301" s="35" t="s">
        <v>1682</v>
      </c>
      <c r="B1301" s="36">
        <v>326</v>
      </c>
      <c r="C1301" s="36">
        <v>2.3330000000000002</v>
      </c>
      <c r="D1301" s="36"/>
      <c r="E1301" s="66">
        <v>88.417329796640132</v>
      </c>
      <c r="F1301" s="66">
        <v>7.8176242083678265</v>
      </c>
      <c r="G1301" s="68">
        <v>7.4999999999999997E-2</v>
      </c>
      <c r="H1301" s="68">
        <v>1.0999999999999999E-2</v>
      </c>
      <c r="I1301" s="70" t="s">
        <v>26</v>
      </c>
      <c r="J1301" s="44">
        <v>112.3</v>
      </c>
      <c r="K1301" s="44">
        <v>9.1</v>
      </c>
      <c r="L1301" s="44">
        <v>72.5</v>
      </c>
      <c r="M1301" s="44">
        <v>3.2</v>
      </c>
      <c r="N1301" s="44">
        <v>1068</v>
      </c>
      <c r="O1301" s="44">
        <v>147</v>
      </c>
      <c r="P1301" s="36"/>
      <c r="Q1301" s="44">
        <v>70</v>
      </c>
      <c r="R1301" s="44">
        <v>3.1</v>
      </c>
      <c r="S1301" s="41"/>
      <c r="T1301" s="41">
        <f t="shared" ref="T1301:T1330" si="62">(L1301-J1301)/L1301*100</f>
        <v>-54.896551724137929</v>
      </c>
      <c r="U1301" s="41">
        <f t="shared" ref="U1301:U1330" si="63">(L1301-N1301)/L1301*100</f>
        <v>-1373.1034482758621</v>
      </c>
    </row>
    <row r="1302" spans="1:21">
      <c r="A1302" s="35" t="s">
        <v>1681</v>
      </c>
      <c r="B1302" s="36">
        <v>440</v>
      </c>
      <c r="C1302" s="36">
        <v>1.2729999999999999</v>
      </c>
      <c r="D1302" s="36"/>
      <c r="E1302" s="66">
        <v>86.430423509075197</v>
      </c>
      <c r="F1302" s="66">
        <v>7.3955159268785176</v>
      </c>
      <c r="G1302" s="68">
        <v>3.6499999999999998E-2</v>
      </c>
      <c r="H1302" s="68">
        <v>7.9000000000000008E-3</v>
      </c>
      <c r="I1302" s="70" t="s">
        <v>26</v>
      </c>
      <c r="J1302" s="44">
        <v>57.4</v>
      </c>
      <c r="K1302" s="44">
        <v>6.5</v>
      </c>
      <c r="L1302" s="44">
        <v>74.2</v>
      </c>
      <c r="M1302" s="44">
        <v>3.2</v>
      </c>
      <c r="N1302" s="44">
        <v>2.0000000000000001E-4</v>
      </c>
      <c r="O1302" s="44">
        <v>196.27180000000001</v>
      </c>
      <c r="P1302" s="36"/>
      <c r="Q1302" s="44">
        <v>75.2</v>
      </c>
      <c r="R1302" s="44">
        <v>3.2</v>
      </c>
      <c r="S1302" s="41"/>
      <c r="T1302" s="41">
        <f t="shared" si="62"/>
        <v>22.64150943396227</v>
      </c>
      <c r="U1302" s="41">
        <f t="shared" si="63"/>
        <v>99.999730458221009</v>
      </c>
    </row>
    <row r="1303" spans="1:21">
      <c r="A1303" s="35" t="s">
        <v>1680</v>
      </c>
      <c r="B1303" s="36">
        <v>3550</v>
      </c>
      <c r="C1303" s="36">
        <v>1.724</v>
      </c>
      <c r="D1303" s="36"/>
      <c r="E1303" s="66">
        <v>85.034013605442183</v>
      </c>
      <c r="F1303" s="66">
        <v>7.0861678004535147</v>
      </c>
      <c r="G1303" s="68">
        <v>4.8500000000000001E-2</v>
      </c>
      <c r="H1303" s="68">
        <v>2.7000000000000001E-3</v>
      </c>
      <c r="I1303" s="70" t="s">
        <v>26</v>
      </c>
      <c r="J1303" s="44">
        <v>76.8</v>
      </c>
      <c r="K1303" s="44">
        <v>3.7</v>
      </c>
      <c r="L1303" s="44">
        <v>75.400000000000006</v>
      </c>
      <c r="M1303" s="44">
        <v>3.1</v>
      </c>
      <c r="N1303" s="44">
        <v>123</v>
      </c>
      <c r="O1303" s="44">
        <v>66</v>
      </c>
      <c r="P1303" s="36"/>
      <c r="Q1303" s="44">
        <v>75.3</v>
      </c>
      <c r="R1303" s="44">
        <v>3.1</v>
      </c>
      <c r="S1303" s="41"/>
      <c r="T1303" s="41">
        <f t="shared" si="62"/>
        <v>-1.8567639257294315</v>
      </c>
      <c r="U1303" s="41">
        <f t="shared" si="63"/>
        <v>-63.129973474801048</v>
      </c>
    </row>
    <row r="1304" spans="1:21">
      <c r="A1304" s="35" t="s">
        <v>1679</v>
      </c>
      <c r="B1304" s="36">
        <v>1170</v>
      </c>
      <c r="C1304" s="36">
        <v>1.774</v>
      </c>
      <c r="D1304" s="36"/>
      <c r="E1304" s="66">
        <v>83.752093802345058</v>
      </c>
      <c r="F1304" s="66">
        <v>6.4532601589746621</v>
      </c>
      <c r="G1304" s="68">
        <v>6.0299999999999999E-2</v>
      </c>
      <c r="H1304" s="68">
        <v>6.8999999999999999E-3</v>
      </c>
      <c r="I1304" s="70" t="s">
        <v>26</v>
      </c>
      <c r="J1304" s="44">
        <v>96.1</v>
      </c>
      <c r="K1304" s="44">
        <v>6.3</v>
      </c>
      <c r="L1304" s="44">
        <v>76.5</v>
      </c>
      <c r="M1304" s="44">
        <v>2.9</v>
      </c>
      <c r="N1304" s="44">
        <v>613</v>
      </c>
      <c r="O1304" s="44">
        <v>124</v>
      </c>
      <c r="P1304" s="36"/>
      <c r="Q1304" s="44">
        <v>75.3</v>
      </c>
      <c r="R1304" s="44">
        <v>2.9</v>
      </c>
      <c r="S1304" s="41"/>
      <c r="T1304" s="41">
        <f t="shared" si="62"/>
        <v>-25.620915032679729</v>
      </c>
      <c r="U1304" s="41">
        <f t="shared" si="63"/>
        <v>-701.30718954248368</v>
      </c>
    </row>
    <row r="1305" spans="1:21">
      <c r="A1305" s="35" t="s">
        <v>1678</v>
      </c>
      <c r="B1305" s="36">
        <v>219</v>
      </c>
      <c r="C1305" s="36">
        <v>1.1399999999999999</v>
      </c>
      <c r="D1305" s="36"/>
      <c r="E1305" s="66">
        <v>83.963056255247693</v>
      </c>
      <c r="F1305" s="66">
        <v>7.7547742972940776</v>
      </c>
      <c r="G1305" s="68">
        <v>4.5999999999999999E-2</v>
      </c>
      <c r="H1305" s="68">
        <v>1.0999999999999999E-2</v>
      </c>
      <c r="I1305" s="70" t="s">
        <v>26</v>
      </c>
      <c r="J1305" s="44">
        <v>73.900000000000006</v>
      </c>
      <c r="K1305" s="44">
        <v>9.1</v>
      </c>
      <c r="L1305" s="44">
        <v>76.3</v>
      </c>
      <c r="M1305" s="44">
        <v>3.5</v>
      </c>
      <c r="N1305" s="44">
        <v>2.0000000000000001E-4</v>
      </c>
      <c r="O1305" s="44">
        <v>297.63350000000003</v>
      </c>
      <c r="P1305" s="36"/>
      <c r="Q1305" s="44">
        <v>76.5</v>
      </c>
      <c r="R1305" s="44">
        <v>3.5</v>
      </c>
      <c r="S1305" s="41"/>
      <c r="T1305" s="41">
        <f t="shared" si="62"/>
        <v>3.1454783748361623</v>
      </c>
      <c r="U1305" s="41">
        <f t="shared" si="63"/>
        <v>99.999737876802087</v>
      </c>
    </row>
    <row r="1306" spans="1:21">
      <c r="A1306" s="35" t="s">
        <v>1677</v>
      </c>
      <c r="B1306" s="36">
        <v>670</v>
      </c>
      <c r="C1306" s="36">
        <v>3.9</v>
      </c>
      <c r="D1306" s="36"/>
      <c r="E1306" s="66">
        <v>81.632653061224488</v>
      </c>
      <c r="F1306" s="66">
        <v>6.6638900458142434</v>
      </c>
      <c r="G1306" s="68">
        <v>4.4600000000000001E-2</v>
      </c>
      <c r="H1306" s="68">
        <v>5.4000000000000003E-3</v>
      </c>
      <c r="I1306" s="70" t="s">
        <v>26</v>
      </c>
      <c r="J1306" s="44">
        <v>73.7</v>
      </c>
      <c r="K1306" s="44">
        <v>5.2</v>
      </c>
      <c r="L1306" s="44">
        <v>78.5</v>
      </c>
      <c r="M1306" s="44">
        <v>3.2</v>
      </c>
      <c r="N1306" s="44">
        <v>2.0000000000000001E-4</v>
      </c>
      <c r="O1306" s="44">
        <v>142.36160000000001</v>
      </c>
      <c r="P1306" s="36"/>
      <c r="Q1306" s="44">
        <v>78.8</v>
      </c>
      <c r="R1306" s="44">
        <v>3.2</v>
      </c>
      <c r="S1306" s="41"/>
      <c r="T1306" s="41">
        <f t="shared" si="62"/>
        <v>6.1146496815286593</v>
      </c>
      <c r="U1306" s="41">
        <f t="shared" si="63"/>
        <v>99.999745222929931</v>
      </c>
    </row>
    <row r="1307" spans="1:21">
      <c r="A1307" s="35" t="s">
        <v>1676</v>
      </c>
      <c r="B1307" s="36">
        <v>1390</v>
      </c>
      <c r="C1307" s="36">
        <v>1.3740000000000001</v>
      </c>
      <c r="D1307" s="36"/>
      <c r="E1307" s="66">
        <v>81.234768480909835</v>
      </c>
      <c r="F1307" s="66">
        <v>6.1371514774367295</v>
      </c>
      <c r="G1307" s="68">
        <v>4.7899999999999998E-2</v>
      </c>
      <c r="H1307" s="68">
        <v>3.3E-3</v>
      </c>
      <c r="I1307" s="70" t="s">
        <v>26</v>
      </c>
      <c r="J1307" s="44">
        <v>79.3</v>
      </c>
      <c r="K1307" s="44">
        <v>3.9</v>
      </c>
      <c r="L1307" s="44">
        <v>78.900000000000006</v>
      </c>
      <c r="M1307" s="44">
        <v>3</v>
      </c>
      <c r="N1307" s="44">
        <v>93</v>
      </c>
      <c r="O1307" s="44">
        <v>82</v>
      </c>
      <c r="P1307" s="36"/>
      <c r="Q1307" s="44">
        <v>78.8</v>
      </c>
      <c r="R1307" s="44">
        <v>3</v>
      </c>
      <c r="S1307" s="41"/>
      <c r="T1307" s="41">
        <f t="shared" si="62"/>
        <v>-0.50697084917616153</v>
      </c>
      <c r="U1307" s="41">
        <f t="shared" si="63"/>
        <v>-17.870722433460067</v>
      </c>
    </row>
    <row r="1308" spans="1:21">
      <c r="A1308" s="35" t="s">
        <v>1675</v>
      </c>
      <c r="B1308" s="36">
        <v>1070</v>
      </c>
      <c r="C1308" s="36">
        <v>3.395</v>
      </c>
      <c r="D1308" s="36"/>
      <c r="E1308" s="66">
        <v>80.256821829855539</v>
      </c>
      <c r="F1308" s="66">
        <v>5.5393954071970928</v>
      </c>
      <c r="G1308" s="68">
        <v>4.5900000000000003E-2</v>
      </c>
      <c r="H1308" s="68">
        <v>3.3999999999999998E-3</v>
      </c>
      <c r="I1308" s="70" t="s">
        <v>26</v>
      </c>
      <c r="J1308" s="44">
        <v>77</v>
      </c>
      <c r="K1308" s="44">
        <v>3.8</v>
      </c>
      <c r="L1308" s="44">
        <v>79.8</v>
      </c>
      <c r="M1308" s="44">
        <v>2.7</v>
      </c>
      <c r="N1308" s="44">
        <v>2.0000000000000001E-4</v>
      </c>
      <c r="O1308" s="44">
        <v>84.669799999999995</v>
      </c>
      <c r="P1308" s="36"/>
      <c r="Q1308" s="44">
        <v>80</v>
      </c>
      <c r="R1308" s="44">
        <v>2.7</v>
      </c>
      <c r="S1308" s="41"/>
      <c r="T1308" s="41">
        <f t="shared" si="62"/>
        <v>3.5087719298245577</v>
      </c>
      <c r="U1308" s="41">
        <f t="shared" si="63"/>
        <v>99.999749373433573</v>
      </c>
    </row>
    <row r="1309" spans="1:21">
      <c r="A1309" s="35" t="s">
        <v>1674</v>
      </c>
      <c r="B1309" s="36">
        <v>178</v>
      </c>
      <c r="C1309" s="36">
        <v>1.2430000000000001</v>
      </c>
      <c r="D1309" s="36"/>
      <c r="E1309" s="66">
        <v>80.256821829855539</v>
      </c>
      <c r="F1309" s="66">
        <v>6.4411574502291762</v>
      </c>
      <c r="G1309" s="68">
        <v>4.2000000000000003E-2</v>
      </c>
      <c r="H1309" s="68">
        <v>1.2999999999999999E-2</v>
      </c>
      <c r="I1309" s="70" t="s">
        <v>26</v>
      </c>
      <c r="J1309" s="44">
        <v>71</v>
      </c>
      <c r="K1309" s="44">
        <v>11</v>
      </c>
      <c r="L1309" s="44">
        <v>79.8</v>
      </c>
      <c r="M1309" s="44">
        <v>3.2</v>
      </c>
      <c r="N1309" s="44">
        <v>1E-4</v>
      </c>
      <c r="O1309" s="44">
        <v>339.03179999999998</v>
      </c>
      <c r="P1309" s="36"/>
      <c r="Q1309" s="44">
        <v>80.400000000000006</v>
      </c>
      <c r="R1309" s="44">
        <v>3.2</v>
      </c>
      <c r="S1309" s="41"/>
      <c r="T1309" s="41">
        <f t="shared" si="62"/>
        <v>11.027568922305761</v>
      </c>
      <c r="U1309" s="41">
        <f t="shared" si="63"/>
        <v>99.99987468671678</v>
      </c>
    </row>
    <row r="1310" spans="1:21">
      <c r="A1310" s="35" t="s">
        <v>1673</v>
      </c>
      <c r="B1310" s="36">
        <v>1160</v>
      </c>
      <c r="C1310" s="36">
        <v>2.3239999999999998</v>
      </c>
      <c r="D1310" s="36"/>
      <c r="E1310" s="66">
        <v>78.616352201257854</v>
      </c>
      <c r="F1310" s="66">
        <v>6.1805308334322211</v>
      </c>
      <c r="G1310" s="68">
        <v>4.7600000000000003E-2</v>
      </c>
      <c r="H1310" s="68">
        <v>4.0000000000000001E-3</v>
      </c>
      <c r="I1310" s="70" t="s">
        <v>26</v>
      </c>
      <c r="J1310" s="44">
        <v>81.400000000000006</v>
      </c>
      <c r="K1310" s="44">
        <v>4.5</v>
      </c>
      <c r="L1310" s="44">
        <v>81.5</v>
      </c>
      <c r="M1310" s="44">
        <v>3.2</v>
      </c>
      <c r="N1310" s="44">
        <v>78</v>
      </c>
      <c r="O1310" s="44">
        <v>100</v>
      </c>
      <c r="P1310" s="36"/>
      <c r="Q1310" s="44">
        <v>81.5</v>
      </c>
      <c r="R1310" s="44">
        <v>3.2</v>
      </c>
      <c r="S1310" s="41"/>
      <c r="T1310" s="41">
        <f t="shared" si="62"/>
        <v>0.1226993865030605</v>
      </c>
      <c r="U1310" s="41">
        <f t="shared" si="63"/>
        <v>4.294478527607362</v>
      </c>
    </row>
    <row r="1311" spans="1:21">
      <c r="A1311" s="35" t="s">
        <v>1672</v>
      </c>
      <c r="B1311" s="36">
        <v>1760</v>
      </c>
      <c r="C1311" s="36">
        <v>2.4369999999999998</v>
      </c>
      <c r="D1311" s="36"/>
      <c r="E1311" s="66">
        <v>78.125</v>
      </c>
      <c r="F1311" s="66">
        <v>6.1035156249999991</v>
      </c>
      <c r="G1311" s="68">
        <v>4.6399999999999997E-2</v>
      </c>
      <c r="H1311" s="68">
        <v>3.0999999999999999E-3</v>
      </c>
      <c r="I1311" s="70" t="s">
        <v>26</v>
      </c>
      <c r="J1311" s="44">
        <v>79.900000000000006</v>
      </c>
      <c r="K1311" s="44">
        <v>3.9</v>
      </c>
      <c r="L1311" s="44">
        <v>82</v>
      </c>
      <c r="M1311" s="44">
        <v>3.2</v>
      </c>
      <c r="N1311" s="44">
        <v>17</v>
      </c>
      <c r="O1311" s="44">
        <v>80</v>
      </c>
      <c r="P1311" s="36"/>
      <c r="Q1311" s="44">
        <v>82.1</v>
      </c>
      <c r="R1311" s="44">
        <v>3.2</v>
      </c>
      <c r="S1311" s="41"/>
      <c r="T1311" s="41">
        <f t="shared" si="62"/>
        <v>2.5609756097560905</v>
      </c>
      <c r="U1311" s="41">
        <f t="shared" si="63"/>
        <v>79.268292682926827</v>
      </c>
    </row>
    <row r="1312" spans="1:21">
      <c r="A1312" s="35" t="s">
        <v>1671</v>
      </c>
      <c r="B1312" s="36">
        <v>570</v>
      </c>
      <c r="C1312" s="36">
        <v>2.88</v>
      </c>
      <c r="D1312" s="36"/>
      <c r="E1312" s="66">
        <v>77.760497667185064</v>
      </c>
      <c r="F1312" s="66">
        <v>5.8048271975503631</v>
      </c>
      <c r="G1312" s="68">
        <v>4.3400000000000001E-2</v>
      </c>
      <c r="H1312" s="68">
        <v>5.1999999999999998E-3</v>
      </c>
      <c r="I1312" s="70" t="s">
        <v>26</v>
      </c>
      <c r="J1312" s="44">
        <v>75.2</v>
      </c>
      <c r="K1312" s="44">
        <v>5.0999999999999996</v>
      </c>
      <c r="L1312" s="44">
        <v>82.4</v>
      </c>
      <c r="M1312" s="44">
        <v>3.1</v>
      </c>
      <c r="N1312" s="44">
        <v>2.0000000000000001E-4</v>
      </c>
      <c r="O1312" s="44">
        <v>141.03460000000001</v>
      </c>
      <c r="P1312" s="36"/>
      <c r="Q1312" s="44">
        <v>82.8</v>
      </c>
      <c r="R1312" s="44">
        <v>3.1</v>
      </c>
      <c r="S1312" s="41"/>
      <c r="T1312" s="41">
        <f t="shared" si="62"/>
        <v>8.7378640776699061</v>
      </c>
      <c r="U1312" s="41">
        <f t="shared" si="63"/>
        <v>99.999757281553386</v>
      </c>
    </row>
    <row r="1313" spans="1:21">
      <c r="A1313" s="35" t="s">
        <v>1670</v>
      </c>
      <c r="B1313" s="36">
        <v>377</v>
      </c>
      <c r="C1313" s="36">
        <v>0.91300000000000003</v>
      </c>
      <c r="D1313" s="36"/>
      <c r="E1313" s="66">
        <v>77.821011673151745</v>
      </c>
      <c r="F1313" s="66">
        <v>5.5110599706278665</v>
      </c>
      <c r="G1313" s="68">
        <v>4.2000000000000003E-2</v>
      </c>
      <c r="H1313" s="68">
        <v>6.4999999999999997E-3</v>
      </c>
      <c r="I1313" s="70" t="s">
        <v>26</v>
      </c>
      <c r="J1313" s="44">
        <v>72.8</v>
      </c>
      <c r="K1313" s="44">
        <v>6</v>
      </c>
      <c r="L1313" s="44">
        <v>82.3</v>
      </c>
      <c r="M1313" s="44">
        <v>2.9</v>
      </c>
      <c r="N1313" s="44">
        <v>1E-4</v>
      </c>
      <c r="O1313" s="44">
        <v>169.51589999999999</v>
      </c>
      <c r="P1313" s="36"/>
      <c r="Q1313" s="44">
        <v>82.9</v>
      </c>
      <c r="R1313" s="44">
        <v>2.9</v>
      </c>
      <c r="S1313" s="41"/>
      <c r="T1313" s="41">
        <f t="shared" si="62"/>
        <v>11.543134872417983</v>
      </c>
      <c r="U1313" s="41">
        <f t="shared" si="63"/>
        <v>99.999878493317127</v>
      </c>
    </row>
    <row r="1314" spans="1:21">
      <c r="A1314" s="35" t="s">
        <v>1669</v>
      </c>
      <c r="B1314" s="36">
        <v>1340</v>
      </c>
      <c r="C1314" s="36">
        <v>2.3639999999999999</v>
      </c>
      <c r="D1314" s="36"/>
      <c r="E1314" s="66">
        <v>75.585789871504161</v>
      </c>
      <c r="F1314" s="66">
        <v>5.7132116304991811</v>
      </c>
      <c r="G1314" s="68">
        <v>4.6199999999999998E-2</v>
      </c>
      <c r="H1314" s="68">
        <v>4.0000000000000001E-3</v>
      </c>
      <c r="I1314" s="70" t="s">
        <v>26</v>
      </c>
      <c r="J1314" s="44">
        <v>82.1</v>
      </c>
      <c r="K1314" s="44">
        <v>4.5</v>
      </c>
      <c r="L1314" s="44">
        <v>84.7</v>
      </c>
      <c r="M1314" s="44">
        <v>3.2</v>
      </c>
      <c r="N1314" s="44">
        <v>7</v>
      </c>
      <c r="O1314" s="44">
        <v>104.2</v>
      </c>
      <c r="P1314" s="36"/>
      <c r="Q1314" s="44">
        <v>84.9</v>
      </c>
      <c r="R1314" s="44">
        <v>3.2</v>
      </c>
      <c r="S1314" s="41"/>
      <c r="T1314" s="41">
        <f t="shared" si="62"/>
        <v>3.0696576151121704</v>
      </c>
      <c r="U1314" s="41">
        <f t="shared" si="63"/>
        <v>91.735537190082653</v>
      </c>
    </row>
    <row r="1315" spans="1:21">
      <c r="A1315" s="35" t="s">
        <v>1668</v>
      </c>
      <c r="B1315" s="36">
        <v>910</v>
      </c>
      <c r="C1315" s="36">
        <v>1.6679999999999999</v>
      </c>
      <c r="D1315" s="36"/>
      <c r="E1315" s="66">
        <v>74.738415545590442</v>
      </c>
      <c r="F1315" s="66">
        <v>6.1444138340918908</v>
      </c>
      <c r="G1315" s="68">
        <v>5.0099999999999999E-2</v>
      </c>
      <c r="H1315" s="68">
        <v>4.5999999999999999E-3</v>
      </c>
      <c r="I1315" s="70" t="s">
        <v>26</v>
      </c>
      <c r="J1315" s="44">
        <v>89.7</v>
      </c>
      <c r="K1315" s="44">
        <v>5.3</v>
      </c>
      <c r="L1315" s="44">
        <v>85.7</v>
      </c>
      <c r="M1315" s="44">
        <v>3.5</v>
      </c>
      <c r="N1315" s="44">
        <v>199</v>
      </c>
      <c r="O1315" s="44">
        <v>107</v>
      </c>
      <c r="P1315" s="36"/>
      <c r="Q1315" s="44">
        <v>85.4</v>
      </c>
      <c r="R1315" s="44">
        <v>3.5</v>
      </c>
      <c r="S1315" s="41"/>
      <c r="T1315" s="41">
        <f t="shared" si="62"/>
        <v>-4.6674445740956827</v>
      </c>
      <c r="U1315" s="41">
        <f t="shared" si="63"/>
        <v>-132.2053675612602</v>
      </c>
    </row>
    <row r="1316" spans="1:21">
      <c r="A1316" s="35" t="s">
        <v>1667</v>
      </c>
      <c r="B1316" s="36">
        <v>450</v>
      </c>
      <c r="C1316" s="36">
        <v>2.7450000000000001</v>
      </c>
      <c r="D1316" s="36"/>
      <c r="E1316" s="66">
        <v>70.972320794889995</v>
      </c>
      <c r="F1316" s="66">
        <v>5.5407773509140528</v>
      </c>
      <c r="G1316" s="68">
        <v>4.5600000000000002E-2</v>
      </c>
      <c r="H1316" s="68">
        <v>9.7999999999999997E-3</v>
      </c>
      <c r="I1316" s="70" t="s">
        <v>26</v>
      </c>
      <c r="J1316" s="44">
        <v>86.2</v>
      </c>
      <c r="K1316" s="44">
        <v>9.4</v>
      </c>
      <c r="L1316" s="44">
        <v>90.2</v>
      </c>
      <c r="M1316" s="44">
        <v>3.5</v>
      </c>
      <c r="N1316" s="44">
        <v>2.0000000000000001E-4</v>
      </c>
      <c r="O1316" s="44">
        <v>250.2681</v>
      </c>
      <c r="P1316" s="36"/>
      <c r="Q1316" s="44">
        <v>90.4</v>
      </c>
      <c r="R1316" s="44">
        <v>3.5</v>
      </c>
      <c r="S1316" s="41"/>
      <c r="T1316" s="41">
        <f t="shared" si="62"/>
        <v>4.434589800443459</v>
      </c>
      <c r="U1316" s="41">
        <f t="shared" si="63"/>
        <v>99.999778270509978</v>
      </c>
    </row>
    <row r="1317" spans="1:21">
      <c r="A1317" s="35" t="s">
        <v>1666</v>
      </c>
      <c r="B1317" s="36">
        <v>315</v>
      </c>
      <c r="C1317" s="36">
        <v>1.3180000000000001</v>
      </c>
      <c r="D1317" s="36"/>
      <c r="E1317" s="66">
        <v>44.247787610619469</v>
      </c>
      <c r="F1317" s="66">
        <v>3.9157334168689801</v>
      </c>
      <c r="G1317" s="68">
        <v>5.3400000000000003E-2</v>
      </c>
      <c r="H1317" s="68">
        <v>5.7999999999999996E-3</v>
      </c>
      <c r="I1317" s="70" t="s">
        <v>26</v>
      </c>
      <c r="J1317" s="44">
        <v>156</v>
      </c>
      <c r="K1317" s="44">
        <v>10</v>
      </c>
      <c r="L1317" s="44">
        <v>144.1</v>
      </c>
      <c r="M1317" s="44">
        <v>6.3</v>
      </c>
      <c r="N1317" s="44">
        <v>345</v>
      </c>
      <c r="O1317" s="44">
        <v>123</v>
      </c>
      <c r="P1317" s="36"/>
      <c r="Q1317" s="44">
        <v>143.30000000000001</v>
      </c>
      <c r="R1317" s="44">
        <v>6.3</v>
      </c>
      <c r="S1317" s="41"/>
      <c r="T1317" s="41">
        <f t="shared" si="62"/>
        <v>-8.2581540596807823</v>
      </c>
      <c r="U1317" s="41">
        <f t="shared" si="63"/>
        <v>-139.4170714781402</v>
      </c>
    </row>
    <row r="1318" spans="1:21">
      <c r="A1318" s="35" t="s">
        <v>1665</v>
      </c>
      <c r="B1318" s="36">
        <v>258</v>
      </c>
      <c r="C1318" s="36">
        <v>1.1910000000000001</v>
      </c>
      <c r="D1318" s="36"/>
      <c r="E1318" s="66">
        <v>38.610038610038607</v>
      </c>
      <c r="F1318" s="66">
        <v>3.2796171792310789</v>
      </c>
      <c r="G1318" s="68">
        <v>4.58E-2</v>
      </c>
      <c r="H1318" s="68">
        <v>5.4999999999999997E-3</v>
      </c>
      <c r="I1318" s="70" t="s">
        <v>26</v>
      </c>
      <c r="J1318" s="44">
        <v>154</v>
      </c>
      <c r="K1318" s="44">
        <v>10</v>
      </c>
      <c r="L1318" s="44">
        <v>164.8</v>
      </c>
      <c r="M1318" s="44">
        <v>6.9</v>
      </c>
      <c r="N1318" s="44">
        <v>2.0000000000000001E-4</v>
      </c>
      <c r="O1318" s="44">
        <v>136.09960000000001</v>
      </c>
      <c r="P1318" s="36"/>
      <c r="Q1318" s="44">
        <v>165.6</v>
      </c>
      <c r="R1318" s="44">
        <v>6.9</v>
      </c>
      <c r="S1318" s="41"/>
      <c r="T1318" s="41">
        <f t="shared" si="62"/>
        <v>6.5533980582524336</v>
      </c>
      <c r="U1318" s="41">
        <f t="shared" si="63"/>
        <v>99.9998786407767</v>
      </c>
    </row>
    <row r="1319" spans="1:21">
      <c r="A1319" s="35" t="s">
        <v>1664</v>
      </c>
      <c r="B1319" s="36">
        <v>1147</v>
      </c>
      <c r="C1319" s="36">
        <v>2.2269999999999999</v>
      </c>
      <c r="D1319" s="36"/>
      <c r="E1319" s="66">
        <v>24.691358024691358</v>
      </c>
      <c r="F1319" s="66">
        <v>3.0483158055174515</v>
      </c>
      <c r="G1319" s="68">
        <v>8.3000000000000004E-2</v>
      </c>
      <c r="H1319" s="68">
        <v>4.0000000000000001E-3</v>
      </c>
      <c r="I1319" s="70" t="s">
        <v>26</v>
      </c>
      <c r="J1319" s="44">
        <v>387</v>
      </c>
      <c r="K1319" s="44">
        <v>21</v>
      </c>
      <c r="L1319" s="44">
        <v>256</v>
      </c>
      <c r="M1319" s="44">
        <v>15</v>
      </c>
      <c r="N1319" s="44">
        <v>1268</v>
      </c>
      <c r="O1319" s="44">
        <v>47</v>
      </c>
      <c r="P1319" s="36"/>
      <c r="Q1319" s="44">
        <v>246</v>
      </c>
      <c r="R1319" s="44">
        <v>15</v>
      </c>
      <c r="S1319" s="41"/>
      <c r="T1319" s="41">
        <f t="shared" si="62"/>
        <v>-51.171875</v>
      </c>
      <c r="U1319" s="41">
        <f t="shared" si="63"/>
        <v>-395.3125</v>
      </c>
    </row>
    <row r="1320" spans="1:21">
      <c r="A1320" s="35" t="s">
        <v>1663</v>
      </c>
      <c r="B1320" s="36">
        <v>1990</v>
      </c>
      <c r="C1320" s="36">
        <v>3.71</v>
      </c>
      <c r="D1320" s="36"/>
      <c r="E1320" s="66">
        <v>10.204081632653061</v>
      </c>
      <c r="F1320" s="66">
        <v>1.2494793835901705</v>
      </c>
      <c r="G1320" s="68">
        <v>9.7699999999999995E-2</v>
      </c>
      <c r="H1320" s="68">
        <v>4.4000000000000003E-3</v>
      </c>
      <c r="I1320" s="70" t="s">
        <v>26</v>
      </c>
      <c r="J1320" s="44">
        <v>854</v>
      </c>
      <c r="K1320" s="44">
        <v>38</v>
      </c>
      <c r="L1320" s="44">
        <v>603</v>
      </c>
      <c r="M1320" s="44">
        <v>35</v>
      </c>
      <c r="N1320" s="44">
        <v>1580</v>
      </c>
      <c r="O1320" s="44">
        <v>42</v>
      </c>
      <c r="P1320" s="36"/>
      <c r="Q1320" s="44">
        <v>576</v>
      </c>
      <c r="R1320" s="44">
        <v>34</v>
      </c>
      <c r="S1320" s="41"/>
      <c r="T1320" s="41">
        <f t="shared" si="62"/>
        <v>-41.625207296849084</v>
      </c>
      <c r="U1320" s="41">
        <f t="shared" si="63"/>
        <v>-162.02321724709785</v>
      </c>
    </row>
    <row r="1321" spans="1:21">
      <c r="A1321" s="35" t="s">
        <v>1662</v>
      </c>
      <c r="B1321" s="36">
        <v>254</v>
      </c>
      <c r="C1321" s="36">
        <v>3.51</v>
      </c>
      <c r="D1321" s="36"/>
      <c r="E1321" s="66">
        <v>8.3194675540765388</v>
      </c>
      <c r="F1321" s="66">
        <v>0.63676457152665689</v>
      </c>
      <c r="G1321" s="68">
        <v>8.2199999999999995E-2</v>
      </c>
      <c r="H1321" s="68">
        <v>4.1000000000000003E-3</v>
      </c>
      <c r="I1321" s="70" t="s">
        <v>26</v>
      </c>
      <c r="J1321" s="44">
        <v>873</v>
      </c>
      <c r="K1321" s="44">
        <v>27</v>
      </c>
      <c r="L1321" s="44">
        <v>732</v>
      </c>
      <c r="M1321" s="44">
        <v>26</v>
      </c>
      <c r="N1321" s="44">
        <v>1249</v>
      </c>
      <c r="O1321" s="44">
        <v>49</v>
      </c>
      <c r="P1321" s="36"/>
      <c r="Q1321" s="44">
        <v>716</v>
      </c>
      <c r="R1321" s="44">
        <v>26</v>
      </c>
      <c r="S1321" s="41"/>
      <c r="T1321" s="41">
        <f t="shared" si="62"/>
        <v>-19.262295081967213</v>
      </c>
      <c r="U1321" s="41">
        <f t="shared" si="63"/>
        <v>-70.628415300546436</v>
      </c>
    </row>
    <row r="1322" spans="1:21">
      <c r="A1322" s="35" t="s">
        <v>1661</v>
      </c>
      <c r="B1322" s="36">
        <v>710</v>
      </c>
      <c r="C1322" s="36">
        <v>2.3199999999999998</v>
      </c>
      <c r="D1322" s="36"/>
      <c r="E1322" s="66">
        <v>7.6452599388379205</v>
      </c>
      <c r="F1322" s="66">
        <v>0.75984999392120012</v>
      </c>
      <c r="G1322" s="68">
        <v>9.8100000000000007E-2</v>
      </c>
      <c r="H1322" s="68">
        <v>4.4999999999999997E-3</v>
      </c>
      <c r="I1322" s="70" t="s">
        <v>26</v>
      </c>
      <c r="J1322" s="44">
        <v>1034</v>
      </c>
      <c r="K1322" s="44">
        <v>35</v>
      </c>
      <c r="L1322" s="44">
        <v>792</v>
      </c>
      <c r="M1322" s="44">
        <v>37</v>
      </c>
      <c r="N1322" s="44">
        <v>1587</v>
      </c>
      <c r="O1322" s="44">
        <v>43</v>
      </c>
      <c r="P1322" s="36"/>
      <c r="Q1322" s="44">
        <v>762</v>
      </c>
      <c r="R1322" s="44">
        <v>36</v>
      </c>
      <c r="S1322" s="41"/>
      <c r="T1322" s="41">
        <f t="shared" si="62"/>
        <v>-30.555555555555557</v>
      </c>
      <c r="U1322" s="41">
        <f t="shared" si="63"/>
        <v>-100.37878787878789</v>
      </c>
    </row>
    <row r="1323" spans="1:21">
      <c r="A1323" s="35" t="s">
        <v>1660</v>
      </c>
      <c r="B1323" s="36">
        <v>373</v>
      </c>
      <c r="C1323" s="36">
        <v>16.28</v>
      </c>
      <c r="D1323" s="36"/>
      <c r="E1323" s="66">
        <v>3.9840637450199203</v>
      </c>
      <c r="F1323" s="66">
        <v>0.34920080633640727</v>
      </c>
      <c r="G1323" s="68">
        <v>9.8000000000000004E-2</v>
      </c>
      <c r="H1323" s="68">
        <v>4.0000000000000001E-3</v>
      </c>
      <c r="I1323" s="70" t="s">
        <v>26</v>
      </c>
      <c r="J1323" s="44">
        <v>1502</v>
      </c>
      <c r="K1323" s="44">
        <v>38</v>
      </c>
      <c r="L1323" s="44">
        <v>1444</v>
      </c>
      <c r="M1323" s="44">
        <v>57</v>
      </c>
      <c r="N1323" s="44">
        <v>1586</v>
      </c>
      <c r="O1323" s="44">
        <v>38</v>
      </c>
      <c r="P1323" s="36"/>
      <c r="Q1323" s="44">
        <v>1432</v>
      </c>
      <c r="R1323" s="44">
        <v>56</v>
      </c>
      <c r="S1323" s="41"/>
      <c r="T1323" s="41">
        <f t="shared" si="62"/>
        <v>-4.0166204986149578</v>
      </c>
      <c r="U1323" s="41">
        <f t="shared" si="63"/>
        <v>-9.8337950138504162</v>
      </c>
    </row>
    <row r="1324" spans="1:21">
      <c r="A1324" s="35" t="s">
        <v>1659</v>
      </c>
      <c r="B1324" s="36">
        <v>720</v>
      </c>
      <c r="C1324" s="36">
        <v>1.7909999999999999</v>
      </c>
      <c r="D1324" s="36"/>
      <c r="E1324" s="66">
        <v>3.901677721420211</v>
      </c>
      <c r="F1324" s="66">
        <v>0.27401560275288256</v>
      </c>
      <c r="G1324" s="68">
        <v>9.9500000000000005E-2</v>
      </c>
      <c r="H1324" s="68">
        <v>4.1000000000000003E-3</v>
      </c>
      <c r="I1324" s="70" t="s">
        <v>26</v>
      </c>
      <c r="J1324" s="44">
        <v>1531</v>
      </c>
      <c r="K1324" s="44">
        <v>32</v>
      </c>
      <c r="L1324" s="44">
        <v>1471</v>
      </c>
      <c r="M1324" s="44">
        <v>46</v>
      </c>
      <c r="N1324" s="44">
        <v>1614</v>
      </c>
      <c r="O1324" s="44">
        <v>38</v>
      </c>
      <c r="P1324" s="36"/>
      <c r="Q1324" s="44">
        <v>1459</v>
      </c>
      <c r="R1324" s="44">
        <v>46</v>
      </c>
      <c r="S1324" s="41"/>
      <c r="T1324" s="41">
        <f t="shared" si="62"/>
        <v>-4.078857919782461</v>
      </c>
      <c r="U1324" s="41">
        <f t="shared" si="63"/>
        <v>-9.7212780421481995</v>
      </c>
    </row>
    <row r="1325" spans="1:21">
      <c r="A1325" s="35" t="s">
        <v>1658</v>
      </c>
      <c r="B1325" s="36">
        <v>1810</v>
      </c>
      <c r="C1325" s="36">
        <v>28.7</v>
      </c>
      <c r="D1325" s="36"/>
      <c r="E1325" s="66">
        <v>3.8910505836575875</v>
      </c>
      <c r="F1325" s="66">
        <v>0.27252494360247692</v>
      </c>
      <c r="G1325" s="68">
        <v>9.9000000000000005E-2</v>
      </c>
      <c r="H1325" s="68">
        <v>3.7000000000000002E-3</v>
      </c>
      <c r="I1325" s="70" t="s">
        <v>26</v>
      </c>
      <c r="J1325" s="44">
        <v>1529</v>
      </c>
      <c r="K1325" s="44">
        <v>31</v>
      </c>
      <c r="L1325" s="44">
        <v>1474</v>
      </c>
      <c r="M1325" s="44">
        <v>46</v>
      </c>
      <c r="N1325" s="44">
        <v>1605</v>
      </c>
      <c r="O1325" s="44">
        <v>35</v>
      </c>
      <c r="P1325" s="36"/>
      <c r="Q1325" s="44">
        <v>1463</v>
      </c>
      <c r="R1325" s="44">
        <v>46</v>
      </c>
      <c r="S1325" s="41"/>
      <c r="T1325" s="41">
        <f t="shared" si="62"/>
        <v>-3.7313432835820892</v>
      </c>
      <c r="U1325" s="41">
        <f t="shared" si="63"/>
        <v>-8.8873812754409762</v>
      </c>
    </row>
    <row r="1326" spans="1:21">
      <c r="A1326" s="35" t="s">
        <v>1657</v>
      </c>
      <c r="B1326" s="36">
        <v>1200</v>
      </c>
      <c r="C1326" s="36">
        <v>25.7</v>
      </c>
      <c r="D1326" s="36"/>
      <c r="E1326" s="66">
        <v>3.6166365280289328</v>
      </c>
      <c r="F1326" s="66">
        <v>0.26160119551746347</v>
      </c>
      <c r="G1326" s="68">
        <v>9.8900000000000002E-2</v>
      </c>
      <c r="H1326" s="68">
        <v>4.1000000000000003E-3</v>
      </c>
      <c r="I1326" s="70" t="s">
        <v>26</v>
      </c>
      <c r="J1326" s="44">
        <v>1586</v>
      </c>
      <c r="K1326" s="44">
        <v>33</v>
      </c>
      <c r="L1326" s="44">
        <v>1574</v>
      </c>
      <c r="M1326" s="44">
        <v>51</v>
      </c>
      <c r="N1326" s="44">
        <v>1603</v>
      </c>
      <c r="O1326" s="44">
        <v>39</v>
      </c>
      <c r="P1326" s="36"/>
      <c r="Q1326" s="44">
        <v>1571</v>
      </c>
      <c r="R1326" s="44">
        <v>50</v>
      </c>
      <c r="S1326" s="41"/>
      <c r="T1326" s="41">
        <f t="shared" si="62"/>
        <v>-0.76238881829733163</v>
      </c>
      <c r="U1326" s="41">
        <f t="shared" si="63"/>
        <v>-1.8424396442185513</v>
      </c>
    </row>
    <row r="1327" spans="1:21">
      <c r="A1327" s="35" t="s">
        <v>1656</v>
      </c>
      <c r="B1327" s="36">
        <v>658</v>
      </c>
      <c r="C1327" s="36">
        <v>1.381</v>
      </c>
      <c r="D1327" s="36"/>
      <c r="E1327" s="66">
        <v>3.5587188612099641</v>
      </c>
      <c r="F1327" s="66">
        <v>0.26595407859576242</v>
      </c>
      <c r="G1327" s="68">
        <v>0.10340000000000001</v>
      </c>
      <c r="H1327" s="68">
        <v>4.1000000000000003E-3</v>
      </c>
      <c r="I1327" s="70" t="s">
        <v>26</v>
      </c>
      <c r="J1327" s="44">
        <v>1635</v>
      </c>
      <c r="K1327" s="44">
        <v>34</v>
      </c>
      <c r="L1327" s="44">
        <v>1596</v>
      </c>
      <c r="M1327" s="44">
        <v>53</v>
      </c>
      <c r="N1327" s="44">
        <v>1685</v>
      </c>
      <c r="O1327" s="44">
        <v>37</v>
      </c>
      <c r="P1327" s="36"/>
      <c r="Q1327" s="44">
        <v>1588</v>
      </c>
      <c r="R1327" s="44">
        <v>53</v>
      </c>
      <c r="S1327" s="41"/>
      <c r="T1327" s="41">
        <f t="shared" si="62"/>
        <v>-2.4436090225563909</v>
      </c>
      <c r="U1327" s="41">
        <f t="shared" si="63"/>
        <v>-5.5764411027568919</v>
      </c>
    </row>
    <row r="1328" spans="1:21">
      <c r="A1328" s="35" t="s">
        <v>1655</v>
      </c>
      <c r="B1328" s="36">
        <v>417</v>
      </c>
      <c r="C1328" s="36">
        <v>1.357</v>
      </c>
      <c r="D1328" s="36"/>
      <c r="E1328" s="66">
        <v>3.4153005464480874</v>
      </c>
      <c r="F1328" s="66">
        <v>0.23328555645137211</v>
      </c>
      <c r="G1328" s="68">
        <v>0.10730000000000001</v>
      </c>
      <c r="H1328" s="68">
        <v>4.1999999999999997E-3</v>
      </c>
      <c r="I1328" s="70" t="s">
        <v>26</v>
      </c>
      <c r="J1328" s="44">
        <v>1699</v>
      </c>
      <c r="K1328" s="44">
        <v>32</v>
      </c>
      <c r="L1328" s="44">
        <v>1656</v>
      </c>
      <c r="M1328" s="44">
        <v>50</v>
      </c>
      <c r="N1328" s="44">
        <v>1753</v>
      </c>
      <c r="O1328" s="44">
        <v>36</v>
      </c>
      <c r="P1328" s="36"/>
      <c r="Q1328" s="44">
        <v>1645</v>
      </c>
      <c r="R1328" s="44">
        <v>50</v>
      </c>
      <c r="S1328" s="41"/>
      <c r="T1328" s="41">
        <f t="shared" si="62"/>
        <v>-2.5966183574879227</v>
      </c>
      <c r="U1328" s="41">
        <f t="shared" si="63"/>
        <v>-5.8574879227053147</v>
      </c>
    </row>
    <row r="1329" spans="1:21">
      <c r="A1329" s="35" t="s">
        <v>1654</v>
      </c>
      <c r="B1329" s="36">
        <v>226</v>
      </c>
      <c r="C1329" s="36">
        <v>1.8979999999999999</v>
      </c>
      <c r="D1329" s="36"/>
      <c r="E1329" s="66">
        <v>3.2467532467532467</v>
      </c>
      <c r="F1329" s="66">
        <v>0.23191094619666047</v>
      </c>
      <c r="G1329" s="68">
        <v>0.1048</v>
      </c>
      <c r="H1329" s="68">
        <v>4.4999999999999997E-3</v>
      </c>
      <c r="I1329" s="70" t="s">
        <v>26</v>
      </c>
      <c r="J1329" s="44">
        <v>1721</v>
      </c>
      <c r="K1329" s="44">
        <v>35</v>
      </c>
      <c r="L1329" s="44">
        <v>1731</v>
      </c>
      <c r="M1329" s="44">
        <v>54</v>
      </c>
      <c r="N1329" s="44">
        <v>1710</v>
      </c>
      <c r="O1329" s="44">
        <v>40</v>
      </c>
      <c r="P1329" s="36"/>
      <c r="Q1329" s="44">
        <v>1733</v>
      </c>
      <c r="R1329" s="44">
        <v>54</v>
      </c>
      <c r="S1329" s="41"/>
      <c r="T1329" s="41">
        <f t="shared" si="62"/>
        <v>0.57770075101097629</v>
      </c>
      <c r="U1329" s="41">
        <f t="shared" si="63"/>
        <v>1.2131715771230502</v>
      </c>
    </row>
    <row r="1330" spans="1:21">
      <c r="A1330" s="35" t="s">
        <v>1653</v>
      </c>
      <c r="B1330" s="36">
        <v>296</v>
      </c>
      <c r="C1330" s="36">
        <v>1.9319999999999999</v>
      </c>
      <c r="D1330" s="36"/>
      <c r="E1330" s="66">
        <v>3.1525851197982346</v>
      </c>
      <c r="F1330" s="66">
        <v>0.21865344462661146</v>
      </c>
      <c r="G1330" s="68">
        <v>0.1046</v>
      </c>
      <c r="H1330" s="68">
        <v>4.3E-3</v>
      </c>
      <c r="I1330" s="70" t="s">
        <v>26</v>
      </c>
      <c r="J1330" s="44">
        <v>1744</v>
      </c>
      <c r="K1330" s="44">
        <v>34</v>
      </c>
      <c r="L1330" s="44">
        <v>1776</v>
      </c>
      <c r="M1330" s="44">
        <v>54</v>
      </c>
      <c r="N1330" s="44">
        <v>1706</v>
      </c>
      <c r="O1330" s="44">
        <v>38</v>
      </c>
      <c r="P1330" s="36"/>
      <c r="Q1330" s="44">
        <v>1784</v>
      </c>
      <c r="R1330" s="44">
        <v>54</v>
      </c>
      <c r="S1330" s="41"/>
      <c r="T1330" s="41">
        <f t="shared" si="62"/>
        <v>1.8018018018018018</v>
      </c>
      <c r="U1330" s="41">
        <f t="shared" si="63"/>
        <v>3.9414414414414414</v>
      </c>
    </row>
    <row r="1331" spans="1:21">
      <c r="B1331" s="36"/>
      <c r="C1331" s="36"/>
      <c r="D1331" s="36"/>
      <c r="E1331" s="66"/>
      <c r="F1331" s="66"/>
      <c r="G1331" s="68"/>
      <c r="H1331" s="68"/>
      <c r="I1331" s="70"/>
      <c r="J1331" s="36"/>
      <c r="K1331" s="36"/>
      <c r="L1331" s="36"/>
      <c r="M1331" s="36"/>
      <c r="N1331" s="36"/>
      <c r="O1331" s="36"/>
      <c r="P1331" s="36"/>
      <c r="Q1331" s="36"/>
      <c r="R1331" s="36"/>
      <c r="S1331" s="41"/>
      <c r="T1331" s="41"/>
      <c r="U1331" s="41"/>
    </row>
    <row r="1332" spans="1:21">
      <c r="A1332" s="35" t="s">
        <v>1652</v>
      </c>
      <c r="B1332" s="36">
        <v>399</v>
      </c>
      <c r="C1332" s="36">
        <v>8.1</v>
      </c>
      <c r="D1332" s="36"/>
      <c r="E1332" s="66">
        <v>34.129692832764505</v>
      </c>
      <c r="F1332" s="66">
        <v>2.4461554590035992</v>
      </c>
      <c r="G1332" s="68">
        <v>4.4499999999999998E-2</v>
      </c>
      <c r="H1332" s="68">
        <v>4.1999999999999997E-3</v>
      </c>
      <c r="I1332" s="70" t="s">
        <v>26</v>
      </c>
      <c r="J1332" s="44">
        <v>167.8</v>
      </c>
      <c r="K1332" s="44">
        <v>9.1999999999999993</v>
      </c>
      <c r="L1332" s="44">
        <v>186.2</v>
      </c>
      <c r="M1332" s="44">
        <v>6.6</v>
      </c>
      <c r="N1332" s="44">
        <v>1E-4</v>
      </c>
      <c r="O1332" s="44">
        <v>103.3813</v>
      </c>
      <c r="P1332" s="36"/>
      <c r="Q1332" s="44">
        <v>187.4</v>
      </c>
      <c r="R1332" s="44">
        <v>6.6</v>
      </c>
      <c r="S1332" s="41"/>
      <c r="T1332" s="41">
        <f t="shared" ref="T1332:T1352" si="64">(L1332-J1332)/L1332*100</f>
        <v>9.8818474758324264</v>
      </c>
      <c r="U1332" s="41">
        <f t="shared" ref="U1332:U1352" si="65">(L1332-N1332)/L1332*100</f>
        <v>99.999946294307193</v>
      </c>
    </row>
    <row r="1333" spans="1:21">
      <c r="A1333" s="35" t="s">
        <v>1651</v>
      </c>
      <c r="B1333" s="36">
        <v>266</v>
      </c>
      <c r="C1333" s="36">
        <v>13.3</v>
      </c>
      <c r="D1333" s="36"/>
      <c r="E1333" s="66">
        <v>33.783783783783782</v>
      </c>
      <c r="F1333" s="66">
        <v>2.7392257121986843</v>
      </c>
      <c r="G1333" s="68">
        <v>4.8500000000000001E-2</v>
      </c>
      <c r="H1333" s="68">
        <v>5.8999999999999999E-3</v>
      </c>
      <c r="I1333" s="70" t="s">
        <v>26</v>
      </c>
      <c r="J1333" s="44">
        <v>183</v>
      </c>
      <c r="K1333" s="44">
        <v>12</v>
      </c>
      <c r="L1333" s="44">
        <v>188</v>
      </c>
      <c r="M1333" s="44">
        <v>7.5</v>
      </c>
      <c r="N1333" s="44">
        <v>123</v>
      </c>
      <c r="O1333" s="44">
        <v>143</v>
      </c>
      <c r="P1333" s="36"/>
      <c r="Q1333" s="44">
        <v>188.4</v>
      </c>
      <c r="R1333" s="44">
        <v>7.5</v>
      </c>
      <c r="S1333" s="41"/>
      <c r="T1333" s="41">
        <f t="shared" si="64"/>
        <v>2.6595744680851063</v>
      </c>
      <c r="U1333" s="41">
        <f t="shared" si="65"/>
        <v>34.574468085106389</v>
      </c>
    </row>
    <row r="1334" spans="1:21">
      <c r="A1334" s="35" t="s">
        <v>1650</v>
      </c>
      <c r="B1334" s="36">
        <v>108</v>
      </c>
      <c r="C1334" s="36">
        <v>2.4700000000000002</v>
      </c>
      <c r="D1334" s="36"/>
      <c r="E1334" s="66">
        <v>31.446540880503143</v>
      </c>
      <c r="F1334" s="66">
        <v>2.5711008267078039</v>
      </c>
      <c r="G1334" s="68">
        <v>5.1900000000000002E-2</v>
      </c>
      <c r="H1334" s="68">
        <v>8.8999999999999999E-3</v>
      </c>
      <c r="I1334" s="70" t="s">
        <v>26</v>
      </c>
      <c r="J1334" s="44">
        <v>208</v>
      </c>
      <c r="K1334" s="44">
        <v>18</v>
      </c>
      <c r="L1334" s="44">
        <v>201.8</v>
      </c>
      <c r="M1334" s="44">
        <v>8.1</v>
      </c>
      <c r="N1334" s="44">
        <v>280</v>
      </c>
      <c r="O1334" s="44">
        <v>196</v>
      </c>
      <c r="P1334" s="36"/>
      <c r="Q1334" s="44">
        <v>201.4</v>
      </c>
      <c r="R1334" s="44">
        <v>8.1</v>
      </c>
      <c r="S1334" s="41"/>
      <c r="T1334" s="41">
        <f t="shared" si="64"/>
        <v>-3.0723488602576747</v>
      </c>
      <c r="U1334" s="41">
        <f t="shared" si="65"/>
        <v>-38.751238850346873</v>
      </c>
    </row>
    <row r="1335" spans="1:21">
      <c r="A1335" s="35" t="s">
        <v>1649</v>
      </c>
      <c r="B1335" s="36">
        <v>41.1</v>
      </c>
      <c r="C1335" s="36">
        <v>11.8</v>
      </c>
      <c r="D1335" s="36"/>
      <c r="E1335" s="66">
        <v>31.645569620253163</v>
      </c>
      <c r="F1335" s="66">
        <v>2.8040378144528115</v>
      </c>
      <c r="G1335" s="68">
        <v>4.3999999999999997E-2</v>
      </c>
      <c r="H1335" s="68">
        <v>1.7999999999999999E-2</v>
      </c>
      <c r="I1335" s="70" t="s">
        <v>26</v>
      </c>
      <c r="J1335" s="44">
        <v>178</v>
      </c>
      <c r="K1335" s="44">
        <v>34</v>
      </c>
      <c r="L1335" s="44">
        <v>200.6</v>
      </c>
      <c r="M1335" s="44">
        <v>8.6999999999999993</v>
      </c>
      <c r="N1335" s="44">
        <v>2.0000000000000001E-4</v>
      </c>
      <c r="O1335" s="44">
        <v>470.87880000000001</v>
      </c>
      <c r="P1335" s="36"/>
      <c r="Q1335" s="44">
        <v>202.1</v>
      </c>
      <c r="R1335" s="44">
        <v>8.8000000000000007</v>
      </c>
      <c r="S1335" s="41"/>
      <c r="T1335" s="41">
        <f t="shared" si="64"/>
        <v>11.26620139581256</v>
      </c>
      <c r="U1335" s="41">
        <f t="shared" si="65"/>
        <v>99.999900299102677</v>
      </c>
    </row>
    <row r="1336" spans="1:21">
      <c r="A1336" s="35" t="s">
        <v>1648</v>
      </c>
      <c r="B1336" s="36">
        <v>232</v>
      </c>
      <c r="C1336" s="36">
        <v>11.9</v>
      </c>
      <c r="D1336" s="36"/>
      <c r="E1336" s="66">
        <v>29.761904761904763</v>
      </c>
      <c r="F1336" s="66">
        <v>2.8344671201814062</v>
      </c>
      <c r="G1336" s="68">
        <v>4.1099999999999998E-2</v>
      </c>
      <c r="H1336" s="68">
        <v>6.1000000000000004E-3</v>
      </c>
      <c r="I1336" s="70" t="s">
        <v>26</v>
      </c>
      <c r="J1336" s="44">
        <v>177</v>
      </c>
      <c r="K1336" s="44">
        <v>14</v>
      </c>
      <c r="L1336" s="44">
        <v>213</v>
      </c>
      <c r="M1336" s="44">
        <v>10</v>
      </c>
      <c r="N1336" s="44">
        <v>1E-4</v>
      </c>
      <c r="O1336" s="44">
        <v>149.86099999999999</v>
      </c>
      <c r="P1336" s="36"/>
      <c r="Q1336" s="44">
        <v>215</v>
      </c>
      <c r="R1336" s="44">
        <v>10</v>
      </c>
      <c r="S1336" s="41"/>
      <c r="T1336" s="41">
        <f t="shared" si="64"/>
        <v>16.901408450704224</v>
      </c>
      <c r="U1336" s="41">
        <f t="shared" si="65"/>
        <v>99.999953051643189</v>
      </c>
    </row>
    <row r="1337" spans="1:21">
      <c r="A1337" s="35" t="s">
        <v>1647</v>
      </c>
      <c r="B1337" s="36">
        <v>37.799999999999997</v>
      </c>
      <c r="C1337" s="36">
        <v>16</v>
      </c>
      <c r="D1337" s="36"/>
      <c r="E1337" s="66">
        <v>29.239766081871345</v>
      </c>
      <c r="F1337" s="66">
        <v>3.4198556820902155</v>
      </c>
      <c r="G1337" s="68">
        <v>0.04</v>
      </c>
      <c r="H1337" s="68">
        <v>1.0999999999999999E-2</v>
      </c>
      <c r="I1337" s="70" t="s">
        <v>26</v>
      </c>
      <c r="J1337" s="44">
        <v>175</v>
      </c>
      <c r="K1337" s="44">
        <v>24</v>
      </c>
      <c r="L1337" s="44">
        <v>217</v>
      </c>
      <c r="M1337" s="44">
        <v>12</v>
      </c>
      <c r="N1337" s="44">
        <v>1E-4</v>
      </c>
      <c r="O1337" s="44">
        <v>284.73559999999998</v>
      </c>
      <c r="P1337" s="36"/>
      <c r="Q1337" s="44">
        <v>220</v>
      </c>
      <c r="R1337" s="44">
        <v>13</v>
      </c>
      <c r="S1337" s="41"/>
      <c r="T1337" s="41">
        <f t="shared" si="64"/>
        <v>19.35483870967742</v>
      </c>
      <c r="U1337" s="41">
        <f t="shared" si="65"/>
        <v>99.999953917050689</v>
      </c>
    </row>
    <row r="1338" spans="1:21">
      <c r="A1338" s="35" t="s">
        <v>1646</v>
      </c>
      <c r="B1338" s="36">
        <v>74</v>
      </c>
      <c r="C1338" s="36">
        <v>3.76</v>
      </c>
      <c r="D1338" s="36"/>
      <c r="E1338" s="66">
        <v>28.653295128939828</v>
      </c>
      <c r="F1338" s="66">
        <v>2.2988317008891546</v>
      </c>
      <c r="G1338" s="68">
        <v>4.7E-2</v>
      </c>
      <c r="H1338" s="68">
        <v>1.0999999999999999E-2</v>
      </c>
      <c r="I1338" s="70" t="s">
        <v>26</v>
      </c>
      <c r="J1338" s="44">
        <v>207</v>
      </c>
      <c r="K1338" s="44">
        <v>23</v>
      </c>
      <c r="L1338" s="44">
        <v>221.1</v>
      </c>
      <c r="M1338" s="44">
        <v>8.6999999999999993</v>
      </c>
      <c r="N1338" s="44">
        <v>48</v>
      </c>
      <c r="O1338" s="44">
        <v>280</v>
      </c>
      <c r="P1338" s="36"/>
      <c r="Q1338" s="44">
        <v>222.1</v>
      </c>
      <c r="R1338" s="44">
        <v>8.8000000000000007</v>
      </c>
      <c r="S1338" s="41"/>
      <c r="T1338" s="41">
        <f t="shared" si="64"/>
        <v>6.3772048846675684</v>
      </c>
      <c r="U1338" s="41">
        <f t="shared" si="65"/>
        <v>78.290366350067842</v>
      </c>
    </row>
    <row r="1339" spans="1:21">
      <c r="A1339" s="35" t="s">
        <v>1645</v>
      </c>
      <c r="B1339" s="36">
        <v>220</v>
      </c>
      <c r="C1339" s="36">
        <v>2.5939999999999999</v>
      </c>
      <c r="D1339" s="36"/>
      <c r="E1339" s="66">
        <v>28.169014084507044</v>
      </c>
      <c r="F1339" s="66">
        <v>2.0630827216822061</v>
      </c>
      <c r="G1339" s="68">
        <v>4.8899999999999999E-2</v>
      </c>
      <c r="H1339" s="68">
        <v>3.8999999999999998E-3</v>
      </c>
      <c r="I1339" s="70" t="s">
        <v>26</v>
      </c>
      <c r="J1339" s="44">
        <v>218</v>
      </c>
      <c r="K1339" s="44">
        <v>11</v>
      </c>
      <c r="L1339" s="44">
        <v>224.9</v>
      </c>
      <c r="M1339" s="44">
        <v>8.1</v>
      </c>
      <c r="N1339" s="44">
        <v>142</v>
      </c>
      <c r="O1339" s="44">
        <v>94</v>
      </c>
      <c r="P1339" s="36"/>
      <c r="Q1339" s="44">
        <v>225.4</v>
      </c>
      <c r="R1339" s="44">
        <v>8.1</v>
      </c>
      <c r="S1339" s="41"/>
      <c r="T1339" s="41">
        <f t="shared" si="64"/>
        <v>3.068030235660296</v>
      </c>
      <c r="U1339" s="41">
        <f t="shared" si="65"/>
        <v>36.860827034237445</v>
      </c>
    </row>
    <row r="1340" spans="1:21">
      <c r="A1340" s="35" t="s">
        <v>1644</v>
      </c>
      <c r="B1340" s="36">
        <v>16.3</v>
      </c>
      <c r="C1340" s="36">
        <v>8.9</v>
      </c>
      <c r="D1340" s="36"/>
      <c r="E1340" s="66">
        <v>27.624309392265189</v>
      </c>
      <c r="F1340" s="66">
        <v>3.4339611122981584</v>
      </c>
      <c r="G1340" s="68">
        <v>6.3E-2</v>
      </c>
      <c r="H1340" s="68">
        <v>0.02</v>
      </c>
      <c r="I1340" s="70" t="s">
        <v>26</v>
      </c>
      <c r="J1340" s="44">
        <v>278</v>
      </c>
      <c r="K1340" s="44">
        <v>41</v>
      </c>
      <c r="L1340" s="44">
        <v>229</v>
      </c>
      <c r="M1340" s="44">
        <v>14</v>
      </c>
      <c r="N1340" s="44">
        <v>707</v>
      </c>
      <c r="O1340" s="44">
        <v>338</v>
      </c>
      <c r="P1340" s="36"/>
      <c r="Q1340" s="44">
        <v>226</v>
      </c>
      <c r="R1340" s="44">
        <v>14</v>
      </c>
      <c r="S1340" s="41"/>
      <c r="T1340" s="41">
        <f t="shared" si="64"/>
        <v>-21.397379912663755</v>
      </c>
      <c r="U1340" s="41">
        <f t="shared" si="65"/>
        <v>-208.7336244541485</v>
      </c>
    </row>
    <row r="1341" spans="1:21">
      <c r="A1341" s="35" t="s">
        <v>1643</v>
      </c>
      <c r="B1341" s="36">
        <v>98</v>
      </c>
      <c r="C1341" s="36">
        <v>40.700000000000003</v>
      </c>
      <c r="D1341" s="36"/>
      <c r="E1341" s="66">
        <v>28.248587570621467</v>
      </c>
      <c r="F1341" s="66">
        <v>2.8727377190462504</v>
      </c>
      <c r="G1341" s="68">
        <v>4.2999999999999997E-2</v>
      </c>
      <c r="H1341" s="68">
        <v>1.0999999999999999E-2</v>
      </c>
      <c r="I1341" s="70" t="s">
        <v>26</v>
      </c>
      <c r="J1341" s="44">
        <v>193</v>
      </c>
      <c r="K1341" s="44">
        <v>24</v>
      </c>
      <c r="L1341" s="44">
        <v>224</v>
      </c>
      <c r="M1341" s="44">
        <v>11</v>
      </c>
      <c r="N1341" s="44">
        <v>2.0000000000000001E-4</v>
      </c>
      <c r="O1341" s="44">
        <v>304.2466</v>
      </c>
      <c r="P1341" s="36"/>
      <c r="Q1341" s="44">
        <v>226</v>
      </c>
      <c r="R1341" s="44">
        <v>11</v>
      </c>
      <c r="S1341" s="41"/>
      <c r="T1341" s="41">
        <f t="shared" si="64"/>
        <v>13.839285714285715</v>
      </c>
      <c r="U1341" s="41">
        <f t="shared" si="65"/>
        <v>99.999910714285704</v>
      </c>
    </row>
    <row r="1342" spans="1:21">
      <c r="A1342" s="35" t="s">
        <v>1642</v>
      </c>
      <c r="B1342" s="36">
        <v>36.5</v>
      </c>
      <c r="C1342" s="36">
        <v>10.95</v>
      </c>
      <c r="D1342" s="36"/>
      <c r="E1342" s="66">
        <v>28.011204481792713</v>
      </c>
      <c r="F1342" s="66">
        <v>2.4323454872144934</v>
      </c>
      <c r="G1342" s="68">
        <v>4.3999999999999997E-2</v>
      </c>
      <c r="H1342" s="68">
        <v>1.9E-2</v>
      </c>
      <c r="I1342" s="70" t="s">
        <v>26</v>
      </c>
      <c r="J1342" s="44">
        <v>199</v>
      </c>
      <c r="K1342" s="44">
        <v>40</v>
      </c>
      <c r="L1342" s="44">
        <v>226.1</v>
      </c>
      <c r="M1342" s="44">
        <v>9.6</v>
      </c>
      <c r="N1342" s="44">
        <v>2.0000000000000001E-4</v>
      </c>
      <c r="O1342" s="44">
        <v>497.03870000000001</v>
      </c>
      <c r="P1342" s="36"/>
      <c r="Q1342" s="44">
        <v>228</v>
      </c>
      <c r="R1342" s="44">
        <v>9.6999999999999993</v>
      </c>
      <c r="S1342" s="41"/>
      <c r="T1342" s="41">
        <f t="shared" si="64"/>
        <v>11.985846970367092</v>
      </c>
      <c r="U1342" s="41">
        <f t="shared" si="65"/>
        <v>99.999911543564792</v>
      </c>
    </row>
    <row r="1343" spans="1:21">
      <c r="A1343" s="35" t="s">
        <v>1641</v>
      </c>
      <c r="B1343" s="36">
        <v>80</v>
      </c>
      <c r="C1343" s="36">
        <v>5.36</v>
      </c>
      <c r="D1343" s="36"/>
      <c r="E1343" s="66">
        <v>27.700831024930746</v>
      </c>
      <c r="F1343" s="66">
        <v>2.0718073065737679</v>
      </c>
      <c r="G1343" s="68">
        <v>4.9000000000000002E-2</v>
      </c>
      <c r="H1343" s="68">
        <v>1.4E-2</v>
      </c>
      <c r="I1343" s="70" t="s">
        <v>26</v>
      </c>
      <c r="J1343" s="44">
        <v>222</v>
      </c>
      <c r="K1343" s="44">
        <v>29</v>
      </c>
      <c r="L1343" s="44">
        <v>228.6</v>
      </c>
      <c r="M1343" s="44">
        <v>8.4</v>
      </c>
      <c r="N1343" s="44">
        <v>147</v>
      </c>
      <c r="O1343" s="44">
        <v>335</v>
      </c>
      <c r="P1343" s="36"/>
      <c r="Q1343" s="44">
        <v>229.1</v>
      </c>
      <c r="R1343" s="44">
        <v>8.4</v>
      </c>
      <c r="S1343" s="41"/>
      <c r="T1343" s="41">
        <f t="shared" si="64"/>
        <v>2.8871391076115462</v>
      </c>
      <c r="U1343" s="41">
        <f t="shared" si="65"/>
        <v>35.69553805774278</v>
      </c>
    </row>
    <row r="1344" spans="1:21">
      <c r="A1344" s="35" t="s">
        <v>1640</v>
      </c>
      <c r="B1344" s="36">
        <v>695</v>
      </c>
      <c r="C1344" s="36">
        <v>4.83</v>
      </c>
      <c r="D1344" s="36"/>
      <c r="E1344" s="66">
        <v>27.624309392265189</v>
      </c>
      <c r="F1344" s="66">
        <v>2.0603766673788955</v>
      </c>
      <c r="G1344" s="68">
        <v>5.0700000000000002E-2</v>
      </c>
      <c r="H1344" s="68">
        <v>3.7000000000000002E-3</v>
      </c>
      <c r="I1344" s="70" t="s">
        <v>26</v>
      </c>
      <c r="J1344" s="44">
        <v>229</v>
      </c>
      <c r="K1344" s="44">
        <v>11</v>
      </c>
      <c r="L1344" s="44">
        <v>229.2</v>
      </c>
      <c r="M1344" s="44">
        <v>8.4</v>
      </c>
      <c r="N1344" s="44">
        <v>226</v>
      </c>
      <c r="O1344" s="44">
        <v>84</v>
      </c>
      <c r="P1344" s="36"/>
      <c r="Q1344" s="44">
        <v>229.3</v>
      </c>
      <c r="R1344" s="44">
        <v>8.4</v>
      </c>
      <c r="S1344" s="41"/>
      <c r="T1344" s="41">
        <f t="shared" si="64"/>
        <v>8.7260034904009007E-2</v>
      </c>
      <c r="U1344" s="41">
        <f t="shared" si="65"/>
        <v>1.3961605584642185</v>
      </c>
    </row>
    <row r="1345" spans="1:21">
      <c r="A1345" s="35" t="s">
        <v>1639</v>
      </c>
      <c r="B1345" s="36">
        <v>53</v>
      </c>
      <c r="C1345" s="36">
        <v>9.7100000000000009</v>
      </c>
      <c r="D1345" s="36"/>
      <c r="E1345" s="66">
        <v>27.548209366391184</v>
      </c>
      <c r="F1345" s="66">
        <v>2.200821133954117</v>
      </c>
      <c r="G1345" s="68">
        <v>4.1000000000000002E-2</v>
      </c>
      <c r="H1345" s="68">
        <v>1.2E-2</v>
      </c>
      <c r="I1345" s="70" t="s">
        <v>26</v>
      </c>
      <c r="J1345" s="44">
        <v>189</v>
      </c>
      <c r="K1345" s="44">
        <v>26</v>
      </c>
      <c r="L1345" s="44">
        <v>229.9</v>
      </c>
      <c r="M1345" s="44">
        <v>9</v>
      </c>
      <c r="N1345" s="44">
        <v>1E-4</v>
      </c>
      <c r="O1345" s="44">
        <v>302.97320000000002</v>
      </c>
      <c r="P1345" s="36"/>
      <c r="Q1345" s="44">
        <v>232.6</v>
      </c>
      <c r="R1345" s="44">
        <v>9.1</v>
      </c>
      <c r="S1345" s="41"/>
      <c r="T1345" s="41">
        <f t="shared" si="64"/>
        <v>17.790343627664203</v>
      </c>
      <c r="U1345" s="41">
        <f t="shared" si="65"/>
        <v>99.999956502827317</v>
      </c>
    </row>
    <row r="1346" spans="1:21">
      <c r="A1346" s="35" t="s">
        <v>1638</v>
      </c>
      <c r="B1346" s="36">
        <v>44.6</v>
      </c>
      <c r="C1346" s="36">
        <v>11.17</v>
      </c>
      <c r="D1346" s="36"/>
      <c r="E1346" s="66">
        <v>27.027027027027028</v>
      </c>
      <c r="F1346" s="66">
        <v>2.2644265887509132</v>
      </c>
      <c r="G1346" s="68">
        <v>4.3999999999999997E-2</v>
      </c>
      <c r="H1346" s="68">
        <v>1.7000000000000001E-2</v>
      </c>
      <c r="I1346" s="70" t="s">
        <v>26</v>
      </c>
      <c r="J1346" s="44">
        <v>206</v>
      </c>
      <c r="K1346" s="44">
        <v>37</v>
      </c>
      <c r="L1346" s="44">
        <v>234.2</v>
      </c>
      <c r="M1346" s="44">
        <v>9.6</v>
      </c>
      <c r="N1346" s="44">
        <v>2.0000000000000001E-4</v>
      </c>
      <c r="O1346" s="44">
        <v>444.71879999999999</v>
      </c>
      <c r="P1346" s="36"/>
      <c r="Q1346" s="44">
        <v>236.2</v>
      </c>
      <c r="R1346" s="44">
        <v>9.6999999999999993</v>
      </c>
      <c r="S1346" s="41"/>
      <c r="T1346" s="41">
        <f t="shared" si="64"/>
        <v>12.040990606319381</v>
      </c>
      <c r="U1346" s="41">
        <f t="shared" si="65"/>
        <v>99.999914602903488</v>
      </c>
    </row>
    <row r="1347" spans="1:21">
      <c r="A1347" s="35" t="s">
        <v>1637</v>
      </c>
      <c r="B1347" s="36">
        <v>17.600000000000001</v>
      </c>
      <c r="C1347" s="36">
        <v>9.3000000000000007</v>
      </c>
      <c r="D1347" s="36"/>
      <c r="E1347" s="66">
        <v>26.455026455026456</v>
      </c>
      <c r="F1347" s="66">
        <v>3.1494079113126729</v>
      </c>
      <c r="G1347" s="68">
        <v>2.1999999999999999E-2</v>
      </c>
      <c r="H1347" s="68">
        <v>2.1999999999999999E-2</v>
      </c>
      <c r="I1347" s="70" t="s">
        <v>26</v>
      </c>
      <c r="J1347" s="44">
        <v>110</v>
      </c>
      <c r="K1347" s="44">
        <v>53</v>
      </c>
      <c r="L1347" s="44">
        <v>239</v>
      </c>
      <c r="M1347" s="44">
        <v>14</v>
      </c>
      <c r="N1347" s="44">
        <v>2.0000000000000001E-4</v>
      </c>
      <c r="O1347" s="44">
        <v>568.62019999999995</v>
      </c>
      <c r="P1347" s="36"/>
      <c r="Q1347" s="44">
        <v>248</v>
      </c>
      <c r="R1347" s="44">
        <v>14</v>
      </c>
      <c r="S1347" s="41"/>
      <c r="T1347" s="41">
        <f t="shared" si="64"/>
        <v>53.97489539748954</v>
      </c>
      <c r="U1347" s="41">
        <f t="shared" si="65"/>
        <v>99.999916317991634</v>
      </c>
    </row>
    <row r="1348" spans="1:21">
      <c r="A1348" s="35" t="s">
        <v>1636</v>
      </c>
      <c r="B1348" s="36">
        <v>10.3</v>
      </c>
      <c r="C1348" s="36">
        <v>7.3</v>
      </c>
      <c r="D1348" s="36"/>
      <c r="E1348" s="66">
        <v>23.980815347721823</v>
      </c>
      <c r="F1348" s="66">
        <v>3.1629372760784173</v>
      </c>
      <c r="G1348" s="68">
        <v>8.2000000000000003E-2</v>
      </c>
      <c r="H1348" s="68">
        <v>2.5999999999999999E-2</v>
      </c>
      <c r="I1348" s="70" t="s">
        <v>26</v>
      </c>
      <c r="J1348" s="44">
        <v>392</v>
      </c>
      <c r="K1348" s="44">
        <v>56</v>
      </c>
      <c r="L1348" s="44">
        <v>263</v>
      </c>
      <c r="M1348" s="44">
        <v>17</v>
      </c>
      <c r="N1348" s="44">
        <v>1245</v>
      </c>
      <c r="O1348" s="44">
        <v>311</v>
      </c>
      <c r="P1348" s="36"/>
      <c r="Q1348" s="44">
        <v>253</v>
      </c>
      <c r="R1348" s="44">
        <v>16</v>
      </c>
      <c r="S1348" s="41"/>
      <c r="T1348" s="41">
        <f t="shared" si="64"/>
        <v>-49.049429657794676</v>
      </c>
      <c r="U1348" s="41">
        <f t="shared" si="65"/>
        <v>-373.38403041825097</v>
      </c>
    </row>
    <row r="1349" spans="1:21">
      <c r="A1349" s="35" t="s">
        <v>1635</v>
      </c>
      <c r="B1349" s="36">
        <v>96</v>
      </c>
      <c r="C1349" s="36">
        <v>8.58</v>
      </c>
      <c r="D1349" s="36"/>
      <c r="E1349" s="66">
        <v>25.316455696202532</v>
      </c>
      <c r="F1349" s="66">
        <v>1.922768787053357</v>
      </c>
      <c r="G1349" s="68">
        <v>3.8600000000000002E-2</v>
      </c>
      <c r="H1349" s="68">
        <v>7.1000000000000004E-3</v>
      </c>
      <c r="I1349" s="70" t="s">
        <v>26</v>
      </c>
      <c r="J1349" s="44">
        <v>194</v>
      </c>
      <c r="K1349" s="44">
        <v>18</v>
      </c>
      <c r="L1349" s="44">
        <v>249.7</v>
      </c>
      <c r="M1349" s="44">
        <v>9.3000000000000007</v>
      </c>
      <c r="N1349" s="44">
        <v>2.0000000000000001E-4</v>
      </c>
      <c r="O1349" s="44">
        <v>182.827</v>
      </c>
      <c r="P1349" s="36"/>
      <c r="Q1349" s="44">
        <v>253.6</v>
      </c>
      <c r="R1349" s="44">
        <v>9.4</v>
      </c>
      <c r="S1349" s="41"/>
      <c r="T1349" s="41">
        <f t="shared" si="64"/>
        <v>22.306768121746092</v>
      </c>
      <c r="U1349" s="41">
        <f t="shared" si="65"/>
        <v>99.99991990388466</v>
      </c>
    </row>
    <row r="1350" spans="1:21">
      <c r="A1350" s="35" t="s">
        <v>1634</v>
      </c>
      <c r="B1350" s="36">
        <v>254</v>
      </c>
      <c r="C1350" s="36">
        <v>49.1</v>
      </c>
      <c r="D1350" s="36"/>
      <c r="E1350" s="66">
        <v>24.630541871921185</v>
      </c>
      <c r="F1350" s="66">
        <v>2.0019898565847267</v>
      </c>
      <c r="G1350" s="68">
        <v>4.9200000000000001E-2</v>
      </c>
      <c r="H1350" s="68">
        <v>3.3999999999999998E-3</v>
      </c>
      <c r="I1350" s="70" t="s">
        <v>26</v>
      </c>
      <c r="J1350" s="44">
        <v>247</v>
      </c>
      <c r="K1350" s="44">
        <v>12</v>
      </c>
      <c r="L1350" s="44">
        <v>257</v>
      </c>
      <c r="M1350" s="44">
        <v>10</v>
      </c>
      <c r="N1350" s="44">
        <v>156</v>
      </c>
      <c r="O1350" s="44">
        <v>81</v>
      </c>
      <c r="P1350" s="36"/>
      <c r="Q1350" s="44">
        <v>257</v>
      </c>
      <c r="R1350" s="44">
        <v>10</v>
      </c>
      <c r="S1350" s="41"/>
      <c r="T1350" s="41">
        <f t="shared" si="64"/>
        <v>3.8910505836575875</v>
      </c>
      <c r="U1350" s="41">
        <f t="shared" si="65"/>
        <v>39.299610894941637</v>
      </c>
    </row>
    <row r="1351" spans="1:21">
      <c r="A1351" s="35" t="s">
        <v>1633</v>
      </c>
      <c r="B1351" s="36">
        <v>46</v>
      </c>
      <c r="C1351" s="36">
        <v>3.78</v>
      </c>
      <c r="D1351" s="36"/>
      <c r="E1351" s="66">
        <v>24.813895781637715</v>
      </c>
      <c r="F1351" s="66">
        <v>2.0934800411307251</v>
      </c>
      <c r="G1351" s="68">
        <v>4.1000000000000002E-2</v>
      </c>
      <c r="H1351" s="68">
        <v>1.0999999999999999E-2</v>
      </c>
      <c r="I1351" s="70" t="s">
        <v>26</v>
      </c>
      <c r="J1351" s="44">
        <v>208</v>
      </c>
      <c r="K1351" s="44">
        <v>26</v>
      </c>
      <c r="L1351" s="44">
        <v>255</v>
      </c>
      <c r="M1351" s="44">
        <v>11</v>
      </c>
      <c r="N1351" s="44">
        <v>1E-4</v>
      </c>
      <c r="O1351" s="44">
        <v>277.72539999999998</v>
      </c>
      <c r="P1351" s="36"/>
      <c r="Q1351" s="44">
        <v>258</v>
      </c>
      <c r="R1351" s="44">
        <v>11</v>
      </c>
      <c r="S1351" s="41"/>
      <c r="T1351" s="41">
        <f t="shared" si="64"/>
        <v>18.43137254901961</v>
      </c>
      <c r="U1351" s="41">
        <f t="shared" si="65"/>
        <v>99.999960784313728</v>
      </c>
    </row>
    <row r="1352" spans="1:21">
      <c r="A1352" s="35" t="s">
        <v>1632</v>
      </c>
      <c r="B1352" s="36">
        <v>34.1</v>
      </c>
      <c r="C1352" s="36">
        <v>7.91</v>
      </c>
      <c r="D1352" s="36"/>
      <c r="E1352" s="66">
        <v>23.923444976076556</v>
      </c>
      <c r="F1352" s="66">
        <v>2.4037911219981227</v>
      </c>
      <c r="G1352" s="68">
        <v>3.5999999999999997E-2</v>
      </c>
      <c r="H1352" s="68">
        <v>1.2999999999999999E-2</v>
      </c>
      <c r="I1352" s="70" t="s">
        <v>26</v>
      </c>
      <c r="J1352" s="44">
        <v>191</v>
      </c>
      <c r="K1352" s="44">
        <v>33</v>
      </c>
      <c r="L1352" s="44">
        <v>264</v>
      </c>
      <c r="M1352" s="44">
        <v>13</v>
      </c>
      <c r="N1352" s="44">
        <v>2.0000000000000001E-4</v>
      </c>
      <c r="O1352" s="44">
        <v>341.185</v>
      </c>
      <c r="P1352" s="36"/>
      <c r="Q1352" s="44">
        <v>269</v>
      </c>
      <c r="R1352" s="44">
        <v>13</v>
      </c>
      <c r="S1352" s="41"/>
      <c r="T1352" s="41">
        <f t="shared" si="64"/>
        <v>27.651515151515149</v>
      </c>
      <c r="U1352" s="41">
        <f t="shared" si="65"/>
        <v>99.999924242424242</v>
      </c>
    </row>
    <row r="1353" spans="1:21">
      <c r="B1353" s="36"/>
      <c r="C1353" s="36"/>
      <c r="D1353" s="36"/>
      <c r="E1353" s="66"/>
      <c r="F1353" s="66"/>
      <c r="G1353" s="68"/>
      <c r="H1353" s="68"/>
      <c r="I1353" s="70"/>
      <c r="J1353" s="36"/>
      <c r="K1353" s="36"/>
      <c r="L1353" s="36"/>
      <c r="M1353" s="36"/>
      <c r="N1353" s="36"/>
      <c r="O1353" s="36"/>
      <c r="P1353" s="36"/>
      <c r="Q1353" s="36"/>
      <c r="R1353" s="36"/>
      <c r="S1353" s="41"/>
      <c r="T1353" s="41"/>
      <c r="U1353" s="41"/>
    </row>
    <row r="1354" spans="1:21">
      <c r="A1354" s="35" t="s">
        <v>1631</v>
      </c>
      <c r="B1354" s="36">
        <v>1619</v>
      </c>
      <c r="C1354" s="36">
        <v>0.85199999999999998</v>
      </c>
      <c r="D1354" s="36"/>
      <c r="E1354" s="66">
        <v>90.826521344232503</v>
      </c>
      <c r="F1354" s="66">
        <v>7.012038432570173</v>
      </c>
      <c r="G1354" s="68">
        <v>4.6600000000000003E-2</v>
      </c>
      <c r="H1354" s="68">
        <v>3.0000000000000001E-3</v>
      </c>
      <c r="I1354" s="70" t="s">
        <v>26</v>
      </c>
      <c r="J1354" s="44">
        <v>69.400000000000006</v>
      </c>
      <c r="K1354" s="44">
        <v>3.4</v>
      </c>
      <c r="L1354" s="44">
        <v>70.599999999999994</v>
      </c>
      <c r="M1354" s="44">
        <v>2.7</v>
      </c>
      <c r="N1354" s="44">
        <v>28</v>
      </c>
      <c r="O1354" s="44">
        <v>77</v>
      </c>
      <c r="P1354" s="36"/>
      <c r="Q1354" s="44">
        <v>70.7</v>
      </c>
      <c r="R1354" s="44">
        <v>2.7</v>
      </c>
      <c r="S1354" s="41"/>
      <c r="T1354" s="41">
        <f t="shared" ref="T1354:T1383" si="66">(L1354-J1354)/L1354*100</f>
        <v>1.6997167138810036</v>
      </c>
      <c r="U1354" s="41">
        <f t="shared" ref="U1354:U1383" si="67">(L1354-N1354)/L1354*100</f>
        <v>60.339943342776202</v>
      </c>
    </row>
    <row r="1355" spans="1:21">
      <c r="A1355" s="35" t="s">
        <v>1630</v>
      </c>
      <c r="B1355" s="36">
        <v>1950</v>
      </c>
      <c r="C1355" s="36">
        <v>0.56299999999999994</v>
      </c>
      <c r="D1355" s="36"/>
      <c r="E1355" s="66">
        <v>90.334236675700097</v>
      </c>
      <c r="F1355" s="66">
        <v>7.5890551136767019</v>
      </c>
      <c r="G1355" s="68">
        <v>4.8099999999999997E-2</v>
      </c>
      <c r="H1355" s="68">
        <v>3.0999999999999999E-3</v>
      </c>
      <c r="I1355" s="70" t="s">
        <v>26</v>
      </c>
      <c r="J1355" s="44">
        <v>71.900000000000006</v>
      </c>
      <c r="K1355" s="44">
        <v>3.7</v>
      </c>
      <c r="L1355" s="44">
        <v>71</v>
      </c>
      <c r="M1355" s="44">
        <v>3</v>
      </c>
      <c r="N1355" s="44">
        <v>103</v>
      </c>
      <c r="O1355" s="44">
        <v>76</v>
      </c>
      <c r="P1355" s="36"/>
      <c r="Q1355" s="44">
        <v>70.900000000000006</v>
      </c>
      <c r="R1355" s="44">
        <v>3</v>
      </c>
      <c r="S1355" s="41"/>
      <c r="T1355" s="41">
        <f t="shared" si="66"/>
        <v>-1.267605633802825</v>
      </c>
      <c r="U1355" s="41">
        <f t="shared" si="67"/>
        <v>-45.070422535211272</v>
      </c>
    </row>
    <row r="1356" spans="1:21">
      <c r="A1356" s="35" t="s">
        <v>1629</v>
      </c>
      <c r="B1356" s="36">
        <v>1460</v>
      </c>
      <c r="C1356" s="36">
        <v>0.59199999999999997</v>
      </c>
      <c r="D1356" s="36"/>
      <c r="E1356" s="66">
        <v>89.285714285714292</v>
      </c>
      <c r="F1356" s="66">
        <v>8.7691326530612255</v>
      </c>
      <c r="G1356" s="68">
        <v>4.7100000000000003E-2</v>
      </c>
      <c r="H1356" s="68">
        <v>3.5999999999999999E-3</v>
      </c>
      <c r="I1356" s="70" t="s">
        <v>26</v>
      </c>
      <c r="J1356" s="44">
        <v>71.3</v>
      </c>
      <c r="K1356" s="44">
        <v>4.3</v>
      </c>
      <c r="L1356" s="44">
        <v>71.8</v>
      </c>
      <c r="M1356" s="44">
        <v>3.5</v>
      </c>
      <c r="N1356" s="44">
        <v>53</v>
      </c>
      <c r="O1356" s="44">
        <v>91</v>
      </c>
      <c r="P1356" s="36"/>
      <c r="Q1356" s="44">
        <v>71.8</v>
      </c>
      <c r="R1356" s="44">
        <v>3.5</v>
      </c>
      <c r="S1356" s="41"/>
      <c r="T1356" s="41">
        <f t="shared" si="66"/>
        <v>0.69637883008356549</v>
      </c>
      <c r="U1356" s="41">
        <f t="shared" si="67"/>
        <v>26.18384401114206</v>
      </c>
    </row>
    <row r="1357" spans="1:21">
      <c r="A1357" s="35" t="s">
        <v>1628</v>
      </c>
      <c r="B1357" s="36">
        <v>1100</v>
      </c>
      <c r="C1357" s="36">
        <v>1.5269999999999999</v>
      </c>
      <c r="D1357" s="36"/>
      <c r="E1357" s="66">
        <v>86.580086580086586</v>
      </c>
      <c r="F1357" s="66">
        <v>6.9713835947602192</v>
      </c>
      <c r="G1357" s="68">
        <v>5.0999999999999997E-2</v>
      </c>
      <c r="H1357" s="68">
        <v>4.1000000000000003E-3</v>
      </c>
      <c r="I1357" s="70" t="s">
        <v>26</v>
      </c>
      <c r="J1357" s="44">
        <v>79.3</v>
      </c>
      <c r="K1357" s="44">
        <v>4.3</v>
      </c>
      <c r="L1357" s="44">
        <v>74</v>
      </c>
      <c r="M1357" s="44">
        <v>3</v>
      </c>
      <c r="N1357" s="44">
        <v>240</v>
      </c>
      <c r="O1357" s="44">
        <v>93</v>
      </c>
      <c r="P1357" s="36"/>
      <c r="Q1357" s="44">
        <v>73.7</v>
      </c>
      <c r="R1357" s="44">
        <v>3</v>
      </c>
      <c r="S1357" s="41"/>
      <c r="T1357" s="41">
        <f t="shared" si="66"/>
        <v>-7.1621621621621587</v>
      </c>
      <c r="U1357" s="41">
        <f t="shared" si="67"/>
        <v>-224.32432432432435</v>
      </c>
    </row>
    <row r="1358" spans="1:21">
      <c r="A1358" s="35" t="s">
        <v>1627</v>
      </c>
      <c r="B1358" s="36">
        <v>1870</v>
      </c>
      <c r="C1358" s="36">
        <v>0.52100000000000002</v>
      </c>
      <c r="D1358" s="36"/>
      <c r="E1358" s="66">
        <v>86.132644272179149</v>
      </c>
      <c r="F1358" s="66">
        <v>6.8253258165723354</v>
      </c>
      <c r="G1358" s="68">
        <v>4.7199999999999999E-2</v>
      </c>
      <c r="H1358" s="68">
        <v>3.0999999999999999E-3</v>
      </c>
      <c r="I1358" s="70" t="s">
        <v>26</v>
      </c>
      <c r="J1358" s="44">
        <v>73.900000000000006</v>
      </c>
      <c r="K1358" s="44">
        <v>3.7</v>
      </c>
      <c r="L1358" s="44">
        <v>74.400000000000006</v>
      </c>
      <c r="M1358" s="44">
        <v>2.9</v>
      </c>
      <c r="N1358" s="44">
        <v>58</v>
      </c>
      <c r="O1358" s="44">
        <v>78</v>
      </c>
      <c r="P1358" s="36"/>
      <c r="Q1358" s="44">
        <v>74.400000000000006</v>
      </c>
      <c r="R1358" s="44">
        <v>2.9</v>
      </c>
      <c r="S1358" s="41"/>
      <c r="T1358" s="41">
        <f t="shared" si="66"/>
        <v>0.67204301075268813</v>
      </c>
      <c r="U1358" s="41">
        <f t="shared" si="67"/>
        <v>22.043010752688179</v>
      </c>
    </row>
    <row r="1359" spans="1:21">
      <c r="A1359" s="35" t="s">
        <v>1626</v>
      </c>
      <c r="B1359" s="36">
        <v>1520</v>
      </c>
      <c r="C1359" s="36">
        <v>1.1659999999999999</v>
      </c>
      <c r="D1359" s="36"/>
      <c r="E1359" s="66">
        <v>84.817642069550459</v>
      </c>
      <c r="F1359" s="66">
        <v>6.0429872212402351</v>
      </c>
      <c r="G1359" s="68">
        <v>4.9099999999999998E-2</v>
      </c>
      <c r="H1359" s="68">
        <v>3.3E-3</v>
      </c>
      <c r="I1359" s="70" t="s">
        <v>26</v>
      </c>
      <c r="J1359" s="44">
        <v>77.900000000000006</v>
      </c>
      <c r="K1359" s="44">
        <v>3.7</v>
      </c>
      <c r="L1359" s="44">
        <v>75.599999999999994</v>
      </c>
      <c r="M1359" s="44">
        <v>2.7</v>
      </c>
      <c r="N1359" s="44">
        <v>152</v>
      </c>
      <c r="O1359" s="44">
        <v>79</v>
      </c>
      <c r="P1359" s="36"/>
      <c r="Q1359" s="44">
        <v>75.400000000000006</v>
      </c>
      <c r="R1359" s="44">
        <v>2.7</v>
      </c>
      <c r="S1359" s="41"/>
      <c r="T1359" s="41">
        <f t="shared" si="66"/>
        <v>-3.0423280423280574</v>
      </c>
      <c r="U1359" s="41">
        <f t="shared" si="67"/>
        <v>-101.05820105820106</v>
      </c>
    </row>
    <row r="1360" spans="1:21">
      <c r="A1360" s="35" t="s">
        <v>1625</v>
      </c>
      <c r="B1360" s="36">
        <v>1151</v>
      </c>
      <c r="C1360" s="36">
        <v>1.21</v>
      </c>
      <c r="D1360" s="36"/>
      <c r="E1360" s="66">
        <v>84.67400508044031</v>
      </c>
      <c r="F1360" s="66">
        <v>7.1696871363624322</v>
      </c>
      <c r="G1360" s="68">
        <v>4.7699999999999999E-2</v>
      </c>
      <c r="H1360" s="68">
        <v>3.3E-3</v>
      </c>
      <c r="I1360" s="70" t="s">
        <v>26</v>
      </c>
      <c r="J1360" s="44">
        <v>75.900000000000006</v>
      </c>
      <c r="K1360" s="44">
        <v>4</v>
      </c>
      <c r="L1360" s="44">
        <v>75.7</v>
      </c>
      <c r="M1360" s="44">
        <v>3.2</v>
      </c>
      <c r="N1360" s="44">
        <v>83</v>
      </c>
      <c r="O1360" s="44">
        <v>82</v>
      </c>
      <c r="P1360" s="36"/>
      <c r="Q1360" s="44">
        <v>75.7</v>
      </c>
      <c r="R1360" s="44">
        <v>3.2</v>
      </c>
      <c r="S1360" s="41"/>
      <c r="T1360" s="41">
        <f t="shared" si="66"/>
        <v>-0.26420079260238155</v>
      </c>
      <c r="U1360" s="41">
        <f t="shared" si="67"/>
        <v>-9.6433289299867866</v>
      </c>
    </row>
    <row r="1361" spans="1:21">
      <c r="A1361" s="35" t="s">
        <v>1624</v>
      </c>
      <c r="B1361" s="36">
        <v>1240</v>
      </c>
      <c r="C1361" s="36">
        <v>1.1319999999999999</v>
      </c>
      <c r="D1361" s="36"/>
      <c r="E1361" s="66">
        <v>84.317032040472171</v>
      </c>
      <c r="F1361" s="66">
        <v>6.3273320839814682</v>
      </c>
      <c r="G1361" s="68">
        <v>4.7699999999999999E-2</v>
      </c>
      <c r="H1361" s="68">
        <v>3.7000000000000002E-3</v>
      </c>
      <c r="I1361" s="70" t="s">
        <v>26</v>
      </c>
      <c r="J1361" s="44">
        <v>76.2</v>
      </c>
      <c r="K1361" s="44">
        <v>4</v>
      </c>
      <c r="L1361" s="44">
        <v>76</v>
      </c>
      <c r="M1361" s="44">
        <v>2.8</v>
      </c>
      <c r="N1361" s="44">
        <v>83</v>
      </c>
      <c r="O1361" s="44">
        <v>92</v>
      </c>
      <c r="P1361" s="36"/>
      <c r="Q1361" s="44">
        <v>76</v>
      </c>
      <c r="R1361" s="44">
        <v>2.8</v>
      </c>
      <c r="S1361" s="41"/>
      <c r="T1361" s="41">
        <f t="shared" si="66"/>
        <v>-0.26315789473684581</v>
      </c>
      <c r="U1361" s="41">
        <f t="shared" si="67"/>
        <v>-9.2105263157894726</v>
      </c>
    </row>
    <row r="1362" spans="1:21">
      <c r="A1362" s="35" t="s">
        <v>1623</v>
      </c>
      <c r="B1362" s="36">
        <v>669</v>
      </c>
      <c r="C1362" s="36">
        <v>0.91500000000000004</v>
      </c>
      <c r="D1362" s="36"/>
      <c r="E1362" s="66">
        <v>82.57638315441784</v>
      </c>
      <c r="F1362" s="66">
        <v>6.2733503304760054</v>
      </c>
      <c r="G1362" s="68">
        <v>6.0999999999999999E-2</v>
      </c>
      <c r="H1362" s="68">
        <v>5.8999999999999999E-3</v>
      </c>
      <c r="I1362" s="70" t="s">
        <v>26</v>
      </c>
      <c r="J1362" s="44">
        <v>98.4</v>
      </c>
      <c r="K1362" s="44">
        <v>5.8</v>
      </c>
      <c r="L1362" s="44">
        <v>77.599999999999994</v>
      </c>
      <c r="M1362" s="44">
        <v>2.9</v>
      </c>
      <c r="N1362" s="44">
        <v>638</v>
      </c>
      <c r="O1362" s="44">
        <v>104</v>
      </c>
      <c r="P1362" s="36"/>
      <c r="Q1362" s="44">
        <v>76.3</v>
      </c>
      <c r="R1362" s="44">
        <v>2.9</v>
      </c>
      <c r="S1362" s="41"/>
      <c r="T1362" s="41">
        <f t="shared" si="66"/>
        <v>-26.804123711340221</v>
      </c>
      <c r="U1362" s="41">
        <f t="shared" si="67"/>
        <v>-722.1649484536083</v>
      </c>
    </row>
    <row r="1363" spans="1:21">
      <c r="A1363" s="35" t="s">
        <v>1622</v>
      </c>
      <c r="B1363" s="36">
        <v>858</v>
      </c>
      <c r="C1363" s="36">
        <v>0.81899999999999995</v>
      </c>
      <c r="D1363" s="36"/>
      <c r="E1363" s="66">
        <v>83.892617449664428</v>
      </c>
      <c r="F1363" s="66">
        <v>6.0526552857979361</v>
      </c>
      <c r="G1363" s="68">
        <v>4.7699999999999999E-2</v>
      </c>
      <c r="H1363" s="68">
        <v>4.3E-3</v>
      </c>
      <c r="I1363" s="70" t="s">
        <v>26</v>
      </c>
      <c r="J1363" s="44">
        <v>76.599999999999994</v>
      </c>
      <c r="K1363" s="44">
        <v>4.3</v>
      </c>
      <c r="L1363" s="44">
        <v>76.400000000000006</v>
      </c>
      <c r="M1363" s="44">
        <v>2.7</v>
      </c>
      <c r="N1363" s="44">
        <v>83</v>
      </c>
      <c r="O1363" s="44">
        <v>107</v>
      </c>
      <c r="P1363" s="36"/>
      <c r="Q1363" s="44">
        <v>76.400000000000006</v>
      </c>
      <c r="R1363" s="44">
        <v>2.7</v>
      </c>
      <c r="S1363" s="41"/>
      <c r="T1363" s="41">
        <f t="shared" si="66"/>
        <v>-0.26178010471202701</v>
      </c>
      <c r="U1363" s="41">
        <f t="shared" si="67"/>
        <v>-8.6387434554973748</v>
      </c>
    </row>
    <row r="1364" spans="1:21">
      <c r="A1364" s="35" t="s">
        <v>1621</v>
      </c>
      <c r="B1364" s="36">
        <v>628</v>
      </c>
      <c r="C1364" s="36">
        <v>1.177</v>
      </c>
      <c r="D1364" s="36"/>
      <c r="E1364" s="66">
        <v>83.822296730930432</v>
      </c>
      <c r="F1364" s="66">
        <v>6.3938214606158166</v>
      </c>
      <c r="G1364" s="68">
        <v>4.6300000000000001E-2</v>
      </c>
      <c r="H1364" s="68">
        <v>4.5999999999999999E-3</v>
      </c>
      <c r="I1364" s="70" t="s">
        <v>26</v>
      </c>
      <c r="J1364" s="44">
        <v>74.5</v>
      </c>
      <c r="K1364" s="44">
        <v>4.5</v>
      </c>
      <c r="L1364" s="44">
        <v>76.5</v>
      </c>
      <c r="M1364" s="44">
        <v>2.9</v>
      </c>
      <c r="N1364" s="44">
        <v>12</v>
      </c>
      <c r="O1364" s="44">
        <v>119</v>
      </c>
      <c r="P1364" s="36"/>
      <c r="Q1364" s="44">
        <v>76.599999999999994</v>
      </c>
      <c r="R1364" s="44">
        <v>2.9</v>
      </c>
      <c r="S1364" s="41"/>
      <c r="T1364" s="41">
        <f t="shared" si="66"/>
        <v>2.6143790849673203</v>
      </c>
      <c r="U1364" s="41">
        <f t="shared" si="67"/>
        <v>84.313725490196077</v>
      </c>
    </row>
    <row r="1365" spans="1:21">
      <c r="A1365" s="35" t="s">
        <v>1620</v>
      </c>
      <c r="B1365" s="36">
        <v>694</v>
      </c>
      <c r="C1365" s="36">
        <v>0.80500000000000005</v>
      </c>
      <c r="D1365" s="36"/>
      <c r="E1365" s="66">
        <v>83.402835696413675</v>
      </c>
      <c r="F1365" s="66">
        <v>5.9821883818945585</v>
      </c>
      <c r="G1365" s="68">
        <v>4.9500000000000002E-2</v>
      </c>
      <c r="H1365" s="68">
        <v>4.5999999999999999E-3</v>
      </c>
      <c r="I1365" s="70" t="s">
        <v>26</v>
      </c>
      <c r="J1365" s="44">
        <v>79.8</v>
      </c>
      <c r="K1365" s="44">
        <v>4.5</v>
      </c>
      <c r="L1365" s="44">
        <v>76.8</v>
      </c>
      <c r="M1365" s="44">
        <v>2.7</v>
      </c>
      <c r="N1365" s="44">
        <v>171</v>
      </c>
      <c r="O1365" s="44">
        <v>108</v>
      </c>
      <c r="P1365" s="36"/>
      <c r="Q1365" s="44">
        <v>76.599999999999994</v>
      </c>
      <c r="R1365" s="44">
        <v>2.7</v>
      </c>
      <c r="S1365" s="41"/>
      <c r="T1365" s="41">
        <f t="shared" si="66"/>
        <v>-3.90625</v>
      </c>
      <c r="U1365" s="41">
        <f t="shared" si="67"/>
        <v>-122.65625</v>
      </c>
    </row>
    <row r="1366" spans="1:21">
      <c r="A1366" s="35" t="s">
        <v>1619</v>
      </c>
      <c r="B1366" s="36">
        <v>710</v>
      </c>
      <c r="C1366" s="36">
        <v>0.84</v>
      </c>
      <c r="D1366" s="36"/>
      <c r="E1366" s="66">
        <v>83.682008368200826</v>
      </c>
      <c r="F1366" s="66">
        <v>6.5124910278181405</v>
      </c>
      <c r="G1366" s="68">
        <v>4.4699999999999997E-2</v>
      </c>
      <c r="H1366" s="68">
        <v>3.7000000000000002E-3</v>
      </c>
      <c r="I1366" s="70" t="s">
        <v>26</v>
      </c>
      <c r="J1366" s="44">
        <v>72.099999999999994</v>
      </c>
      <c r="K1366" s="44">
        <v>4</v>
      </c>
      <c r="L1366" s="44">
        <v>76.599999999999994</v>
      </c>
      <c r="M1366" s="44">
        <v>3</v>
      </c>
      <c r="N1366" s="44">
        <v>2.0000000000000001E-4</v>
      </c>
      <c r="O1366" s="44">
        <v>92.431799999999996</v>
      </c>
      <c r="P1366" s="36"/>
      <c r="Q1366" s="44">
        <v>76.900000000000006</v>
      </c>
      <c r="R1366" s="44">
        <v>3</v>
      </c>
      <c r="S1366" s="41"/>
      <c r="T1366" s="41">
        <f t="shared" si="66"/>
        <v>5.8746736292428201</v>
      </c>
      <c r="U1366" s="41">
        <f t="shared" si="67"/>
        <v>99.999738903394245</v>
      </c>
    </row>
    <row r="1367" spans="1:21">
      <c r="A1367" s="35" t="s">
        <v>1618</v>
      </c>
      <c r="B1367" s="36">
        <v>442</v>
      </c>
      <c r="C1367" s="36">
        <v>1.21</v>
      </c>
      <c r="D1367" s="36"/>
      <c r="E1367" s="66">
        <v>82.91873963515755</v>
      </c>
      <c r="F1367" s="66">
        <v>6.8067622088562167</v>
      </c>
      <c r="G1367" s="68">
        <v>5.0299999999999997E-2</v>
      </c>
      <c r="H1367" s="68">
        <v>4.7999999999999996E-3</v>
      </c>
      <c r="I1367" s="70" t="s">
        <v>26</v>
      </c>
      <c r="J1367" s="44">
        <v>81.5</v>
      </c>
      <c r="K1367" s="44">
        <v>4.9000000000000004</v>
      </c>
      <c r="L1367" s="44">
        <v>77.3</v>
      </c>
      <c r="M1367" s="44">
        <v>3.2</v>
      </c>
      <c r="N1367" s="44">
        <v>208</v>
      </c>
      <c r="O1367" s="44">
        <v>111</v>
      </c>
      <c r="P1367" s="36"/>
      <c r="Q1367" s="44">
        <v>77</v>
      </c>
      <c r="R1367" s="44">
        <v>3.1</v>
      </c>
      <c r="S1367" s="41"/>
      <c r="T1367" s="41">
        <f t="shared" si="66"/>
        <v>-5.4333764553686974</v>
      </c>
      <c r="U1367" s="41">
        <f t="shared" si="67"/>
        <v>-169.08150064683051</v>
      </c>
    </row>
    <row r="1368" spans="1:21">
      <c r="A1368" s="35" t="s">
        <v>1617</v>
      </c>
      <c r="B1368" s="36">
        <v>582</v>
      </c>
      <c r="C1368" s="36">
        <v>0.74</v>
      </c>
      <c r="D1368" s="36"/>
      <c r="E1368" s="66">
        <v>82.781456953642376</v>
      </c>
      <c r="F1368" s="66">
        <v>6.030437261523617</v>
      </c>
      <c r="G1368" s="68">
        <v>4.9399999999999999E-2</v>
      </c>
      <c r="H1368" s="68">
        <v>5.3E-3</v>
      </c>
      <c r="I1368" s="70" t="s">
        <v>26</v>
      </c>
      <c r="J1368" s="44">
        <v>80.3</v>
      </c>
      <c r="K1368" s="44">
        <v>5</v>
      </c>
      <c r="L1368" s="44">
        <v>77.400000000000006</v>
      </c>
      <c r="M1368" s="44">
        <v>2.8</v>
      </c>
      <c r="N1368" s="44">
        <v>166</v>
      </c>
      <c r="O1368" s="44">
        <v>125</v>
      </c>
      <c r="P1368" s="36"/>
      <c r="Q1368" s="44">
        <v>77.2</v>
      </c>
      <c r="R1368" s="44">
        <v>2.8</v>
      </c>
      <c r="S1368" s="41"/>
      <c r="T1368" s="41">
        <f t="shared" si="66"/>
        <v>-3.7467700258397816</v>
      </c>
      <c r="U1368" s="41">
        <f t="shared" si="67"/>
        <v>-114.47028423772608</v>
      </c>
    </row>
    <row r="1369" spans="1:21">
      <c r="A1369" s="35" t="s">
        <v>1616</v>
      </c>
      <c r="B1369" s="36">
        <v>591</v>
      </c>
      <c r="C1369" s="36">
        <v>0.98299999999999998</v>
      </c>
      <c r="D1369" s="36"/>
      <c r="E1369" s="66">
        <v>82.781456953642376</v>
      </c>
      <c r="F1369" s="66">
        <v>5.9619095653699397</v>
      </c>
      <c r="G1369" s="68">
        <v>4.87E-2</v>
      </c>
      <c r="H1369" s="68">
        <v>4.4999999999999997E-3</v>
      </c>
      <c r="I1369" s="70" t="s">
        <v>26</v>
      </c>
      <c r="J1369" s="44">
        <v>79.2</v>
      </c>
      <c r="K1369" s="44">
        <v>4.5</v>
      </c>
      <c r="L1369" s="44">
        <v>77.400000000000006</v>
      </c>
      <c r="M1369" s="44">
        <v>2.8</v>
      </c>
      <c r="N1369" s="44">
        <v>132</v>
      </c>
      <c r="O1369" s="44">
        <v>109</v>
      </c>
      <c r="P1369" s="36"/>
      <c r="Q1369" s="44">
        <v>77.3</v>
      </c>
      <c r="R1369" s="44">
        <v>2.8</v>
      </c>
      <c r="S1369" s="41"/>
      <c r="T1369" s="41">
        <f t="shared" si="66"/>
        <v>-2.3255813953488333</v>
      </c>
      <c r="U1369" s="41">
        <f t="shared" si="67"/>
        <v>-70.542635658914719</v>
      </c>
    </row>
    <row r="1370" spans="1:21">
      <c r="A1370" s="35" t="s">
        <v>1615</v>
      </c>
      <c r="B1370" s="36">
        <v>613</v>
      </c>
      <c r="C1370" s="36">
        <v>0.60599999999999998</v>
      </c>
      <c r="D1370" s="36"/>
      <c r="E1370" s="66">
        <v>82.644628099173559</v>
      </c>
      <c r="F1370" s="66">
        <v>6.1471210982856368</v>
      </c>
      <c r="G1370" s="68">
        <v>4.8899999999999999E-2</v>
      </c>
      <c r="H1370" s="68">
        <v>4.3E-3</v>
      </c>
      <c r="I1370" s="70" t="s">
        <v>26</v>
      </c>
      <c r="J1370" s="44">
        <v>79.599999999999994</v>
      </c>
      <c r="K1370" s="44">
        <v>4.4000000000000004</v>
      </c>
      <c r="L1370" s="44">
        <v>77.5</v>
      </c>
      <c r="M1370" s="44">
        <v>2.9</v>
      </c>
      <c r="N1370" s="44">
        <v>142</v>
      </c>
      <c r="O1370" s="44">
        <v>103</v>
      </c>
      <c r="P1370" s="36"/>
      <c r="Q1370" s="44">
        <v>77.400000000000006</v>
      </c>
      <c r="R1370" s="44">
        <v>2.9</v>
      </c>
      <c r="S1370" s="41"/>
      <c r="T1370" s="41">
        <f t="shared" si="66"/>
        <v>-2.7096774193548314</v>
      </c>
      <c r="U1370" s="41">
        <f t="shared" si="67"/>
        <v>-83.225806451612911</v>
      </c>
    </row>
    <row r="1371" spans="1:21">
      <c r="A1371" s="35" t="s">
        <v>1614</v>
      </c>
      <c r="B1371" s="36">
        <v>1250</v>
      </c>
      <c r="C1371" s="36">
        <v>1.39</v>
      </c>
      <c r="D1371" s="36"/>
      <c r="E1371" s="66">
        <v>82.169268693508627</v>
      </c>
      <c r="F1371" s="66">
        <v>6.2791635073921954</v>
      </c>
      <c r="G1371" s="68">
        <v>4.7E-2</v>
      </c>
      <c r="H1371" s="68">
        <v>3.3999999999999998E-3</v>
      </c>
      <c r="I1371" s="70" t="s">
        <v>26</v>
      </c>
      <c r="J1371" s="44">
        <v>77</v>
      </c>
      <c r="K1371" s="44">
        <v>3.9</v>
      </c>
      <c r="L1371" s="44">
        <v>78</v>
      </c>
      <c r="M1371" s="44">
        <v>3</v>
      </c>
      <c r="N1371" s="44">
        <v>48</v>
      </c>
      <c r="O1371" s="44">
        <v>86</v>
      </c>
      <c r="P1371" s="36"/>
      <c r="Q1371" s="44">
        <v>78</v>
      </c>
      <c r="R1371" s="44">
        <v>3</v>
      </c>
      <c r="S1371" s="41"/>
      <c r="T1371" s="41">
        <f t="shared" si="66"/>
        <v>1.2820512820512819</v>
      </c>
      <c r="U1371" s="41">
        <f t="shared" si="67"/>
        <v>38.461538461538467</v>
      </c>
    </row>
    <row r="1372" spans="1:21">
      <c r="A1372" s="35" t="s">
        <v>1613</v>
      </c>
      <c r="B1372" s="36">
        <v>454</v>
      </c>
      <c r="C1372" s="36">
        <v>1.028</v>
      </c>
      <c r="D1372" s="36"/>
      <c r="E1372" s="66">
        <v>79.428117553613973</v>
      </c>
      <c r="F1372" s="66">
        <v>6.1195610823673983</v>
      </c>
      <c r="G1372" s="68">
        <v>6.6500000000000004E-2</v>
      </c>
      <c r="H1372" s="68">
        <v>7.1000000000000004E-3</v>
      </c>
      <c r="I1372" s="70" t="s">
        <v>26</v>
      </c>
      <c r="J1372" s="44">
        <v>110.9</v>
      </c>
      <c r="K1372" s="44">
        <v>6.9</v>
      </c>
      <c r="L1372" s="44">
        <v>80.7</v>
      </c>
      <c r="M1372" s="44">
        <v>3.1</v>
      </c>
      <c r="N1372" s="44">
        <v>821</v>
      </c>
      <c r="O1372" s="44">
        <v>111</v>
      </c>
      <c r="P1372" s="36"/>
      <c r="Q1372" s="44">
        <v>78.7</v>
      </c>
      <c r="R1372" s="44">
        <v>3</v>
      </c>
      <c r="S1372" s="41"/>
      <c r="T1372" s="41">
        <f t="shared" si="66"/>
        <v>-37.422552664188352</v>
      </c>
      <c r="U1372" s="41">
        <f t="shared" si="67"/>
        <v>-917.34820322180917</v>
      </c>
    </row>
    <row r="1373" spans="1:21">
      <c r="A1373" s="35" t="s">
        <v>1612</v>
      </c>
      <c r="B1373" s="36">
        <v>681</v>
      </c>
      <c r="C1373" s="36">
        <v>0.92800000000000005</v>
      </c>
      <c r="D1373" s="36"/>
      <c r="E1373" s="66">
        <v>81.699346405228766</v>
      </c>
      <c r="F1373" s="66">
        <v>6.4745397069503197</v>
      </c>
      <c r="G1373" s="68">
        <v>4.4299999999999999E-2</v>
      </c>
      <c r="H1373" s="68">
        <v>3.8999999999999998E-3</v>
      </c>
      <c r="I1373" s="70" t="s">
        <v>26</v>
      </c>
      <c r="J1373" s="44">
        <v>73.2</v>
      </c>
      <c r="K1373" s="44">
        <v>4.2</v>
      </c>
      <c r="L1373" s="44">
        <v>78.400000000000006</v>
      </c>
      <c r="M1373" s="44">
        <v>3.1</v>
      </c>
      <c r="N1373" s="44">
        <v>1E-4</v>
      </c>
      <c r="O1373" s="44">
        <v>107.35760000000001</v>
      </c>
      <c r="P1373" s="36"/>
      <c r="Q1373" s="44">
        <v>78.8</v>
      </c>
      <c r="R1373" s="44">
        <v>3.1</v>
      </c>
      <c r="S1373" s="41"/>
      <c r="T1373" s="41">
        <f t="shared" si="66"/>
        <v>6.6326530612244934</v>
      </c>
      <c r="U1373" s="41">
        <f t="shared" si="67"/>
        <v>99.999872448979588</v>
      </c>
    </row>
    <row r="1374" spans="1:21">
      <c r="A1374" s="35" t="s">
        <v>1611</v>
      </c>
      <c r="B1374" s="36">
        <v>615</v>
      </c>
      <c r="C1374" s="36">
        <v>0.81200000000000006</v>
      </c>
      <c r="D1374" s="36"/>
      <c r="E1374" s="66">
        <v>79.302141157811263</v>
      </c>
      <c r="F1374" s="66">
        <v>5.8486115207584835</v>
      </c>
      <c r="G1374" s="68">
        <v>4.9399999999999999E-2</v>
      </c>
      <c r="H1374" s="68">
        <v>4.4000000000000003E-3</v>
      </c>
      <c r="I1374" s="70" t="s">
        <v>26</v>
      </c>
      <c r="J1374" s="44">
        <v>83.6</v>
      </c>
      <c r="K1374" s="44">
        <v>4.5999999999999996</v>
      </c>
      <c r="L1374" s="44">
        <v>80.8</v>
      </c>
      <c r="M1374" s="44">
        <v>3</v>
      </c>
      <c r="N1374" s="44">
        <v>166</v>
      </c>
      <c r="O1374" s="44">
        <v>104</v>
      </c>
      <c r="P1374" s="36"/>
      <c r="Q1374" s="44">
        <v>80.599999999999994</v>
      </c>
      <c r="R1374" s="44">
        <v>3</v>
      </c>
      <c r="S1374" s="41"/>
      <c r="T1374" s="41">
        <f t="shared" si="66"/>
        <v>-3.4653465346534622</v>
      </c>
      <c r="U1374" s="41">
        <f t="shared" si="67"/>
        <v>-105.44554455445545</v>
      </c>
    </row>
    <row r="1375" spans="1:21">
      <c r="A1375" s="35" t="s">
        <v>1610</v>
      </c>
      <c r="B1375" s="36">
        <v>466</v>
      </c>
      <c r="C1375" s="36">
        <v>0.86899999999999999</v>
      </c>
      <c r="D1375" s="36"/>
      <c r="E1375" s="66">
        <v>79.051383399209485</v>
      </c>
      <c r="F1375" s="66">
        <v>6.2491212173288133</v>
      </c>
      <c r="G1375" s="68">
        <v>4.3900000000000002E-2</v>
      </c>
      <c r="H1375" s="68">
        <v>5.0000000000000001E-3</v>
      </c>
      <c r="I1375" s="70" t="s">
        <v>26</v>
      </c>
      <c r="J1375" s="44">
        <v>74.900000000000006</v>
      </c>
      <c r="K1375" s="44">
        <v>5</v>
      </c>
      <c r="L1375" s="44">
        <v>81</v>
      </c>
      <c r="M1375" s="44">
        <v>3.2</v>
      </c>
      <c r="N1375" s="44">
        <v>2.0000000000000001E-4</v>
      </c>
      <c r="O1375" s="44">
        <v>135.89879999999999</v>
      </c>
      <c r="P1375" s="36"/>
      <c r="Q1375" s="44">
        <v>81.400000000000006</v>
      </c>
      <c r="R1375" s="44">
        <v>3.2</v>
      </c>
      <c r="S1375" s="41"/>
      <c r="T1375" s="41">
        <f t="shared" si="66"/>
        <v>7.5308641975308568</v>
      </c>
      <c r="U1375" s="41">
        <f t="shared" si="67"/>
        <v>99.999753086419744</v>
      </c>
    </row>
    <row r="1376" spans="1:21">
      <c r="A1376" s="35" t="s">
        <v>1609</v>
      </c>
      <c r="B1376" s="36">
        <v>740</v>
      </c>
      <c r="C1376" s="36">
        <v>1.127</v>
      </c>
      <c r="D1376" s="36"/>
      <c r="E1376" s="66">
        <v>77.700077700077699</v>
      </c>
      <c r="F1376" s="66">
        <v>5.4939448878842816</v>
      </c>
      <c r="G1376" s="68">
        <v>4.7800000000000002E-2</v>
      </c>
      <c r="H1376" s="68">
        <v>4.4999999999999997E-3</v>
      </c>
      <c r="I1376" s="70" t="s">
        <v>26</v>
      </c>
      <c r="J1376" s="44">
        <v>82.6</v>
      </c>
      <c r="K1376" s="44">
        <v>4.7</v>
      </c>
      <c r="L1376" s="44">
        <v>82.4</v>
      </c>
      <c r="M1376" s="44">
        <v>2.9</v>
      </c>
      <c r="N1376" s="44">
        <v>88</v>
      </c>
      <c r="O1376" s="44">
        <v>112</v>
      </c>
      <c r="P1376" s="36"/>
      <c r="Q1376" s="44">
        <v>82.4</v>
      </c>
      <c r="R1376" s="44">
        <v>2.9</v>
      </c>
      <c r="S1376" s="41"/>
      <c r="T1376" s="41">
        <f t="shared" si="66"/>
        <v>-0.24271844660192793</v>
      </c>
      <c r="U1376" s="41">
        <f t="shared" si="67"/>
        <v>-6.7961165048543615</v>
      </c>
    </row>
    <row r="1377" spans="1:21">
      <c r="A1377" s="35" t="s">
        <v>1608</v>
      </c>
      <c r="B1377" s="36">
        <v>570</v>
      </c>
      <c r="C1377" s="36">
        <v>0.96199999999999997</v>
      </c>
      <c r="D1377" s="36"/>
      <c r="E1377" s="66">
        <v>76.161462300076167</v>
      </c>
      <c r="F1377" s="66">
        <v>6.3806251736545168</v>
      </c>
      <c r="G1377" s="68">
        <v>5.6899999999999999E-2</v>
      </c>
      <c r="H1377" s="68">
        <v>6.0000000000000001E-3</v>
      </c>
      <c r="I1377" s="70" t="s">
        <v>26</v>
      </c>
      <c r="J1377" s="44">
        <v>99.5</v>
      </c>
      <c r="K1377" s="44">
        <v>6.4</v>
      </c>
      <c r="L1377" s="44">
        <v>84.1</v>
      </c>
      <c r="M1377" s="44">
        <v>3.5</v>
      </c>
      <c r="N1377" s="44">
        <v>487</v>
      </c>
      <c r="O1377" s="44">
        <v>116</v>
      </c>
      <c r="P1377" s="36"/>
      <c r="Q1377" s="44">
        <v>83.1</v>
      </c>
      <c r="R1377" s="44">
        <v>3.5</v>
      </c>
      <c r="S1377" s="41"/>
      <c r="T1377" s="41">
        <f t="shared" si="66"/>
        <v>-18.311533888228308</v>
      </c>
      <c r="U1377" s="41">
        <f t="shared" si="67"/>
        <v>-479.07253269916765</v>
      </c>
    </row>
    <row r="1378" spans="1:21">
      <c r="A1378" s="35" t="s">
        <v>1607</v>
      </c>
      <c r="B1378" s="36">
        <v>505</v>
      </c>
      <c r="C1378" s="36">
        <v>0.85899999999999999</v>
      </c>
      <c r="D1378" s="36"/>
      <c r="E1378" s="66">
        <v>75.41478129713424</v>
      </c>
      <c r="F1378" s="66">
        <v>5.3461458838089131</v>
      </c>
      <c r="G1378" s="68">
        <v>5.8900000000000001E-2</v>
      </c>
      <c r="H1378" s="68">
        <v>6.8999999999999999E-3</v>
      </c>
      <c r="I1378" s="70" t="s">
        <v>26</v>
      </c>
      <c r="J1378" s="44">
        <v>103.8</v>
      </c>
      <c r="K1378" s="44">
        <v>6.8</v>
      </c>
      <c r="L1378" s="44">
        <v>84.9</v>
      </c>
      <c r="M1378" s="44">
        <v>3</v>
      </c>
      <c r="N1378" s="44">
        <v>562</v>
      </c>
      <c r="O1378" s="44">
        <v>128</v>
      </c>
      <c r="P1378" s="36"/>
      <c r="Q1378" s="44">
        <v>83.7</v>
      </c>
      <c r="R1378" s="44">
        <v>2.9</v>
      </c>
      <c r="S1378" s="41"/>
      <c r="T1378" s="41">
        <f t="shared" si="66"/>
        <v>-22.261484098939917</v>
      </c>
      <c r="U1378" s="41">
        <f t="shared" si="67"/>
        <v>-561.95524146054186</v>
      </c>
    </row>
    <row r="1379" spans="1:21">
      <c r="A1379" s="35" t="s">
        <v>1606</v>
      </c>
      <c r="B1379" s="36">
        <v>440</v>
      </c>
      <c r="C1379" s="36">
        <v>1.4179999999999999</v>
      </c>
      <c r="D1379" s="36"/>
      <c r="E1379" s="66">
        <v>74.96251874062969</v>
      </c>
      <c r="F1379" s="66">
        <v>6.181317137533183</v>
      </c>
      <c r="G1379" s="68">
        <v>4.8300000000000003E-2</v>
      </c>
      <c r="H1379" s="68">
        <v>5.7000000000000002E-3</v>
      </c>
      <c r="I1379" s="70" t="s">
        <v>26</v>
      </c>
      <c r="J1379" s="44">
        <v>86.4</v>
      </c>
      <c r="K1379" s="44">
        <v>6</v>
      </c>
      <c r="L1379" s="44">
        <v>85.4</v>
      </c>
      <c r="M1379" s="44">
        <v>3.5</v>
      </c>
      <c r="N1379" s="44">
        <v>113</v>
      </c>
      <c r="O1379" s="44">
        <v>139</v>
      </c>
      <c r="P1379" s="36"/>
      <c r="Q1379" s="44">
        <v>85.4</v>
      </c>
      <c r="R1379" s="44">
        <v>3.5</v>
      </c>
      <c r="S1379" s="41"/>
      <c r="T1379" s="41">
        <f t="shared" si="66"/>
        <v>-1.1709601873536299</v>
      </c>
      <c r="U1379" s="41">
        <f t="shared" si="67"/>
        <v>-32.318501170960175</v>
      </c>
    </row>
    <row r="1380" spans="1:21">
      <c r="A1380" s="35" t="s">
        <v>1605</v>
      </c>
      <c r="B1380" s="36">
        <v>308</v>
      </c>
      <c r="C1380" s="36">
        <v>1.8759999999999999</v>
      </c>
      <c r="D1380" s="36"/>
      <c r="E1380" s="66">
        <v>72.992700729927009</v>
      </c>
      <c r="F1380" s="66">
        <v>5.8607277958335553</v>
      </c>
      <c r="G1380" s="68">
        <v>6.4799999999999996E-2</v>
      </c>
      <c r="H1380" s="68">
        <v>7.7000000000000002E-3</v>
      </c>
      <c r="I1380" s="70" t="s">
        <v>26</v>
      </c>
      <c r="J1380" s="44">
        <v>117.2</v>
      </c>
      <c r="K1380" s="44">
        <v>7.9</v>
      </c>
      <c r="L1380" s="44">
        <v>87.7</v>
      </c>
      <c r="M1380" s="44">
        <v>3.5</v>
      </c>
      <c r="N1380" s="44">
        <v>767</v>
      </c>
      <c r="O1380" s="44">
        <v>125</v>
      </c>
      <c r="P1380" s="36"/>
      <c r="Q1380" s="44">
        <v>85.8</v>
      </c>
      <c r="R1380" s="44">
        <v>3.4</v>
      </c>
      <c r="S1380" s="41"/>
      <c r="T1380" s="41">
        <f t="shared" si="66"/>
        <v>-33.637400228050168</v>
      </c>
      <c r="U1380" s="41">
        <f t="shared" si="67"/>
        <v>-774.5724059293043</v>
      </c>
    </row>
    <row r="1381" spans="1:21">
      <c r="A1381" s="35" t="s">
        <v>1604</v>
      </c>
      <c r="B1381" s="36">
        <v>730</v>
      </c>
      <c r="C1381" s="36">
        <v>1.7310000000000001</v>
      </c>
      <c r="D1381" s="36"/>
      <c r="E1381" s="66">
        <v>73.529411764705884</v>
      </c>
      <c r="F1381" s="66">
        <v>5.9472318339100347</v>
      </c>
      <c r="G1381" s="68">
        <v>4.7399999999999998E-2</v>
      </c>
      <c r="H1381" s="68">
        <v>3.5999999999999999E-3</v>
      </c>
      <c r="I1381" s="70" t="s">
        <v>26</v>
      </c>
      <c r="J1381" s="44">
        <v>86.4</v>
      </c>
      <c r="K1381" s="44">
        <v>4.5999999999999996</v>
      </c>
      <c r="L1381" s="44">
        <v>87.1</v>
      </c>
      <c r="M1381" s="44">
        <v>3.5</v>
      </c>
      <c r="N1381" s="44">
        <v>68</v>
      </c>
      <c r="O1381" s="44">
        <v>90</v>
      </c>
      <c r="P1381" s="36"/>
      <c r="Q1381" s="44">
        <v>87.1</v>
      </c>
      <c r="R1381" s="44">
        <v>3.5</v>
      </c>
      <c r="S1381" s="41"/>
      <c r="T1381" s="41">
        <f t="shared" si="66"/>
        <v>0.80367393800228315</v>
      </c>
      <c r="U1381" s="41">
        <f t="shared" si="67"/>
        <v>21.928817451205507</v>
      </c>
    </row>
    <row r="1382" spans="1:21">
      <c r="A1382" s="35" t="s">
        <v>1603</v>
      </c>
      <c r="B1382" s="36">
        <v>335</v>
      </c>
      <c r="C1382" s="36">
        <v>0.64600000000000002</v>
      </c>
      <c r="D1382" s="36"/>
      <c r="E1382" s="66">
        <v>40.883074407195423</v>
      </c>
      <c r="F1382" s="66">
        <v>2.8414238140732713</v>
      </c>
      <c r="G1382" s="68">
        <v>4.9200000000000001E-2</v>
      </c>
      <c r="H1382" s="68">
        <v>4.4999999999999997E-3</v>
      </c>
      <c r="I1382" s="70" t="s">
        <v>26</v>
      </c>
      <c r="J1382" s="44">
        <v>155.80000000000001</v>
      </c>
      <c r="K1382" s="44">
        <v>8.3000000000000007</v>
      </c>
      <c r="L1382" s="44">
        <v>155.80000000000001</v>
      </c>
      <c r="M1382" s="44">
        <v>5.3</v>
      </c>
      <c r="N1382" s="44">
        <v>156</v>
      </c>
      <c r="O1382" s="44">
        <v>107</v>
      </c>
      <c r="P1382" s="36"/>
      <c r="Q1382" s="44">
        <v>155.80000000000001</v>
      </c>
      <c r="R1382" s="44">
        <v>5.3</v>
      </c>
      <c r="S1382" s="41"/>
      <c r="T1382" s="41">
        <f t="shared" si="66"/>
        <v>0</v>
      </c>
      <c r="U1382" s="41">
        <f t="shared" si="67"/>
        <v>-0.12836970474967177</v>
      </c>
    </row>
    <row r="1383" spans="1:21">
      <c r="A1383" s="35" t="s">
        <v>1602</v>
      </c>
      <c r="B1383" s="36">
        <v>1250</v>
      </c>
      <c r="C1383" s="36">
        <v>3.72</v>
      </c>
      <c r="D1383" s="36"/>
      <c r="E1383" s="66">
        <v>6.8259385665529013</v>
      </c>
      <c r="F1383" s="66">
        <v>0.60571468508660564</v>
      </c>
      <c r="G1383" s="68">
        <v>8.1299999999999997E-2</v>
      </c>
      <c r="H1383" s="68">
        <v>3.3999999999999998E-3</v>
      </c>
      <c r="I1383" s="70" t="s">
        <v>26</v>
      </c>
      <c r="J1383" s="44">
        <v>986</v>
      </c>
      <c r="K1383" s="44">
        <v>31</v>
      </c>
      <c r="L1383" s="44">
        <v>881</v>
      </c>
      <c r="M1383" s="44">
        <v>37</v>
      </c>
      <c r="N1383" s="44">
        <v>1228</v>
      </c>
      <c r="O1383" s="44">
        <v>41</v>
      </c>
      <c r="P1383" s="36"/>
      <c r="Q1383" s="44">
        <v>868</v>
      </c>
      <c r="R1383" s="44">
        <v>36</v>
      </c>
      <c r="S1383" s="41"/>
      <c r="T1383" s="41">
        <f t="shared" si="66"/>
        <v>-11.91827468785471</v>
      </c>
      <c r="U1383" s="41">
        <f t="shared" si="67"/>
        <v>-39.38706015891033</v>
      </c>
    </row>
    <row r="1384" spans="1:21">
      <c r="B1384" s="36"/>
      <c r="C1384" s="36"/>
      <c r="D1384" s="36"/>
      <c r="E1384" s="66"/>
      <c r="F1384" s="66"/>
      <c r="G1384" s="68"/>
      <c r="H1384" s="68"/>
      <c r="I1384" s="70"/>
      <c r="J1384" s="44"/>
      <c r="K1384" s="44"/>
      <c r="L1384" s="44"/>
      <c r="M1384" s="44"/>
      <c r="N1384" s="44"/>
      <c r="O1384" s="44"/>
      <c r="P1384" s="36"/>
      <c r="Q1384" s="44"/>
      <c r="R1384" s="44"/>
      <c r="S1384" s="41"/>
      <c r="T1384" s="41"/>
      <c r="U1384" s="41"/>
    </row>
    <row r="1385" spans="1:21">
      <c r="A1385" s="35" t="s">
        <v>1601</v>
      </c>
      <c r="B1385" s="36">
        <v>639</v>
      </c>
      <c r="C1385" s="36">
        <v>0.80900000000000005</v>
      </c>
      <c r="D1385" s="36"/>
      <c r="E1385" s="66">
        <v>95.057034220532316</v>
      </c>
      <c r="F1385" s="66">
        <v>6.6865214185545545</v>
      </c>
      <c r="G1385" s="68">
        <v>4.8500000000000001E-2</v>
      </c>
      <c r="H1385" s="68">
        <v>6.6E-3</v>
      </c>
      <c r="I1385" s="70" t="s">
        <v>26</v>
      </c>
      <c r="J1385" s="44">
        <v>69</v>
      </c>
      <c r="K1385" s="44">
        <v>5.0999999999999996</v>
      </c>
      <c r="L1385" s="44">
        <v>67.5</v>
      </c>
      <c r="M1385" s="44">
        <v>2.4</v>
      </c>
      <c r="N1385" s="44">
        <v>123</v>
      </c>
      <c r="O1385" s="44">
        <v>160</v>
      </c>
      <c r="P1385" s="36"/>
      <c r="Q1385" s="44">
        <v>67.400000000000006</v>
      </c>
      <c r="R1385" s="44">
        <v>2.4</v>
      </c>
      <c r="S1385" s="41"/>
      <c r="T1385" s="41">
        <f t="shared" ref="T1385:T1405" si="68">(L1385-J1385)/L1385*100</f>
        <v>-2.2222222222222223</v>
      </c>
      <c r="U1385" s="41">
        <f t="shared" ref="U1385:U1405" si="69">(L1385-N1385)/L1385*100</f>
        <v>-82.222222222222214</v>
      </c>
    </row>
    <row r="1386" spans="1:21">
      <c r="A1386" s="35" t="s">
        <v>1600</v>
      </c>
      <c r="B1386" s="36">
        <v>451</v>
      </c>
      <c r="C1386" s="36">
        <v>1.4410000000000001</v>
      </c>
      <c r="D1386" s="36"/>
      <c r="E1386" s="66">
        <v>95.147478591817318</v>
      </c>
      <c r="F1386" s="66">
        <v>7.5140254263756772</v>
      </c>
      <c r="G1386" s="68">
        <v>4.5199999999999997E-2</v>
      </c>
      <c r="H1386" s="68">
        <v>5.7000000000000002E-3</v>
      </c>
      <c r="I1386" s="70" t="s">
        <v>26</v>
      </c>
      <c r="J1386" s="44">
        <v>64.400000000000006</v>
      </c>
      <c r="K1386" s="44">
        <v>4.5999999999999996</v>
      </c>
      <c r="L1386" s="44">
        <v>67.400000000000006</v>
      </c>
      <c r="M1386" s="44">
        <v>2.6</v>
      </c>
      <c r="N1386" s="44">
        <v>2.0000000000000001E-4</v>
      </c>
      <c r="O1386" s="44">
        <v>157.81319999999999</v>
      </c>
      <c r="P1386" s="36"/>
      <c r="Q1386" s="44">
        <v>67.599999999999994</v>
      </c>
      <c r="R1386" s="44">
        <v>2.7</v>
      </c>
      <c r="S1386" s="41"/>
      <c r="T1386" s="41">
        <f t="shared" si="68"/>
        <v>4.4510385756676554</v>
      </c>
      <c r="U1386" s="41">
        <f t="shared" si="69"/>
        <v>99.999703264094947</v>
      </c>
    </row>
    <row r="1387" spans="1:21">
      <c r="A1387" s="35" t="s">
        <v>1599</v>
      </c>
      <c r="B1387" s="36">
        <v>150</v>
      </c>
      <c r="C1387" s="36">
        <v>1.083</v>
      </c>
      <c r="D1387" s="36"/>
      <c r="E1387" s="66">
        <v>92.850510677808728</v>
      </c>
      <c r="F1387" s="66">
        <v>7.5004590798229893</v>
      </c>
      <c r="G1387" s="68">
        <v>5.6000000000000001E-2</v>
      </c>
      <c r="H1387" s="68">
        <v>1.6E-2</v>
      </c>
      <c r="I1387" s="70" t="s">
        <v>26</v>
      </c>
      <c r="J1387" s="44">
        <v>81</v>
      </c>
      <c r="K1387" s="44">
        <v>12</v>
      </c>
      <c r="L1387" s="44">
        <v>69.099999999999994</v>
      </c>
      <c r="M1387" s="44">
        <v>2.8</v>
      </c>
      <c r="N1387" s="44">
        <v>451</v>
      </c>
      <c r="O1387" s="44">
        <v>317</v>
      </c>
      <c r="P1387" s="36"/>
      <c r="Q1387" s="44">
        <v>68.3</v>
      </c>
      <c r="R1387" s="44">
        <v>2.7</v>
      </c>
      <c r="S1387" s="41"/>
      <c r="T1387" s="41">
        <f t="shared" si="68"/>
        <v>-17.221418234442844</v>
      </c>
      <c r="U1387" s="41">
        <f t="shared" si="69"/>
        <v>-552.67727930535455</v>
      </c>
    </row>
    <row r="1388" spans="1:21">
      <c r="A1388" s="35" t="s">
        <v>1598</v>
      </c>
      <c r="B1388" s="36">
        <v>156</v>
      </c>
      <c r="C1388" s="36">
        <v>1.454</v>
      </c>
      <c r="D1388" s="36"/>
      <c r="E1388" s="66">
        <v>89.525514771709936</v>
      </c>
      <c r="F1388" s="66">
        <v>7.3736323715284815</v>
      </c>
      <c r="G1388" s="68">
        <v>6.2E-2</v>
      </c>
      <c r="H1388" s="68">
        <v>1.9E-2</v>
      </c>
      <c r="I1388" s="70" t="s">
        <v>26</v>
      </c>
      <c r="J1388" s="44">
        <v>93</v>
      </c>
      <c r="K1388" s="44">
        <v>14</v>
      </c>
      <c r="L1388" s="44">
        <v>71.599999999999994</v>
      </c>
      <c r="M1388" s="44">
        <v>2.9</v>
      </c>
      <c r="N1388" s="44">
        <v>673</v>
      </c>
      <c r="O1388" s="44">
        <v>328</v>
      </c>
      <c r="P1388" s="36"/>
      <c r="Q1388" s="44">
        <v>70.3</v>
      </c>
      <c r="R1388" s="44">
        <v>2.9</v>
      </c>
      <c r="S1388" s="41"/>
      <c r="T1388" s="41">
        <f t="shared" si="68"/>
        <v>-29.888268156424591</v>
      </c>
      <c r="U1388" s="41">
        <f t="shared" si="69"/>
        <v>-839.94413407821241</v>
      </c>
    </row>
    <row r="1389" spans="1:21">
      <c r="A1389" s="35" t="s">
        <v>1597</v>
      </c>
      <c r="B1389" s="36">
        <v>930</v>
      </c>
      <c r="C1389" s="36">
        <v>1.0309999999999999</v>
      </c>
      <c r="D1389" s="36"/>
      <c r="E1389" s="66">
        <v>90.009000900090015</v>
      </c>
      <c r="F1389" s="66">
        <v>6.7243448017168959</v>
      </c>
      <c r="G1389" s="68">
        <v>4.8899999999999999E-2</v>
      </c>
      <c r="H1389" s="68">
        <v>5.0000000000000001E-3</v>
      </c>
      <c r="I1389" s="70" t="s">
        <v>26</v>
      </c>
      <c r="J1389" s="44">
        <v>73.3</v>
      </c>
      <c r="K1389" s="44">
        <v>4.5</v>
      </c>
      <c r="L1389" s="44">
        <v>71.2</v>
      </c>
      <c r="M1389" s="44">
        <v>2.6</v>
      </c>
      <c r="N1389" s="44">
        <v>142</v>
      </c>
      <c r="O1389" s="44">
        <v>120</v>
      </c>
      <c r="P1389" s="36"/>
      <c r="Q1389" s="44">
        <v>71.099999999999994</v>
      </c>
      <c r="R1389" s="44">
        <v>2.6</v>
      </c>
      <c r="S1389" s="41"/>
      <c r="T1389" s="41">
        <f t="shared" si="68"/>
        <v>-2.9494382022471828</v>
      </c>
      <c r="U1389" s="41">
        <f t="shared" si="69"/>
        <v>-99.438202247191001</v>
      </c>
    </row>
    <row r="1390" spans="1:21">
      <c r="A1390" s="35" t="s">
        <v>1596</v>
      </c>
      <c r="B1390" s="36">
        <v>265</v>
      </c>
      <c r="C1390" s="36">
        <v>1.7509999999999999</v>
      </c>
      <c r="D1390" s="36"/>
      <c r="E1390" s="66">
        <v>88.80994671403198</v>
      </c>
      <c r="F1390" s="66">
        <v>6.546381507339837</v>
      </c>
      <c r="G1390" s="68">
        <v>5.1999999999999998E-2</v>
      </c>
      <c r="H1390" s="68">
        <v>7.3000000000000001E-3</v>
      </c>
      <c r="I1390" s="70" t="s">
        <v>26</v>
      </c>
      <c r="J1390" s="44">
        <v>78.8</v>
      </c>
      <c r="K1390" s="44">
        <v>6</v>
      </c>
      <c r="L1390" s="44">
        <v>72.2</v>
      </c>
      <c r="M1390" s="44">
        <v>2.6</v>
      </c>
      <c r="N1390" s="44">
        <v>284</v>
      </c>
      <c r="O1390" s="44">
        <v>161</v>
      </c>
      <c r="P1390" s="36"/>
      <c r="Q1390" s="44">
        <v>71.8</v>
      </c>
      <c r="R1390" s="44">
        <v>2.6</v>
      </c>
      <c r="S1390" s="41"/>
      <c r="T1390" s="41">
        <f t="shared" si="68"/>
        <v>-9.1412742382271386</v>
      </c>
      <c r="U1390" s="41">
        <f t="shared" si="69"/>
        <v>-293.35180055401662</v>
      </c>
    </row>
    <row r="1391" spans="1:21">
      <c r="A1391" s="35" t="s">
        <v>1595</v>
      </c>
      <c r="B1391" s="36">
        <v>331</v>
      </c>
      <c r="C1391" s="36">
        <v>1.8180000000000001</v>
      </c>
      <c r="D1391" s="36"/>
      <c r="E1391" s="66">
        <v>87.642418930762489</v>
      </c>
      <c r="F1391" s="66">
        <v>6.7594503645110429</v>
      </c>
      <c r="G1391" s="68">
        <v>4.8500000000000001E-2</v>
      </c>
      <c r="H1391" s="68">
        <v>7.6E-3</v>
      </c>
      <c r="I1391" s="70" t="s">
        <v>26</v>
      </c>
      <c r="J1391" s="44">
        <v>74.599999999999994</v>
      </c>
      <c r="K1391" s="44">
        <v>6.3</v>
      </c>
      <c r="L1391" s="44">
        <v>73.099999999999994</v>
      </c>
      <c r="M1391" s="44">
        <v>2.8</v>
      </c>
      <c r="N1391" s="44">
        <v>123</v>
      </c>
      <c r="O1391" s="44">
        <v>185</v>
      </c>
      <c r="P1391" s="36"/>
      <c r="Q1391" s="44">
        <v>73</v>
      </c>
      <c r="R1391" s="44">
        <v>2.8</v>
      </c>
      <c r="S1391" s="41"/>
      <c r="T1391" s="41">
        <f t="shared" si="68"/>
        <v>-2.0519835841313272</v>
      </c>
      <c r="U1391" s="41">
        <f t="shared" si="69"/>
        <v>-68.262653898768818</v>
      </c>
    </row>
    <row r="1392" spans="1:21">
      <c r="A1392" s="35" t="s">
        <v>1594</v>
      </c>
      <c r="B1392" s="36">
        <v>970</v>
      </c>
      <c r="C1392" s="36">
        <v>1.4590000000000001</v>
      </c>
      <c r="D1392" s="36"/>
      <c r="E1392" s="66">
        <v>87.873462214411248</v>
      </c>
      <c r="F1392" s="66">
        <v>6.4862661036999532</v>
      </c>
      <c r="G1392" s="68">
        <v>4.6300000000000001E-2</v>
      </c>
      <c r="H1392" s="68">
        <v>4.1000000000000003E-3</v>
      </c>
      <c r="I1392" s="70" t="s">
        <v>26</v>
      </c>
      <c r="J1392" s="44">
        <v>71.2</v>
      </c>
      <c r="K1392" s="44">
        <v>4</v>
      </c>
      <c r="L1392" s="44">
        <v>72.900000000000006</v>
      </c>
      <c r="M1392" s="44">
        <v>2.7</v>
      </c>
      <c r="N1392" s="44">
        <v>12</v>
      </c>
      <c r="O1392" s="44">
        <v>106</v>
      </c>
      <c r="P1392" s="36"/>
      <c r="Q1392" s="44">
        <v>73.099999999999994</v>
      </c>
      <c r="R1392" s="44">
        <v>2.7</v>
      </c>
      <c r="S1392" s="41"/>
      <c r="T1392" s="41">
        <f t="shared" si="68"/>
        <v>2.3319615912208542</v>
      </c>
      <c r="U1392" s="41">
        <f t="shared" si="69"/>
        <v>83.539094650205755</v>
      </c>
    </row>
    <row r="1393" spans="1:21">
      <c r="A1393" s="35" t="s">
        <v>1593</v>
      </c>
      <c r="B1393" s="36">
        <v>188</v>
      </c>
      <c r="C1393" s="36">
        <v>1.3520000000000001</v>
      </c>
      <c r="D1393" s="36"/>
      <c r="E1393" s="66">
        <v>87.489063867016625</v>
      </c>
      <c r="F1393" s="66">
        <v>6.9654460296574925</v>
      </c>
      <c r="G1393" s="68">
        <v>4.8000000000000001E-2</v>
      </c>
      <c r="H1393" s="68">
        <v>1.7999999999999999E-2</v>
      </c>
      <c r="I1393" s="70" t="s">
        <v>26</v>
      </c>
      <c r="J1393" s="44">
        <v>74</v>
      </c>
      <c r="K1393" s="44">
        <v>14</v>
      </c>
      <c r="L1393" s="44">
        <v>73.3</v>
      </c>
      <c r="M1393" s="44">
        <v>2.9</v>
      </c>
      <c r="N1393" s="44">
        <v>98</v>
      </c>
      <c r="O1393" s="44">
        <v>444</v>
      </c>
      <c r="P1393" s="36"/>
      <c r="Q1393" s="44">
        <v>73.2</v>
      </c>
      <c r="R1393" s="44">
        <v>2.9</v>
      </c>
      <c r="S1393" s="41"/>
      <c r="T1393" s="41">
        <f t="shared" si="68"/>
        <v>-0.95497953615280073</v>
      </c>
      <c r="U1393" s="41">
        <f t="shared" si="69"/>
        <v>-33.697135061391549</v>
      </c>
    </row>
    <row r="1394" spans="1:21">
      <c r="A1394" s="35" t="s">
        <v>1592</v>
      </c>
      <c r="B1394" s="36">
        <v>168</v>
      </c>
      <c r="C1394" s="36">
        <v>2.0329999999999999</v>
      </c>
      <c r="D1394" s="36"/>
      <c r="E1394" s="66">
        <v>86.956521739130437</v>
      </c>
      <c r="F1394" s="66">
        <v>7.032136105860114</v>
      </c>
      <c r="G1394" s="68">
        <v>4.4999999999999998E-2</v>
      </c>
      <c r="H1394" s="68">
        <v>1.4E-2</v>
      </c>
      <c r="I1394" s="70" t="s">
        <v>26</v>
      </c>
      <c r="J1394" s="44">
        <v>70</v>
      </c>
      <c r="K1394" s="44">
        <v>11</v>
      </c>
      <c r="L1394" s="44">
        <v>73.7</v>
      </c>
      <c r="M1394" s="44">
        <v>3</v>
      </c>
      <c r="N1394" s="44">
        <v>1E-4</v>
      </c>
      <c r="O1394" s="44">
        <v>365.74310000000003</v>
      </c>
      <c r="P1394" s="36"/>
      <c r="Q1394" s="44">
        <v>73.900000000000006</v>
      </c>
      <c r="R1394" s="44">
        <v>3</v>
      </c>
      <c r="S1394" s="41"/>
      <c r="T1394" s="41">
        <f t="shared" si="68"/>
        <v>5.0203527815468147</v>
      </c>
      <c r="U1394" s="41">
        <f t="shared" si="69"/>
        <v>99.99986431478969</v>
      </c>
    </row>
    <row r="1395" spans="1:21">
      <c r="A1395" s="35" t="s">
        <v>1591</v>
      </c>
      <c r="B1395" s="36">
        <v>54</v>
      </c>
      <c r="C1395" s="36">
        <v>1.452</v>
      </c>
      <c r="D1395" s="36"/>
      <c r="E1395" s="66">
        <v>89.285714285714292</v>
      </c>
      <c r="F1395" s="66">
        <v>9.566326530612244</v>
      </c>
      <c r="G1395" s="68">
        <v>1.6E-2</v>
      </c>
      <c r="H1395" s="68">
        <v>3.7999999999999999E-2</v>
      </c>
      <c r="I1395" s="70" t="s">
        <v>26</v>
      </c>
      <c r="J1395" s="44">
        <v>25</v>
      </c>
      <c r="K1395" s="44">
        <v>29</v>
      </c>
      <c r="L1395" s="44">
        <v>71.8</v>
      </c>
      <c r="M1395" s="44">
        <v>3.8</v>
      </c>
      <c r="N1395" s="44">
        <v>2.0000000000000001E-4</v>
      </c>
      <c r="O1395" s="44">
        <v>990.79729999999995</v>
      </c>
      <c r="P1395" s="36"/>
      <c r="Q1395" s="44">
        <v>74.599999999999994</v>
      </c>
      <c r="R1395" s="44">
        <v>4</v>
      </c>
      <c r="S1395" s="41"/>
      <c r="T1395" s="41">
        <f t="shared" si="68"/>
        <v>65.181058495821731</v>
      </c>
      <c r="U1395" s="41">
        <f t="shared" si="69"/>
        <v>99.999721448467966</v>
      </c>
    </row>
    <row r="1396" spans="1:21">
      <c r="A1396" s="35" t="s">
        <v>1590</v>
      </c>
      <c r="B1396" s="36">
        <v>131</v>
      </c>
      <c r="C1396" s="36">
        <v>1.5049999999999999</v>
      </c>
      <c r="D1396" s="36"/>
      <c r="E1396" s="66">
        <v>89.525514771709936</v>
      </c>
      <c r="F1396" s="66">
        <v>8.0148177951396562</v>
      </c>
      <c r="G1396" s="68">
        <v>5.0000000000000001E-3</v>
      </c>
      <c r="H1396" s="68">
        <v>2.1999999999999999E-2</v>
      </c>
      <c r="I1396" s="70" t="s">
        <v>26</v>
      </c>
      <c r="J1396" s="44">
        <v>7.8</v>
      </c>
      <c r="K1396" s="44">
        <v>17.100000000000001</v>
      </c>
      <c r="L1396" s="44">
        <v>71.599999999999994</v>
      </c>
      <c r="M1396" s="44">
        <v>3.2</v>
      </c>
      <c r="N1396" s="44">
        <v>2.0000000000000001E-4</v>
      </c>
      <c r="O1396" s="44">
        <v>560.7201</v>
      </c>
      <c r="P1396" s="36"/>
      <c r="Q1396" s="44">
        <v>75.400000000000006</v>
      </c>
      <c r="R1396" s="44">
        <v>3.4</v>
      </c>
      <c r="S1396" s="41"/>
      <c r="T1396" s="41">
        <f t="shared" si="68"/>
        <v>89.106145251396654</v>
      </c>
      <c r="U1396" s="41">
        <f t="shared" si="69"/>
        <v>99.999720670391056</v>
      </c>
    </row>
    <row r="1397" spans="1:21">
      <c r="A1397" s="35" t="s">
        <v>1589</v>
      </c>
      <c r="B1397" s="36">
        <v>1270</v>
      </c>
      <c r="C1397" s="36">
        <v>1.5149999999999999</v>
      </c>
      <c r="D1397" s="36"/>
      <c r="E1397" s="66">
        <v>83.194675540765388</v>
      </c>
      <c r="F1397" s="66">
        <v>6.4368592556499022</v>
      </c>
      <c r="G1397" s="68">
        <v>5.8500000000000003E-2</v>
      </c>
      <c r="H1397" s="68">
        <v>4.3E-3</v>
      </c>
      <c r="I1397" s="70" t="s">
        <v>26</v>
      </c>
      <c r="J1397" s="44">
        <v>93.9</v>
      </c>
      <c r="K1397" s="44">
        <v>4.8</v>
      </c>
      <c r="L1397" s="44">
        <v>77</v>
      </c>
      <c r="M1397" s="44">
        <v>3</v>
      </c>
      <c r="N1397" s="44">
        <v>548</v>
      </c>
      <c r="O1397" s="44">
        <v>80</v>
      </c>
      <c r="P1397" s="36"/>
      <c r="Q1397" s="44">
        <v>76</v>
      </c>
      <c r="R1397" s="44">
        <v>2.9</v>
      </c>
      <c r="S1397" s="41"/>
      <c r="T1397" s="41">
        <f t="shared" si="68"/>
        <v>-21.948051948051955</v>
      </c>
      <c r="U1397" s="41">
        <f t="shared" si="69"/>
        <v>-611.68831168831173</v>
      </c>
    </row>
    <row r="1398" spans="1:21">
      <c r="A1398" s="35" t="s">
        <v>1588</v>
      </c>
      <c r="B1398" s="36">
        <v>298</v>
      </c>
      <c r="C1398" s="36">
        <v>1.2270000000000001</v>
      </c>
      <c r="D1398" s="36"/>
      <c r="E1398" s="66">
        <v>84.459459459459467</v>
      </c>
      <c r="F1398" s="66">
        <v>7.8467403214024847</v>
      </c>
      <c r="G1398" s="68">
        <v>3.9399999999999998E-2</v>
      </c>
      <c r="H1398" s="68">
        <v>9.4999999999999998E-3</v>
      </c>
      <c r="I1398" s="70" t="s">
        <v>26</v>
      </c>
      <c r="J1398" s="44">
        <v>63.3</v>
      </c>
      <c r="K1398" s="44">
        <v>7.9</v>
      </c>
      <c r="L1398" s="44">
        <v>75.900000000000006</v>
      </c>
      <c r="M1398" s="44">
        <v>3.5</v>
      </c>
      <c r="N1398" s="44">
        <v>2.0000000000000001E-4</v>
      </c>
      <c r="O1398" s="44">
        <v>254.7747</v>
      </c>
      <c r="P1398" s="36"/>
      <c r="Q1398" s="44">
        <v>76.7</v>
      </c>
      <c r="R1398" s="44">
        <v>3.5</v>
      </c>
      <c r="S1398" s="41"/>
      <c r="T1398" s="41">
        <f t="shared" si="68"/>
        <v>16.600790513834003</v>
      </c>
      <c r="U1398" s="41">
        <f t="shared" si="69"/>
        <v>99.99973649538866</v>
      </c>
    </row>
    <row r="1399" spans="1:21">
      <c r="A1399" s="35" t="s">
        <v>1587</v>
      </c>
      <c r="B1399" s="36">
        <v>113</v>
      </c>
      <c r="C1399" s="36">
        <v>1.3420000000000001</v>
      </c>
      <c r="D1399" s="36"/>
      <c r="E1399" s="66">
        <v>85.836909871244629</v>
      </c>
      <c r="F1399" s="66">
        <v>6.852216839507081</v>
      </c>
      <c r="G1399" s="68">
        <v>0.02</v>
      </c>
      <c r="H1399" s="68">
        <v>1.4999999999999999E-2</v>
      </c>
      <c r="I1399" s="70" t="s">
        <v>26</v>
      </c>
      <c r="J1399" s="44">
        <v>32</v>
      </c>
      <c r="K1399" s="44">
        <v>12</v>
      </c>
      <c r="L1399" s="44">
        <v>74.7</v>
      </c>
      <c r="M1399" s="44">
        <v>3</v>
      </c>
      <c r="N1399" s="44">
        <v>2.0000000000000001E-4</v>
      </c>
      <c r="O1399" s="44">
        <v>392.63080000000002</v>
      </c>
      <c r="P1399" s="36"/>
      <c r="Q1399" s="44">
        <v>77.2</v>
      </c>
      <c r="R1399" s="44">
        <v>3.1</v>
      </c>
      <c r="S1399" s="41"/>
      <c r="T1399" s="41">
        <f t="shared" si="68"/>
        <v>57.161981258366801</v>
      </c>
      <c r="U1399" s="41">
        <f t="shared" si="69"/>
        <v>99.99973226238285</v>
      </c>
    </row>
    <row r="1400" spans="1:21">
      <c r="A1400" s="35" t="s">
        <v>1586</v>
      </c>
      <c r="B1400" s="36">
        <v>91</v>
      </c>
      <c r="C1400" s="36">
        <v>1.893</v>
      </c>
      <c r="D1400" s="36"/>
      <c r="E1400" s="66">
        <v>83.892617449664428</v>
      </c>
      <c r="F1400" s="66">
        <v>7.741768388811316</v>
      </c>
      <c r="G1400" s="68">
        <v>0.03</v>
      </c>
      <c r="H1400" s="68">
        <v>4.1000000000000002E-2</v>
      </c>
      <c r="I1400" s="70" t="s">
        <v>26</v>
      </c>
      <c r="J1400" s="44">
        <v>49</v>
      </c>
      <c r="K1400" s="44">
        <v>33</v>
      </c>
      <c r="L1400" s="44">
        <v>76.400000000000006</v>
      </c>
      <c r="M1400" s="44">
        <v>3.5</v>
      </c>
      <c r="N1400" s="44">
        <v>1E-4</v>
      </c>
      <c r="O1400" s="44">
        <v>1171.4922999999999</v>
      </c>
      <c r="P1400" s="36"/>
      <c r="Q1400" s="44">
        <v>78.099999999999994</v>
      </c>
      <c r="R1400" s="44">
        <v>3.6</v>
      </c>
      <c r="S1400" s="41"/>
      <c r="T1400" s="41">
        <f t="shared" si="68"/>
        <v>35.863874345549746</v>
      </c>
      <c r="U1400" s="41">
        <f t="shared" si="69"/>
        <v>99.999869109947639</v>
      </c>
    </row>
    <row r="1401" spans="1:21">
      <c r="A1401" s="35" t="s">
        <v>1585</v>
      </c>
      <c r="B1401" s="36">
        <v>91</v>
      </c>
      <c r="C1401" s="36">
        <v>2.14</v>
      </c>
      <c r="D1401" s="36"/>
      <c r="E1401" s="66">
        <v>81.900081900081901</v>
      </c>
      <c r="F1401" s="66">
        <v>8.049148098288148</v>
      </c>
      <c r="G1401" s="68">
        <v>4.8000000000000001E-2</v>
      </c>
      <c r="H1401" s="68">
        <v>3.7999999999999999E-2</v>
      </c>
      <c r="I1401" s="70" t="s">
        <v>26</v>
      </c>
      <c r="J1401" s="44">
        <v>79</v>
      </c>
      <c r="K1401" s="44">
        <v>30</v>
      </c>
      <c r="L1401" s="44">
        <v>78.2</v>
      </c>
      <c r="M1401" s="44">
        <v>3.8</v>
      </c>
      <c r="N1401" s="44">
        <v>98</v>
      </c>
      <c r="O1401" s="44">
        <v>937</v>
      </c>
      <c r="P1401" s="36"/>
      <c r="Q1401" s="44">
        <v>78.2</v>
      </c>
      <c r="R1401" s="44">
        <v>3.8</v>
      </c>
      <c r="S1401" s="41"/>
      <c r="T1401" s="41">
        <f t="shared" si="68"/>
        <v>-1.0230179028132955</v>
      </c>
      <c r="U1401" s="41">
        <f t="shared" si="69"/>
        <v>-25.319693094629152</v>
      </c>
    </row>
    <row r="1402" spans="1:21">
      <c r="A1402" s="35" t="s">
        <v>1584</v>
      </c>
      <c r="B1402" s="36">
        <v>52</v>
      </c>
      <c r="C1402" s="36">
        <v>1.788</v>
      </c>
      <c r="D1402" s="36"/>
      <c r="E1402" s="66">
        <v>81.300813008130078</v>
      </c>
      <c r="F1402" s="66">
        <v>9.2537510740961064</v>
      </c>
      <c r="G1402" s="68">
        <v>4.3999999999999997E-2</v>
      </c>
      <c r="H1402" s="68">
        <v>3.7999999999999999E-2</v>
      </c>
      <c r="I1402" s="70" t="s">
        <v>26</v>
      </c>
      <c r="J1402" s="44">
        <v>73</v>
      </c>
      <c r="K1402" s="44">
        <v>31</v>
      </c>
      <c r="L1402" s="44">
        <v>78.8</v>
      </c>
      <c r="M1402" s="44">
        <v>4.5</v>
      </c>
      <c r="N1402" s="44">
        <v>2.0000000000000001E-4</v>
      </c>
      <c r="O1402" s="44">
        <v>994.07740000000001</v>
      </c>
      <c r="P1402" s="36"/>
      <c r="Q1402" s="44">
        <v>79.2</v>
      </c>
      <c r="R1402" s="44">
        <v>4.5</v>
      </c>
      <c r="S1402" s="41"/>
      <c r="T1402" s="41">
        <f t="shared" si="68"/>
        <v>7.3604060913705558</v>
      </c>
      <c r="U1402" s="41">
        <f t="shared" si="69"/>
        <v>99.999746192893397</v>
      </c>
    </row>
    <row r="1403" spans="1:21">
      <c r="A1403" s="35" t="s">
        <v>1583</v>
      </c>
      <c r="B1403" s="36">
        <v>98</v>
      </c>
      <c r="C1403" s="36">
        <v>1.657</v>
      </c>
      <c r="D1403" s="36"/>
      <c r="E1403" s="66">
        <v>83.892617449664428</v>
      </c>
      <c r="F1403" s="66">
        <v>7.741768388811316</v>
      </c>
      <c r="G1403" s="68">
        <v>1.2E-2</v>
      </c>
      <c r="H1403" s="68">
        <v>2.5999999999999999E-2</v>
      </c>
      <c r="I1403" s="70" t="s">
        <v>26</v>
      </c>
      <c r="J1403" s="44">
        <v>20</v>
      </c>
      <c r="K1403" s="44">
        <v>21</v>
      </c>
      <c r="L1403" s="44">
        <v>76.400000000000006</v>
      </c>
      <c r="M1403" s="44">
        <v>3.5</v>
      </c>
      <c r="N1403" s="44">
        <v>2.0000000000000001E-4</v>
      </c>
      <c r="O1403" s="44">
        <v>708.64319999999998</v>
      </c>
      <c r="P1403" s="36"/>
      <c r="Q1403" s="44">
        <v>79.8</v>
      </c>
      <c r="R1403" s="44">
        <v>3.7</v>
      </c>
      <c r="S1403" s="41"/>
      <c r="T1403" s="41">
        <f t="shared" si="68"/>
        <v>73.821989528795811</v>
      </c>
      <c r="U1403" s="41">
        <f t="shared" si="69"/>
        <v>99.999738219895278</v>
      </c>
    </row>
    <row r="1404" spans="1:21">
      <c r="A1404" s="35" t="s">
        <v>1582</v>
      </c>
      <c r="B1404" s="36">
        <v>54</v>
      </c>
      <c r="C1404" s="36">
        <v>1.5609999999999999</v>
      </c>
      <c r="D1404" s="36"/>
      <c r="E1404" s="66">
        <v>69.930069930069934</v>
      </c>
      <c r="F1404" s="66">
        <v>8.3133649567215997</v>
      </c>
      <c r="G1404" s="68">
        <v>8.1000000000000003E-2</v>
      </c>
      <c r="H1404" s="68">
        <v>9.8000000000000004E-2</v>
      </c>
      <c r="I1404" s="70" t="s">
        <v>26</v>
      </c>
      <c r="J1404" s="44">
        <v>150</v>
      </c>
      <c r="K1404" s="44">
        <v>85</v>
      </c>
      <c r="L1404" s="44">
        <v>91.5</v>
      </c>
      <c r="M1404" s="44">
        <v>5.4</v>
      </c>
      <c r="N1404" s="44">
        <v>1221</v>
      </c>
      <c r="O1404" s="44">
        <v>1189</v>
      </c>
      <c r="P1404" s="36"/>
      <c r="Q1404" s="44">
        <v>87.7</v>
      </c>
      <c r="R1404" s="44">
        <v>5.2</v>
      </c>
      <c r="S1404" s="41"/>
      <c r="T1404" s="41">
        <f t="shared" si="68"/>
        <v>-63.934426229508205</v>
      </c>
      <c r="U1404" s="41">
        <f t="shared" si="69"/>
        <v>-1234.4262295081967</v>
      </c>
    </row>
    <row r="1405" spans="1:21">
      <c r="A1405" s="35" t="s">
        <v>1581</v>
      </c>
      <c r="B1405" s="36">
        <v>94</v>
      </c>
      <c r="C1405" s="36">
        <v>7.88</v>
      </c>
      <c r="D1405" s="36"/>
      <c r="E1405" s="66">
        <v>23.364485981308412</v>
      </c>
      <c r="F1405" s="66">
        <v>1.8560572975805747</v>
      </c>
      <c r="G1405" s="68">
        <v>4.9799999999999997E-2</v>
      </c>
      <c r="H1405" s="68">
        <v>9.1999999999999998E-3</v>
      </c>
      <c r="I1405" s="70" t="s">
        <v>26</v>
      </c>
      <c r="J1405" s="44">
        <v>262</v>
      </c>
      <c r="K1405" s="44">
        <v>23</v>
      </c>
      <c r="L1405" s="44">
        <v>270</v>
      </c>
      <c r="M1405" s="44">
        <v>11</v>
      </c>
      <c r="N1405" s="44">
        <v>185</v>
      </c>
      <c r="O1405" s="44">
        <v>215</v>
      </c>
      <c r="P1405" s="36"/>
      <c r="Q1405" s="44">
        <v>271</v>
      </c>
      <c r="R1405" s="44">
        <v>11</v>
      </c>
      <c r="S1405" s="41"/>
      <c r="T1405" s="41">
        <f t="shared" si="68"/>
        <v>2.9629629629629632</v>
      </c>
      <c r="U1405" s="41">
        <f t="shared" si="69"/>
        <v>31.481481481481481</v>
      </c>
    </row>
    <row r="1406" spans="1:21">
      <c r="B1406" s="36"/>
      <c r="C1406" s="36"/>
      <c r="D1406" s="36"/>
      <c r="E1406" s="66"/>
      <c r="F1406" s="66"/>
      <c r="G1406" s="68"/>
      <c r="H1406" s="68"/>
      <c r="I1406" s="66"/>
      <c r="J1406" s="44"/>
      <c r="K1406" s="44"/>
      <c r="L1406" s="44"/>
      <c r="M1406" s="44"/>
      <c r="N1406" s="44"/>
      <c r="O1406" s="44"/>
      <c r="P1406" s="36"/>
      <c r="Q1406" s="44"/>
      <c r="R1406" s="44"/>
      <c r="T1406" s="41"/>
      <c r="U1406" s="41"/>
    </row>
    <row r="1407" spans="1:21" ht="15.75">
      <c r="A1407" s="40" t="s">
        <v>1580</v>
      </c>
      <c r="B1407" s="36"/>
      <c r="C1407" s="36"/>
      <c r="D1407" s="36"/>
      <c r="E1407" s="66"/>
      <c r="F1407" s="66"/>
      <c r="G1407" s="68"/>
      <c r="H1407" s="68"/>
      <c r="I1407" s="70"/>
      <c r="J1407" s="36"/>
      <c r="K1407" s="36"/>
      <c r="L1407" s="36"/>
      <c r="M1407" s="36"/>
      <c r="N1407" s="36"/>
      <c r="O1407" s="36"/>
      <c r="P1407" s="36"/>
      <c r="Q1407" s="36"/>
      <c r="R1407" s="36"/>
      <c r="S1407" s="41"/>
      <c r="T1407" s="41"/>
      <c r="U1407" s="41"/>
    </row>
    <row r="1408" spans="1:21">
      <c r="A1408" s="35" t="s">
        <v>1579</v>
      </c>
      <c r="B1408" s="36">
        <v>219.36279273036101</v>
      </c>
      <c r="C1408" s="36">
        <v>2.6838802464426599</v>
      </c>
      <c r="D1408" s="36"/>
      <c r="E1408" s="66">
        <v>81.482980921098203</v>
      </c>
      <c r="F1408" s="66">
        <v>1.5558971695494599</v>
      </c>
      <c r="G1408" s="68">
        <v>7.9217948228999593E-2</v>
      </c>
      <c r="H1408" s="68">
        <v>8.9199691373507105E-3</v>
      </c>
      <c r="I1408" s="70">
        <v>-0.25183345602683599</v>
      </c>
      <c r="J1408" s="44">
        <v>127.7</v>
      </c>
      <c r="K1408" s="44">
        <v>7.1</v>
      </c>
      <c r="L1408" s="44">
        <v>78.599999999999994</v>
      </c>
      <c r="M1408" s="44">
        <v>0.7</v>
      </c>
      <c r="N1408" s="44">
        <v>1177</v>
      </c>
      <c r="O1408" s="44">
        <v>111</v>
      </c>
      <c r="P1408" s="36"/>
      <c r="Q1408" s="44">
        <v>76.400000000000006</v>
      </c>
      <c r="R1408" s="44">
        <v>0.7</v>
      </c>
      <c r="S1408" s="41"/>
      <c r="T1408" s="41">
        <f t="shared" ref="T1408:T1439" si="70">(L1408-J1408)/L1408*100</f>
        <v>-62.468193384223937</v>
      </c>
      <c r="U1408" s="41">
        <f t="shared" ref="U1408:U1439" si="71">(L1408-N1408)/L1408*100</f>
        <v>-1397.4554707379139</v>
      </c>
    </row>
    <row r="1409" spans="1:21">
      <c r="A1409" s="35" t="s">
        <v>1578</v>
      </c>
      <c r="B1409" s="36">
        <v>753.23309691578004</v>
      </c>
      <c r="C1409" s="36">
        <v>3.5310287745539899</v>
      </c>
      <c r="D1409" s="36"/>
      <c r="E1409" s="66">
        <v>79.454009233543303</v>
      </c>
      <c r="F1409" s="66">
        <v>1.7123608750199399</v>
      </c>
      <c r="G1409" s="68">
        <v>5.3571503196909398E-2</v>
      </c>
      <c r="H1409" s="68">
        <v>2.6381032021557502E-3</v>
      </c>
      <c r="I1409" s="70">
        <v>5.6119697192470501E-2</v>
      </c>
      <c r="J1409" s="44">
        <v>90.2</v>
      </c>
      <c r="K1409" s="44">
        <v>2.2999999999999998</v>
      </c>
      <c r="L1409" s="44">
        <v>80.599999999999994</v>
      </c>
      <c r="M1409" s="44">
        <v>0.9</v>
      </c>
      <c r="N1409" s="44">
        <v>352</v>
      </c>
      <c r="O1409" s="44">
        <v>56</v>
      </c>
      <c r="P1409" s="36"/>
      <c r="Q1409" s="44">
        <v>80</v>
      </c>
      <c r="R1409" s="44">
        <v>0.9</v>
      </c>
      <c r="S1409" s="41"/>
      <c r="T1409" s="41">
        <f t="shared" si="70"/>
        <v>-11.910669975186115</v>
      </c>
      <c r="U1409" s="41">
        <f t="shared" si="71"/>
        <v>-336.72456575682384</v>
      </c>
    </row>
    <row r="1410" spans="1:21">
      <c r="A1410" s="35" t="s">
        <v>1577</v>
      </c>
      <c r="B1410" s="36">
        <v>431.304626413275</v>
      </c>
      <c r="C1410" s="36">
        <v>1.44379015280267</v>
      </c>
      <c r="D1410" s="36"/>
      <c r="E1410" s="66">
        <v>80.633471626302097</v>
      </c>
      <c r="F1410" s="66">
        <v>1.9867545629111401</v>
      </c>
      <c r="G1410" s="68">
        <v>4.87157691131083E-2</v>
      </c>
      <c r="H1410" s="68">
        <v>1.4298067324774E-3</v>
      </c>
      <c r="I1410" s="70">
        <v>0.237871075813711</v>
      </c>
      <c r="J1410" s="44">
        <v>81.2</v>
      </c>
      <c r="K1410" s="44">
        <v>1.3</v>
      </c>
      <c r="L1410" s="44">
        <v>79.5</v>
      </c>
      <c r="M1410" s="44">
        <v>1</v>
      </c>
      <c r="N1410" s="44">
        <v>133</v>
      </c>
      <c r="O1410" s="44">
        <v>35</v>
      </c>
      <c r="P1410" s="36"/>
      <c r="Q1410" s="44">
        <v>79.3</v>
      </c>
      <c r="R1410" s="44">
        <v>1</v>
      </c>
      <c r="S1410" s="41"/>
      <c r="T1410" s="41">
        <f t="shared" si="70"/>
        <v>-2.1383647798742174</v>
      </c>
      <c r="U1410" s="41">
        <f t="shared" si="71"/>
        <v>-67.295597484276726</v>
      </c>
    </row>
    <row r="1411" spans="1:21">
      <c r="A1411" s="35" t="s">
        <v>1576</v>
      </c>
      <c r="B1411" s="36">
        <v>674.79884076099302</v>
      </c>
      <c r="C1411" s="36">
        <v>2.5822814036584298</v>
      </c>
      <c r="D1411" s="36"/>
      <c r="E1411" s="66">
        <v>79.894899512685896</v>
      </c>
      <c r="F1411" s="66">
        <v>1.6047330473115</v>
      </c>
      <c r="G1411" s="68">
        <v>4.7711601078473602E-2</v>
      </c>
      <c r="H1411" s="68">
        <v>1.4044444043002299E-3</v>
      </c>
      <c r="I1411" s="70">
        <v>0.58981794518329</v>
      </c>
      <c r="J1411" s="44">
        <v>80.3</v>
      </c>
      <c r="K1411" s="44">
        <v>0.9</v>
      </c>
      <c r="L1411" s="44">
        <v>80.2</v>
      </c>
      <c r="M1411" s="44">
        <v>0.8</v>
      </c>
      <c r="N1411" s="44">
        <v>84</v>
      </c>
      <c r="O1411" s="44">
        <v>35</v>
      </c>
      <c r="P1411" s="36"/>
      <c r="Q1411" s="44">
        <v>80.2</v>
      </c>
      <c r="R1411" s="44">
        <v>0.8</v>
      </c>
      <c r="S1411" s="41"/>
      <c r="T1411" s="41">
        <f t="shared" si="70"/>
        <v>-0.12468827930173854</v>
      </c>
      <c r="U1411" s="41">
        <f t="shared" si="71"/>
        <v>-4.7381546134663308</v>
      </c>
    </row>
    <row r="1412" spans="1:21">
      <c r="A1412" s="35" t="s">
        <v>1575</v>
      </c>
      <c r="B1412" s="36">
        <v>254.69341758550601</v>
      </c>
      <c r="C1412" s="36">
        <v>1.5764410633452</v>
      </c>
      <c r="D1412" s="36"/>
      <c r="E1412" s="66">
        <v>82.110499361862907</v>
      </c>
      <c r="F1412" s="66">
        <v>1.7354546737093099</v>
      </c>
      <c r="G1412" s="68">
        <v>4.7208742446910999E-2</v>
      </c>
      <c r="H1412" s="68">
        <v>1.7750426274390401E-3</v>
      </c>
      <c r="I1412" s="70">
        <v>0.33695257175136001</v>
      </c>
      <c r="J1412" s="44">
        <v>77.400000000000006</v>
      </c>
      <c r="K1412" s="44">
        <v>1.4</v>
      </c>
      <c r="L1412" s="44">
        <v>78</v>
      </c>
      <c r="M1412" s="44">
        <v>0.8</v>
      </c>
      <c r="N1412" s="44">
        <v>59</v>
      </c>
      <c r="O1412" s="44">
        <v>45</v>
      </c>
      <c r="P1412" s="36"/>
      <c r="Q1412" s="44">
        <v>78.099999999999994</v>
      </c>
      <c r="R1412" s="44">
        <v>0.8</v>
      </c>
      <c r="S1412" s="41"/>
      <c r="T1412" s="41">
        <f t="shared" si="70"/>
        <v>0.76923076923076195</v>
      </c>
      <c r="U1412" s="41">
        <f t="shared" si="71"/>
        <v>24.358974358974358</v>
      </c>
    </row>
    <row r="1413" spans="1:21">
      <c r="A1413" s="35" t="s">
        <v>1574</v>
      </c>
      <c r="B1413" s="36">
        <v>319.45958758546601</v>
      </c>
      <c r="C1413" s="36">
        <v>1.4605465074979</v>
      </c>
      <c r="D1413" s="36"/>
      <c r="E1413" s="66">
        <v>79.302755351410298</v>
      </c>
      <c r="F1413" s="66">
        <v>1.4090675267849999</v>
      </c>
      <c r="G1413" s="68">
        <v>4.8127793775762498E-2</v>
      </c>
      <c r="H1413" s="68">
        <v>1.6406613109996499E-3</v>
      </c>
      <c r="I1413" s="70">
        <v>0.30113109553083001</v>
      </c>
      <c r="J1413" s="44">
        <v>81.599999999999994</v>
      </c>
      <c r="K1413" s="44">
        <v>1.3</v>
      </c>
      <c r="L1413" s="44">
        <v>80.8</v>
      </c>
      <c r="M1413" s="44">
        <v>0.7</v>
      </c>
      <c r="N1413" s="44">
        <v>105</v>
      </c>
      <c r="O1413" s="44">
        <v>40</v>
      </c>
      <c r="P1413" s="36"/>
      <c r="Q1413" s="44">
        <v>80.7</v>
      </c>
      <c r="R1413" s="44">
        <v>0.7</v>
      </c>
      <c r="S1413" s="41"/>
      <c r="T1413" s="41">
        <f t="shared" si="70"/>
        <v>-0.99009900990098665</v>
      </c>
      <c r="U1413" s="41">
        <f t="shared" si="71"/>
        <v>-29.950495049504955</v>
      </c>
    </row>
    <row r="1414" spans="1:21">
      <c r="A1414" s="35" t="s">
        <v>1573</v>
      </c>
      <c r="B1414" s="36">
        <v>74.276369541870196</v>
      </c>
      <c r="C1414" s="36">
        <v>1.30382155985558</v>
      </c>
      <c r="D1414" s="36"/>
      <c r="E1414" s="66">
        <v>81.705038016176303</v>
      </c>
      <c r="F1414" s="66">
        <v>2.4102189085083499</v>
      </c>
      <c r="G1414" s="68">
        <v>4.7003060772658603E-2</v>
      </c>
      <c r="H1414" s="68">
        <v>4.5846482871977397E-3</v>
      </c>
      <c r="I1414" s="70">
        <v>0.14285946905663</v>
      </c>
      <c r="J1414" s="44">
        <v>77.5</v>
      </c>
      <c r="K1414" s="44">
        <v>3.6</v>
      </c>
      <c r="L1414" s="44">
        <v>78.400000000000006</v>
      </c>
      <c r="M1414" s="44">
        <v>1.1000000000000001</v>
      </c>
      <c r="N1414" s="44">
        <v>48</v>
      </c>
      <c r="O1414" s="44">
        <v>116</v>
      </c>
      <c r="P1414" s="36"/>
      <c r="Q1414" s="44">
        <v>78.5</v>
      </c>
      <c r="R1414" s="44">
        <v>1.2</v>
      </c>
      <c r="S1414" s="41"/>
      <c r="T1414" s="41">
        <f t="shared" si="70"/>
        <v>1.1479591836734766</v>
      </c>
      <c r="U1414" s="41">
        <f t="shared" si="71"/>
        <v>38.775510204081634</v>
      </c>
    </row>
    <row r="1415" spans="1:21">
      <c r="A1415" s="35" t="s">
        <v>1572</v>
      </c>
      <c r="B1415" s="36">
        <v>440.45013978860902</v>
      </c>
      <c r="C1415" s="36">
        <v>1.0823607607782</v>
      </c>
      <c r="D1415" s="36"/>
      <c r="E1415" s="66">
        <v>79.813421951393394</v>
      </c>
      <c r="F1415" s="66">
        <v>1.6974687611419099</v>
      </c>
      <c r="G1415" s="68">
        <v>4.8543490525097099E-2</v>
      </c>
      <c r="H1415" s="68">
        <v>1.5155207822830201E-3</v>
      </c>
      <c r="I1415" s="70">
        <v>0.49643907491244199</v>
      </c>
      <c r="J1415" s="44">
        <v>81.7</v>
      </c>
      <c r="K1415" s="44">
        <v>1.1000000000000001</v>
      </c>
      <c r="L1415" s="44">
        <v>80.3</v>
      </c>
      <c r="M1415" s="44">
        <v>0.8</v>
      </c>
      <c r="N1415" s="44">
        <v>125</v>
      </c>
      <c r="O1415" s="44">
        <v>37</v>
      </c>
      <c r="P1415" s="36"/>
      <c r="Q1415" s="44">
        <v>80.2</v>
      </c>
      <c r="R1415" s="44">
        <v>0.8</v>
      </c>
      <c r="S1415" s="41"/>
      <c r="T1415" s="41">
        <f t="shared" si="70"/>
        <v>-1.7434620174346271</v>
      </c>
      <c r="U1415" s="41">
        <f t="shared" si="71"/>
        <v>-55.666251556662516</v>
      </c>
    </row>
    <row r="1416" spans="1:21">
      <c r="A1416" s="35" t="s">
        <v>1571</v>
      </c>
      <c r="B1416" s="36">
        <v>303.586712751118</v>
      </c>
      <c r="C1416" s="36">
        <v>1.29725006399</v>
      </c>
      <c r="D1416" s="36"/>
      <c r="E1416" s="66">
        <v>80.174130927263704</v>
      </c>
      <c r="F1416" s="66">
        <v>1.72091245967919</v>
      </c>
      <c r="G1416" s="68">
        <v>4.9616333377396897E-2</v>
      </c>
      <c r="H1416" s="68">
        <v>1.7757455624819499E-3</v>
      </c>
      <c r="I1416" s="70">
        <v>-0.175150110568418</v>
      </c>
      <c r="J1416" s="44">
        <v>83.1</v>
      </c>
      <c r="K1416" s="44">
        <v>1.8</v>
      </c>
      <c r="L1416" s="44">
        <v>79.900000000000006</v>
      </c>
      <c r="M1416" s="44">
        <v>0.9</v>
      </c>
      <c r="N1416" s="44">
        <v>176</v>
      </c>
      <c r="O1416" s="44">
        <v>42</v>
      </c>
      <c r="P1416" s="36"/>
      <c r="Q1416" s="44">
        <v>79.7</v>
      </c>
      <c r="R1416" s="44">
        <v>0.9</v>
      </c>
      <c r="S1416" s="41"/>
      <c r="T1416" s="41">
        <f t="shared" si="70"/>
        <v>-4.0050062578222629</v>
      </c>
      <c r="U1416" s="41">
        <f t="shared" si="71"/>
        <v>-120.27534418022528</v>
      </c>
    </row>
    <row r="1417" spans="1:21">
      <c r="A1417" s="35" t="s">
        <v>1570</v>
      </c>
      <c r="B1417" s="36">
        <v>540.58544671898198</v>
      </c>
      <c r="C1417" s="36">
        <v>1.4706419824411701</v>
      </c>
      <c r="D1417" s="36"/>
      <c r="E1417" s="66">
        <v>81.069591396443002</v>
      </c>
      <c r="F1417" s="66">
        <v>1.5268181375999399</v>
      </c>
      <c r="G1417" s="68">
        <v>5.1205427086737601E-2</v>
      </c>
      <c r="H1417" s="68">
        <v>1.9874258922519599E-3</v>
      </c>
      <c r="I1417" s="70">
        <v>2.7846352543346001E-2</v>
      </c>
      <c r="J1417" s="44">
        <v>84.8</v>
      </c>
      <c r="K1417" s="44">
        <v>1.7</v>
      </c>
      <c r="L1417" s="44">
        <v>79</v>
      </c>
      <c r="M1417" s="44">
        <v>0.7</v>
      </c>
      <c r="N1417" s="44">
        <v>249</v>
      </c>
      <c r="O1417" s="44">
        <v>45</v>
      </c>
      <c r="P1417" s="36"/>
      <c r="Q1417" s="44">
        <v>78.7</v>
      </c>
      <c r="R1417" s="44">
        <v>0.7</v>
      </c>
      <c r="S1417" s="41"/>
      <c r="T1417" s="41">
        <f t="shared" si="70"/>
        <v>-7.3417721518987307</v>
      </c>
      <c r="U1417" s="41">
        <f t="shared" si="71"/>
        <v>-215.18987341772151</v>
      </c>
    </row>
    <row r="1418" spans="1:21">
      <c r="A1418" s="35" t="s">
        <v>1569</v>
      </c>
      <c r="B1418" s="36">
        <v>374.59921073220897</v>
      </c>
      <c r="C1418" s="36">
        <v>1.15377982869365</v>
      </c>
      <c r="D1418" s="36"/>
      <c r="E1418" s="66">
        <v>84.285140311301902</v>
      </c>
      <c r="F1418" s="66">
        <v>1.9213940283781901</v>
      </c>
      <c r="G1418" s="68">
        <v>4.7825527288988798E-2</v>
      </c>
      <c r="H1418" s="68">
        <v>2.01377726966552E-3</v>
      </c>
      <c r="I1418" s="70">
        <v>0.54200836081617099</v>
      </c>
      <c r="J1418" s="44">
        <v>76.5</v>
      </c>
      <c r="K1418" s="44">
        <v>1.3</v>
      </c>
      <c r="L1418" s="44">
        <v>76</v>
      </c>
      <c r="M1418" s="44">
        <v>0.9</v>
      </c>
      <c r="N1418" s="44">
        <v>90</v>
      </c>
      <c r="O1418" s="44">
        <v>50</v>
      </c>
      <c r="P1418" s="36"/>
      <c r="Q1418" s="44">
        <v>76</v>
      </c>
      <c r="R1418" s="44">
        <v>0.9</v>
      </c>
      <c r="S1418" s="41"/>
      <c r="T1418" s="41">
        <f t="shared" si="70"/>
        <v>-0.6578947368421052</v>
      </c>
      <c r="U1418" s="41">
        <f t="shared" si="71"/>
        <v>-18.421052631578945</v>
      </c>
    </row>
    <row r="1419" spans="1:21">
      <c r="A1419" s="35" t="s">
        <v>1568</v>
      </c>
      <c r="B1419" s="36">
        <v>187.20772359422401</v>
      </c>
      <c r="C1419" s="36">
        <v>2.0996106751229999</v>
      </c>
      <c r="D1419" s="36"/>
      <c r="E1419" s="66">
        <v>27.915165717510401</v>
      </c>
      <c r="F1419" s="66">
        <v>1.24004926738647</v>
      </c>
      <c r="G1419" s="68">
        <v>8.3254150743625799E-2</v>
      </c>
      <c r="H1419" s="68">
        <v>1.43419550903671E-3</v>
      </c>
      <c r="I1419" s="70">
        <v>-0.40305011001653901</v>
      </c>
      <c r="J1419" s="44">
        <v>349.6</v>
      </c>
      <c r="K1419" s="44">
        <v>7.9</v>
      </c>
      <c r="L1419" s="44">
        <v>226.9</v>
      </c>
      <c r="M1419" s="44">
        <v>5</v>
      </c>
      <c r="N1419" s="44">
        <v>1274</v>
      </c>
      <c r="O1419" s="44">
        <v>17</v>
      </c>
      <c r="P1419" s="36"/>
      <c r="Q1419" s="44">
        <v>217.8</v>
      </c>
      <c r="R1419" s="44">
        <v>4.8</v>
      </c>
      <c r="S1419" s="41"/>
      <c r="T1419" s="41">
        <f t="shared" si="70"/>
        <v>-54.076685764654044</v>
      </c>
      <c r="U1419" s="41">
        <f t="shared" si="71"/>
        <v>-461.48082855883644</v>
      </c>
    </row>
    <row r="1420" spans="1:21">
      <c r="A1420" s="35" t="s">
        <v>1567</v>
      </c>
      <c r="B1420" s="36">
        <v>761.897803953329</v>
      </c>
      <c r="C1420" s="36">
        <v>3.32391267481951</v>
      </c>
      <c r="D1420" s="36"/>
      <c r="E1420" s="66">
        <v>3.9778478916828499</v>
      </c>
      <c r="F1420" s="66">
        <v>8.6897136689521801E-2</v>
      </c>
      <c r="G1420" s="68">
        <v>9.9936040152998395E-2</v>
      </c>
      <c r="H1420" s="68">
        <v>1.08378230358268E-3</v>
      </c>
      <c r="I1420" s="70">
        <v>0.113669552499048</v>
      </c>
      <c r="J1420" s="44">
        <v>1518.7</v>
      </c>
      <c r="K1420" s="44">
        <v>9.1999999999999993</v>
      </c>
      <c r="L1420" s="44">
        <v>1446</v>
      </c>
      <c r="M1420" s="44">
        <v>14</v>
      </c>
      <c r="N1420" s="44">
        <v>1622</v>
      </c>
      <c r="O1420" s="44">
        <v>10</v>
      </c>
      <c r="P1420" s="36"/>
      <c r="Q1420" s="44">
        <v>1431</v>
      </c>
      <c r="R1420" s="44">
        <v>14</v>
      </c>
      <c r="S1420" s="41"/>
      <c r="T1420" s="41">
        <f t="shared" si="70"/>
        <v>-5.0276625172890759</v>
      </c>
      <c r="U1420" s="41">
        <f t="shared" si="71"/>
        <v>-12.171507607192254</v>
      </c>
    </row>
    <row r="1421" spans="1:21">
      <c r="A1421" s="35" t="s">
        <v>1566</v>
      </c>
      <c r="B1421" s="36">
        <v>124.684217495987</v>
      </c>
      <c r="C1421" s="36">
        <v>1.5906297006211001</v>
      </c>
      <c r="D1421" s="36"/>
      <c r="E1421" s="66">
        <v>81.336074208691798</v>
      </c>
      <c r="F1421" s="66">
        <v>1.7173644846090199</v>
      </c>
      <c r="G1421" s="68">
        <v>4.9747854004986297E-2</v>
      </c>
      <c r="H1421" s="68">
        <v>2.5065233279507101E-3</v>
      </c>
      <c r="I1421" s="70">
        <v>0.235012832517389</v>
      </c>
      <c r="J1421" s="44">
        <v>82.2</v>
      </c>
      <c r="K1421" s="44">
        <v>2</v>
      </c>
      <c r="L1421" s="44">
        <v>78.8</v>
      </c>
      <c r="M1421" s="44">
        <v>0.8</v>
      </c>
      <c r="N1421" s="44">
        <v>182</v>
      </c>
      <c r="O1421" s="44">
        <v>59</v>
      </c>
      <c r="P1421" s="36"/>
      <c r="Q1421" s="44">
        <v>78.599999999999994</v>
      </c>
      <c r="R1421" s="44">
        <v>0.8</v>
      </c>
      <c r="S1421" s="41"/>
      <c r="T1421" s="41">
        <f t="shared" si="70"/>
        <v>-4.3147208121827489</v>
      </c>
      <c r="U1421" s="41">
        <f t="shared" si="71"/>
        <v>-130.96446700507616</v>
      </c>
    </row>
    <row r="1422" spans="1:21">
      <c r="A1422" s="35" t="s">
        <v>1565</v>
      </c>
      <c r="B1422" s="36">
        <v>276.39270909144</v>
      </c>
      <c r="C1422" s="36">
        <v>1.1668513019848299</v>
      </c>
      <c r="D1422" s="36"/>
      <c r="E1422" s="66">
        <v>81.397794067160802</v>
      </c>
      <c r="F1422" s="66">
        <v>1.6046062894605999</v>
      </c>
      <c r="G1422" s="68">
        <v>5.5665991038488398E-2</v>
      </c>
      <c r="H1422" s="68">
        <v>3.1084718290524502E-3</v>
      </c>
      <c r="I1422" s="70">
        <v>0.39154453830040198</v>
      </c>
      <c r="J1422" s="44">
        <v>91.5</v>
      </c>
      <c r="K1422" s="44">
        <v>2.2000000000000002</v>
      </c>
      <c r="L1422" s="44">
        <v>78.7</v>
      </c>
      <c r="M1422" s="44">
        <v>0.8</v>
      </c>
      <c r="N1422" s="44">
        <v>438</v>
      </c>
      <c r="O1422" s="44">
        <v>62</v>
      </c>
      <c r="P1422" s="36"/>
      <c r="Q1422" s="44">
        <v>77.900000000000006</v>
      </c>
      <c r="R1422" s="44">
        <v>0.8</v>
      </c>
      <c r="S1422" s="41"/>
      <c r="T1422" s="41">
        <f t="shared" si="70"/>
        <v>-16.264294790343069</v>
      </c>
      <c r="U1422" s="41">
        <f t="shared" si="71"/>
        <v>-456.54383735705204</v>
      </c>
    </row>
    <row r="1423" spans="1:21">
      <c r="A1423" s="35" t="s">
        <v>1564</v>
      </c>
      <c r="B1423" s="36">
        <v>214.14021980702299</v>
      </c>
      <c r="C1423" s="36">
        <v>1.5723177257201799</v>
      </c>
      <c r="D1423" s="36"/>
      <c r="E1423" s="66">
        <v>76.103232778914801</v>
      </c>
      <c r="F1423" s="66">
        <v>1.51433883604783</v>
      </c>
      <c r="G1423" s="68">
        <v>0.101592456607385</v>
      </c>
      <c r="H1423" s="68">
        <v>3.3966599380500801E-3</v>
      </c>
      <c r="I1423" s="70">
        <v>-4.7524819936459899E-2</v>
      </c>
      <c r="J1423" s="44">
        <v>171.5</v>
      </c>
      <c r="K1423" s="44">
        <v>3.1</v>
      </c>
      <c r="L1423" s="44">
        <v>84.2</v>
      </c>
      <c r="M1423" s="44">
        <v>0.8</v>
      </c>
      <c r="N1423" s="44">
        <v>1653</v>
      </c>
      <c r="O1423" s="44">
        <v>31</v>
      </c>
      <c r="P1423" s="36"/>
      <c r="Q1423" s="44">
        <v>80.099999999999994</v>
      </c>
      <c r="R1423" s="44">
        <v>0.8</v>
      </c>
      <c r="S1423" s="41"/>
      <c r="T1423" s="41">
        <f t="shared" si="70"/>
        <v>-103.68171021377673</v>
      </c>
      <c r="U1423" s="41">
        <f t="shared" si="71"/>
        <v>-1863.1828978622327</v>
      </c>
    </row>
    <row r="1424" spans="1:21">
      <c r="A1424" s="35" t="s">
        <v>1563</v>
      </c>
      <c r="B1424" s="36">
        <v>1339.8571897946599</v>
      </c>
      <c r="C1424" s="36">
        <v>4.6449481648893602</v>
      </c>
      <c r="D1424" s="36"/>
      <c r="E1424" s="66">
        <v>71.391097775337798</v>
      </c>
      <c r="F1424" s="66">
        <v>2.4666754801009998</v>
      </c>
      <c r="G1424" s="68">
        <v>5.2059691503010201E-2</v>
      </c>
      <c r="H1424" s="68">
        <v>1.6303642135017499E-3</v>
      </c>
      <c r="I1424" s="70">
        <v>0.49200918670028598</v>
      </c>
      <c r="J1424" s="44">
        <v>97.2</v>
      </c>
      <c r="K1424" s="44">
        <v>1.5</v>
      </c>
      <c r="L1424" s="44">
        <v>89.7</v>
      </c>
      <c r="M1424" s="44">
        <v>1.5</v>
      </c>
      <c r="N1424" s="44">
        <v>287</v>
      </c>
      <c r="O1424" s="44">
        <v>36</v>
      </c>
      <c r="P1424" s="36"/>
      <c r="Q1424" s="44">
        <v>89.2</v>
      </c>
      <c r="R1424" s="44">
        <v>1.5</v>
      </c>
      <c r="S1424" s="41"/>
      <c r="T1424" s="41">
        <f t="shared" si="70"/>
        <v>-8.3612040133779271</v>
      </c>
      <c r="U1424" s="41">
        <f t="shared" si="71"/>
        <v>-219.95540691192866</v>
      </c>
    </row>
    <row r="1425" spans="1:21">
      <c r="A1425" s="35" t="s">
        <v>1562</v>
      </c>
      <c r="B1425" s="36">
        <v>353.03080382738301</v>
      </c>
      <c r="C1425" s="36">
        <v>1.39373166001503</v>
      </c>
      <c r="D1425" s="36"/>
      <c r="E1425" s="66">
        <v>81.876492376271102</v>
      </c>
      <c r="F1425" s="66">
        <v>2.1357769518995902</v>
      </c>
      <c r="G1425" s="68">
        <v>4.7411188267367101E-2</v>
      </c>
      <c r="H1425" s="68">
        <v>1.7596501600860199E-3</v>
      </c>
      <c r="I1425" s="70">
        <v>0.12618806413752301</v>
      </c>
      <c r="J1425" s="44">
        <v>78</v>
      </c>
      <c r="K1425" s="44">
        <v>1.6</v>
      </c>
      <c r="L1425" s="44">
        <v>78.3</v>
      </c>
      <c r="M1425" s="44">
        <v>1</v>
      </c>
      <c r="N1425" s="44">
        <v>69</v>
      </c>
      <c r="O1425" s="44">
        <v>44</v>
      </c>
      <c r="P1425" s="36"/>
      <c r="Q1425" s="44">
        <v>78.3</v>
      </c>
      <c r="R1425" s="44">
        <v>1</v>
      </c>
      <c r="S1425" s="41"/>
      <c r="T1425" s="41">
        <f t="shared" si="70"/>
        <v>0.38314176245210368</v>
      </c>
      <c r="U1425" s="41">
        <f t="shared" si="71"/>
        <v>11.877394636015321</v>
      </c>
    </row>
    <row r="1426" spans="1:21">
      <c r="A1426" s="35" t="s">
        <v>1561</v>
      </c>
      <c r="B1426" s="36">
        <v>187.15156912495399</v>
      </c>
      <c r="C1426" s="36">
        <v>1.2347786066350801</v>
      </c>
      <c r="D1426" s="36"/>
      <c r="E1426" s="66">
        <v>80.787345680117895</v>
      </c>
      <c r="F1426" s="66">
        <v>1.5328519063027699</v>
      </c>
      <c r="G1426" s="68">
        <v>5.65389122107793E-2</v>
      </c>
      <c r="H1426" s="68">
        <v>4.70516981489634E-3</v>
      </c>
      <c r="I1426" s="70">
        <v>-0.15848657652850201</v>
      </c>
      <c r="J1426" s="44">
        <v>93.5</v>
      </c>
      <c r="K1426" s="44">
        <v>3.9</v>
      </c>
      <c r="L1426" s="44">
        <v>79.3</v>
      </c>
      <c r="M1426" s="44">
        <v>0.7</v>
      </c>
      <c r="N1426" s="44">
        <v>473</v>
      </c>
      <c r="O1426" s="44">
        <v>92</v>
      </c>
      <c r="P1426" s="36"/>
      <c r="Q1426" s="44">
        <v>78.7</v>
      </c>
      <c r="R1426" s="44">
        <v>0.7</v>
      </c>
      <c r="S1426" s="41"/>
      <c r="T1426" s="41">
        <f t="shared" si="70"/>
        <v>-17.906683480453978</v>
      </c>
      <c r="U1426" s="41">
        <f t="shared" si="71"/>
        <v>-496.46910466582597</v>
      </c>
    </row>
    <row r="1427" spans="1:21">
      <c r="A1427" s="35" t="s">
        <v>1560</v>
      </c>
      <c r="B1427" s="36">
        <v>2383.3251305703002</v>
      </c>
      <c r="C1427" s="36">
        <v>22.309494996063801</v>
      </c>
      <c r="D1427" s="36"/>
      <c r="E1427" s="66">
        <v>81.258036653930105</v>
      </c>
      <c r="F1427" s="66">
        <v>1.9768269469586199</v>
      </c>
      <c r="G1427" s="68">
        <v>4.81915458814135E-2</v>
      </c>
      <c r="H1427" s="68">
        <v>8.0594972988286403E-4</v>
      </c>
      <c r="I1427" s="70">
        <v>0.55144365860904299</v>
      </c>
      <c r="J1427" s="44">
        <v>79.8</v>
      </c>
      <c r="K1427" s="44">
        <v>0.8</v>
      </c>
      <c r="L1427" s="44">
        <v>78.8</v>
      </c>
      <c r="M1427" s="44">
        <v>1</v>
      </c>
      <c r="N1427" s="44">
        <v>108</v>
      </c>
      <c r="O1427" s="44">
        <v>20</v>
      </c>
      <c r="P1427" s="36"/>
      <c r="Q1427" s="44">
        <v>78.8</v>
      </c>
      <c r="R1427" s="44">
        <v>1</v>
      </c>
      <c r="S1427" s="41"/>
      <c r="T1427" s="41">
        <f t="shared" si="70"/>
        <v>-1.2690355329949239</v>
      </c>
      <c r="U1427" s="41">
        <f t="shared" si="71"/>
        <v>-37.055837563451782</v>
      </c>
    </row>
    <row r="1428" spans="1:21">
      <c r="A1428" s="35" t="s">
        <v>1559</v>
      </c>
      <c r="B1428" s="36">
        <v>337.27061259206999</v>
      </c>
      <c r="C1428" s="36">
        <v>1.2305843433422401</v>
      </c>
      <c r="D1428" s="36"/>
      <c r="E1428" s="66">
        <v>77.836877125691899</v>
      </c>
      <c r="F1428" s="66">
        <v>1.7673232365015401</v>
      </c>
      <c r="G1428" s="68">
        <v>6.5710597073706495E-2</v>
      </c>
      <c r="H1428" s="68">
        <v>1.11236207758221E-2</v>
      </c>
      <c r="I1428" s="70">
        <v>-0.63685043781614503</v>
      </c>
      <c r="J1428" s="44">
        <v>111.8</v>
      </c>
      <c r="K1428" s="44">
        <v>9.8000000000000007</v>
      </c>
      <c r="L1428" s="44">
        <v>82.3</v>
      </c>
      <c r="M1428" s="44">
        <v>0.9</v>
      </c>
      <c r="N1428" s="44">
        <v>796</v>
      </c>
      <c r="O1428" s="44">
        <v>177</v>
      </c>
      <c r="P1428" s="36"/>
      <c r="Q1428" s="44">
        <v>80.400000000000006</v>
      </c>
      <c r="R1428" s="44">
        <v>0.9</v>
      </c>
      <c r="S1428" s="41"/>
      <c r="T1428" s="41">
        <f t="shared" si="70"/>
        <v>-35.844471445929528</v>
      </c>
      <c r="U1428" s="41">
        <f t="shared" si="71"/>
        <v>-867.19319562575947</v>
      </c>
    </row>
    <row r="1429" spans="1:21">
      <c r="A1429" s="35" t="s">
        <v>1558</v>
      </c>
      <c r="B1429" s="36">
        <v>145.64009647876301</v>
      </c>
      <c r="C1429" s="36">
        <v>0.163046178823579</v>
      </c>
      <c r="D1429" s="36"/>
      <c r="E1429" s="66">
        <v>69.123386272739907</v>
      </c>
      <c r="F1429" s="66">
        <v>1.5214760730146799</v>
      </c>
      <c r="G1429" s="68">
        <v>0.18423432125567499</v>
      </c>
      <c r="H1429" s="68">
        <v>4.8317449848925701E-3</v>
      </c>
      <c r="I1429" s="70">
        <v>0.45331964700516503</v>
      </c>
      <c r="J1429" s="44">
        <v>317.7</v>
      </c>
      <c r="K1429" s="44">
        <v>3.5</v>
      </c>
      <c r="L1429" s="44">
        <v>92.6</v>
      </c>
      <c r="M1429" s="44">
        <v>1</v>
      </c>
      <c r="N1429" s="44">
        <v>2691</v>
      </c>
      <c r="O1429" s="44">
        <v>22</v>
      </c>
      <c r="P1429" s="36"/>
      <c r="Q1429" s="44">
        <v>76.7</v>
      </c>
      <c r="R1429" s="44">
        <v>0.8</v>
      </c>
      <c r="S1429" s="41"/>
      <c r="T1429" s="41">
        <f t="shared" si="70"/>
        <v>-243.08855291576674</v>
      </c>
      <c r="U1429" s="41">
        <f t="shared" si="71"/>
        <v>-2806.0475161987042</v>
      </c>
    </row>
    <row r="1430" spans="1:21">
      <c r="A1430" s="35" t="s">
        <v>1557</v>
      </c>
      <c r="B1430" s="36">
        <v>225.65287076097999</v>
      </c>
      <c r="C1430" s="36">
        <v>1.97219593799728</v>
      </c>
      <c r="D1430" s="36"/>
      <c r="E1430" s="66">
        <v>61.3567257474893</v>
      </c>
      <c r="F1430" s="66">
        <v>2.18916328919873</v>
      </c>
      <c r="G1430" s="68">
        <v>6.0813705647758801E-2</v>
      </c>
      <c r="H1430" s="68">
        <v>2.8929934120332E-3</v>
      </c>
      <c r="I1430" s="70">
        <v>0.303983699106462</v>
      </c>
      <c r="J1430" s="44">
        <v>130</v>
      </c>
      <c r="K1430" s="44">
        <v>3.1</v>
      </c>
      <c r="L1430" s="44">
        <v>104.2</v>
      </c>
      <c r="M1430" s="44">
        <v>1.8</v>
      </c>
      <c r="N1430" s="44">
        <v>632</v>
      </c>
      <c r="O1430" s="44">
        <v>51</v>
      </c>
      <c r="P1430" s="36"/>
      <c r="Q1430" s="44">
        <v>102.6</v>
      </c>
      <c r="R1430" s="44">
        <v>1.8</v>
      </c>
      <c r="S1430" s="41"/>
      <c r="T1430" s="41">
        <f t="shared" si="70"/>
        <v>-24.760076775431859</v>
      </c>
      <c r="U1430" s="41">
        <f t="shared" si="71"/>
        <v>-506.52591170825332</v>
      </c>
    </row>
    <row r="1431" spans="1:21">
      <c r="A1431" s="35" t="s">
        <v>1556</v>
      </c>
      <c r="B1431" s="36">
        <v>340.26637575023</v>
      </c>
      <c r="C1431" s="36">
        <v>1.28792009488839</v>
      </c>
      <c r="D1431" s="36"/>
      <c r="E1431" s="66">
        <v>77.553728728557203</v>
      </c>
      <c r="F1431" s="66">
        <v>1.2619938939212001</v>
      </c>
      <c r="G1431" s="68">
        <v>4.8512273357455102E-2</v>
      </c>
      <c r="H1431" s="68">
        <v>1.62195813120327E-3</v>
      </c>
      <c r="I1431" s="70">
        <v>0.433729258904336</v>
      </c>
      <c r="J1431" s="44">
        <v>84</v>
      </c>
      <c r="K1431" s="44">
        <v>1.2</v>
      </c>
      <c r="L1431" s="44">
        <v>82.6</v>
      </c>
      <c r="M1431" s="44">
        <v>0.7</v>
      </c>
      <c r="N1431" s="44">
        <v>123</v>
      </c>
      <c r="O1431" s="44">
        <v>39</v>
      </c>
      <c r="P1431" s="36"/>
      <c r="Q1431" s="44">
        <v>82.5</v>
      </c>
      <c r="R1431" s="44">
        <v>0.7</v>
      </c>
      <c r="S1431" s="41"/>
      <c r="T1431" s="41">
        <f t="shared" si="70"/>
        <v>-1.6949152542372952</v>
      </c>
      <c r="U1431" s="41">
        <f t="shared" si="71"/>
        <v>-48.910411622276037</v>
      </c>
    </row>
    <row r="1432" spans="1:21">
      <c r="A1432" s="35" t="s">
        <v>1555</v>
      </c>
      <c r="B1432" s="36">
        <v>379.38990545906802</v>
      </c>
      <c r="C1432" s="36">
        <v>1.11458462357376</v>
      </c>
      <c r="D1432" s="36"/>
      <c r="E1432" s="66">
        <v>79.948876494108504</v>
      </c>
      <c r="F1432" s="66">
        <v>1.50337235408875</v>
      </c>
      <c r="G1432" s="68">
        <v>4.83984638984577E-2</v>
      </c>
      <c r="H1432" s="68">
        <v>1.4219139678467399E-3</v>
      </c>
      <c r="I1432" s="70">
        <v>-8.0700858573680104E-2</v>
      </c>
      <c r="J1432" s="44">
        <v>81.400000000000006</v>
      </c>
      <c r="K1432" s="44">
        <v>1.4</v>
      </c>
      <c r="L1432" s="44">
        <v>80.099999999999994</v>
      </c>
      <c r="M1432" s="44">
        <v>0.7</v>
      </c>
      <c r="N1432" s="44">
        <v>118</v>
      </c>
      <c r="O1432" s="44">
        <v>35</v>
      </c>
      <c r="P1432" s="36"/>
      <c r="Q1432" s="44">
        <v>80.099999999999994</v>
      </c>
      <c r="R1432" s="44">
        <v>0.7</v>
      </c>
      <c r="S1432" s="41"/>
      <c r="T1432" s="41">
        <f t="shared" si="70"/>
        <v>-1.6229712858926486</v>
      </c>
      <c r="U1432" s="41">
        <f t="shared" si="71"/>
        <v>-47.315855181023728</v>
      </c>
    </row>
    <row r="1433" spans="1:21">
      <c r="A1433" s="35" t="s">
        <v>1554</v>
      </c>
      <c r="B1433" s="36">
        <v>555.76119144334405</v>
      </c>
      <c r="C1433" s="36">
        <v>3.1587493867679202</v>
      </c>
      <c r="D1433" s="36"/>
      <c r="E1433" s="66">
        <v>73.677768082358995</v>
      </c>
      <c r="F1433" s="66">
        <v>1.8760639386878699</v>
      </c>
      <c r="G1433" s="68">
        <v>4.9680402333131903E-2</v>
      </c>
      <c r="H1433" s="68">
        <v>1.2315007055119201E-3</v>
      </c>
      <c r="I1433" s="70">
        <v>0.37079150092381302</v>
      </c>
      <c r="J1433" s="44">
        <v>90.2</v>
      </c>
      <c r="K1433" s="44">
        <v>1.2</v>
      </c>
      <c r="L1433" s="44">
        <v>86.9</v>
      </c>
      <c r="M1433" s="44">
        <v>1.1000000000000001</v>
      </c>
      <c r="N1433" s="44">
        <v>179</v>
      </c>
      <c r="O1433" s="44">
        <v>29</v>
      </c>
      <c r="P1433" s="36"/>
      <c r="Q1433" s="44">
        <v>86.7</v>
      </c>
      <c r="R1433" s="44">
        <v>1.1000000000000001</v>
      </c>
      <c r="S1433" s="41"/>
      <c r="T1433" s="41">
        <f t="shared" si="70"/>
        <v>-3.7974683544303764</v>
      </c>
      <c r="U1433" s="41">
        <f t="shared" si="71"/>
        <v>-105.98388952819332</v>
      </c>
    </row>
    <row r="1434" spans="1:21">
      <c r="A1434" s="35" t="s">
        <v>1553</v>
      </c>
      <c r="B1434" s="36">
        <v>310.66742058345397</v>
      </c>
      <c r="C1434" s="36">
        <v>1.4080303366849101</v>
      </c>
      <c r="D1434" s="36"/>
      <c r="E1434" s="66">
        <v>81.060287143488395</v>
      </c>
      <c r="F1434" s="66">
        <v>1.4404763972508401</v>
      </c>
      <c r="G1434" s="68">
        <v>4.9111980944740501E-2</v>
      </c>
      <c r="H1434" s="68">
        <v>1.7548495547991701E-3</v>
      </c>
      <c r="I1434" s="70">
        <v>0.50212906950400704</v>
      </c>
      <c r="J1434" s="44">
        <v>81.400000000000006</v>
      </c>
      <c r="K1434" s="44">
        <v>1.2</v>
      </c>
      <c r="L1434" s="44">
        <v>79</v>
      </c>
      <c r="M1434" s="44">
        <v>0.7</v>
      </c>
      <c r="N1434" s="44">
        <v>152</v>
      </c>
      <c r="O1434" s="44">
        <v>42</v>
      </c>
      <c r="P1434" s="36"/>
      <c r="Q1434" s="44">
        <v>78.900000000000006</v>
      </c>
      <c r="R1434" s="44">
        <v>0.7</v>
      </c>
      <c r="S1434" s="41"/>
      <c r="T1434" s="41">
        <f t="shared" si="70"/>
        <v>-3.0379746835443111</v>
      </c>
      <c r="U1434" s="41">
        <f t="shared" si="71"/>
        <v>-92.405063291139243</v>
      </c>
    </row>
    <row r="1435" spans="1:21">
      <c r="A1435" s="35" t="s">
        <v>1552</v>
      </c>
      <c r="B1435" s="36">
        <v>645.04398235790097</v>
      </c>
      <c r="C1435" s="36">
        <v>2.7383935593825699</v>
      </c>
      <c r="D1435" s="36"/>
      <c r="E1435" s="66">
        <v>82.566297584132599</v>
      </c>
      <c r="F1435" s="66">
        <v>0.93994403964342899</v>
      </c>
      <c r="G1435" s="68">
        <v>4.7935848619713201E-2</v>
      </c>
      <c r="H1435" s="68">
        <v>1.00192492292477E-3</v>
      </c>
      <c r="I1435" s="70">
        <v>-0.21486269714202</v>
      </c>
      <c r="J1435" s="44">
        <v>78.2</v>
      </c>
      <c r="K1435" s="44">
        <v>1</v>
      </c>
      <c r="L1435" s="44">
        <v>77.599999999999994</v>
      </c>
      <c r="M1435" s="44">
        <v>0.4</v>
      </c>
      <c r="N1435" s="44">
        <v>95</v>
      </c>
      <c r="O1435" s="44">
        <v>25</v>
      </c>
      <c r="P1435" s="36"/>
      <c r="Q1435" s="44">
        <v>77.599999999999994</v>
      </c>
      <c r="R1435" s="44">
        <v>0.4</v>
      </c>
      <c r="S1435" s="41"/>
      <c r="T1435" s="41">
        <f t="shared" si="70"/>
        <v>-0.77319587628867081</v>
      </c>
      <c r="U1435" s="41">
        <f t="shared" si="71"/>
        <v>-22.422680412371143</v>
      </c>
    </row>
    <row r="1436" spans="1:21">
      <c r="A1436" s="35" t="s">
        <v>1551</v>
      </c>
      <c r="B1436" s="36">
        <v>394.44492337983399</v>
      </c>
      <c r="C1436" s="36">
        <v>1.3270342609668</v>
      </c>
      <c r="D1436" s="36"/>
      <c r="E1436" s="66">
        <v>75.523861819106997</v>
      </c>
      <c r="F1436" s="66">
        <v>1.66227923222246</v>
      </c>
      <c r="G1436" s="68">
        <v>8.6245253557119303E-2</v>
      </c>
      <c r="H1436" s="68">
        <v>1.12994249536817E-2</v>
      </c>
      <c r="I1436" s="70">
        <v>-0.301634367998596</v>
      </c>
      <c r="J1436" s="44">
        <v>148.4</v>
      </c>
      <c r="K1436" s="44">
        <v>9.6</v>
      </c>
      <c r="L1436" s="44">
        <v>84.8</v>
      </c>
      <c r="M1436" s="44">
        <v>0.9</v>
      </c>
      <c r="N1436" s="44">
        <v>1343</v>
      </c>
      <c r="O1436" s="44">
        <v>127</v>
      </c>
      <c r="P1436" s="36"/>
      <c r="Q1436" s="44">
        <v>81.900000000000006</v>
      </c>
      <c r="R1436" s="44">
        <v>0.9</v>
      </c>
      <c r="S1436" s="41"/>
      <c r="T1436" s="41">
        <f t="shared" si="70"/>
        <v>-75.000000000000014</v>
      </c>
      <c r="U1436" s="41">
        <f t="shared" si="71"/>
        <v>-1483.7264150943397</v>
      </c>
    </row>
    <row r="1437" spans="1:21">
      <c r="A1437" s="35" t="s">
        <v>1550</v>
      </c>
      <c r="B1437" s="36">
        <v>476.733982577277</v>
      </c>
      <c r="C1437" s="36">
        <v>0.28571436597553501</v>
      </c>
      <c r="D1437" s="36"/>
      <c r="E1437" s="66">
        <v>79.985877541333096</v>
      </c>
      <c r="F1437" s="66">
        <v>1.20238138950099</v>
      </c>
      <c r="G1437" s="68">
        <v>4.7692687336257103E-2</v>
      </c>
      <c r="H1437" s="68">
        <v>1.25787891260955E-3</v>
      </c>
      <c r="I1437" s="70">
        <v>0.30311816865497099</v>
      </c>
      <c r="J1437" s="44">
        <v>80.2</v>
      </c>
      <c r="K1437" s="44">
        <v>1</v>
      </c>
      <c r="L1437" s="44">
        <v>80.099999999999994</v>
      </c>
      <c r="M1437" s="44">
        <v>0.6</v>
      </c>
      <c r="N1437" s="44">
        <v>83</v>
      </c>
      <c r="O1437" s="44">
        <v>31</v>
      </c>
      <c r="P1437" s="36"/>
      <c r="Q1437" s="44">
        <v>80.099999999999994</v>
      </c>
      <c r="R1437" s="44">
        <v>0.6</v>
      </c>
      <c r="S1437" s="41"/>
      <c r="T1437" s="41">
        <f t="shared" si="70"/>
        <v>-0.12484394506867481</v>
      </c>
      <c r="U1437" s="41">
        <f t="shared" si="71"/>
        <v>-3.6204744069912684</v>
      </c>
    </row>
    <row r="1438" spans="1:21">
      <c r="A1438" s="35" t="s">
        <v>1549</v>
      </c>
      <c r="B1438" s="36">
        <v>185.756356875655</v>
      </c>
      <c r="C1438" s="36">
        <v>1.5123073661269599</v>
      </c>
      <c r="D1438" s="36"/>
      <c r="E1438" s="66">
        <v>76.092419658112604</v>
      </c>
      <c r="F1438" s="66">
        <v>1.88510785198332</v>
      </c>
      <c r="G1438" s="68">
        <v>6.6212451244557297E-2</v>
      </c>
      <c r="H1438" s="68">
        <v>6.15364106293915E-3</v>
      </c>
      <c r="I1438" s="70">
        <v>-0.60684326030226199</v>
      </c>
      <c r="J1438" s="44">
        <v>115</v>
      </c>
      <c r="K1438" s="44">
        <v>6</v>
      </c>
      <c r="L1438" s="44">
        <v>84.2</v>
      </c>
      <c r="M1438" s="44">
        <v>1</v>
      </c>
      <c r="N1438" s="44">
        <v>812</v>
      </c>
      <c r="O1438" s="44">
        <v>97</v>
      </c>
      <c r="P1438" s="36"/>
      <c r="Q1438" s="44">
        <v>82.2</v>
      </c>
      <c r="R1438" s="44">
        <v>1</v>
      </c>
      <c r="S1438" s="41"/>
      <c r="T1438" s="41">
        <f t="shared" si="70"/>
        <v>-36.579572446555815</v>
      </c>
      <c r="U1438" s="41">
        <f t="shared" si="71"/>
        <v>-864.37054631828971</v>
      </c>
    </row>
    <row r="1439" spans="1:21">
      <c r="A1439" s="35" t="s">
        <v>1548</v>
      </c>
      <c r="B1439" s="36">
        <v>399.598310064911</v>
      </c>
      <c r="C1439" s="36">
        <v>0.88594487113708997</v>
      </c>
      <c r="D1439" s="36"/>
      <c r="E1439" s="66">
        <v>77.803781335650697</v>
      </c>
      <c r="F1439" s="66">
        <v>1.18778213156492</v>
      </c>
      <c r="G1439" s="68">
        <v>5.10128369081898E-2</v>
      </c>
      <c r="H1439" s="68">
        <v>1.32234936175896E-3</v>
      </c>
      <c r="I1439" s="70">
        <v>-0.26024411627012101</v>
      </c>
      <c r="J1439" s="44">
        <v>87.8</v>
      </c>
      <c r="K1439" s="44">
        <v>1.4</v>
      </c>
      <c r="L1439" s="44">
        <v>82.3</v>
      </c>
      <c r="M1439" s="44">
        <v>0.6</v>
      </c>
      <c r="N1439" s="44">
        <v>240</v>
      </c>
      <c r="O1439" s="44">
        <v>30</v>
      </c>
      <c r="P1439" s="36"/>
      <c r="Q1439" s="44">
        <v>82</v>
      </c>
      <c r="R1439" s="44">
        <v>0.6</v>
      </c>
      <c r="S1439" s="41"/>
      <c r="T1439" s="41">
        <f t="shared" si="70"/>
        <v>-6.6828675577156744</v>
      </c>
      <c r="U1439" s="41">
        <f t="shared" si="71"/>
        <v>-191.61603888213853</v>
      </c>
    </row>
    <row r="1440" spans="1:21">
      <c r="A1440" s="35" t="s">
        <v>1547</v>
      </c>
      <c r="B1440" s="36">
        <v>224.42183855831701</v>
      </c>
      <c r="C1440" s="36">
        <v>1.02659731874267</v>
      </c>
      <c r="D1440" s="36"/>
      <c r="E1440" s="66">
        <v>83.192282790049603</v>
      </c>
      <c r="F1440" s="66">
        <v>1.8032234711486199</v>
      </c>
      <c r="G1440" s="68">
        <v>4.8300624545841102E-2</v>
      </c>
      <c r="H1440" s="68">
        <v>1.9534191154157799E-3</v>
      </c>
      <c r="I1440" s="70">
        <v>0.326144093293669</v>
      </c>
      <c r="J1440" s="44">
        <v>78.2</v>
      </c>
      <c r="K1440" s="44">
        <v>1.5</v>
      </c>
      <c r="L1440" s="44">
        <v>77</v>
      </c>
      <c r="M1440" s="44">
        <v>0.8</v>
      </c>
      <c r="N1440" s="44">
        <v>113</v>
      </c>
      <c r="O1440" s="44">
        <v>48</v>
      </c>
      <c r="P1440" s="36"/>
      <c r="Q1440" s="44">
        <v>77</v>
      </c>
      <c r="R1440" s="44">
        <v>0.8</v>
      </c>
      <c r="S1440" s="41"/>
      <c r="T1440" s="41">
        <f t="shared" ref="T1440:T1468" si="72">(L1440-J1440)/L1440*100</f>
        <v>-1.5584415584415621</v>
      </c>
      <c r="U1440" s="41">
        <f t="shared" ref="U1440:U1468" si="73">(L1440-N1440)/L1440*100</f>
        <v>-46.753246753246749</v>
      </c>
    </row>
    <row r="1441" spans="1:21">
      <c r="A1441" s="35" t="s">
        <v>1546</v>
      </c>
      <c r="B1441" s="36">
        <v>324.23731913208098</v>
      </c>
      <c r="C1441" s="36">
        <v>3.1858861387448298</v>
      </c>
      <c r="D1441" s="36"/>
      <c r="E1441" s="66">
        <v>15.373193196803699</v>
      </c>
      <c r="F1441" s="66">
        <v>1.32463322554184</v>
      </c>
      <c r="G1441" s="68">
        <v>0.103394221713224</v>
      </c>
      <c r="H1441" s="68">
        <v>1.83159887731345E-3</v>
      </c>
      <c r="I1441" s="70">
        <v>-0.25510404267739001</v>
      </c>
      <c r="J1441" s="44">
        <v>666</v>
      </c>
      <c r="K1441" s="44">
        <v>23</v>
      </c>
      <c r="L1441" s="44">
        <v>406</v>
      </c>
      <c r="M1441" s="44">
        <v>17</v>
      </c>
      <c r="N1441" s="44">
        <v>1685</v>
      </c>
      <c r="O1441" s="44">
        <v>16</v>
      </c>
      <c r="P1441" s="36"/>
      <c r="Q1441" s="44">
        <v>382</v>
      </c>
      <c r="R1441" s="44">
        <v>16</v>
      </c>
      <c r="S1441" s="41"/>
      <c r="T1441" s="41">
        <f t="shared" si="72"/>
        <v>-64.039408866995075</v>
      </c>
      <c r="U1441" s="41">
        <f t="shared" si="73"/>
        <v>-315.02463054187194</v>
      </c>
    </row>
    <row r="1442" spans="1:21">
      <c r="A1442" s="35" t="s">
        <v>1545</v>
      </c>
      <c r="B1442" s="36">
        <v>411.47239289731101</v>
      </c>
      <c r="C1442" s="36">
        <v>1.5189438298915201</v>
      </c>
      <c r="D1442" s="36"/>
      <c r="E1442" s="66">
        <v>80.591463195732601</v>
      </c>
      <c r="F1442" s="66">
        <v>1.65574587912385</v>
      </c>
      <c r="G1442" s="68">
        <v>5.0964664118897503E-2</v>
      </c>
      <c r="H1442" s="68">
        <v>1.8275523989062399E-3</v>
      </c>
      <c r="I1442" s="70">
        <v>0.23228585649948599</v>
      </c>
      <c r="J1442" s="44">
        <v>84.8</v>
      </c>
      <c r="K1442" s="44">
        <v>1.5</v>
      </c>
      <c r="L1442" s="44">
        <v>79.5</v>
      </c>
      <c r="M1442" s="44">
        <v>0.8</v>
      </c>
      <c r="N1442" s="44">
        <v>238</v>
      </c>
      <c r="O1442" s="44">
        <v>41</v>
      </c>
      <c r="P1442" s="36"/>
      <c r="Q1442" s="44">
        <v>79.2</v>
      </c>
      <c r="R1442" s="44">
        <v>0.8</v>
      </c>
      <c r="S1442" s="41"/>
      <c r="T1442" s="41">
        <f t="shared" si="72"/>
        <v>-6.6666666666666625</v>
      </c>
      <c r="U1442" s="41">
        <f t="shared" si="73"/>
        <v>-199.37106918238993</v>
      </c>
    </row>
    <row r="1443" spans="1:21">
      <c r="A1443" s="35" t="s">
        <v>1544</v>
      </c>
      <c r="B1443" s="36">
        <v>240.54859389482499</v>
      </c>
      <c r="C1443" s="36">
        <v>0.98430850101272305</v>
      </c>
      <c r="D1443" s="36"/>
      <c r="E1443" s="66">
        <v>80.727121522831695</v>
      </c>
      <c r="F1443" s="66">
        <v>1.42367898036118</v>
      </c>
      <c r="G1443" s="68">
        <v>4.8321673002993899E-2</v>
      </c>
      <c r="H1443" s="68">
        <v>1.9059366773021801E-3</v>
      </c>
      <c r="I1443" s="70">
        <v>0.34602622573964698</v>
      </c>
      <c r="J1443" s="44">
        <v>80.5</v>
      </c>
      <c r="K1443" s="44">
        <v>1.4</v>
      </c>
      <c r="L1443" s="44">
        <v>79.400000000000006</v>
      </c>
      <c r="M1443" s="44">
        <v>0.7</v>
      </c>
      <c r="N1443" s="44">
        <v>114</v>
      </c>
      <c r="O1443" s="44">
        <v>47</v>
      </c>
      <c r="P1443" s="36"/>
      <c r="Q1443" s="44">
        <v>79.3</v>
      </c>
      <c r="R1443" s="44">
        <v>0.7</v>
      </c>
      <c r="S1443" s="41"/>
      <c r="T1443" s="41">
        <f t="shared" si="72"/>
        <v>-1.3853904282115796</v>
      </c>
      <c r="U1443" s="41">
        <f t="shared" si="73"/>
        <v>-43.57682619647354</v>
      </c>
    </row>
    <row r="1444" spans="1:21">
      <c r="A1444" s="35" t="s">
        <v>1543</v>
      </c>
      <c r="B1444" s="36">
        <v>557.27217582091396</v>
      </c>
      <c r="C1444" s="36">
        <v>1.90671742011159</v>
      </c>
      <c r="D1444" s="36"/>
      <c r="E1444" s="66">
        <v>80.381975809554802</v>
      </c>
      <c r="F1444" s="66">
        <v>1.57647496680361</v>
      </c>
      <c r="G1444" s="68">
        <v>5.0339832124348803E-2</v>
      </c>
      <c r="H1444" s="68">
        <v>1.75459542587512E-3</v>
      </c>
      <c r="I1444" s="70">
        <v>2.4093715117952299E-2</v>
      </c>
      <c r="J1444" s="44">
        <v>84.1</v>
      </c>
      <c r="K1444" s="44">
        <v>1.6</v>
      </c>
      <c r="L1444" s="44">
        <v>79.7</v>
      </c>
      <c r="M1444" s="44">
        <v>0.8</v>
      </c>
      <c r="N1444" s="44">
        <v>210</v>
      </c>
      <c r="O1444" s="44">
        <v>40</v>
      </c>
      <c r="P1444" s="36"/>
      <c r="Q1444" s="44">
        <v>79.400000000000006</v>
      </c>
      <c r="R1444" s="44">
        <v>0.8</v>
      </c>
      <c r="S1444" s="41"/>
      <c r="T1444" s="41">
        <f t="shared" si="72"/>
        <v>-5.5207026348807915</v>
      </c>
      <c r="U1444" s="41">
        <f t="shared" si="73"/>
        <v>-163.48808030112926</v>
      </c>
    </row>
    <row r="1445" spans="1:21">
      <c r="A1445" s="35" t="s">
        <v>1542</v>
      </c>
      <c r="B1445" s="36">
        <v>995.49949819020401</v>
      </c>
      <c r="C1445" s="36">
        <v>0.62326379310351399</v>
      </c>
      <c r="D1445" s="36"/>
      <c r="E1445" s="66">
        <v>81.191570438880603</v>
      </c>
      <c r="F1445" s="66">
        <v>2.2396842744144401</v>
      </c>
      <c r="G1445" s="68">
        <v>4.9820782261482101E-2</v>
      </c>
      <c r="H1445" s="68">
        <v>1.04426046596444E-3</v>
      </c>
      <c r="I1445" s="70">
        <v>0.29303979154833898</v>
      </c>
      <c r="J1445" s="44">
        <v>82.4</v>
      </c>
      <c r="K1445" s="44">
        <v>1.2</v>
      </c>
      <c r="L1445" s="44">
        <v>78.900000000000006</v>
      </c>
      <c r="M1445" s="44">
        <v>1.1000000000000001</v>
      </c>
      <c r="N1445" s="44">
        <v>186</v>
      </c>
      <c r="O1445" s="44">
        <v>24</v>
      </c>
      <c r="P1445" s="36"/>
      <c r="Q1445" s="44">
        <v>78.7</v>
      </c>
      <c r="R1445" s="44">
        <v>1.1000000000000001</v>
      </c>
      <c r="S1445" s="41"/>
      <c r="T1445" s="41">
        <f t="shared" si="72"/>
        <v>-4.4359949302915078</v>
      </c>
      <c r="U1445" s="41">
        <f t="shared" si="73"/>
        <v>-135.74144486692012</v>
      </c>
    </row>
    <row r="1446" spans="1:21">
      <c r="A1446" s="35" t="s">
        <v>1541</v>
      </c>
      <c r="B1446" s="36">
        <v>515.86094884401405</v>
      </c>
      <c r="C1446" s="36">
        <v>1.4341862281637701</v>
      </c>
      <c r="D1446" s="36"/>
      <c r="E1446" s="66">
        <v>79.298491396555306</v>
      </c>
      <c r="F1446" s="66">
        <v>1.75755028294388</v>
      </c>
      <c r="G1446" s="68">
        <v>4.7250478977663601E-2</v>
      </c>
      <c r="H1446" s="68">
        <v>1.1537877566597701E-3</v>
      </c>
      <c r="I1446" s="70">
        <v>0.14388165303762501</v>
      </c>
      <c r="J1446" s="44">
        <v>80.099999999999994</v>
      </c>
      <c r="K1446" s="44">
        <v>1.2</v>
      </c>
      <c r="L1446" s="44">
        <v>80.8</v>
      </c>
      <c r="M1446" s="44">
        <v>0.9</v>
      </c>
      <c r="N1446" s="44">
        <v>61</v>
      </c>
      <c r="O1446" s="44">
        <v>29</v>
      </c>
      <c r="P1446" s="36"/>
      <c r="Q1446" s="44">
        <v>80.8</v>
      </c>
      <c r="R1446" s="44">
        <v>0.9</v>
      </c>
      <c r="S1446" s="41"/>
      <c r="T1446" s="41">
        <f t="shared" si="72"/>
        <v>0.86633663366336988</v>
      </c>
      <c r="U1446" s="41">
        <f t="shared" si="73"/>
        <v>24.504950495049503</v>
      </c>
    </row>
    <row r="1447" spans="1:21">
      <c r="A1447" s="35" t="s">
        <v>1540</v>
      </c>
      <c r="B1447" s="36">
        <v>443.58912964838697</v>
      </c>
      <c r="C1447" s="36">
        <v>2.6573926190611799</v>
      </c>
      <c r="D1447" s="36"/>
      <c r="E1447" s="66">
        <v>73.103544130265405</v>
      </c>
      <c r="F1447" s="66">
        <v>2.3402910286563698</v>
      </c>
      <c r="G1447" s="68">
        <v>5.9623271790762801E-2</v>
      </c>
      <c r="H1447" s="68">
        <v>2.26864738387921E-3</v>
      </c>
      <c r="I1447" s="70">
        <v>7.9503084438142399E-2</v>
      </c>
      <c r="J1447" s="44">
        <v>108.2</v>
      </c>
      <c r="K1447" s="44">
        <v>2.4</v>
      </c>
      <c r="L1447" s="44">
        <v>87.6</v>
      </c>
      <c r="M1447" s="44">
        <v>1.4</v>
      </c>
      <c r="N1447" s="44">
        <v>589</v>
      </c>
      <c r="O1447" s="44">
        <v>41</v>
      </c>
      <c r="P1447" s="36"/>
      <c r="Q1447" s="44">
        <v>86.3</v>
      </c>
      <c r="R1447" s="44">
        <v>1.4</v>
      </c>
      <c r="S1447" s="41"/>
      <c r="T1447" s="41">
        <f t="shared" si="72"/>
        <v>-23.51598173515983</v>
      </c>
      <c r="U1447" s="41">
        <f t="shared" si="73"/>
        <v>-572.3744292237443</v>
      </c>
    </row>
    <row r="1448" spans="1:21">
      <c r="A1448" s="35" t="s">
        <v>1539</v>
      </c>
      <c r="B1448" s="36">
        <v>416.79333366800699</v>
      </c>
      <c r="C1448" s="36">
        <v>1.7597594403574399</v>
      </c>
      <c r="D1448" s="36"/>
      <c r="E1448" s="66">
        <v>81.695460428229097</v>
      </c>
      <c r="F1448" s="66">
        <v>1.37895747805362</v>
      </c>
      <c r="G1448" s="68">
        <v>4.8208507230208697E-2</v>
      </c>
      <c r="H1448" s="68">
        <v>1.43379746711388E-3</v>
      </c>
      <c r="I1448" s="70">
        <v>0.157097631440236</v>
      </c>
      <c r="J1448" s="44">
        <v>79.400000000000006</v>
      </c>
      <c r="K1448" s="44">
        <v>1.2</v>
      </c>
      <c r="L1448" s="44">
        <v>78.400000000000006</v>
      </c>
      <c r="M1448" s="44">
        <v>0.7</v>
      </c>
      <c r="N1448" s="44">
        <v>108</v>
      </c>
      <c r="O1448" s="44">
        <v>35</v>
      </c>
      <c r="P1448" s="36"/>
      <c r="Q1448" s="44">
        <v>78.400000000000006</v>
      </c>
      <c r="R1448" s="44">
        <v>0.7</v>
      </c>
      <c r="S1448" s="41"/>
      <c r="T1448" s="41">
        <f t="shared" si="72"/>
        <v>-1.2755102040816324</v>
      </c>
      <c r="U1448" s="41">
        <f t="shared" si="73"/>
        <v>-37.755102040816318</v>
      </c>
    </row>
    <row r="1449" spans="1:21">
      <c r="A1449" s="35" t="s">
        <v>1538</v>
      </c>
      <c r="B1449" s="36">
        <v>476.30842918380301</v>
      </c>
      <c r="C1449" s="36">
        <v>1.2112119220106801</v>
      </c>
      <c r="D1449" s="36"/>
      <c r="E1449" s="66">
        <v>80.100250600311796</v>
      </c>
      <c r="F1449" s="66">
        <v>1.5707401306215201</v>
      </c>
      <c r="G1449" s="68">
        <v>5.0377154391418599E-2</v>
      </c>
      <c r="H1449" s="68">
        <v>1.3021987249913099E-3</v>
      </c>
      <c r="I1449" s="70">
        <v>-8.6030198663171395E-2</v>
      </c>
      <c r="J1449" s="44">
        <v>84.4</v>
      </c>
      <c r="K1449" s="44">
        <v>1.4</v>
      </c>
      <c r="L1449" s="44">
        <v>80</v>
      </c>
      <c r="M1449" s="44">
        <v>0.8</v>
      </c>
      <c r="N1449" s="44">
        <v>211</v>
      </c>
      <c r="O1449" s="44">
        <v>30</v>
      </c>
      <c r="P1449" s="36"/>
      <c r="Q1449" s="44">
        <v>79.7</v>
      </c>
      <c r="R1449" s="44">
        <v>0.8</v>
      </c>
      <c r="S1449" s="41"/>
      <c r="T1449" s="41">
        <f t="shared" si="72"/>
        <v>-5.5000000000000071</v>
      </c>
      <c r="U1449" s="41">
        <f t="shared" si="73"/>
        <v>-163.75</v>
      </c>
    </row>
    <row r="1450" spans="1:21">
      <c r="A1450" s="35" t="s">
        <v>1537</v>
      </c>
      <c r="B1450" s="36">
        <v>185.69549239004601</v>
      </c>
      <c r="C1450" s="36">
        <v>2.1018249252447601</v>
      </c>
      <c r="D1450" s="36"/>
      <c r="E1450" s="66">
        <v>79.555326303335505</v>
      </c>
      <c r="F1450" s="66">
        <v>1.48599234160091</v>
      </c>
      <c r="G1450" s="68">
        <v>4.9604722262437999E-2</v>
      </c>
      <c r="H1450" s="68">
        <v>2.37957702224417E-3</v>
      </c>
      <c r="I1450" s="70">
        <v>0.14710238098970599</v>
      </c>
      <c r="J1450" s="44">
        <v>83.7</v>
      </c>
      <c r="K1450" s="44">
        <v>2</v>
      </c>
      <c r="L1450" s="44">
        <v>80.5</v>
      </c>
      <c r="M1450" s="44">
        <v>0.7</v>
      </c>
      <c r="N1450" s="44">
        <v>175</v>
      </c>
      <c r="O1450" s="44">
        <v>56</v>
      </c>
      <c r="P1450" s="36"/>
      <c r="Q1450" s="44">
        <v>80.3</v>
      </c>
      <c r="R1450" s="44">
        <v>0.7</v>
      </c>
      <c r="S1450" s="41"/>
      <c r="T1450" s="41">
        <f t="shared" si="72"/>
        <v>-3.9751552795031091</v>
      </c>
      <c r="U1450" s="41">
        <f t="shared" si="73"/>
        <v>-117.39130434782609</v>
      </c>
    </row>
    <row r="1451" spans="1:21">
      <c r="A1451" s="35" t="s">
        <v>1536</v>
      </c>
      <c r="B1451" s="36">
        <v>527.56115436822404</v>
      </c>
      <c r="C1451" s="36">
        <v>1.12688526980558</v>
      </c>
      <c r="D1451" s="36"/>
      <c r="E1451" s="66">
        <v>80.794036370494396</v>
      </c>
      <c r="F1451" s="66">
        <v>1.65527174503209</v>
      </c>
      <c r="G1451" s="68">
        <v>4.7476695155681398E-2</v>
      </c>
      <c r="H1451" s="68">
        <v>1.4913743316845899E-3</v>
      </c>
      <c r="I1451" s="70">
        <v>0.121767009209343</v>
      </c>
      <c r="J1451" s="44">
        <v>79.099999999999994</v>
      </c>
      <c r="K1451" s="44">
        <v>1.3</v>
      </c>
      <c r="L1451" s="44">
        <v>79.3</v>
      </c>
      <c r="M1451" s="44">
        <v>0.8</v>
      </c>
      <c r="N1451" s="44">
        <v>72</v>
      </c>
      <c r="O1451" s="44">
        <v>37</v>
      </c>
      <c r="P1451" s="36"/>
      <c r="Q1451" s="44">
        <v>79.3</v>
      </c>
      <c r="R1451" s="44">
        <v>0.8</v>
      </c>
      <c r="S1451" s="41"/>
      <c r="T1451" s="41">
        <f t="shared" si="72"/>
        <v>0.25220680958386238</v>
      </c>
      <c r="U1451" s="41">
        <f t="shared" si="73"/>
        <v>9.2055485498108425</v>
      </c>
    </row>
    <row r="1452" spans="1:21">
      <c r="A1452" s="35" t="s">
        <v>1535</v>
      </c>
      <c r="B1452" s="36">
        <v>1035.8450148977399</v>
      </c>
      <c r="C1452" s="36">
        <v>5.4016579269775997</v>
      </c>
      <c r="D1452" s="36"/>
      <c r="E1452" s="66">
        <v>81.320272441198796</v>
      </c>
      <c r="F1452" s="66">
        <v>1.80879710497915</v>
      </c>
      <c r="G1452" s="68">
        <v>4.83903810412495E-2</v>
      </c>
      <c r="H1452" s="68">
        <v>9.0548228190068898E-4</v>
      </c>
      <c r="I1452" s="70">
        <v>0.37794639516270201</v>
      </c>
      <c r="J1452" s="44">
        <v>80</v>
      </c>
      <c r="K1452" s="44">
        <v>0.9</v>
      </c>
      <c r="L1452" s="44">
        <v>78.8</v>
      </c>
      <c r="M1452" s="44">
        <v>0.9</v>
      </c>
      <c r="N1452" s="44">
        <v>117</v>
      </c>
      <c r="O1452" s="44">
        <v>22</v>
      </c>
      <c r="P1452" s="36"/>
      <c r="Q1452" s="44">
        <v>78.7</v>
      </c>
      <c r="R1452" s="44">
        <v>0.9</v>
      </c>
      <c r="S1452" s="41"/>
      <c r="T1452" s="41">
        <f t="shared" si="72"/>
        <v>-1.5228426395939123</v>
      </c>
      <c r="U1452" s="41">
        <f t="shared" si="73"/>
        <v>-48.477157360406096</v>
      </c>
    </row>
    <row r="1453" spans="1:21">
      <c r="A1453" s="35" t="s">
        <v>1534</v>
      </c>
      <c r="B1453" s="36">
        <v>206.29659338822901</v>
      </c>
      <c r="C1453" s="36">
        <v>1.51546185856466</v>
      </c>
      <c r="D1453" s="36"/>
      <c r="E1453" s="66">
        <v>79.459733467937795</v>
      </c>
      <c r="F1453" s="66">
        <v>1.7448803125563599</v>
      </c>
      <c r="G1453" s="68">
        <v>4.8015425029196299E-2</v>
      </c>
      <c r="H1453" s="68">
        <v>1.8204939043608801E-3</v>
      </c>
      <c r="I1453" s="70">
        <v>0.41463679936439102</v>
      </c>
      <c r="J1453" s="44">
        <v>81.2</v>
      </c>
      <c r="K1453" s="44">
        <v>1.4</v>
      </c>
      <c r="L1453" s="44">
        <v>80.599999999999994</v>
      </c>
      <c r="M1453" s="44">
        <v>0.9</v>
      </c>
      <c r="N1453" s="44">
        <v>99</v>
      </c>
      <c r="O1453" s="44">
        <v>45</v>
      </c>
      <c r="P1453" s="36"/>
      <c r="Q1453" s="44">
        <v>80.599999999999994</v>
      </c>
      <c r="R1453" s="44">
        <v>0.9</v>
      </c>
      <c r="S1453" s="41"/>
      <c r="T1453" s="41">
        <f t="shared" si="72"/>
        <v>-0.7444168734491422</v>
      </c>
      <c r="U1453" s="41">
        <f t="shared" si="73"/>
        <v>-22.828784119106711</v>
      </c>
    </row>
    <row r="1454" spans="1:21">
      <c r="A1454" s="35" t="s">
        <v>1533</v>
      </c>
      <c r="B1454" s="36">
        <v>331.12109242053202</v>
      </c>
      <c r="C1454" s="36">
        <v>1.10337928407202</v>
      </c>
      <c r="D1454" s="36"/>
      <c r="E1454" s="66">
        <v>77.182819481085502</v>
      </c>
      <c r="F1454" s="66">
        <v>1.5565872445118201</v>
      </c>
      <c r="G1454" s="68">
        <v>5.5662515221311798E-2</v>
      </c>
      <c r="H1454" s="68">
        <v>3.67898345561961E-3</v>
      </c>
      <c r="I1454" s="70">
        <v>-4.3550046860005203E-3</v>
      </c>
      <c r="J1454" s="44">
        <v>96.2</v>
      </c>
      <c r="K1454" s="44">
        <v>3.2</v>
      </c>
      <c r="L1454" s="44">
        <v>83</v>
      </c>
      <c r="M1454" s="44">
        <v>0.8</v>
      </c>
      <c r="N1454" s="44">
        <v>438</v>
      </c>
      <c r="O1454" s="44">
        <v>74</v>
      </c>
      <c r="P1454" s="36"/>
      <c r="Q1454" s="44">
        <v>82.2</v>
      </c>
      <c r="R1454" s="44">
        <v>0.8</v>
      </c>
      <c r="S1454" s="41"/>
      <c r="T1454" s="41">
        <f t="shared" si="72"/>
        <v>-15.903614457831328</v>
      </c>
      <c r="U1454" s="41">
        <f t="shared" si="73"/>
        <v>-427.71084337349396</v>
      </c>
    </row>
    <row r="1455" spans="1:21">
      <c r="A1455" s="35" t="s">
        <v>1532</v>
      </c>
      <c r="B1455" s="36">
        <v>165.49031999731099</v>
      </c>
      <c r="C1455" s="36">
        <v>2.4488549834439302</v>
      </c>
      <c r="D1455" s="36"/>
      <c r="E1455" s="66">
        <v>81.166872254961106</v>
      </c>
      <c r="F1455" s="66">
        <v>2.3446011402478502</v>
      </c>
      <c r="G1455" s="68">
        <v>4.90575375784955E-2</v>
      </c>
      <c r="H1455" s="68">
        <v>1.8470602666534801E-3</v>
      </c>
      <c r="I1455" s="70">
        <v>-0.15577551592234501</v>
      </c>
      <c r="J1455" s="44">
        <v>81.2</v>
      </c>
      <c r="K1455" s="44">
        <v>2</v>
      </c>
      <c r="L1455" s="44">
        <v>78.900000000000006</v>
      </c>
      <c r="M1455" s="44">
        <v>1.1000000000000001</v>
      </c>
      <c r="N1455" s="44">
        <v>150</v>
      </c>
      <c r="O1455" s="44">
        <v>44</v>
      </c>
      <c r="P1455" s="36"/>
      <c r="Q1455" s="44">
        <v>78.8</v>
      </c>
      <c r="R1455" s="44">
        <v>1.1000000000000001</v>
      </c>
      <c r="S1455" s="41"/>
      <c r="T1455" s="41">
        <f t="shared" si="72"/>
        <v>-2.9150823827629875</v>
      </c>
      <c r="U1455" s="41">
        <f t="shared" si="73"/>
        <v>-90.114068441064617</v>
      </c>
    </row>
    <row r="1456" spans="1:21">
      <c r="A1456" s="35" t="s">
        <v>1531</v>
      </c>
      <c r="B1456" s="36">
        <v>306.115520317662</v>
      </c>
      <c r="C1456" s="36">
        <v>1.6636634575462299</v>
      </c>
      <c r="D1456" s="36"/>
      <c r="E1456" s="66">
        <v>77.860971789481596</v>
      </c>
      <c r="F1456" s="66">
        <v>1.84090837654586</v>
      </c>
      <c r="G1456" s="68">
        <v>4.8050245610322097E-2</v>
      </c>
      <c r="H1456" s="68">
        <v>1.2770944882548401E-3</v>
      </c>
      <c r="I1456" s="70">
        <v>0.33952394151217202</v>
      </c>
      <c r="J1456" s="44">
        <v>82.9</v>
      </c>
      <c r="K1456" s="44">
        <v>1.2</v>
      </c>
      <c r="L1456" s="44">
        <v>82.3</v>
      </c>
      <c r="M1456" s="44">
        <v>1</v>
      </c>
      <c r="N1456" s="44">
        <v>101</v>
      </c>
      <c r="O1456" s="44">
        <v>31</v>
      </c>
      <c r="P1456" s="36"/>
      <c r="Q1456" s="44">
        <v>82.2</v>
      </c>
      <c r="R1456" s="44">
        <v>1</v>
      </c>
      <c r="S1456" s="41"/>
      <c r="T1456" s="41">
        <f t="shared" si="72"/>
        <v>-0.72904009720535667</v>
      </c>
      <c r="U1456" s="41">
        <f t="shared" si="73"/>
        <v>-22.721749696233299</v>
      </c>
    </row>
    <row r="1457" spans="1:21">
      <c r="A1457" s="35" t="s">
        <v>1530</v>
      </c>
      <c r="B1457" s="36">
        <v>241.51773817182601</v>
      </c>
      <c r="C1457" s="36">
        <v>1.14493722901271</v>
      </c>
      <c r="D1457" s="36"/>
      <c r="E1457" s="66">
        <v>75.802827016222295</v>
      </c>
      <c r="F1457" s="66">
        <v>1.84851280051338</v>
      </c>
      <c r="G1457" s="68">
        <v>4.7532782113306297E-2</v>
      </c>
      <c r="H1457" s="68">
        <v>1.7216161497755199E-3</v>
      </c>
      <c r="I1457" s="70">
        <v>0.39065069864907997</v>
      </c>
      <c r="J1457" s="44">
        <v>84.2</v>
      </c>
      <c r="K1457" s="44">
        <v>1.4</v>
      </c>
      <c r="L1457" s="44">
        <v>84.5</v>
      </c>
      <c r="M1457" s="44">
        <v>1</v>
      </c>
      <c r="N1457" s="44">
        <v>75</v>
      </c>
      <c r="O1457" s="44">
        <v>43</v>
      </c>
      <c r="P1457" s="36"/>
      <c r="Q1457" s="44">
        <v>84.5</v>
      </c>
      <c r="R1457" s="44">
        <v>1</v>
      </c>
      <c r="S1457" s="41"/>
      <c r="T1457" s="41">
        <f t="shared" si="72"/>
        <v>0.35502958579881322</v>
      </c>
      <c r="U1457" s="41">
        <f t="shared" si="73"/>
        <v>11.242603550295858</v>
      </c>
    </row>
    <row r="1458" spans="1:21">
      <c r="A1458" s="35" t="s">
        <v>1529</v>
      </c>
      <c r="B1458" s="36">
        <v>254.71365065619599</v>
      </c>
      <c r="C1458" s="36">
        <v>1.10402403226595</v>
      </c>
      <c r="D1458" s="36"/>
      <c r="E1458" s="66">
        <v>78.427608550377101</v>
      </c>
      <c r="F1458" s="66">
        <v>1.85186379723724</v>
      </c>
      <c r="G1458" s="68">
        <v>4.9814772256663697E-2</v>
      </c>
      <c r="H1458" s="68">
        <v>1.7822278625166999E-3</v>
      </c>
      <c r="I1458" s="70">
        <v>0.35461158862506897</v>
      </c>
      <c r="J1458" s="44">
        <v>85.2</v>
      </c>
      <c r="K1458" s="44">
        <v>1.4</v>
      </c>
      <c r="L1458" s="44">
        <v>81.7</v>
      </c>
      <c r="M1458" s="44">
        <v>1</v>
      </c>
      <c r="N1458" s="44">
        <v>185</v>
      </c>
      <c r="O1458" s="44">
        <v>42</v>
      </c>
      <c r="P1458" s="36"/>
      <c r="Q1458" s="44">
        <v>81.5</v>
      </c>
      <c r="R1458" s="44">
        <v>1</v>
      </c>
      <c r="S1458" s="41"/>
      <c r="T1458" s="41">
        <f t="shared" si="72"/>
        <v>-4.2839657282741737</v>
      </c>
      <c r="U1458" s="41">
        <f t="shared" si="73"/>
        <v>-126.43818849449204</v>
      </c>
    </row>
    <row r="1459" spans="1:21">
      <c r="A1459" s="35" t="s">
        <v>1528</v>
      </c>
      <c r="B1459" s="36">
        <v>609.65849924013196</v>
      </c>
      <c r="C1459" s="36">
        <v>1.1573219869814699</v>
      </c>
      <c r="D1459" s="36"/>
      <c r="E1459" s="66">
        <v>77.4206988768901</v>
      </c>
      <c r="F1459" s="66">
        <v>1.7910417693146901</v>
      </c>
      <c r="G1459" s="68">
        <v>4.9678026852570098E-2</v>
      </c>
      <c r="H1459" s="68">
        <v>1.2530263282965299E-3</v>
      </c>
      <c r="I1459" s="70">
        <v>0.189470813252786</v>
      </c>
      <c r="J1459" s="44">
        <v>86</v>
      </c>
      <c r="K1459" s="44">
        <v>1.3</v>
      </c>
      <c r="L1459" s="44">
        <v>82.7</v>
      </c>
      <c r="M1459" s="44">
        <v>1</v>
      </c>
      <c r="N1459" s="44">
        <v>179</v>
      </c>
      <c r="O1459" s="44">
        <v>29</v>
      </c>
      <c r="P1459" s="36"/>
      <c r="Q1459" s="44">
        <v>82.5</v>
      </c>
      <c r="R1459" s="44">
        <v>0.9</v>
      </c>
      <c r="S1459" s="41"/>
      <c r="T1459" s="41">
        <f t="shared" si="72"/>
        <v>-3.9903264812575534</v>
      </c>
      <c r="U1459" s="41">
        <f t="shared" si="73"/>
        <v>-116.44498186215235</v>
      </c>
    </row>
    <row r="1460" spans="1:21">
      <c r="A1460" s="35" t="s">
        <v>1527</v>
      </c>
      <c r="B1460" s="36">
        <v>215.552545152161</v>
      </c>
      <c r="C1460" s="36">
        <v>1.4546759019901401</v>
      </c>
      <c r="D1460" s="36"/>
      <c r="E1460" s="66">
        <v>76.900573101541198</v>
      </c>
      <c r="F1460" s="66">
        <v>1.52869528595585</v>
      </c>
      <c r="G1460" s="68">
        <v>4.9600066756838798E-2</v>
      </c>
      <c r="H1460" s="68">
        <v>1.4856871654106601E-3</v>
      </c>
      <c r="I1460" s="70">
        <v>-0.12295845845023901</v>
      </c>
      <c r="J1460" s="44">
        <v>86.5</v>
      </c>
      <c r="K1460" s="44">
        <v>1.6</v>
      </c>
      <c r="L1460" s="44">
        <v>83.3</v>
      </c>
      <c r="M1460" s="44">
        <v>0.8</v>
      </c>
      <c r="N1460" s="44">
        <v>175</v>
      </c>
      <c r="O1460" s="44">
        <v>35</v>
      </c>
      <c r="P1460" s="36"/>
      <c r="Q1460" s="44">
        <v>83.1</v>
      </c>
      <c r="R1460" s="44">
        <v>0.8</v>
      </c>
      <c r="S1460" s="41"/>
      <c r="T1460" s="41">
        <f t="shared" si="72"/>
        <v>-3.8415366146458614</v>
      </c>
      <c r="U1460" s="41">
        <f t="shared" si="73"/>
        <v>-110.08403361344538</v>
      </c>
    </row>
    <row r="1461" spans="1:21">
      <c r="A1461" s="35" t="s">
        <v>1526</v>
      </c>
      <c r="B1461" s="36">
        <v>164.20435111913699</v>
      </c>
      <c r="C1461" s="36">
        <v>1.50612762796447</v>
      </c>
      <c r="D1461" s="36"/>
      <c r="E1461" s="66">
        <v>76.294697820016097</v>
      </c>
      <c r="F1461" s="66">
        <v>2.0489007447124701</v>
      </c>
      <c r="G1461" s="68">
        <v>8.3965227715628699E-2</v>
      </c>
      <c r="H1461" s="68">
        <v>9.7155564703747307E-3</v>
      </c>
      <c r="I1461" s="70">
        <v>-0.59160997350691003</v>
      </c>
      <c r="J1461" s="44">
        <v>143.4</v>
      </c>
      <c r="K1461" s="44">
        <v>8.9</v>
      </c>
      <c r="L1461" s="44">
        <v>83.9</v>
      </c>
      <c r="M1461" s="44">
        <v>1.1000000000000001</v>
      </c>
      <c r="N1461" s="44">
        <v>1291</v>
      </c>
      <c r="O1461" s="44">
        <v>113</v>
      </c>
      <c r="P1461" s="36"/>
      <c r="Q1461" s="44">
        <v>80.099999999999994</v>
      </c>
      <c r="R1461" s="44">
        <v>1.1000000000000001</v>
      </c>
      <c r="S1461" s="41"/>
      <c r="T1461" s="41">
        <f t="shared" si="72"/>
        <v>-70.917759237187127</v>
      </c>
      <c r="U1461" s="41">
        <f t="shared" si="73"/>
        <v>-1438.7365911799759</v>
      </c>
    </row>
    <row r="1462" spans="1:21">
      <c r="A1462" s="35" t="s">
        <v>1525</v>
      </c>
      <c r="B1462" s="36">
        <v>524.31088718455499</v>
      </c>
      <c r="C1462" s="36">
        <v>1.3709609910880101</v>
      </c>
      <c r="D1462" s="36"/>
      <c r="E1462" s="66">
        <v>80.868894007986299</v>
      </c>
      <c r="F1462" s="66">
        <v>1.4349882634148801</v>
      </c>
      <c r="G1462" s="68">
        <v>4.7931598070657201E-2</v>
      </c>
      <c r="H1462" s="68">
        <v>9.8318305366620505E-4</v>
      </c>
      <c r="I1462" s="70">
        <v>0.42521983460248503</v>
      </c>
      <c r="J1462" s="44">
        <v>79.7</v>
      </c>
      <c r="K1462" s="44">
        <v>0.8</v>
      </c>
      <c r="L1462" s="44">
        <v>79.2</v>
      </c>
      <c r="M1462" s="44">
        <v>0.7</v>
      </c>
      <c r="N1462" s="44">
        <v>95</v>
      </c>
      <c r="O1462" s="44">
        <v>24</v>
      </c>
      <c r="P1462" s="36"/>
      <c r="Q1462" s="44">
        <v>79.2</v>
      </c>
      <c r="R1462" s="44">
        <v>0.7</v>
      </c>
      <c r="S1462" s="41"/>
      <c r="T1462" s="41">
        <f t="shared" si="72"/>
        <v>-0.63131313131313127</v>
      </c>
      <c r="U1462" s="41">
        <f t="shared" si="73"/>
        <v>-19.949494949494945</v>
      </c>
    </row>
    <row r="1463" spans="1:21">
      <c r="A1463" s="35" t="s">
        <v>1524</v>
      </c>
      <c r="B1463" s="36">
        <v>302.22615611232197</v>
      </c>
      <c r="C1463" s="36">
        <v>1.30730306020328</v>
      </c>
      <c r="D1463" s="36"/>
      <c r="E1463" s="66">
        <v>78.097947444514702</v>
      </c>
      <c r="F1463" s="66">
        <v>1.4219285056255899</v>
      </c>
      <c r="G1463" s="68">
        <v>7.3123815618390001E-2</v>
      </c>
      <c r="H1463" s="68">
        <v>6.9354522112277999E-3</v>
      </c>
      <c r="I1463" s="70">
        <v>-0.106121594380547</v>
      </c>
      <c r="J1463" s="44">
        <v>123.2</v>
      </c>
      <c r="K1463" s="44">
        <v>5.7</v>
      </c>
      <c r="L1463" s="44">
        <v>82</v>
      </c>
      <c r="M1463" s="44">
        <v>0.7</v>
      </c>
      <c r="N1463" s="44">
        <v>1016</v>
      </c>
      <c r="O1463" s="44">
        <v>96</v>
      </c>
      <c r="P1463" s="36"/>
      <c r="Q1463" s="44">
        <v>80.2</v>
      </c>
      <c r="R1463" s="44">
        <v>0.7</v>
      </c>
      <c r="S1463" s="41"/>
      <c r="T1463" s="41">
        <f t="shared" si="72"/>
        <v>-50.243902439024389</v>
      </c>
      <c r="U1463" s="41">
        <f t="shared" si="73"/>
        <v>-1139.0243902439024</v>
      </c>
    </row>
    <row r="1464" spans="1:21">
      <c r="A1464" s="35" t="s">
        <v>1523</v>
      </c>
      <c r="B1464" s="36">
        <v>263.26948588657098</v>
      </c>
      <c r="C1464" s="36">
        <v>1.3659162309684101</v>
      </c>
      <c r="D1464" s="36"/>
      <c r="E1464" s="66">
        <v>80.198923908913201</v>
      </c>
      <c r="F1464" s="66">
        <v>1.39319925878912</v>
      </c>
      <c r="G1464" s="68">
        <v>4.90410347077746E-2</v>
      </c>
      <c r="H1464" s="68">
        <v>1.4603816081005399E-3</v>
      </c>
      <c r="I1464" s="70">
        <v>0.30237563626982</v>
      </c>
      <c r="J1464" s="44">
        <v>82.2</v>
      </c>
      <c r="K1464" s="44">
        <v>1.2</v>
      </c>
      <c r="L1464" s="44">
        <v>79.900000000000006</v>
      </c>
      <c r="M1464" s="44">
        <v>0.7</v>
      </c>
      <c r="N1464" s="44">
        <v>149</v>
      </c>
      <c r="O1464" s="44">
        <v>35</v>
      </c>
      <c r="P1464" s="36"/>
      <c r="Q1464" s="44">
        <v>79.7</v>
      </c>
      <c r="R1464" s="44">
        <v>0.7</v>
      </c>
      <c r="S1464" s="41"/>
      <c r="T1464" s="41">
        <f t="shared" si="72"/>
        <v>-2.8785982478097583</v>
      </c>
      <c r="U1464" s="41">
        <f t="shared" si="73"/>
        <v>-86.483103879849793</v>
      </c>
    </row>
    <row r="1465" spans="1:21">
      <c r="A1465" s="35" t="s">
        <v>1522</v>
      </c>
      <c r="B1465" s="36">
        <v>361.81223556545098</v>
      </c>
      <c r="C1465" s="36">
        <v>1.5801310451696799</v>
      </c>
      <c r="D1465" s="36"/>
      <c r="E1465" s="66">
        <v>82.739054386802707</v>
      </c>
      <c r="F1465" s="66">
        <v>1.54962666532079</v>
      </c>
      <c r="G1465" s="68">
        <v>5.5002835090128599E-2</v>
      </c>
      <c r="H1465" s="68">
        <v>2.2161543465905702E-3</v>
      </c>
      <c r="I1465" s="70">
        <v>-0.218338565251814</v>
      </c>
      <c r="J1465" s="44">
        <v>89</v>
      </c>
      <c r="K1465" s="44">
        <v>2</v>
      </c>
      <c r="L1465" s="44">
        <v>77.400000000000006</v>
      </c>
      <c r="M1465" s="44">
        <v>0.7</v>
      </c>
      <c r="N1465" s="44">
        <v>411</v>
      </c>
      <c r="O1465" s="44">
        <v>45</v>
      </c>
      <c r="P1465" s="36"/>
      <c r="Q1465" s="44">
        <v>76.7</v>
      </c>
      <c r="R1465" s="44">
        <v>0.7</v>
      </c>
      <c r="S1465" s="41"/>
      <c r="T1465" s="41">
        <f t="shared" si="72"/>
        <v>-14.987080103359165</v>
      </c>
      <c r="U1465" s="41">
        <f t="shared" si="73"/>
        <v>-431.00775193798444</v>
      </c>
    </row>
    <row r="1466" spans="1:21">
      <c r="A1466" s="35" t="s">
        <v>1521</v>
      </c>
      <c r="B1466" s="36">
        <v>538.75033236562899</v>
      </c>
      <c r="C1466" s="36">
        <v>1.0570454653040899</v>
      </c>
      <c r="D1466" s="36"/>
      <c r="E1466" s="66">
        <v>80.666172935133105</v>
      </c>
      <c r="F1466" s="66">
        <v>1.79698576017456</v>
      </c>
      <c r="G1466" s="68">
        <v>5.2326286573112397E-2</v>
      </c>
      <c r="H1466" s="68">
        <v>1.7614728673669899E-3</v>
      </c>
      <c r="I1466" s="70">
        <v>0.31118006030159601</v>
      </c>
      <c r="J1466" s="44">
        <v>86.9</v>
      </c>
      <c r="K1466" s="44">
        <v>1.4</v>
      </c>
      <c r="L1466" s="44">
        <v>79.400000000000006</v>
      </c>
      <c r="M1466" s="44">
        <v>0.9</v>
      </c>
      <c r="N1466" s="44">
        <v>299</v>
      </c>
      <c r="O1466" s="44">
        <v>38</v>
      </c>
      <c r="P1466" s="36"/>
      <c r="Q1466" s="44">
        <v>79</v>
      </c>
      <c r="R1466" s="44">
        <v>0.9</v>
      </c>
      <c r="S1466" s="41"/>
      <c r="T1466" s="41">
        <f t="shared" si="72"/>
        <v>-9.4458438287153648</v>
      </c>
      <c r="U1466" s="41">
        <f t="shared" si="73"/>
        <v>-276.57430730478586</v>
      </c>
    </row>
    <row r="1467" spans="1:21">
      <c r="A1467" s="35" t="s">
        <v>1520</v>
      </c>
      <c r="B1467" s="36">
        <v>571.94286468345103</v>
      </c>
      <c r="C1467" s="36">
        <v>1.20913095169021</v>
      </c>
      <c r="D1467" s="36"/>
      <c r="E1467" s="66">
        <v>81.839452202549893</v>
      </c>
      <c r="F1467" s="66">
        <v>1.40423900649296</v>
      </c>
      <c r="G1467" s="68">
        <v>5.1816424165876798E-2</v>
      </c>
      <c r="H1467" s="68">
        <v>1.5728640645211601E-3</v>
      </c>
      <c r="I1467" s="70">
        <v>0.27515928829317299</v>
      </c>
      <c r="J1467" s="44">
        <v>84.9</v>
      </c>
      <c r="K1467" s="44">
        <v>1.2</v>
      </c>
      <c r="L1467" s="44">
        <v>78.3</v>
      </c>
      <c r="M1467" s="44">
        <v>0.7</v>
      </c>
      <c r="N1467" s="44">
        <v>276</v>
      </c>
      <c r="O1467" s="44">
        <v>35</v>
      </c>
      <c r="P1467" s="36"/>
      <c r="Q1467" s="44">
        <v>77.900000000000006</v>
      </c>
      <c r="R1467" s="44">
        <v>0.7</v>
      </c>
      <c r="S1467" s="41"/>
      <c r="T1467" s="41">
        <f t="shared" si="72"/>
        <v>-8.4291187739463709</v>
      </c>
      <c r="U1467" s="41">
        <f t="shared" si="73"/>
        <v>-252.4904214559387</v>
      </c>
    </row>
    <row r="1468" spans="1:21">
      <c r="A1468" s="35" t="s">
        <v>1519</v>
      </c>
      <c r="B1468" s="36">
        <v>145.811224994047</v>
      </c>
      <c r="C1468" s="36">
        <v>1.3606671952671201</v>
      </c>
      <c r="D1468" s="36"/>
      <c r="E1468" s="66">
        <v>81.755608247530702</v>
      </c>
      <c r="F1468" s="66">
        <v>1.91254764122416</v>
      </c>
      <c r="G1468" s="68">
        <v>5.95494279106644E-2</v>
      </c>
      <c r="H1468" s="68">
        <v>6.3568621844510599E-3</v>
      </c>
      <c r="I1468" s="70">
        <v>9.4435823143886894E-3</v>
      </c>
      <c r="J1468" s="44">
        <v>97.1</v>
      </c>
      <c r="K1468" s="44">
        <v>5.0999999999999996</v>
      </c>
      <c r="L1468" s="44">
        <v>78.400000000000006</v>
      </c>
      <c r="M1468" s="44">
        <v>0.9</v>
      </c>
      <c r="N1468" s="44">
        <v>586</v>
      </c>
      <c r="O1468" s="44">
        <v>116</v>
      </c>
      <c r="P1468" s="36"/>
      <c r="Q1468" s="44">
        <v>77.2</v>
      </c>
      <c r="R1468" s="44">
        <v>0.9</v>
      </c>
      <c r="S1468" s="41"/>
      <c r="T1468" s="41">
        <f t="shared" si="72"/>
        <v>-23.852040816326515</v>
      </c>
      <c r="U1468" s="41">
        <f t="shared" si="73"/>
        <v>-647.44897959183675</v>
      </c>
    </row>
    <row r="1469" spans="1:21">
      <c r="B1469" s="36"/>
      <c r="C1469" s="36"/>
      <c r="D1469" s="36"/>
      <c r="E1469" s="66"/>
      <c r="F1469" s="66"/>
      <c r="G1469" s="68"/>
      <c r="H1469" s="68"/>
      <c r="I1469" s="70"/>
      <c r="J1469" s="36"/>
      <c r="K1469" s="36"/>
      <c r="L1469" s="36"/>
      <c r="M1469" s="36"/>
      <c r="N1469" s="36"/>
      <c r="O1469" s="36"/>
      <c r="P1469" s="36"/>
      <c r="Q1469" s="36"/>
      <c r="R1469" s="36"/>
      <c r="S1469" s="41"/>
      <c r="T1469" s="41"/>
      <c r="U1469" s="41"/>
    </row>
    <row r="1470" spans="1:21">
      <c r="A1470" s="35" t="s">
        <v>1518</v>
      </c>
      <c r="B1470" s="36">
        <v>260.51647297579302</v>
      </c>
      <c r="C1470" s="36">
        <v>1.0866542683364599</v>
      </c>
      <c r="D1470" s="36"/>
      <c r="E1470" s="66">
        <v>84.023644046776596</v>
      </c>
      <c r="F1470" s="66">
        <v>1.72439858182836</v>
      </c>
      <c r="G1470" s="68">
        <v>4.9320594944966802E-2</v>
      </c>
      <c r="H1470" s="68">
        <v>1.5881222519525801E-3</v>
      </c>
      <c r="I1470" s="70">
        <v>0.47045651319065701</v>
      </c>
      <c r="J1470" s="44">
        <v>79</v>
      </c>
      <c r="K1470" s="44">
        <v>1.1000000000000001</v>
      </c>
      <c r="L1470" s="44">
        <v>76.3</v>
      </c>
      <c r="M1470" s="44">
        <v>0.8</v>
      </c>
      <c r="N1470" s="44">
        <v>162</v>
      </c>
      <c r="O1470" s="44">
        <v>38</v>
      </c>
      <c r="P1470" s="36"/>
      <c r="Q1470" s="44">
        <v>76.099999999999994</v>
      </c>
      <c r="R1470" s="44">
        <v>0.8</v>
      </c>
      <c r="S1470" s="41"/>
      <c r="T1470" s="41">
        <f t="shared" ref="T1470:T1512" si="74">(L1470-J1470)/L1470*100</f>
        <v>-3.5386631716906987</v>
      </c>
      <c r="U1470" s="41">
        <f t="shared" ref="U1470:U1512" si="75">(L1470-N1470)/L1470*100</f>
        <v>-112.31979030144169</v>
      </c>
    </row>
    <row r="1471" spans="1:21">
      <c r="A1471" s="35" t="s">
        <v>1517</v>
      </c>
      <c r="B1471" s="36">
        <v>242.93878940898799</v>
      </c>
      <c r="C1471" s="36">
        <v>0.94675515215557904</v>
      </c>
      <c r="D1471" s="36"/>
      <c r="E1471" s="66">
        <v>83.229481813909601</v>
      </c>
      <c r="F1471" s="66">
        <v>1.69293998017865</v>
      </c>
      <c r="G1471" s="68">
        <v>4.8136353692471399E-2</v>
      </c>
      <c r="H1471" s="68">
        <v>1.9876264696111201E-3</v>
      </c>
      <c r="I1471" s="70">
        <v>-3.84411759058619E-2</v>
      </c>
      <c r="J1471" s="44">
        <v>77.900000000000006</v>
      </c>
      <c r="K1471" s="44">
        <v>1.8</v>
      </c>
      <c r="L1471" s="44">
        <v>77</v>
      </c>
      <c r="M1471" s="44">
        <v>0.8</v>
      </c>
      <c r="N1471" s="44">
        <v>105</v>
      </c>
      <c r="O1471" s="44">
        <v>49</v>
      </c>
      <c r="P1471" s="36"/>
      <c r="Q1471" s="44">
        <v>77</v>
      </c>
      <c r="R1471" s="44">
        <v>0.8</v>
      </c>
      <c r="S1471" s="41"/>
      <c r="T1471" s="41">
        <f t="shared" si="74"/>
        <v>-1.1688311688311761</v>
      </c>
      <c r="U1471" s="41">
        <f t="shared" si="75"/>
        <v>-36.363636363636367</v>
      </c>
    </row>
    <row r="1472" spans="1:21">
      <c r="A1472" s="35" t="s">
        <v>1516</v>
      </c>
      <c r="B1472" s="36">
        <v>1408.6567534744299</v>
      </c>
      <c r="C1472" s="36">
        <v>2.3566281173630799</v>
      </c>
      <c r="D1472" s="36"/>
      <c r="E1472" s="66">
        <v>66.035854387663605</v>
      </c>
      <c r="F1472" s="66">
        <v>3.4111847220800202</v>
      </c>
      <c r="G1472" s="68">
        <v>4.9254316809150503E-2</v>
      </c>
      <c r="H1472" s="68">
        <v>7.8711641502859204E-4</v>
      </c>
      <c r="I1472" s="70">
        <v>-0.33380433219057598</v>
      </c>
      <c r="J1472" s="44">
        <v>99.4</v>
      </c>
      <c r="K1472" s="44">
        <v>2.8</v>
      </c>
      <c r="L1472" s="44">
        <v>96.9</v>
      </c>
      <c r="M1472" s="44">
        <v>2.5</v>
      </c>
      <c r="N1472" s="44">
        <v>159</v>
      </c>
      <c r="O1472" s="44">
        <v>19</v>
      </c>
      <c r="P1472" s="36"/>
      <c r="Q1472" s="44">
        <v>96.7</v>
      </c>
      <c r="R1472" s="44">
        <v>2.5</v>
      </c>
      <c r="S1472" s="41"/>
      <c r="T1472" s="41">
        <f t="shared" si="74"/>
        <v>-2.5799793601651184</v>
      </c>
      <c r="U1472" s="41">
        <f t="shared" si="75"/>
        <v>-64.086687306501531</v>
      </c>
    </row>
    <row r="1473" spans="1:21">
      <c r="A1473" s="35" t="s">
        <v>1515</v>
      </c>
      <c r="B1473" s="36">
        <v>476.174589489526</v>
      </c>
      <c r="C1473" s="36">
        <v>4.1170875200739596</v>
      </c>
      <c r="D1473" s="36"/>
      <c r="E1473" s="66">
        <v>63.807799544385901</v>
      </c>
      <c r="F1473" s="66">
        <v>3.1514230889059101</v>
      </c>
      <c r="G1473" s="68">
        <v>5.24719881649892E-2</v>
      </c>
      <c r="H1473" s="68">
        <v>1.5725574025936401E-3</v>
      </c>
      <c r="I1473" s="70">
        <v>-0.54212561377436197</v>
      </c>
      <c r="J1473" s="44">
        <v>109</v>
      </c>
      <c r="K1473" s="44">
        <v>3.6</v>
      </c>
      <c r="L1473" s="44">
        <v>100.2</v>
      </c>
      <c r="M1473" s="44">
        <v>2.5</v>
      </c>
      <c r="N1473" s="44">
        <v>305</v>
      </c>
      <c r="O1473" s="44">
        <v>34</v>
      </c>
      <c r="P1473" s="36"/>
      <c r="Q1473" s="44">
        <v>99.7</v>
      </c>
      <c r="R1473" s="44">
        <v>2.4</v>
      </c>
      <c r="S1473" s="41"/>
      <c r="T1473" s="41">
        <f t="shared" si="74"/>
        <v>-8.7824351297405165</v>
      </c>
      <c r="U1473" s="41">
        <f t="shared" si="75"/>
        <v>-204.39121756487029</v>
      </c>
    </row>
    <row r="1474" spans="1:21">
      <c r="A1474" s="35" t="s">
        <v>1514</v>
      </c>
      <c r="B1474" s="36">
        <v>614.719334948305</v>
      </c>
      <c r="C1474" s="36">
        <v>3.6866710614216398</v>
      </c>
      <c r="D1474" s="36"/>
      <c r="E1474" s="66">
        <v>58.4150209736287</v>
      </c>
      <c r="F1474" s="66">
        <v>6.0993604374331003</v>
      </c>
      <c r="G1474" s="68">
        <v>6.0655805529585903E-2</v>
      </c>
      <c r="H1474" s="68">
        <v>2.68398119886319E-3</v>
      </c>
      <c r="I1474" s="70">
        <v>-0.56202268678816403</v>
      </c>
      <c r="J1474" s="44">
        <v>135.80000000000001</v>
      </c>
      <c r="K1474" s="44">
        <v>8.5</v>
      </c>
      <c r="L1474" s="44">
        <v>109.4</v>
      </c>
      <c r="M1474" s="44">
        <v>5.7</v>
      </c>
      <c r="N1474" s="44">
        <v>626</v>
      </c>
      <c r="O1474" s="44">
        <v>48</v>
      </c>
      <c r="P1474" s="36"/>
      <c r="Q1474" s="44">
        <v>107.7</v>
      </c>
      <c r="R1474" s="44">
        <v>5.6</v>
      </c>
      <c r="S1474" s="41"/>
      <c r="T1474" s="41">
        <f t="shared" si="74"/>
        <v>-24.131627056672762</v>
      </c>
      <c r="U1474" s="41">
        <f t="shared" si="75"/>
        <v>-472.21206581352834</v>
      </c>
    </row>
    <row r="1475" spans="1:21">
      <c r="A1475" s="35" t="s">
        <v>1513</v>
      </c>
      <c r="B1475" s="36">
        <v>1379.96265346265</v>
      </c>
      <c r="C1475" s="36">
        <v>5.8551908743125303</v>
      </c>
      <c r="D1475" s="36"/>
      <c r="E1475" s="66">
        <v>58.3511732571666</v>
      </c>
      <c r="F1475" s="66">
        <v>3.0798862152153399</v>
      </c>
      <c r="G1475" s="68">
        <v>6.0758030985277899E-2</v>
      </c>
      <c r="H1475" s="68">
        <v>6.9984747944088601E-3</v>
      </c>
      <c r="I1475" s="70">
        <v>0.14871059824576</v>
      </c>
      <c r="J1475" s="44">
        <v>136.19999999999999</v>
      </c>
      <c r="K1475" s="44">
        <v>7.6</v>
      </c>
      <c r="L1475" s="44">
        <v>109.5</v>
      </c>
      <c r="M1475" s="44">
        <v>2.9</v>
      </c>
      <c r="N1475" s="44">
        <v>630</v>
      </c>
      <c r="O1475" s="44">
        <v>124</v>
      </c>
      <c r="P1475" s="36"/>
      <c r="Q1475" s="44">
        <v>107.8</v>
      </c>
      <c r="R1475" s="44">
        <v>2.8</v>
      </c>
      <c r="S1475" s="41"/>
      <c r="T1475" s="41">
        <f t="shared" si="74"/>
        <v>-24.383561643835606</v>
      </c>
      <c r="U1475" s="41">
        <f t="shared" si="75"/>
        <v>-475.34246575342468</v>
      </c>
    </row>
    <row r="1476" spans="1:21">
      <c r="A1476" s="35" t="s">
        <v>1512</v>
      </c>
      <c r="B1476" s="36">
        <v>546.63800318966196</v>
      </c>
      <c r="C1476" s="36">
        <v>4.1874584280053497</v>
      </c>
      <c r="D1476" s="36"/>
      <c r="E1476" s="66">
        <v>57.346518123693102</v>
      </c>
      <c r="F1476" s="66">
        <v>2.9970297985182399</v>
      </c>
      <c r="G1476" s="68">
        <v>5.0108745593469201E-2</v>
      </c>
      <c r="H1476" s="68">
        <v>9.7322860840096299E-4</v>
      </c>
      <c r="I1476" s="70">
        <v>2.58815129292865E-3</v>
      </c>
      <c r="J1476" s="44">
        <v>115.5</v>
      </c>
      <c r="K1476" s="44">
        <v>3</v>
      </c>
      <c r="L1476" s="44">
        <v>111.4</v>
      </c>
      <c r="M1476" s="44">
        <v>2.9</v>
      </c>
      <c r="N1476" s="44">
        <v>199</v>
      </c>
      <c r="O1476" s="44">
        <v>23</v>
      </c>
      <c r="P1476" s="36"/>
      <c r="Q1476" s="44">
        <v>111.2</v>
      </c>
      <c r="R1476" s="44">
        <v>2.9</v>
      </c>
      <c r="S1476" s="41"/>
      <c r="T1476" s="41">
        <f t="shared" si="74"/>
        <v>-3.6804308797127412</v>
      </c>
      <c r="U1476" s="41">
        <f t="shared" si="75"/>
        <v>-78.635547576301619</v>
      </c>
    </row>
    <row r="1477" spans="1:21">
      <c r="A1477" s="35" t="s">
        <v>1511</v>
      </c>
      <c r="B1477" s="36">
        <v>946.53526810489905</v>
      </c>
      <c r="C1477" s="36">
        <v>2.7687674045751001</v>
      </c>
      <c r="D1477" s="36"/>
      <c r="E1477" s="66">
        <v>56.7630591172856</v>
      </c>
      <c r="F1477" s="66">
        <v>0.97040201604468601</v>
      </c>
      <c r="G1477" s="68">
        <v>4.9782648354710302E-2</v>
      </c>
      <c r="H1477" s="68">
        <v>1.08518459355396E-3</v>
      </c>
      <c r="I1477" s="70">
        <v>0.37714421194640901</v>
      </c>
      <c r="J1477" s="44">
        <v>115.9</v>
      </c>
      <c r="K1477" s="44">
        <v>1.2</v>
      </c>
      <c r="L1477" s="44">
        <v>112.6</v>
      </c>
      <c r="M1477" s="44">
        <v>1</v>
      </c>
      <c r="N1477" s="44">
        <v>184</v>
      </c>
      <c r="O1477" s="44">
        <v>25</v>
      </c>
      <c r="P1477" s="36"/>
      <c r="Q1477" s="44">
        <v>112.4</v>
      </c>
      <c r="R1477" s="44">
        <v>1</v>
      </c>
      <c r="S1477" s="41"/>
      <c r="T1477" s="41">
        <f t="shared" si="74"/>
        <v>-2.9307282415630653</v>
      </c>
      <c r="U1477" s="41">
        <f t="shared" si="75"/>
        <v>-63.410301953818838</v>
      </c>
    </row>
    <row r="1478" spans="1:21">
      <c r="A1478" s="35" t="s">
        <v>1510</v>
      </c>
      <c r="B1478" s="36">
        <v>460.76871512545398</v>
      </c>
      <c r="C1478" s="36">
        <v>3.1076824777692602</v>
      </c>
      <c r="D1478" s="36"/>
      <c r="E1478" s="66">
        <v>53.793714501017298</v>
      </c>
      <c r="F1478" s="66">
        <v>3.5618124418947699</v>
      </c>
      <c r="G1478" s="68">
        <v>5.0671630465923802E-2</v>
      </c>
      <c r="H1478" s="68">
        <v>1.0921490594514101E-3</v>
      </c>
      <c r="I1478" s="70">
        <v>-0.53458196109307599</v>
      </c>
      <c r="J1478" s="44">
        <v>123.9</v>
      </c>
      <c r="K1478" s="44">
        <v>4.7</v>
      </c>
      <c r="L1478" s="44">
        <v>118.7</v>
      </c>
      <c r="M1478" s="44">
        <v>3.9</v>
      </c>
      <c r="N1478" s="44">
        <v>225</v>
      </c>
      <c r="O1478" s="44">
        <v>25</v>
      </c>
      <c r="P1478" s="36"/>
      <c r="Q1478" s="44">
        <v>118.4</v>
      </c>
      <c r="R1478" s="44">
        <v>3.9</v>
      </c>
      <c r="S1478" s="41"/>
      <c r="T1478" s="41">
        <f t="shared" si="74"/>
        <v>-4.3807919123841641</v>
      </c>
      <c r="U1478" s="41">
        <f t="shared" si="75"/>
        <v>-89.553496208930071</v>
      </c>
    </row>
    <row r="1479" spans="1:21">
      <c r="A1479" s="35" t="s">
        <v>1509</v>
      </c>
      <c r="B1479" s="36">
        <v>503.540350498142</v>
      </c>
      <c r="C1479" s="36">
        <v>2.3026868044962598</v>
      </c>
      <c r="D1479" s="36"/>
      <c r="E1479" s="66">
        <v>51.930746363061097</v>
      </c>
      <c r="F1479" s="66">
        <v>1.77666427987735</v>
      </c>
      <c r="G1479" s="68">
        <v>5.1215738757339702E-2</v>
      </c>
      <c r="H1479" s="68">
        <v>1.0211975231476801E-3</v>
      </c>
      <c r="I1479" s="70">
        <v>-0.10752559475415099</v>
      </c>
      <c r="J1479" s="44">
        <v>129.4</v>
      </c>
      <c r="K1479" s="44">
        <v>2.5</v>
      </c>
      <c r="L1479" s="44">
        <v>123</v>
      </c>
      <c r="M1479" s="44">
        <v>2.1</v>
      </c>
      <c r="N1479" s="44">
        <v>250</v>
      </c>
      <c r="O1479" s="44">
        <v>23</v>
      </c>
      <c r="P1479" s="36"/>
      <c r="Q1479" s="44">
        <v>122.5</v>
      </c>
      <c r="R1479" s="44">
        <v>2.1</v>
      </c>
      <c r="S1479" s="41"/>
      <c r="T1479" s="41">
        <f t="shared" si="74"/>
        <v>-5.2032520325203304</v>
      </c>
      <c r="U1479" s="41">
        <f t="shared" si="75"/>
        <v>-103.2520325203252</v>
      </c>
    </row>
    <row r="1480" spans="1:21">
      <c r="A1480" s="35" t="s">
        <v>1508</v>
      </c>
      <c r="B1480" s="36">
        <v>177.36923606011001</v>
      </c>
      <c r="C1480" s="36">
        <v>1.0331372472679901</v>
      </c>
      <c r="D1480" s="36"/>
      <c r="E1480" s="66">
        <v>44.4624173325968</v>
      </c>
      <c r="F1480" s="66">
        <v>1.5919097017338999</v>
      </c>
      <c r="G1480" s="68">
        <v>5.3443857403176399E-2</v>
      </c>
      <c r="H1480" s="68">
        <v>1.3597826714041601E-3</v>
      </c>
      <c r="I1480" s="70">
        <v>0.54650503886052604</v>
      </c>
      <c r="J1480" s="44">
        <v>155.6</v>
      </c>
      <c r="K1480" s="44">
        <v>2.2000000000000002</v>
      </c>
      <c r="L1480" s="44">
        <v>143.4</v>
      </c>
      <c r="M1480" s="44">
        <v>2.5</v>
      </c>
      <c r="N1480" s="44">
        <v>347</v>
      </c>
      <c r="O1480" s="44">
        <v>29</v>
      </c>
      <c r="P1480" s="36"/>
      <c r="Q1480" s="44">
        <v>142.6</v>
      </c>
      <c r="R1480" s="44">
        <v>2.5</v>
      </c>
      <c r="S1480" s="41"/>
      <c r="T1480" s="41">
        <f t="shared" si="74"/>
        <v>-8.5076708507670773</v>
      </c>
      <c r="U1480" s="41">
        <f t="shared" si="75"/>
        <v>-141.9804741980474</v>
      </c>
    </row>
    <row r="1481" spans="1:21">
      <c r="A1481" s="35" t="s">
        <v>1507</v>
      </c>
      <c r="B1481" s="36">
        <v>225.29449161733601</v>
      </c>
      <c r="C1481" s="36">
        <v>0.93642422787343504</v>
      </c>
      <c r="D1481" s="36"/>
      <c r="E1481" s="66">
        <v>44.3274191738371</v>
      </c>
      <c r="F1481" s="66">
        <v>0.80049092247855502</v>
      </c>
      <c r="G1481" s="68">
        <v>5.0251670844849203E-2</v>
      </c>
      <c r="H1481" s="68">
        <v>1.1973398521637299E-3</v>
      </c>
      <c r="I1481" s="70">
        <v>-0.124282031363552</v>
      </c>
      <c r="J1481" s="44">
        <v>147.4</v>
      </c>
      <c r="K1481" s="44">
        <v>2.2000000000000002</v>
      </c>
      <c r="L1481" s="44">
        <v>143.80000000000001</v>
      </c>
      <c r="M1481" s="44">
        <v>1.3</v>
      </c>
      <c r="N1481" s="44">
        <v>206</v>
      </c>
      <c r="O1481" s="44">
        <v>28</v>
      </c>
      <c r="P1481" s="36"/>
      <c r="Q1481" s="44">
        <v>143.6</v>
      </c>
      <c r="R1481" s="44">
        <v>1.3</v>
      </c>
      <c r="S1481" s="41"/>
      <c r="T1481" s="41">
        <f t="shared" si="74"/>
        <v>-2.5034770514603575</v>
      </c>
      <c r="U1481" s="41">
        <f t="shared" si="75"/>
        <v>-43.254520166898459</v>
      </c>
    </row>
    <row r="1482" spans="1:21">
      <c r="A1482" s="35" t="s">
        <v>1506</v>
      </c>
      <c r="B1482" s="36">
        <v>254.34196546797199</v>
      </c>
      <c r="C1482" s="36">
        <v>0.920564015789612</v>
      </c>
      <c r="D1482" s="36"/>
      <c r="E1482" s="66">
        <v>43.140437524319999</v>
      </c>
      <c r="F1482" s="66">
        <v>0.57591117271228398</v>
      </c>
      <c r="G1482" s="68">
        <v>4.9308758288872601E-2</v>
      </c>
      <c r="H1482" s="68">
        <v>9.8760421109528708E-4</v>
      </c>
      <c r="I1482" s="70">
        <v>0.32514167815240602</v>
      </c>
      <c r="J1482" s="44">
        <v>148.5</v>
      </c>
      <c r="K1482" s="44">
        <v>1.4</v>
      </c>
      <c r="L1482" s="44">
        <v>147.69999999999999</v>
      </c>
      <c r="M1482" s="44">
        <v>1</v>
      </c>
      <c r="N1482" s="44">
        <v>161</v>
      </c>
      <c r="O1482" s="44">
        <v>23</v>
      </c>
      <c r="P1482" s="36"/>
      <c r="Q1482" s="44">
        <v>147.69999999999999</v>
      </c>
      <c r="R1482" s="44">
        <v>1</v>
      </c>
      <c r="S1482" s="41"/>
      <c r="T1482" s="41">
        <f t="shared" si="74"/>
        <v>-0.54163845633040719</v>
      </c>
      <c r="U1482" s="41">
        <f t="shared" si="75"/>
        <v>-9.0047393364929</v>
      </c>
    </row>
    <row r="1483" spans="1:21">
      <c r="A1483" s="35" t="s">
        <v>1505</v>
      </c>
      <c r="B1483" s="36">
        <v>1500.0134827673</v>
      </c>
      <c r="C1483" s="36">
        <v>5.3990708004772303</v>
      </c>
      <c r="D1483" s="36"/>
      <c r="E1483" s="66">
        <v>43.0103409480867</v>
      </c>
      <c r="F1483" s="66">
        <v>0.53945188551785495</v>
      </c>
      <c r="G1483" s="68">
        <v>5.0653993347968197E-2</v>
      </c>
      <c r="H1483" s="68">
        <v>5.7985224212943397E-4</v>
      </c>
      <c r="I1483" s="70">
        <v>0.12899644858402001</v>
      </c>
      <c r="J1483" s="44">
        <v>152.69999999999999</v>
      </c>
      <c r="K1483" s="44">
        <v>1.1000000000000001</v>
      </c>
      <c r="L1483" s="44">
        <v>148.19999999999999</v>
      </c>
      <c r="M1483" s="44">
        <v>0.9</v>
      </c>
      <c r="N1483" s="44">
        <v>224</v>
      </c>
      <c r="O1483" s="44">
        <v>13</v>
      </c>
      <c r="P1483" s="36"/>
      <c r="Q1483" s="44">
        <v>147.9</v>
      </c>
      <c r="R1483" s="44">
        <v>0.9</v>
      </c>
      <c r="S1483" s="41"/>
      <c r="T1483" s="41">
        <f t="shared" si="74"/>
        <v>-3.0364372469635628</v>
      </c>
      <c r="U1483" s="41">
        <f t="shared" si="75"/>
        <v>-51.147098515519588</v>
      </c>
    </row>
    <row r="1484" spans="1:21">
      <c r="A1484" s="35" t="s">
        <v>1504</v>
      </c>
      <c r="B1484" s="36">
        <v>281.66972287776503</v>
      </c>
      <c r="C1484" s="36">
        <v>0.81160456310208096</v>
      </c>
      <c r="D1484" s="36"/>
      <c r="E1484" s="66">
        <v>42.501349678638299</v>
      </c>
      <c r="F1484" s="66">
        <v>0.79265163422182505</v>
      </c>
      <c r="G1484" s="68">
        <v>4.9471917928108101E-2</v>
      </c>
      <c r="H1484" s="68">
        <v>1.50233641090836E-3</v>
      </c>
      <c r="I1484" s="70">
        <v>0.42570635881279301</v>
      </c>
      <c r="J1484" s="44">
        <v>151.1</v>
      </c>
      <c r="K1484" s="44">
        <v>2</v>
      </c>
      <c r="L1484" s="44">
        <v>149.9</v>
      </c>
      <c r="M1484" s="44">
        <v>1.4</v>
      </c>
      <c r="N1484" s="44">
        <v>169</v>
      </c>
      <c r="O1484" s="44">
        <v>35</v>
      </c>
      <c r="P1484" s="36"/>
      <c r="Q1484" s="44">
        <v>149.80000000000001</v>
      </c>
      <c r="R1484" s="44">
        <v>1.4</v>
      </c>
      <c r="S1484" s="41"/>
      <c r="T1484" s="41">
        <f t="shared" si="74"/>
        <v>-0.80053368912607648</v>
      </c>
      <c r="U1484" s="41">
        <f t="shared" si="75"/>
        <v>-12.741827885256834</v>
      </c>
    </row>
    <row r="1485" spans="1:21">
      <c r="A1485" s="35" t="s">
        <v>1503</v>
      </c>
      <c r="B1485" s="36">
        <v>529.86617359570198</v>
      </c>
      <c r="C1485" s="36">
        <v>0.63455203239485702</v>
      </c>
      <c r="D1485" s="36"/>
      <c r="E1485" s="66">
        <v>42.445187033113299</v>
      </c>
      <c r="F1485" s="66">
        <v>0.74240278180792596</v>
      </c>
      <c r="G1485" s="68">
        <v>4.9057271454950098E-2</v>
      </c>
      <c r="H1485" s="68">
        <v>1.1497959190760599E-3</v>
      </c>
      <c r="I1485" s="70">
        <v>0.457544496822617</v>
      </c>
      <c r="J1485" s="44">
        <v>150.1</v>
      </c>
      <c r="K1485" s="44">
        <v>1.5</v>
      </c>
      <c r="L1485" s="44">
        <v>150.1</v>
      </c>
      <c r="M1485" s="44">
        <v>1.3</v>
      </c>
      <c r="N1485" s="44">
        <v>150</v>
      </c>
      <c r="O1485" s="44">
        <v>27</v>
      </c>
      <c r="P1485" s="36"/>
      <c r="Q1485" s="44">
        <v>150.1</v>
      </c>
      <c r="R1485" s="44">
        <v>1.3</v>
      </c>
      <c r="S1485" s="41"/>
      <c r="T1485" s="41">
        <f t="shared" si="74"/>
        <v>0</v>
      </c>
      <c r="U1485" s="41">
        <f t="shared" si="75"/>
        <v>6.662225183210814E-2</v>
      </c>
    </row>
    <row r="1486" spans="1:21">
      <c r="A1486" s="35" t="s">
        <v>1502</v>
      </c>
      <c r="B1486" s="36">
        <v>141.37389263502399</v>
      </c>
      <c r="C1486" s="36">
        <v>0.59162128209807896</v>
      </c>
      <c r="D1486" s="36"/>
      <c r="E1486" s="66">
        <v>42.299284689893298</v>
      </c>
      <c r="F1486" s="66">
        <v>0.99491848000351801</v>
      </c>
      <c r="G1486" s="68">
        <v>5.0701539984031402E-2</v>
      </c>
      <c r="H1486" s="68">
        <v>1.8135085635682001E-3</v>
      </c>
      <c r="I1486" s="70">
        <v>0.22103667265688501</v>
      </c>
      <c r="J1486" s="44">
        <v>155.19999999999999</v>
      </c>
      <c r="K1486" s="44">
        <v>2.8</v>
      </c>
      <c r="L1486" s="44">
        <v>150.6</v>
      </c>
      <c r="M1486" s="44">
        <v>1.8</v>
      </c>
      <c r="N1486" s="44">
        <v>226</v>
      </c>
      <c r="O1486" s="44">
        <v>41</v>
      </c>
      <c r="P1486" s="36"/>
      <c r="Q1486" s="44">
        <v>150.30000000000001</v>
      </c>
      <c r="R1486" s="44">
        <v>1.7</v>
      </c>
      <c r="S1486" s="41"/>
      <c r="T1486" s="41">
        <f t="shared" si="74"/>
        <v>-3.0544488711819353</v>
      </c>
      <c r="U1486" s="41">
        <f t="shared" si="75"/>
        <v>-50.066401062417007</v>
      </c>
    </row>
    <row r="1487" spans="1:21">
      <c r="A1487" s="35" t="s">
        <v>1501</v>
      </c>
      <c r="B1487" s="36">
        <v>106.35636621569201</v>
      </c>
      <c r="C1487" s="36">
        <v>1.08104359919008</v>
      </c>
      <c r="D1487" s="36"/>
      <c r="E1487" s="66">
        <v>42.277765396188997</v>
      </c>
      <c r="F1487" s="66">
        <v>0.67911757494590297</v>
      </c>
      <c r="G1487" s="68">
        <v>4.9222302174144902E-2</v>
      </c>
      <c r="H1487" s="68">
        <v>2.2462197497595E-3</v>
      </c>
      <c r="I1487" s="70">
        <v>-1.7465390960661801E-2</v>
      </c>
      <c r="J1487" s="44">
        <v>151.1</v>
      </c>
      <c r="K1487" s="44">
        <v>3.4</v>
      </c>
      <c r="L1487" s="44">
        <v>150.69999999999999</v>
      </c>
      <c r="M1487" s="44">
        <v>1.2</v>
      </c>
      <c r="N1487" s="44">
        <v>157</v>
      </c>
      <c r="O1487" s="44">
        <v>53</v>
      </c>
      <c r="P1487" s="36"/>
      <c r="Q1487" s="44">
        <v>150.69999999999999</v>
      </c>
      <c r="R1487" s="44">
        <v>1.2</v>
      </c>
      <c r="S1487" s="41"/>
      <c r="T1487" s="41">
        <f t="shared" si="74"/>
        <v>-0.26542800265428379</v>
      </c>
      <c r="U1487" s="41">
        <f t="shared" si="75"/>
        <v>-4.1804910418049186</v>
      </c>
    </row>
    <row r="1488" spans="1:21">
      <c r="A1488" s="35" t="s">
        <v>1500</v>
      </c>
      <c r="B1488" s="36">
        <v>277.79867087514901</v>
      </c>
      <c r="C1488" s="36">
        <v>0.63714529956821797</v>
      </c>
      <c r="D1488" s="36"/>
      <c r="E1488" s="66">
        <v>42.093721450535398</v>
      </c>
      <c r="F1488" s="66">
        <v>0.68631991929436698</v>
      </c>
      <c r="G1488" s="68">
        <v>5.1952928349867103E-2</v>
      </c>
      <c r="H1488" s="68">
        <v>1.4550610509350801E-3</v>
      </c>
      <c r="I1488" s="70">
        <v>3.1453072360377199E-2</v>
      </c>
      <c r="J1488" s="44">
        <v>159.5</v>
      </c>
      <c r="K1488" s="44">
        <v>2.4</v>
      </c>
      <c r="L1488" s="44">
        <v>151.4</v>
      </c>
      <c r="M1488" s="44">
        <v>1.2</v>
      </c>
      <c r="N1488" s="44">
        <v>282</v>
      </c>
      <c r="O1488" s="44">
        <v>32</v>
      </c>
      <c r="P1488" s="36"/>
      <c r="Q1488" s="44">
        <v>150.80000000000001</v>
      </c>
      <c r="R1488" s="44">
        <v>1.2</v>
      </c>
      <c r="S1488" s="41"/>
      <c r="T1488" s="41">
        <f t="shared" si="74"/>
        <v>-5.350066050198147</v>
      </c>
      <c r="U1488" s="41">
        <f t="shared" si="75"/>
        <v>-86.261558784676353</v>
      </c>
    </row>
    <row r="1489" spans="1:21">
      <c r="A1489" s="35" t="s">
        <v>1499</v>
      </c>
      <c r="B1489" s="36">
        <v>358.68230003214097</v>
      </c>
      <c r="C1489" s="36">
        <v>1.39769892408385</v>
      </c>
      <c r="D1489" s="36"/>
      <c r="E1489" s="66">
        <v>41.695941348446503</v>
      </c>
      <c r="F1489" s="66">
        <v>0.84127413522809402</v>
      </c>
      <c r="G1489" s="68">
        <v>5.1685321543946498E-2</v>
      </c>
      <c r="H1489" s="68">
        <v>1.31986350336549E-3</v>
      </c>
      <c r="I1489" s="70">
        <v>0.40830001108668101</v>
      </c>
      <c r="J1489" s="44">
        <v>160.1</v>
      </c>
      <c r="K1489" s="44">
        <v>1.9</v>
      </c>
      <c r="L1489" s="44">
        <v>152.80000000000001</v>
      </c>
      <c r="M1489" s="44">
        <v>1.5</v>
      </c>
      <c r="N1489" s="44">
        <v>270</v>
      </c>
      <c r="O1489" s="44">
        <v>29</v>
      </c>
      <c r="P1489" s="36"/>
      <c r="Q1489" s="44">
        <v>152.30000000000001</v>
      </c>
      <c r="R1489" s="44">
        <v>1.5</v>
      </c>
      <c r="S1489" s="41"/>
      <c r="T1489" s="41">
        <f t="shared" si="74"/>
        <v>-4.7774869109947531</v>
      </c>
      <c r="U1489" s="41">
        <f t="shared" si="75"/>
        <v>-76.701570680628265</v>
      </c>
    </row>
    <row r="1490" spans="1:21">
      <c r="A1490" s="35" t="s">
        <v>1498</v>
      </c>
      <c r="B1490" s="36">
        <v>461.002987347854</v>
      </c>
      <c r="C1490" s="36">
        <v>1.11973122655483</v>
      </c>
      <c r="D1490" s="36"/>
      <c r="E1490" s="66">
        <v>41.6384243208607</v>
      </c>
      <c r="F1490" s="66">
        <v>0.75929492734725001</v>
      </c>
      <c r="G1490" s="68">
        <v>5.04388729307223E-2</v>
      </c>
      <c r="H1490" s="68">
        <v>1.18203867109462E-3</v>
      </c>
      <c r="I1490" s="70">
        <v>0.42252971253479399</v>
      </c>
      <c r="J1490" s="44">
        <v>156.80000000000001</v>
      </c>
      <c r="K1490" s="44">
        <v>1.7</v>
      </c>
      <c r="L1490" s="44">
        <v>153</v>
      </c>
      <c r="M1490" s="44">
        <v>1.4</v>
      </c>
      <c r="N1490" s="44">
        <v>214</v>
      </c>
      <c r="O1490" s="44">
        <v>27</v>
      </c>
      <c r="P1490" s="36"/>
      <c r="Q1490" s="44">
        <v>152.69999999999999</v>
      </c>
      <c r="R1490" s="44">
        <v>1.4</v>
      </c>
      <c r="S1490" s="41"/>
      <c r="T1490" s="41">
        <f t="shared" si="74"/>
        <v>-2.4836601307189619</v>
      </c>
      <c r="U1490" s="41">
        <f t="shared" si="75"/>
        <v>-39.869281045751634</v>
      </c>
    </row>
    <row r="1491" spans="1:21">
      <c r="A1491" s="35" t="s">
        <v>1497</v>
      </c>
      <c r="B1491" s="36">
        <v>280.38004485798098</v>
      </c>
      <c r="C1491" s="36">
        <v>2.6094650728804898</v>
      </c>
      <c r="D1491" s="36"/>
      <c r="E1491" s="66">
        <v>41.380794791242998</v>
      </c>
      <c r="F1491" s="66">
        <v>1.2510129499606799</v>
      </c>
      <c r="G1491" s="68">
        <v>5.1841749730385897E-2</v>
      </c>
      <c r="H1491" s="68">
        <v>1.3872227402997701E-3</v>
      </c>
      <c r="I1491" s="70">
        <v>0.47538405144215201</v>
      </c>
      <c r="J1491" s="44">
        <v>161.69999999999999</v>
      </c>
      <c r="K1491" s="44">
        <v>2.2000000000000002</v>
      </c>
      <c r="L1491" s="44">
        <v>153.9</v>
      </c>
      <c r="M1491" s="44">
        <v>2.2999999999999998</v>
      </c>
      <c r="N1491" s="44">
        <v>277</v>
      </c>
      <c r="O1491" s="44">
        <v>31</v>
      </c>
      <c r="P1491" s="36"/>
      <c r="Q1491" s="44">
        <v>153.4</v>
      </c>
      <c r="R1491" s="44">
        <v>2.2999999999999998</v>
      </c>
      <c r="S1491" s="41"/>
      <c r="T1491" s="41">
        <f t="shared" si="74"/>
        <v>-5.0682261208576884</v>
      </c>
      <c r="U1491" s="41">
        <f t="shared" si="75"/>
        <v>-79.987004548408052</v>
      </c>
    </row>
    <row r="1492" spans="1:21">
      <c r="A1492" s="35" t="s">
        <v>1496</v>
      </c>
      <c r="B1492" s="36">
        <v>493.40971563649202</v>
      </c>
      <c r="C1492" s="36">
        <v>4.4235390443438503</v>
      </c>
      <c r="D1492" s="36"/>
      <c r="E1492" s="66">
        <v>41.294538843712097</v>
      </c>
      <c r="F1492" s="66">
        <v>0.96348381946098405</v>
      </c>
      <c r="G1492" s="68">
        <v>4.9766200251152998E-2</v>
      </c>
      <c r="H1492" s="68">
        <v>9.7069320225857004E-4</v>
      </c>
      <c r="I1492" s="70">
        <v>0.13211609584144199</v>
      </c>
      <c r="J1492" s="44">
        <v>156</v>
      </c>
      <c r="K1492" s="44">
        <v>2.1</v>
      </c>
      <c r="L1492" s="44">
        <v>154.19999999999999</v>
      </c>
      <c r="M1492" s="44">
        <v>1.8</v>
      </c>
      <c r="N1492" s="44">
        <v>183</v>
      </c>
      <c r="O1492" s="44">
        <v>23</v>
      </c>
      <c r="P1492" s="36"/>
      <c r="Q1492" s="44">
        <v>154.1</v>
      </c>
      <c r="R1492" s="44">
        <v>1.8</v>
      </c>
      <c r="S1492" s="41"/>
      <c r="T1492" s="41">
        <f t="shared" si="74"/>
        <v>-1.1673151750972837</v>
      </c>
      <c r="U1492" s="41">
        <f t="shared" si="75"/>
        <v>-18.677042801556428</v>
      </c>
    </row>
    <row r="1493" spans="1:21">
      <c r="A1493" s="35" t="s">
        <v>1495</v>
      </c>
      <c r="B1493" s="36">
        <v>296.83027314103902</v>
      </c>
      <c r="C1493" s="36">
        <v>1.4025515510267199</v>
      </c>
      <c r="D1493" s="36"/>
      <c r="E1493" s="66">
        <v>41.012677368064203</v>
      </c>
      <c r="F1493" s="66">
        <v>0.69407335351877497</v>
      </c>
      <c r="G1493" s="68">
        <v>5.1507166404050703E-2</v>
      </c>
      <c r="H1493" s="68">
        <v>1.08155866252466E-3</v>
      </c>
      <c r="I1493" s="70">
        <v>0.22197991865925301</v>
      </c>
      <c r="J1493" s="44">
        <v>162.1</v>
      </c>
      <c r="K1493" s="44">
        <v>1.8</v>
      </c>
      <c r="L1493" s="44">
        <v>155.30000000000001</v>
      </c>
      <c r="M1493" s="44">
        <v>1.3</v>
      </c>
      <c r="N1493" s="44">
        <v>263</v>
      </c>
      <c r="O1493" s="44">
        <v>24</v>
      </c>
      <c r="P1493" s="36"/>
      <c r="Q1493" s="44">
        <v>154.80000000000001</v>
      </c>
      <c r="R1493" s="44">
        <v>1.3</v>
      </c>
      <c r="S1493" s="41"/>
      <c r="T1493" s="41">
        <f t="shared" si="74"/>
        <v>-4.3786220218930989</v>
      </c>
      <c r="U1493" s="41">
        <f t="shared" si="75"/>
        <v>-69.349645846748217</v>
      </c>
    </row>
    <row r="1494" spans="1:21">
      <c r="A1494" s="35" t="s">
        <v>1494</v>
      </c>
      <c r="B1494" s="36">
        <v>2457.6772523279801</v>
      </c>
      <c r="C1494" s="36">
        <v>7.9930265203766702</v>
      </c>
      <c r="D1494" s="36"/>
      <c r="E1494" s="66">
        <v>40.829365137272099</v>
      </c>
      <c r="F1494" s="66">
        <v>0.66670541862501798</v>
      </c>
      <c r="G1494" s="68">
        <v>5.0246672622330797E-2</v>
      </c>
      <c r="H1494" s="68">
        <v>7.54847600253299E-4</v>
      </c>
      <c r="I1494" s="70">
        <v>0.32224632233641098</v>
      </c>
      <c r="J1494" s="44">
        <v>159.1</v>
      </c>
      <c r="K1494" s="44">
        <v>1.3</v>
      </c>
      <c r="L1494" s="44">
        <v>156</v>
      </c>
      <c r="M1494" s="44">
        <v>1.3</v>
      </c>
      <c r="N1494" s="44">
        <v>205</v>
      </c>
      <c r="O1494" s="44">
        <v>17</v>
      </c>
      <c r="P1494" s="36"/>
      <c r="Q1494" s="44">
        <v>155.80000000000001</v>
      </c>
      <c r="R1494" s="44">
        <v>1.3</v>
      </c>
      <c r="S1494" s="41"/>
      <c r="T1494" s="41">
        <f t="shared" si="74"/>
        <v>-1.9871794871794837</v>
      </c>
      <c r="U1494" s="41">
        <f t="shared" si="75"/>
        <v>-31.410256410256409</v>
      </c>
    </row>
    <row r="1495" spans="1:21">
      <c r="A1495" s="35" t="s">
        <v>1493</v>
      </c>
      <c r="B1495" s="36">
        <v>174.577569368761</v>
      </c>
      <c r="C1495" s="36">
        <v>0.95310215053583602</v>
      </c>
      <c r="D1495" s="36"/>
      <c r="E1495" s="66">
        <v>40.700797345339602</v>
      </c>
      <c r="F1495" s="66">
        <v>0.96416649955413003</v>
      </c>
      <c r="G1495" s="68">
        <v>5.2517705276901597E-2</v>
      </c>
      <c r="H1495" s="68">
        <v>1.87175354555702E-3</v>
      </c>
      <c r="I1495" s="70">
        <v>0.27857631754328799</v>
      </c>
      <c r="J1495" s="44">
        <v>166.2</v>
      </c>
      <c r="K1495" s="44">
        <v>2.8</v>
      </c>
      <c r="L1495" s="44">
        <v>156.5</v>
      </c>
      <c r="M1495" s="44">
        <v>1.8</v>
      </c>
      <c r="N1495" s="44">
        <v>307</v>
      </c>
      <c r="O1495" s="44">
        <v>41</v>
      </c>
      <c r="P1495" s="36"/>
      <c r="Q1495" s="44">
        <v>155.80000000000001</v>
      </c>
      <c r="R1495" s="44">
        <v>1.8</v>
      </c>
      <c r="S1495" s="41"/>
      <c r="T1495" s="41">
        <f t="shared" si="74"/>
        <v>-6.1980830670926448</v>
      </c>
      <c r="U1495" s="41">
        <f t="shared" si="75"/>
        <v>-96.166134185303505</v>
      </c>
    </row>
    <row r="1496" spans="1:21">
      <c r="A1496" s="35" t="s">
        <v>1492</v>
      </c>
      <c r="B1496" s="36">
        <v>1565.82551426337</v>
      </c>
      <c r="C1496" s="36">
        <v>0.611470964979277</v>
      </c>
      <c r="D1496" s="36"/>
      <c r="E1496" s="66">
        <v>40.854293756932698</v>
      </c>
      <c r="F1496" s="66">
        <v>0.67138743100743203</v>
      </c>
      <c r="G1496" s="68">
        <v>4.87947008787935E-2</v>
      </c>
      <c r="H1496" s="68">
        <v>8.4672938559208805E-4</v>
      </c>
      <c r="I1496" s="70">
        <v>0.538310719509006</v>
      </c>
      <c r="J1496" s="44">
        <v>154.69999999999999</v>
      </c>
      <c r="K1496" s="44">
        <v>1.2</v>
      </c>
      <c r="L1496" s="44">
        <v>155.9</v>
      </c>
      <c r="M1496" s="44">
        <v>1.3</v>
      </c>
      <c r="N1496" s="44">
        <v>137</v>
      </c>
      <c r="O1496" s="44">
        <v>20</v>
      </c>
      <c r="P1496" s="36"/>
      <c r="Q1496" s="44">
        <v>156</v>
      </c>
      <c r="R1496" s="44">
        <v>1.3</v>
      </c>
      <c r="S1496" s="41"/>
      <c r="T1496" s="41">
        <f t="shared" si="74"/>
        <v>0.76972418216806737</v>
      </c>
      <c r="U1496" s="41">
        <f t="shared" si="75"/>
        <v>12.123155869146892</v>
      </c>
    </row>
    <row r="1497" spans="1:21">
      <c r="A1497" s="35" t="s">
        <v>1491</v>
      </c>
      <c r="B1497" s="36">
        <v>958.77457862530696</v>
      </c>
      <c r="C1497" s="36">
        <v>8.7865029479956007</v>
      </c>
      <c r="D1497" s="36"/>
      <c r="E1497" s="66">
        <v>40.782515178392103</v>
      </c>
      <c r="F1497" s="66">
        <v>0.714413370019094</v>
      </c>
      <c r="G1497" s="68">
        <v>4.93238309677047E-2</v>
      </c>
      <c r="H1497" s="68">
        <v>6.8722644127984403E-4</v>
      </c>
      <c r="I1497" s="70">
        <v>0.196653345803466</v>
      </c>
      <c r="J1497" s="44">
        <v>156.5</v>
      </c>
      <c r="K1497" s="44">
        <v>1.5</v>
      </c>
      <c r="L1497" s="44">
        <v>156.19999999999999</v>
      </c>
      <c r="M1497" s="44">
        <v>1.4</v>
      </c>
      <c r="N1497" s="44">
        <v>162</v>
      </c>
      <c r="O1497" s="44">
        <v>16</v>
      </c>
      <c r="P1497" s="36"/>
      <c r="Q1497" s="44">
        <v>156.1</v>
      </c>
      <c r="R1497" s="44">
        <v>1.4</v>
      </c>
      <c r="S1497" s="41"/>
      <c r="T1497" s="41">
        <f t="shared" si="74"/>
        <v>-0.19206145966710078</v>
      </c>
      <c r="U1497" s="41">
        <f t="shared" si="75"/>
        <v>-3.7131882202304811</v>
      </c>
    </row>
    <row r="1498" spans="1:21">
      <c r="A1498" s="35" t="s">
        <v>1490</v>
      </c>
      <c r="B1498" s="36">
        <v>176.65610363574999</v>
      </c>
      <c r="C1498" s="36">
        <v>1.4428309566673301</v>
      </c>
      <c r="D1498" s="36"/>
      <c r="E1498" s="66">
        <v>40.709554694095097</v>
      </c>
      <c r="F1498" s="66">
        <v>0.96383141915147097</v>
      </c>
      <c r="G1498" s="68">
        <v>5.0925426202383099E-2</v>
      </c>
      <c r="H1498" s="68">
        <v>1.4219916759715401E-3</v>
      </c>
      <c r="I1498" s="70">
        <v>-0.256130130523538</v>
      </c>
      <c r="J1498" s="44">
        <v>161.5</v>
      </c>
      <c r="K1498" s="44">
        <v>3.1</v>
      </c>
      <c r="L1498" s="44">
        <v>156.4</v>
      </c>
      <c r="M1498" s="44">
        <v>1.8</v>
      </c>
      <c r="N1498" s="44">
        <v>236</v>
      </c>
      <c r="O1498" s="44">
        <v>32</v>
      </c>
      <c r="P1498" s="36"/>
      <c r="Q1498" s="44">
        <v>156.1</v>
      </c>
      <c r="R1498" s="44">
        <v>1.8</v>
      </c>
      <c r="S1498" s="41"/>
      <c r="T1498" s="41">
        <f t="shared" si="74"/>
        <v>-3.2608695652173876</v>
      </c>
      <c r="U1498" s="41">
        <f t="shared" si="75"/>
        <v>-50.895140664961637</v>
      </c>
    </row>
    <row r="1499" spans="1:21">
      <c r="A1499" s="35" t="s">
        <v>1489</v>
      </c>
      <c r="B1499" s="36">
        <v>141.21537189617899</v>
      </c>
      <c r="C1499" s="36">
        <v>0.61298284190559704</v>
      </c>
      <c r="D1499" s="36"/>
      <c r="E1499" s="66">
        <v>40.593097924186203</v>
      </c>
      <c r="F1499" s="66">
        <v>0.81744450857333795</v>
      </c>
      <c r="G1499" s="68">
        <v>5.2331921634586297E-2</v>
      </c>
      <c r="H1499" s="68">
        <v>2.0308691373518901E-3</v>
      </c>
      <c r="I1499" s="70">
        <v>0.20116291888580601</v>
      </c>
      <c r="J1499" s="44">
        <v>166.1</v>
      </c>
      <c r="K1499" s="44">
        <v>3.1</v>
      </c>
      <c r="L1499" s="44">
        <v>156.9</v>
      </c>
      <c r="M1499" s="44">
        <v>1.6</v>
      </c>
      <c r="N1499" s="44">
        <v>299</v>
      </c>
      <c r="O1499" s="44">
        <v>44</v>
      </c>
      <c r="P1499" s="36"/>
      <c r="Q1499" s="44">
        <v>156.30000000000001</v>
      </c>
      <c r="R1499" s="44">
        <v>1.6</v>
      </c>
      <c r="S1499" s="41"/>
      <c r="T1499" s="41">
        <f t="shared" si="74"/>
        <v>-5.8636073932440969</v>
      </c>
      <c r="U1499" s="41">
        <f t="shared" si="75"/>
        <v>-90.567240280433396</v>
      </c>
    </row>
    <row r="1500" spans="1:21">
      <c r="A1500" s="35" t="s">
        <v>1488</v>
      </c>
      <c r="B1500" s="36">
        <v>61.986591103250099</v>
      </c>
      <c r="C1500" s="36">
        <v>1.20104570482752</v>
      </c>
      <c r="D1500" s="36"/>
      <c r="E1500" s="66">
        <v>40.186901394502001</v>
      </c>
      <c r="F1500" s="66">
        <v>1.1210998512057799</v>
      </c>
      <c r="G1500" s="68">
        <v>5.1720520997591897E-2</v>
      </c>
      <c r="H1500" s="68">
        <v>2.0252809853301E-3</v>
      </c>
      <c r="I1500" s="70">
        <v>0.112990554021934</v>
      </c>
      <c r="J1500" s="44">
        <v>165.8</v>
      </c>
      <c r="K1500" s="44">
        <v>3.5</v>
      </c>
      <c r="L1500" s="44">
        <v>158.4</v>
      </c>
      <c r="M1500" s="44">
        <v>2.2000000000000002</v>
      </c>
      <c r="N1500" s="44">
        <v>272</v>
      </c>
      <c r="O1500" s="44">
        <v>45</v>
      </c>
      <c r="P1500" s="36"/>
      <c r="Q1500" s="44">
        <v>158</v>
      </c>
      <c r="R1500" s="44">
        <v>2.2000000000000002</v>
      </c>
      <c r="S1500" s="41"/>
      <c r="T1500" s="41">
        <f t="shared" si="74"/>
        <v>-4.6717171717171757</v>
      </c>
      <c r="U1500" s="41">
        <f t="shared" si="75"/>
        <v>-71.717171717171709</v>
      </c>
    </row>
    <row r="1501" spans="1:21">
      <c r="A1501" s="35" t="s">
        <v>1487</v>
      </c>
      <c r="B1501" s="36">
        <v>432.92039913328603</v>
      </c>
      <c r="C1501" s="36">
        <v>0.67883890962169902</v>
      </c>
      <c r="D1501" s="36"/>
      <c r="E1501" s="66">
        <v>40.146991309931899</v>
      </c>
      <c r="F1501" s="66">
        <v>0.69884366007007903</v>
      </c>
      <c r="G1501" s="68">
        <v>5.2157919307116697E-2</v>
      </c>
      <c r="H1501" s="68">
        <v>1.00807204056652E-3</v>
      </c>
      <c r="I1501" s="70">
        <v>0.38502784524599598</v>
      </c>
      <c r="J1501" s="44">
        <v>167.2</v>
      </c>
      <c r="K1501" s="44">
        <v>1.6</v>
      </c>
      <c r="L1501" s="44">
        <v>158.6</v>
      </c>
      <c r="M1501" s="44">
        <v>1.4</v>
      </c>
      <c r="N1501" s="44">
        <v>291</v>
      </c>
      <c r="O1501" s="44">
        <v>22</v>
      </c>
      <c r="P1501" s="36"/>
      <c r="Q1501" s="44">
        <v>158</v>
      </c>
      <c r="R1501" s="44">
        <v>1.4</v>
      </c>
      <c r="S1501" s="41"/>
      <c r="T1501" s="41">
        <f t="shared" si="74"/>
        <v>-5.42244640605296</v>
      </c>
      <c r="U1501" s="41">
        <f t="shared" si="75"/>
        <v>-83.480453972257266</v>
      </c>
    </row>
    <row r="1502" spans="1:21">
      <c r="A1502" s="35" t="s">
        <v>1486</v>
      </c>
      <c r="B1502" s="36">
        <v>184.75064686744801</v>
      </c>
      <c r="C1502" s="36">
        <v>1.3290039919007199</v>
      </c>
      <c r="D1502" s="36"/>
      <c r="E1502" s="66">
        <v>40.001474926938997</v>
      </c>
      <c r="F1502" s="66">
        <v>0.88487457578957596</v>
      </c>
      <c r="G1502" s="68">
        <v>5.0967851635851699E-2</v>
      </c>
      <c r="H1502" s="68">
        <v>1.2062609399288401E-3</v>
      </c>
      <c r="I1502" s="70">
        <v>0.26506410680918402</v>
      </c>
      <c r="J1502" s="44">
        <v>164.3</v>
      </c>
      <c r="K1502" s="44">
        <v>2.1</v>
      </c>
      <c r="L1502" s="44">
        <v>159.19999999999999</v>
      </c>
      <c r="M1502" s="44">
        <v>1.7</v>
      </c>
      <c r="N1502" s="44">
        <v>238</v>
      </c>
      <c r="O1502" s="44">
        <v>27</v>
      </c>
      <c r="P1502" s="36"/>
      <c r="Q1502" s="44">
        <v>158.80000000000001</v>
      </c>
      <c r="R1502" s="44">
        <v>1.7</v>
      </c>
      <c r="S1502" s="41"/>
      <c r="T1502" s="41">
        <f t="shared" si="74"/>
        <v>-3.2035175879397131</v>
      </c>
      <c r="U1502" s="41">
        <f t="shared" si="75"/>
        <v>-49.497487437185939</v>
      </c>
    </row>
    <row r="1503" spans="1:21">
      <c r="A1503" s="35" t="s">
        <v>1485</v>
      </c>
      <c r="B1503" s="36">
        <v>268.87758388466301</v>
      </c>
      <c r="C1503" s="36">
        <v>1.2558163080784299</v>
      </c>
      <c r="D1503" s="36"/>
      <c r="E1503" s="66">
        <v>39.680707378785598</v>
      </c>
      <c r="F1503" s="66">
        <v>0.97048744250903496</v>
      </c>
      <c r="G1503" s="68">
        <v>4.9727907972412798E-2</v>
      </c>
      <c r="H1503" s="68">
        <v>1.30070720659838E-3</v>
      </c>
      <c r="I1503" s="70">
        <v>0.67996846327167404</v>
      </c>
      <c r="J1503" s="44">
        <v>161.80000000000001</v>
      </c>
      <c r="K1503" s="44">
        <v>1.5</v>
      </c>
      <c r="L1503" s="44">
        <v>160.4</v>
      </c>
      <c r="M1503" s="44">
        <v>1.9</v>
      </c>
      <c r="N1503" s="44">
        <v>181</v>
      </c>
      <c r="O1503" s="44">
        <v>30</v>
      </c>
      <c r="P1503" s="36"/>
      <c r="Q1503" s="44">
        <v>160.4</v>
      </c>
      <c r="R1503" s="44">
        <v>1.9</v>
      </c>
      <c r="S1503" s="41"/>
      <c r="T1503" s="41">
        <f t="shared" si="74"/>
        <v>-0.87281795511222304</v>
      </c>
      <c r="U1503" s="41">
        <f t="shared" si="75"/>
        <v>-12.842892768079798</v>
      </c>
    </row>
    <row r="1504" spans="1:21">
      <c r="A1504" s="35" t="s">
        <v>1484</v>
      </c>
      <c r="B1504" s="36">
        <v>565.08482679235897</v>
      </c>
      <c r="C1504" s="36">
        <v>1.5314673974903601</v>
      </c>
      <c r="D1504" s="36"/>
      <c r="E1504" s="66">
        <v>39.424343205208501</v>
      </c>
      <c r="F1504" s="66">
        <v>0.83181455859924003</v>
      </c>
      <c r="G1504" s="68">
        <v>5.00668077357223E-2</v>
      </c>
      <c r="H1504" s="68">
        <v>1.1490383935555599E-3</v>
      </c>
      <c r="I1504" s="70">
        <v>0.35404906067965802</v>
      </c>
      <c r="J1504" s="44">
        <v>163.80000000000001</v>
      </c>
      <c r="K1504" s="44">
        <v>1.9</v>
      </c>
      <c r="L1504" s="44">
        <v>161.5</v>
      </c>
      <c r="M1504" s="44">
        <v>1.7</v>
      </c>
      <c r="N1504" s="44">
        <v>197</v>
      </c>
      <c r="O1504" s="44">
        <v>27</v>
      </c>
      <c r="P1504" s="36"/>
      <c r="Q1504" s="44">
        <v>161.30000000000001</v>
      </c>
      <c r="R1504" s="44">
        <v>1.7</v>
      </c>
      <c r="S1504" s="41"/>
      <c r="T1504" s="41">
        <f t="shared" si="74"/>
        <v>-1.4241486068111526</v>
      </c>
      <c r="U1504" s="41">
        <f t="shared" si="75"/>
        <v>-21.981424148606813</v>
      </c>
    </row>
    <row r="1505" spans="1:21">
      <c r="A1505" s="35" t="s">
        <v>1483</v>
      </c>
      <c r="B1505" s="36">
        <v>247.943988934863</v>
      </c>
      <c r="C1505" s="36">
        <v>1.21717316740774</v>
      </c>
      <c r="D1505" s="36"/>
      <c r="E1505" s="66">
        <v>39.340664683008399</v>
      </c>
      <c r="F1505" s="66">
        <v>1.30429393090765</v>
      </c>
      <c r="G1505" s="68">
        <v>5.1922510859323902E-2</v>
      </c>
      <c r="H1505" s="68">
        <v>1.4062522025723599E-3</v>
      </c>
      <c r="I1505" s="70">
        <v>5.8938496548536702E-2</v>
      </c>
      <c r="J1505" s="44">
        <v>169.7</v>
      </c>
      <c r="K1505" s="44">
        <v>3.2</v>
      </c>
      <c r="L1505" s="44">
        <v>161.80000000000001</v>
      </c>
      <c r="M1505" s="44">
        <v>2.6</v>
      </c>
      <c r="N1505" s="44">
        <v>281</v>
      </c>
      <c r="O1505" s="44">
        <v>31</v>
      </c>
      <c r="P1505" s="36"/>
      <c r="Q1505" s="44">
        <v>161.30000000000001</v>
      </c>
      <c r="R1505" s="44">
        <v>2.6</v>
      </c>
      <c r="S1505" s="41"/>
      <c r="T1505" s="41">
        <f t="shared" si="74"/>
        <v>-4.8825710754017164</v>
      </c>
      <c r="U1505" s="41">
        <f t="shared" si="75"/>
        <v>-73.671199011124827</v>
      </c>
    </row>
    <row r="1506" spans="1:21">
      <c r="A1506" s="35" t="s">
        <v>1482</v>
      </c>
      <c r="B1506" s="36">
        <v>306.76128866496202</v>
      </c>
      <c r="C1506" s="36">
        <v>2.22909589168313</v>
      </c>
      <c r="D1506" s="36"/>
      <c r="E1506" s="66">
        <v>39.395677956270099</v>
      </c>
      <c r="F1506" s="66">
        <v>0.80095588549012597</v>
      </c>
      <c r="G1506" s="68">
        <v>4.9383070463606897E-2</v>
      </c>
      <c r="H1506" s="68">
        <v>1.4275848286991E-3</v>
      </c>
      <c r="I1506" s="70">
        <v>0.55139260423326497</v>
      </c>
      <c r="J1506" s="44">
        <v>161.80000000000001</v>
      </c>
      <c r="K1506" s="44">
        <v>1.8</v>
      </c>
      <c r="L1506" s="44">
        <v>161.6</v>
      </c>
      <c r="M1506" s="44">
        <v>1.6</v>
      </c>
      <c r="N1506" s="44">
        <v>165</v>
      </c>
      <c r="O1506" s="44">
        <v>34</v>
      </c>
      <c r="P1506" s="36"/>
      <c r="Q1506" s="44">
        <v>161.6</v>
      </c>
      <c r="R1506" s="44">
        <v>1.6</v>
      </c>
      <c r="S1506" s="41"/>
      <c r="T1506" s="41">
        <f t="shared" si="74"/>
        <v>-0.12376237623763432</v>
      </c>
      <c r="U1506" s="41">
        <f t="shared" si="75"/>
        <v>-2.1039603960396076</v>
      </c>
    </row>
    <row r="1507" spans="1:21">
      <c r="A1507" s="35" t="s">
        <v>1481</v>
      </c>
      <c r="B1507" s="36">
        <v>152.78893612829</v>
      </c>
      <c r="C1507" s="36">
        <v>0.87551976248431296</v>
      </c>
      <c r="D1507" s="36"/>
      <c r="E1507" s="66">
        <v>39.010724002881801</v>
      </c>
      <c r="F1507" s="66">
        <v>0.91434670726070399</v>
      </c>
      <c r="G1507" s="68">
        <v>4.9941515445786698E-2</v>
      </c>
      <c r="H1507" s="68">
        <v>1.7340153564969301E-3</v>
      </c>
      <c r="I1507" s="70">
        <v>0.27923431685578698</v>
      </c>
      <c r="J1507" s="44">
        <v>165</v>
      </c>
      <c r="K1507" s="44">
        <v>2.7</v>
      </c>
      <c r="L1507" s="44">
        <v>163.19999999999999</v>
      </c>
      <c r="M1507" s="44">
        <v>1.9</v>
      </c>
      <c r="N1507" s="44">
        <v>191</v>
      </c>
      <c r="O1507" s="44">
        <v>40</v>
      </c>
      <c r="P1507" s="36"/>
      <c r="Q1507" s="44">
        <v>163</v>
      </c>
      <c r="R1507" s="44">
        <v>1.9</v>
      </c>
      <c r="S1507" s="41"/>
      <c r="T1507" s="41">
        <f t="shared" si="74"/>
        <v>-1.1029411764705952</v>
      </c>
      <c r="U1507" s="41">
        <f t="shared" si="75"/>
        <v>-17.034313725490204</v>
      </c>
    </row>
    <row r="1508" spans="1:21">
      <c r="A1508" s="35" t="s">
        <v>1480</v>
      </c>
      <c r="B1508" s="36">
        <v>269.17548625224998</v>
      </c>
      <c r="C1508" s="36">
        <v>1.1007917722649201</v>
      </c>
      <c r="D1508" s="36"/>
      <c r="E1508" s="66">
        <v>38.615252727628402</v>
      </c>
      <c r="F1508" s="66">
        <v>1.27380191776467</v>
      </c>
      <c r="G1508" s="68">
        <v>5.0450587521381297E-2</v>
      </c>
      <c r="H1508" s="68">
        <v>8.2741569980625295E-4</v>
      </c>
      <c r="I1508" s="70">
        <v>7.6816160022044194E-2</v>
      </c>
      <c r="J1508" s="44">
        <v>168.1</v>
      </c>
      <c r="K1508" s="44">
        <v>2.8</v>
      </c>
      <c r="L1508" s="44">
        <v>164.8</v>
      </c>
      <c r="M1508" s="44">
        <v>2.7</v>
      </c>
      <c r="N1508" s="44">
        <v>215</v>
      </c>
      <c r="O1508" s="44">
        <v>19</v>
      </c>
      <c r="P1508" s="36"/>
      <c r="Q1508" s="44">
        <v>164.6</v>
      </c>
      <c r="R1508" s="44">
        <v>2.7</v>
      </c>
      <c r="S1508" s="41"/>
      <c r="T1508" s="41">
        <f t="shared" si="74"/>
        <v>-2.0024271844660086</v>
      </c>
      <c r="U1508" s="41">
        <f t="shared" si="75"/>
        <v>-30.46116504854368</v>
      </c>
    </row>
    <row r="1509" spans="1:21">
      <c r="A1509" s="35" t="s">
        <v>1479</v>
      </c>
      <c r="B1509" s="36">
        <v>197.95596836180201</v>
      </c>
      <c r="C1509" s="36">
        <v>2.96788265485407</v>
      </c>
      <c r="D1509" s="36"/>
      <c r="E1509" s="66">
        <v>38.5966952181426</v>
      </c>
      <c r="F1509" s="66">
        <v>0.72464246850796299</v>
      </c>
      <c r="G1509" s="68">
        <v>4.8906944889733003E-2</v>
      </c>
      <c r="H1509" s="68">
        <v>1.17582356609969E-3</v>
      </c>
      <c r="I1509" s="70">
        <v>0.38270307076174298</v>
      </c>
      <c r="J1509" s="44">
        <v>163.4</v>
      </c>
      <c r="K1509" s="44">
        <v>1.8</v>
      </c>
      <c r="L1509" s="44">
        <v>164.9</v>
      </c>
      <c r="M1509" s="44">
        <v>1.5</v>
      </c>
      <c r="N1509" s="44">
        <v>142</v>
      </c>
      <c r="O1509" s="44">
        <v>28</v>
      </c>
      <c r="P1509" s="36"/>
      <c r="Q1509" s="44">
        <v>165</v>
      </c>
      <c r="R1509" s="44">
        <v>1.5</v>
      </c>
      <c r="S1509" s="41"/>
      <c r="T1509" s="41">
        <f t="shared" si="74"/>
        <v>0.90964220739842316</v>
      </c>
      <c r="U1509" s="41">
        <f t="shared" si="75"/>
        <v>13.887204366282599</v>
      </c>
    </row>
    <row r="1510" spans="1:21">
      <c r="A1510" s="35" t="s">
        <v>1478</v>
      </c>
      <c r="B1510" s="36">
        <v>635.46591745581202</v>
      </c>
      <c r="C1510" s="36">
        <v>1.81923475481597</v>
      </c>
      <c r="D1510" s="36"/>
      <c r="E1510" s="66">
        <v>38.5026142464217</v>
      </c>
      <c r="F1510" s="66">
        <v>1.01869284636084</v>
      </c>
      <c r="G1510" s="68">
        <v>5.0547229634900798E-2</v>
      </c>
      <c r="H1510" s="68">
        <v>7.5241519177519499E-4</v>
      </c>
      <c r="I1510" s="70">
        <v>8.0619758067333204E-4</v>
      </c>
      <c r="J1510" s="44">
        <v>168.9</v>
      </c>
      <c r="K1510" s="44">
        <v>2.4</v>
      </c>
      <c r="L1510" s="44">
        <v>165.3</v>
      </c>
      <c r="M1510" s="44">
        <v>2.2000000000000002</v>
      </c>
      <c r="N1510" s="44">
        <v>219</v>
      </c>
      <c r="O1510" s="44">
        <v>17</v>
      </c>
      <c r="P1510" s="36"/>
      <c r="Q1510" s="44">
        <v>165.1</v>
      </c>
      <c r="R1510" s="44">
        <v>2.2000000000000002</v>
      </c>
      <c r="S1510" s="41"/>
      <c r="T1510" s="41">
        <f t="shared" si="74"/>
        <v>-2.1778584392014482</v>
      </c>
      <c r="U1510" s="41">
        <f t="shared" si="75"/>
        <v>-32.486388384754981</v>
      </c>
    </row>
    <row r="1511" spans="1:21">
      <c r="A1511" s="35" t="s">
        <v>1477</v>
      </c>
      <c r="B1511" s="36">
        <v>641.661815182233</v>
      </c>
      <c r="C1511" s="36">
        <v>2.12801187418916</v>
      </c>
      <c r="D1511" s="36"/>
      <c r="E1511" s="66">
        <v>37.272170598265802</v>
      </c>
      <c r="F1511" s="66">
        <v>1.0376565225191801</v>
      </c>
      <c r="G1511" s="68">
        <v>4.9820654466367603E-2</v>
      </c>
      <c r="H1511" s="68">
        <v>7.4965954188520995E-4</v>
      </c>
      <c r="I1511" s="70">
        <v>-0.25785739833683802</v>
      </c>
      <c r="J1511" s="44">
        <v>171.7</v>
      </c>
      <c r="K1511" s="44">
        <v>2.8</v>
      </c>
      <c r="L1511" s="44">
        <v>170.7</v>
      </c>
      <c r="M1511" s="44">
        <v>2.2999999999999998</v>
      </c>
      <c r="N1511" s="44">
        <v>186</v>
      </c>
      <c r="O1511" s="44">
        <v>18</v>
      </c>
      <c r="P1511" s="36"/>
      <c r="Q1511" s="44">
        <v>170.6</v>
      </c>
      <c r="R1511" s="44">
        <v>2.2999999999999998</v>
      </c>
      <c r="S1511" s="41"/>
      <c r="T1511" s="41">
        <f t="shared" si="74"/>
        <v>-0.58582308142940831</v>
      </c>
      <c r="U1511" s="41">
        <f t="shared" si="75"/>
        <v>-8.963093145869955</v>
      </c>
    </row>
    <row r="1512" spans="1:21">
      <c r="A1512" s="35" t="s">
        <v>1476</v>
      </c>
      <c r="B1512" s="36">
        <v>144.20518170021501</v>
      </c>
      <c r="C1512" s="36">
        <v>1.4140600018443199</v>
      </c>
      <c r="D1512" s="36"/>
      <c r="E1512" s="66">
        <v>35.640895532808401</v>
      </c>
      <c r="F1512" s="66">
        <v>1.10624397487876</v>
      </c>
      <c r="G1512" s="68">
        <v>5.3952439551327898E-2</v>
      </c>
      <c r="H1512" s="68">
        <v>1.74727614072932E-3</v>
      </c>
      <c r="I1512" s="70">
        <v>4.4432184929108498E-2</v>
      </c>
      <c r="J1512" s="44">
        <v>192.4</v>
      </c>
      <c r="K1512" s="44">
        <v>3.8</v>
      </c>
      <c r="L1512" s="44">
        <v>178.4</v>
      </c>
      <c r="M1512" s="44">
        <v>2.7</v>
      </c>
      <c r="N1512" s="44">
        <v>368</v>
      </c>
      <c r="O1512" s="44">
        <v>36</v>
      </c>
      <c r="P1512" s="36"/>
      <c r="Q1512" s="44">
        <v>177.4</v>
      </c>
      <c r="R1512" s="44">
        <v>2.7</v>
      </c>
      <c r="S1512" s="41"/>
      <c r="T1512" s="41">
        <f t="shared" si="74"/>
        <v>-7.8475336322869946</v>
      </c>
      <c r="U1512" s="41">
        <f t="shared" si="75"/>
        <v>-106.27802690582959</v>
      </c>
    </row>
    <row r="1513" spans="1:21">
      <c r="B1513" s="36"/>
      <c r="C1513" s="36"/>
      <c r="D1513" s="36"/>
      <c r="E1513" s="66"/>
      <c r="F1513" s="66"/>
      <c r="G1513" s="68"/>
      <c r="H1513" s="68"/>
      <c r="I1513" s="70"/>
      <c r="J1513" s="44"/>
      <c r="K1513" s="44"/>
      <c r="L1513" s="44"/>
      <c r="M1513" s="44"/>
      <c r="N1513" s="44"/>
      <c r="O1513" s="44"/>
      <c r="P1513" s="36"/>
      <c r="Q1513" s="44"/>
      <c r="R1513" s="44"/>
      <c r="S1513" s="41"/>
      <c r="T1513" s="41"/>
      <c r="U1513" s="41"/>
    </row>
    <row r="1514" spans="1:21">
      <c r="A1514" s="35" t="s">
        <v>1452</v>
      </c>
      <c r="B1514" s="36">
        <v>227.228858876495</v>
      </c>
      <c r="C1514" s="36">
        <v>1.5414824302049099</v>
      </c>
      <c r="D1514" s="36"/>
      <c r="E1514" s="66">
        <v>82.107368010254405</v>
      </c>
      <c r="F1514" s="66">
        <v>1.8131681896155301</v>
      </c>
      <c r="G1514" s="68">
        <v>4.71479047211412E-2</v>
      </c>
      <c r="H1514" s="68">
        <v>1.8034628566573E-3</v>
      </c>
      <c r="I1514" s="70">
        <v>0.454778580825345</v>
      </c>
      <c r="J1514" s="44">
        <v>77.3</v>
      </c>
      <c r="K1514" s="44">
        <v>1.3</v>
      </c>
      <c r="L1514" s="44">
        <v>78</v>
      </c>
      <c r="M1514" s="44">
        <v>0.9</v>
      </c>
      <c r="N1514" s="44">
        <v>56</v>
      </c>
      <c r="O1514" s="44">
        <v>46</v>
      </c>
      <c r="P1514" s="36"/>
      <c r="Q1514" s="36">
        <f>L1514</f>
        <v>78</v>
      </c>
      <c r="R1514" s="36">
        <f>M1514</f>
        <v>0.9</v>
      </c>
      <c r="S1514" s="41"/>
      <c r="T1514" s="41">
        <f t="shared" ref="T1514:T1545" si="76">(L1514-J1514)/L1514*100</f>
        <v>0.89743589743590102</v>
      </c>
      <c r="U1514" s="41">
        <f t="shared" ref="U1514:U1545" si="77">(L1514-N1514)/L1514*100</f>
        <v>28.205128205128204</v>
      </c>
    </row>
    <row r="1515" spans="1:21">
      <c r="A1515" s="35" t="s">
        <v>1438</v>
      </c>
      <c r="B1515" s="36">
        <v>145.888897098786</v>
      </c>
      <c r="C1515" s="36">
        <v>1.5223966978530501</v>
      </c>
      <c r="D1515" s="36"/>
      <c r="E1515" s="66">
        <v>81.673857612125303</v>
      </c>
      <c r="F1515" s="66">
        <v>2.3756567211166999</v>
      </c>
      <c r="G1515" s="68">
        <v>5.6791492124657901E-2</v>
      </c>
      <c r="H1515" s="68">
        <v>3.8579159385481701E-3</v>
      </c>
      <c r="I1515" s="70">
        <v>-5.6223031677440201E-2</v>
      </c>
      <c r="J1515" s="44">
        <v>92.9</v>
      </c>
      <c r="K1515" s="44">
        <v>3.3</v>
      </c>
      <c r="L1515" s="44">
        <v>78.400000000000006</v>
      </c>
      <c r="M1515" s="44">
        <v>1.1000000000000001</v>
      </c>
      <c r="N1515" s="44">
        <v>482</v>
      </c>
      <c r="O1515" s="44">
        <v>75</v>
      </c>
      <c r="P1515" s="36"/>
      <c r="Q1515" s="36">
        <f t="shared" ref="Q1515:Q1546" si="78">N1515</f>
        <v>482</v>
      </c>
      <c r="R1515" s="36">
        <f t="shared" ref="R1515:R1546" si="79">O1515</f>
        <v>75</v>
      </c>
      <c r="S1515" s="41"/>
      <c r="T1515" s="41">
        <f t="shared" si="76"/>
        <v>-18.494897959183675</v>
      </c>
      <c r="U1515" s="41">
        <f t="shared" si="77"/>
        <v>-514.79591836734699</v>
      </c>
    </row>
    <row r="1516" spans="1:21">
      <c r="A1516" s="35" t="s">
        <v>1475</v>
      </c>
      <c r="B1516" s="36">
        <v>47.834853537262397</v>
      </c>
      <c r="C1516" s="36">
        <v>414.94678851776098</v>
      </c>
      <c r="D1516" s="36"/>
      <c r="E1516" s="66">
        <v>4.7149941950298899</v>
      </c>
      <c r="F1516" s="66">
        <v>0.168503409393996</v>
      </c>
      <c r="G1516" s="68">
        <v>9.0013866457896205E-2</v>
      </c>
      <c r="H1516" s="68">
        <v>2.9831390385123102E-3</v>
      </c>
      <c r="I1516" s="70">
        <v>0.60298641149412502</v>
      </c>
      <c r="J1516" s="44">
        <v>1309</v>
      </c>
      <c r="K1516" s="44">
        <v>11</v>
      </c>
      <c r="L1516" s="44">
        <v>1240</v>
      </c>
      <c r="M1516" s="44">
        <v>20</v>
      </c>
      <c r="N1516" s="44">
        <v>1425</v>
      </c>
      <c r="O1516" s="44">
        <v>32</v>
      </c>
      <c r="P1516" s="36"/>
      <c r="Q1516" s="36">
        <f t="shared" si="78"/>
        <v>1425</v>
      </c>
      <c r="R1516" s="36">
        <f t="shared" si="79"/>
        <v>32</v>
      </c>
      <c r="S1516" s="41"/>
      <c r="T1516" s="41">
        <f t="shared" si="76"/>
        <v>-5.564516129032258</v>
      </c>
      <c r="U1516" s="41">
        <f t="shared" si="77"/>
        <v>-14.919354838709678</v>
      </c>
    </row>
    <row r="1517" spans="1:21">
      <c r="A1517" s="35" t="s">
        <v>1450</v>
      </c>
      <c r="B1517" s="36">
        <v>427.48119544879597</v>
      </c>
      <c r="C1517" s="36">
        <v>43.615553723372301</v>
      </c>
      <c r="D1517" s="36"/>
      <c r="E1517" s="66">
        <v>4.03842398199005</v>
      </c>
      <c r="F1517" s="66">
        <v>8.9996965875566104E-2</v>
      </c>
      <c r="G1517" s="68">
        <v>9.0646038474010801E-2</v>
      </c>
      <c r="H1517" s="68">
        <v>1.3460041414638799E-3</v>
      </c>
      <c r="I1517" s="70">
        <v>7.9017478811880704E-2</v>
      </c>
      <c r="J1517" s="44">
        <v>1431.1</v>
      </c>
      <c r="K1517" s="44">
        <v>9.9</v>
      </c>
      <c r="L1517" s="44">
        <v>1426</v>
      </c>
      <c r="M1517" s="44">
        <v>14</v>
      </c>
      <c r="N1517" s="44">
        <v>1438</v>
      </c>
      <c r="O1517" s="44">
        <v>14</v>
      </c>
      <c r="P1517" s="36"/>
      <c r="Q1517" s="36">
        <f t="shared" si="78"/>
        <v>1438</v>
      </c>
      <c r="R1517" s="36">
        <f t="shared" si="79"/>
        <v>14</v>
      </c>
      <c r="S1517" s="41"/>
      <c r="T1517" s="41">
        <f t="shared" si="76"/>
        <v>-0.35764375876577204</v>
      </c>
      <c r="U1517" s="41">
        <f t="shared" si="77"/>
        <v>-0.84151472650771386</v>
      </c>
    </row>
    <row r="1518" spans="1:21">
      <c r="A1518" s="35" t="s">
        <v>1474</v>
      </c>
      <c r="B1518" s="36">
        <v>54.848739789595299</v>
      </c>
      <c r="C1518" s="36">
        <v>389.55162530442101</v>
      </c>
      <c r="D1518" s="36"/>
      <c r="E1518" s="66">
        <v>4.2235188653332898</v>
      </c>
      <c r="F1518" s="66">
        <v>0.136203929250832</v>
      </c>
      <c r="G1518" s="68">
        <v>9.25376340664507E-2</v>
      </c>
      <c r="H1518" s="68">
        <v>2.07974837799929E-3</v>
      </c>
      <c r="I1518" s="70">
        <v>0.321541333350231</v>
      </c>
      <c r="J1518" s="44">
        <v>1413</v>
      </c>
      <c r="K1518" s="44">
        <v>13</v>
      </c>
      <c r="L1518" s="44">
        <v>1370</v>
      </c>
      <c r="M1518" s="44">
        <v>20</v>
      </c>
      <c r="N1518" s="44">
        <v>1478</v>
      </c>
      <c r="O1518" s="44">
        <v>21</v>
      </c>
      <c r="P1518" s="36"/>
      <c r="Q1518" s="36">
        <f t="shared" si="78"/>
        <v>1478</v>
      </c>
      <c r="R1518" s="36">
        <f t="shared" si="79"/>
        <v>21</v>
      </c>
      <c r="S1518" s="41"/>
      <c r="T1518" s="41">
        <f t="shared" si="76"/>
        <v>-3.1386861313868613</v>
      </c>
      <c r="U1518" s="41">
        <f t="shared" si="77"/>
        <v>-7.8832116788321169</v>
      </c>
    </row>
    <row r="1519" spans="1:21">
      <c r="A1519" s="35" t="s">
        <v>1473</v>
      </c>
      <c r="B1519" s="36">
        <v>46.9816159528851</v>
      </c>
      <c r="C1519" s="36">
        <v>408.85785482220598</v>
      </c>
      <c r="D1519" s="36"/>
      <c r="E1519" s="66">
        <v>4.1267370507533396</v>
      </c>
      <c r="F1519" s="66">
        <v>0.14069510759847401</v>
      </c>
      <c r="G1519" s="68">
        <v>9.35336318788344E-2</v>
      </c>
      <c r="H1519" s="68">
        <v>2.2954688952583498E-3</v>
      </c>
      <c r="I1519" s="70">
        <v>0.389405035591747</v>
      </c>
      <c r="J1519" s="44">
        <v>1439</v>
      </c>
      <c r="K1519" s="44">
        <v>13</v>
      </c>
      <c r="L1519" s="44">
        <v>1399</v>
      </c>
      <c r="M1519" s="44">
        <v>21</v>
      </c>
      <c r="N1519" s="44">
        <v>1498</v>
      </c>
      <c r="O1519" s="44">
        <v>23</v>
      </c>
      <c r="P1519" s="36"/>
      <c r="Q1519" s="36">
        <f t="shared" si="78"/>
        <v>1498</v>
      </c>
      <c r="R1519" s="36">
        <f t="shared" si="79"/>
        <v>23</v>
      </c>
      <c r="S1519" s="41"/>
      <c r="T1519" s="41">
        <f t="shared" si="76"/>
        <v>-2.8591851322373123</v>
      </c>
      <c r="U1519" s="41">
        <f t="shared" si="77"/>
        <v>-7.0764832022873483</v>
      </c>
    </row>
    <row r="1520" spans="1:21">
      <c r="A1520" s="35" t="s">
        <v>1472</v>
      </c>
      <c r="B1520" s="36">
        <v>43.531691777949902</v>
      </c>
      <c r="C1520" s="36">
        <v>403.89154353797397</v>
      </c>
      <c r="D1520" s="36"/>
      <c r="E1520" s="66">
        <v>3.8194387802379302</v>
      </c>
      <c r="F1520" s="66">
        <v>0.136019082510941</v>
      </c>
      <c r="G1520" s="68">
        <v>9.3610533078622896E-2</v>
      </c>
      <c r="H1520" s="68">
        <v>2.4856334422545001E-3</v>
      </c>
      <c r="I1520" s="70">
        <v>0.124025847149675</v>
      </c>
      <c r="J1520" s="44">
        <v>1499</v>
      </c>
      <c r="K1520" s="44">
        <v>16</v>
      </c>
      <c r="L1520" s="44">
        <v>1499</v>
      </c>
      <c r="M1520" s="44">
        <v>24</v>
      </c>
      <c r="N1520" s="44">
        <v>1499</v>
      </c>
      <c r="O1520" s="44">
        <v>25</v>
      </c>
      <c r="P1520" s="36"/>
      <c r="Q1520" s="36">
        <f t="shared" si="78"/>
        <v>1499</v>
      </c>
      <c r="R1520" s="36">
        <f t="shared" si="79"/>
        <v>25</v>
      </c>
      <c r="S1520" s="41"/>
      <c r="T1520" s="41">
        <f t="shared" si="76"/>
        <v>0</v>
      </c>
      <c r="U1520" s="41">
        <f t="shared" si="77"/>
        <v>0</v>
      </c>
    </row>
    <row r="1521" spans="1:21">
      <c r="A1521" s="35" t="s">
        <v>1471</v>
      </c>
      <c r="B1521" s="36">
        <v>35.415552052106598</v>
      </c>
      <c r="C1521" s="36">
        <v>408.72545153271898</v>
      </c>
      <c r="D1521" s="36"/>
      <c r="E1521" s="66">
        <v>4.0976533766876599</v>
      </c>
      <c r="F1521" s="66">
        <v>0.142228400975668</v>
      </c>
      <c r="G1521" s="68">
        <v>9.4143049739798507E-2</v>
      </c>
      <c r="H1521" s="68">
        <v>2.3105872445281302E-3</v>
      </c>
      <c r="I1521" s="70">
        <v>0.43960714243545701</v>
      </c>
      <c r="J1521" s="44">
        <v>1449</v>
      </c>
      <c r="K1521" s="44">
        <v>13</v>
      </c>
      <c r="L1521" s="44">
        <v>1408</v>
      </c>
      <c r="M1521" s="44">
        <v>22</v>
      </c>
      <c r="N1521" s="44">
        <v>1510</v>
      </c>
      <c r="O1521" s="44">
        <v>23</v>
      </c>
      <c r="P1521" s="36"/>
      <c r="Q1521" s="36">
        <f t="shared" si="78"/>
        <v>1510</v>
      </c>
      <c r="R1521" s="36">
        <f t="shared" si="79"/>
        <v>23</v>
      </c>
      <c r="S1521" s="41"/>
      <c r="T1521" s="41">
        <f t="shared" si="76"/>
        <v>-2.9119318181818179</v>
      </c>
      <c r="U1521" s="41">
        <f t="shared" si="77"/>
        <v>-7.2443181818181825</v>
      </c>
    </row>
    <row r="1522" spans="1:21">
      <c r="A1522" s="35" t="s">
        <v>1453</v>
      </c>
      <c r="B1522" s="36">
        <v>579.145282995608</v>
      </c>
      <c r="C1522" s="36">
        <v>62.089564437514298</v>
      </c>
      <c r="D1522" s="36"/>
      <c r="E1522" s="66">
        <v>3.7943713864827702</v>
      </c>
      <c r="F1522" s="66">
        <v>6.6956983497449593E-2</v>
      </c>
      <c r="G1522" s="68">
        <v>9.7090541648121295E-2</v>
      </c>
      <c r="H1522" s="68">
        <v>1.56109850985925E-3</v>
      </c>
      <c r="I1522" s="70">
        <v>0.364387313963904</v>
      </c>
      <c r="J1522" s="44">
        <v>1533.2</v>
      </c>
      <c r="K1522" s="44">
        <v>7.5</v>
      </c>
      <c r="L1522" s="44">
        <v>1508</v>
      </c>
      <c r="M1522" s="44">
        <v>12</v>
      </c>
      <c r="N1522" s="44">
        <v>1568</v>
      </c>
      <c r="O1522" s="44">
        <v>15</v>
      </c>
      <c r="P1522" s="36"/>
      <c r="Q1522" s="36">
        <f t="shared" si="78"/>
        <v>1568</v>
      </c>
      <c r="R1522" s="36">
        <f t="shared" si="79"/>
        <v>15</v>
      </c>
      <c r="S1522" s="41"/>
      <c r="T1522" s="41">
        <f t="shared" si="76"/>
        <v>-1.6710875331565018</v>
      </c>
      <c r="U1522" s="41">
        <f t="shared" si="77"/>
        <v>-3.978779840848806</v>
      </c>
    </row>
    <row r="1523" spans="1:21">
      <c r="A1523" s="35" t="s">
        <v>1455</v>
      </c>
      <c r="B1523" s="36">
        <v>448.58386978644501</v>
      </c>
      <c r="C1523" s="36">
        <v>76.365544796119096</v>
      </c>
      <c r="D1523" s="36"/>
      <c r="E1523" s="66">
        <v>3.63259873871929</v>
      </c>
      <c r="F1523" s="66">
        <v>8.4623997033531004E-2</v>
      </c>
      <c r="G1523" s="68">
        <v>9.7382042641841096E-2</v>
      </c>
      <c r="H1523" s="68">
        <v>1.00127400024119E-3</v>
      </c>
      <c r="I1523" s="70">
        <v>-7.73724142450187E-2</v>
      </c>
      <c r="J1523" s="44">
        <v>1570</v>
      </c>
      <c r="K1523" s="44">
        <v>10</v>
      </c>
      <c r="L1523" s="44">
        <v>1568</v>
      </c>
      <c r="M1523" s="44">
        <v>16</v>
      </c>
      <c r="N1523" s="44">
        <v>1573.7</v>
      </c>
      <c r="O1523" s="44">
        <v>9.6</v>
      </c>
      <c r="P1523" s="36"/>
      <c r="Q1523" s="36">
        <f t="shared" si="78"/>
        <v>1573.7</v>
      </c>
      <c r="R1523" s="36">
        <f t="shared" si="79"/>
        <v>9.6</v>
      </c>
      <c r="S1523" s="41"/>
      <c r="T1523" s="41">
        <f t="shared" si="76"/>
        <v>-0.12755102040816327</v>
      </c>
      <c r="U1523" s="41">
        <f t="shared" si="77"/>
        <v>-0.36352040816326819</v>
      </c>
    </row>
    <row r="1524" spans="1:21">
      <c r="A1524" s="35" t="s">
        <v>1470</v>
      </c>
      <c r="B1524" s="36">
        <v>23.777550932242601</v>
      </c>
      <c r="C1524" s="36">
        <v>393.78108503191601</v>
      </c>
      <c r="D1524" s="36"/>
      <c r="E1524" s="66">
        <v>6.5202503469982602</v>
      </c>
      <c r="F1524" s="66">
        <v>0.49448416382052401</v>
      </c>
      <c r="G1524" s="68">
        <v>9.8594799719284906E-2</v>
      </c>
      <c r="H1524" s="68">
        <v>3.1024784940362599E-3</v>
      </c>
      <c r="I1524" s="70">
        <v>-0.345484056329036</v>
      </c>
      <c r="J1524" s="44">
        <v>1144</v>
      </c>
      <c r="K1524" s="44">
        <v>31</v>
      </c>
      <c r="L1524" s="44">
        <v>920</v>
      </c>
      <c r="M1524" s="44">
        <v>33</v>
      </c>
      <c r="N1524" s="44">
        <v>1597</v>
      </c>
      <c r="O1524" s="44">
        <v>29</v>
      </c>
      <c r="P1524" s="36"/>
      <c r="Q1524" s="36">
        <f t="shared" si="78"/>
        <v>1597</v>
      </c>
      <c r="R1524" s="36">
        <f t="shared" si="79"/>
        <v>29</v>
      </c>
      <c r="S1524" s="41"/>
      <c r="T1524" s="41">
        <f t="shared" si="76"/>
        <v>-24.347826086956523</v>
      </c>
      <c r="U1524" s="41">
        <f t="shared" si="77"/>
        <v>-73.58695652173914</v>
      </c>
    </row>
    <row r="1525" spans="1:21">
      <c r="A1525" s="35" t="s">
        <v>1469</v>
      </c>
      <c r="B1525" s="36">
        <v>25.0890676682051</v>
      </c>
      <c r="C1525" s="36">
        <v>473.67293083864899</v>
      </c>
      <c r="D1525" s="36"/>
      <c r="E1525" s="66">
        <v>3.6354038485701499</v>
      </c>
      <c r="F1525" s="66">
        <v>0.11421966424485699</v>
      </c>
      <c r="G1525" s="68">
        <v>9.9240103010265202E-2</v>
      </c>
      <c r="H1525" s="68">
        <v>2.8725114224805799E-3</v>
      </c>
      <c r="I1525" s="70">
        <v>0.35911719791330698</v>
      </c>
      <c r="J1525" s="44">
        <v>1585</v>
      </c>
      <c r="K1525" s="44">
        <v>14</v>
      </c>
      <c r="L1525" s="44">
        <v>1566</v>
      </c>
      <c r="M1525" s="44">
        <v>22</v>
      </c>
      <c r="N1525" s="44">
        <v>1609</v>
      </c>
      <c r="O1525" s="44">
        <v>27</v>
      </c>
      <c r="P1525" s="36"/>
      <c r="Q1525" s="36">
        <f t="shared" si="78"/>
        <v>1609</v>
      </c>
      <c r="R1525" s="36">
        <f t="shared" si="79"/>
        <v>27</v>
      </c>
      <c r="S1525" s="41"/>
      <c r="T1525" s="41">
        <f t="shared" si="76"/>
        <v>-1.2132822477650063</v>
      </c>
      <c r="U1525" s="41">
        <f t="shared" si="77"/>
        <v>-2.7458492975734354</v>
      </c>
    </row>
    <row r="1526" spans="1:21">
      <c r="A1526" s="35" t="s">
        <v>1468</v>
      </c>
      <c r="B1526" s="36">
        <v>41.380166269446299</v>
      </c>
      <c r="C1526" s="36">
        <v>363.90380793561701</v>
      </c>
      <c r="D1526" s="36"/>
      <c r="E1526" s="66">
        <v>4.3094165403039604</v>
      </c>
      <c r="F1526" s="66">
        <v>0.12555332667018401</v>
      </c>
      <c r="G1526" s="68">
        <v>9.9420644031221694E-2</v>
      </c>
      <c r="H1526" s="68">
        <v>2.6763435966076499E-3</v>
      </c>
      <c r="I1526" s="70">
        <v>0.31170458575246102</v>
      </c>
      <c r="J1526" s="44">
        <v>1452</v>
      </c>
      <c r="K1526" s="44">
        <v>13</v>
      </c>
      <c r="L1526" s="44">
        <v>1345</v>
      </c>
      <c r="M1526" s="44">
        <v>18</v>
      </c>
      <c r="N1526" s="44">
        <v>1612</v>
      </c>
      <c r="O1526" s="44">
        <v>25</v>
      </c>
      <c r="P1526" s="36"/>
      <c r="Q1526" s="36">
        <f t="shared" si="78"/>
        <v>1612</v>
      </c>
      <c r="R1526" s="36">
        <f t="shared" si="79"/>
        <v>25</v>
      </c>
      <c r="S1526" s="41"/>
      <c r="T1526" s="41">
        <f t="shared" si="76"/>
        <v>-7.9553903345724901</v>
      </c>
      <c r="U1526" s="41">
        <f t="shared" si="77"/>
        <v>-19.851301115241636</v>
      </c>
    </row>
    <row r="1527" spans="1:21">
      <c r="A1527" s="35" t="s">
        <v>1467</v>
      </c>
      <c r="B1527" s="36">
        <v>29.8020763554333</v>
      </c>
      <c r="C1527" s="36">
        <v>328.99044116127902</v>
      </c>
      <c r="D1527" s="36"/>
      <c r="E1527" s="66">
        <v>3.5950201878216199</v>
      </c>
      <c r="F1527" s="66">
        <v>0.14000379269730101</v>
      </c>
      <c r="G1527" s="68">
        <v>0.100354794856106</v>
      </c>
      <c r="H1527" s="68">
        <v>2.5333375019381001E-3</v>
      </c>
      <c r="I1527" s="70">
        <v>0.471407533478644</v>
      </c>
      <c r="J1527" s="44">
        <v>1603</v>
      </c>
      <c r="K1527" s="44">
        <v>14</v>
      </c>
      <c r="L1527" s="44">
        <v>1582</v>
      </c>
      <c r="M1527" s="44">
        <v>27</v>
      </c>
      <c r="N1527" s="44">
        <v>1630</v>
      </c>
      <c r="O1527" s="44">
        <v>23</v>
      </c>
      <c r="P1527" s="36"/>
      <c r="Q1527" s="36">
        <f t="shared" si="78"/>
        <v>1630</v>
      </c>
      <c r="R1527" s="36">
        <f t="shared" si="79"/>
        <v>23</v>
      </c>
      <c r="S1527" s="41"/>
      <c r="T1527" s="41">
        <f t="shared" si="76"/>
        <v>-1.3274336283185841</v>
      </c>
      <c r="U1527" s="41">
        <f t="shared" si="77"/>
        <v>-3.0341340075853349</v>
      </c>
    </row>
    <row r="1528" spans="1:21">
      <c r="A1528" s="35" t="s">
        <v>1466</v>
      </c>
      <c r="B1528" s="36">
        <v>37.865958174008703</v>
      </c>
      <c r="C1528" s="36">
        <v>333.41193500925198</v>
      </c>
      <c r="D1528" s="36"/>
      <c r="E1528" s="66">
        <v>3.49755372247414</v>
      </c>
      <c r="F1528" s="66">
        <v>0.154602224665914</v>
      </c>
      <c r="G1528" s="68">
        <v>0.10094062946959</v>
      </c>
      <c r="H1528" s="68">
        <v>2.7006848702354098E-3</v>
      </c>
      <c r="I1528" s="70">
        <v>0.34064990114573201</v>
      </c>
      <c r="J1528" s="44">
        <v>1630</v>
      </c>
      <c r="K1528" s="44">
        <v>18</v>
      </c>
      <c r="L1528" s="44">
        <v>1621</v>
      </c>
      <c r="M1528" s="44">
        <v>32</v>
      </c>
      <c r="N1528" s="44">
        <v>1641</v>
      </c>
      <c r="O1528" s="44">
        <v>25</v>
      </c>
      <c r="P1528" s="36"/>
      <c r="Q1528" s="36">
        <f t="shared" si="78"/>
        <v>1641</v>
      </c>
      <c r="R1528" s="36">
        <f t="shared" si="79"/>
        <v>25</v>
      </c>
      <c r="S1528" s="41"/>
      <c r="T1528" s="41">
        <f t="shared" si="76"/>
        <v>-0.5552128315854411</v>
      </c>
      <c r="U1528" s="41">
        <f t="shared" si="77"/>
        <v>-1.2338062924120914</v>
      </c>
    </row>
    <row r="1529" spans="1:21">
      <c r="A1529" s="35" t="s">
        <v>1429</v>
      </c>
      <c r="B1529" s="36">
        <v>372.012416790896</v>
      </c>
      <c r="C1529" s="36">
        <v>40.274784459598699</v>
      </c>
      <c r="D1529" s="36"/>
      <c r="E1529" s="66">
        <v>4.1856481674880497</v>
      </c>
      <c r="F1529" s="66">
        <v>0.117101650139135</v>
      </c>
      <c r="G1529" s="68">
        <v>0.101443138299397</v>
      </c>
      <c r="H1529" s="68">
        <v>1.73785115245136E-3</v>
      </c>
      <c r="I1529" s="70">
        <v>0.18579253494136899</v>
      </c>
      <c r="J1529" s="44">
        <v>1490</v>
      </c>
      <c r="K1529" s="44">
        <v>12</v>
      </c>
      <c r="L1529" s="44">
        <v>1381</v>
      </c>
      <c r="M1529" s="44">
        <v>17</v>
      </c>
      <c r="N1529" s="44">
        <v>1650</v>
      </c>
      <c r="O1529" s="44">
        <v>16</v>
      </c>
      <c r="P1529" s="36"/>
      <c r="Q1529" s="36">
        <f t="shared" si="78"/>
        <v>1650</v>
      </c>
      <c r="R1529" s="36">
        <f t="shared" si="79"/>
        <v>16</v>
      </c>
      <c r="S1529" s="41"/>
      <c r="T1529" s="41">
        <f t="shared" si="76"/>
        <v>-7.8928312816799417</v>
      </c>
      <c r="U1529" s="41">
        <f t="shared" si="77"/>
        <v>-19.478638667632151</v>
      </c>
    </row>
    <row r="1530" spans="1:21">
      <c r="A1530" s="35" t="s">
        <v>1465</v>
      </c>
      <c r="B1530" s="36">
        <v>46.214141156422102</v>
      </c>
      <c r="C1530" s="36">
        <v>564.25687167666001</v>
      </c>
      <c r="D1530" s="36"/>
      <c r="E1530" s="66">
        <v>6.0825011952216501</v>
      </c>
      <c r="F1530" s="66">
        <v>0.26145135488975801</v>
      </c>
      <c r="G1530" s="68">
        <v>0.10165463909450601</v>
      </c>
      <c r="H1530" s="68">
        <v>2.6114231496657501E-3</v>
      </c>
      <c r="I1530" s="70">
        <v>0.17699157538353399</v>
      </c>
      <c r="J1530" s="44">
        <v>1213</v>
      </c>
      <c r="K1530" s="44">
        <v>16</v>
      </c>
      <c r="L1530" s="44">
        <v>981</v>
      </c>
      <c r="M1530" s="44">
        <v>20</v>
      </c>
      <c r="N1530" s="44">
        <v>1654</v>
      </c>
      <c r="O1530" s="44">
        <v>24</v>
      </c>
      <c r="P1530" s="36"/>
      <c r="Q1530" s="36">
        <f t="shared" si="78"/>
        <v>1654</v>
      </c>
      <c r="R1530" s="36">
        <f t="shared" si="79"/>
        <v>24</v>
      </c>
      <c r="S1530" s="41"/>
      <c r="T1530" s="41">
        <f t="shared" si="76"/>
        <v>-23.649337410805302</v>
      </c>
      <c r="U1530" s="41">
        <f t="shared" si="77"/>
        <v>-68.603465851172274</v>
      </c>
    </row>
    <row r="1531" spans="1:21">
      <c r="A1531" s="35" t="s">
        <v>1464</v>
      </c>
      <c r="B1531" s="36">
        <v>31.617533211865499</v>
      </c>
      <c r="C1531" s="36">
        <v>381.13634729888702</v>
      </c>
      <c r="D1531" s="36"/>
      <c r="E1531" s="66">
        <v>3.6963351257373001</v>
      </c>
      <c r="F1531" s="66">
        <v>0.155019917276425</v>
      </c>
      <c r="G1531" s="68">
        <v>0.10182952430658899</v>
      </c>
      <c r="H1531" s="68">
        <v>2.6296401070966002E-3</v>
      </c>
      <c r="I1531" s="70">
        <v>0.247723119048155</v>
      </c>
      <c r="J1531" s="44">
        <v>1592</v>
      </c>
      <c r="K1531" s="44">
        <v>17</v>
      </c>
      <c r="L1531" s="44">
        <v>1544</v>
      </c>
      <c r="M1531" s="44">
        <v>29</v>
      </c>
      <c r="N1531" s="44">
        <v>1657</v>
      </c>
      <c r="O1531" s="44">
        <v>24</v>
      </c>
      <c r="P1531" s="36"/>
      <c r="Q1531" s="36">
        <f t="shared" si="78"/>
        <v>1657</v>
      </c>
      <c r="R1531" s="36">
        <f t="shared" si="79"/>
        <v>24</v>
      </c>
      <c r="S1531" s="41"/>
      <c r="T1531" s="41">
        <f t="shared" si="76"/>
        <v>-3.1088082901554404</v>
      </c>
      <c r="U1531" s="41">
        <f t="shared" si="77"/>
        <v>-7.318652849740932</v>
      </c>
    </row>
    <row r="1532" spans="1:21">
      <c r="A1532" s="35" t="s">
        <v>1463</v>
      </c>
      <c r="B1532" s="36">
        <v>2.5883324858187202</v>
      </c>
      <c r="C1532" s="36">
        <v>1348.27558017191</v>
      </c>
      <c r="D1532" s="36"/>
      <c r="E1532" s="66">
        <v>4.43940860687478</v>
      </c>
      <c r="F1532" s="66">
        <v>0.14376146079993599</v>
      </c>
      <c r="G1532" s="68">
        <v>0.10305152092009701</v>
      </c>
      <c r="H1532" s="68">
        <v>2.7772587941730402E-3</v>
      </c>
      <c r="I1532" s="70">
        <v>0.23720657422022201</v>
      </c>
      <c r="J1532" s="44">
        <v>1457</v>
      </c>
      <c r="K1532" s="44">
        <v>14</v>
      </c>
      <c r="L1532" s="44">
        <v>1310</v>
      </c>
      <c r="M1532" s="44">
        <v>19</v>
      </c>
      <c r="N1532" s="44">
        <v>1679</v>
      </c>
      <c r="O1532" s="44">
        <v>25</v>
      </c>
      <c r="P1532" s="36"/>
      <c r="Q1532" s="36">
        <f t="shared" si="78"/>
        <v>1679</v>
      </c>
      <c r="R1532" s="36">
        <f t="shared" si="79"/>
        <v>25</v>
      </c>
      <c r="S1532" s="41"/>
      <c r="T1532" s="41">
        <f t="shared" si="76"/>
        <v>-11.221374045801527</v>
      </c>
      <c r="U1532" s="41">
        <f t="shared" si="77"/>
        <v>-28.167938931297709</v>
      </c>
    </row>
    <row r="1533" spans="1:21">
      <c r="A1533" s="35" t="s">
        <v>1462</v>
      </c>
      <c r="B1533" s="36">
        <v>8.1350481897954996</v>
      </c>
      <c r="C1533" s="36">
        <v>674.69424018647101</v>
      </c>
      <c r="D1533" s="36"/>
      <c r="E1533" s="66">
        <v>3.8104325341769298</v>
      </c>
      <c r="F1533" s="66">
        <v>0.12506468564502701</v>
      </c>
      <c r="G1533" s="68">
        <v>0.10346490333733301</v>
      </c>
      <c r="H1533" s="68">
        <v>2.8563932520510199E-3</v>
      </c>
      <c r="I1533" s="70">
        <v>0.68626460597834205</v>
      </c>
      <c r="J1533" s="44">
        <v>1580.4</v>
      </c>
      <c r="K1533" s="44">
        <v>9.8000000000000007</v>
      </c>
      <c r="L1533" s="44">
        <v>1502</v>
      </c>
      <c r="M1533" s="44">
        <v>22</v>
      </c>
      <c r="N1533" s="44">
        <v>1686</v>
      </c>
      <c r="O1533" s="44">
        <v>25</v>
      </c>
      <c r="P1533" s="36"/>
      <c r="Q1533" s="36">
        <f t="shared" si="78"/>
        <v>1686</v>
      </c>
      <c r="R1533" s="36">
        <f t="shared" si="79"/>
        <v>25</v>
      </c>
      <c r="S1533" s="41"/>
      <c r="T1533" s="41">
        <f t="shared" si="76"/>
        <v>-5.219707057256997</v>
      </c>
      <c r="U1533" s="41">
        <f t="shared" si="77"/>
        <v>-12.250332889480692</v>
      </c>
    </row>
    <row r="1534" spans="1:21">
      <c r="A1534" s="35" t="s">
        <v>1461</v>
      </c>
      <c r="B1534" s="36">
        <v>48.703050145640098</v>
      </c>
      <c r="C1534" s="36">
        <v>330.61584505206798</v>
      </c>
      <c r="D1534" s="36"/>
      <c r="E1534" s="66">
        <v>3.6175495603478498</v>
      </c>
      <c r="F1534" s="66">
        <v>0.13051113750476001</v>
      </c>
      <c r="G1534" s="68">
        <v>0.10381399341560001</v>
      </c>
      <c r="H1534" s="68">
        <v>3.7986109818273898E-3</v>
      </c>
      <c r="I1534" s="70">
        <v>0.38572867704345698</v>
      </c>
      <c r="J1534" s="44">
        <v>1625</v>
      </c>
      <c r="K1534" s="44">
        <v>16</v>
      </c>
      <c r="L1534" s="44">
        <v>1573</v>
      </c>
      <c r="M1534" s="44">
        <v>25</v>
      </c>
      <c r="N1534" s="44">
        <v>1693</v>
      </c>
      <c r="O1534" s="44">
        <v>34</v>
      </c>
      <c r="P1534" s="36"/>
      <c r="Q1534" s="36">
        <f t="shared" si="78"/>
        <v>1693</v>
      </c>
      <c r="R1534" s="36">
        <f t="shared" si="79"/>
        <v>34</v>
      </c>
      <c r="S1534" s="41"/>
      <c r="T1534" s="41">
        <f t="shared" si="76"/>
        <v>-3.3057851239669422</v>
      </c>
      <c r="U1534" s="41">
        <f t="shared" si="77"/>
        <v>-7.6287349014621739</v>
      </c>
    </row>
    <row r="1535" spans="1:21">
      <c r="A1535" s="35" t="s">
        <v>1460</v>
      </c>
      <c r="B1535" s="36">
        <v>1.6260329324704199</v>
      </c>
      <c r="C1535" s="36">
        <v>811.77510621977501</v>
      </c>
      <c r="D1535" s="36"/>
      <c r="E1535" s="66">
        <v>3.56455443203467</v>
      </c>
      <c r="F1535" s="66">
        <v>0.105587502923424</v>
      </c>
      <c r="G1535" s="68">
        <v>0.103836407444205</v>
      </c>
      <c r="H1535" s="68">
        <v>3.1965130992966102E-3</v>
      </c>
      <c r="I1535" s="70">
        <v>0.49122664254270199</v>
      </c>
      <c r="J1535" s="44">
        <v>1637</v>
      </c>
      <c r="K1535" s="44">
        <v>12</v>
      </c>
      <c r="L1535" s="44">
        <v>1594</v>
      </c>
      <c r="M1535" s="44">
        <v>21</v>
      </c>
      <c r="N1535" s="44">
        <v>1693</v>
      </c>
      <c r="O1535" s="44">
        <v>28</v>
      </c>
      <c r="P1535" s="36"/>
      <c r="Q1535" s="36">
        <f t="shared" si="78"/>
        <v>1693</v>
      </c>
      <c r="R1535" s="36">
        <f t="shared" si="79"/>
        <v>28</v>
      </c>
      <c r="S1535" s="41"/>
      <c r="T1535" s="41">
        <f t="shared" si="76"/>
        <v>-2.697616060225847</v>
      </c>
      <c r="U1535" s="41">
        <f t="shared" si="77"/>
        <v>-6.2107904642409038</v>
      </c>
    </row>
    <row r="1536" spans="1:21">
      <c r="A1536" s="35" t="s">
        <v>1459</v>
      </c>
      <c r="B1536" s="36">
        <v>12.23334260897</v>
      </c>
      <c r="C1536" s="36">
        <v>229.7564787439</v>
      </c>
      <c r="D1536" s="36"/>
      <c r="E1536" s="66">
        <v>3.4164456078321099</v>
      </c>
      <c r="F1536" s="66">
        <v>0.13418480127132201</v>
      </c>
      <c r="G1536" s="68">
        <v>0.10416442149706601</v>
      </c>
      <c r="H1536" s="68">
        <v>3.0427709080777499E-3</v>
      </c>
      <c r="I1536" s="70">
        <v>0.42020264087456899</v>
      </c>
      <c r="J1536" s="44">
        <v>1674</v>
      </c>
      <c r="K1536" s="44">
        <v>16</v>
      </c>
      <c r="L1536" s="44">
        <v>1655</v>
      </c>
      <c r="M1536" s="44">
        <v>29</v>
      </c>
      <c r="N1536" s="44">
        <v>1699</v>
      </c>
      <c r="O1536" s="44">
        <v>27</v>
      </c>
      <c r="P1536" s="36"/>
      <c r="Q1536" s="36">
        <f t="shared" si="78"/>
        <v>1699</v>
      </c>
      <c r="R1536" s="36">
        <f t="shared" si="79"/>
        <v>27</v>
      </c>
      <c r="S1536" s="41"/>
      <c r="T1536" s="41">
        <f t="shared" si="76"/>
        <v>-1.148036253776435</v>
      </c>
      <c r="U1536" s="41">
        <f t="shared" si="77"/>
        <v>-2.6586102719033233</v>
      </c>
    </row>
    <row r="1537" spans="1:21">
      <c r="A1537" s="35" t="s">
        <v>1458</v>
      </c>
      <c r="B1537" s="36">
        <v>4.6163494899633202</v>
      </c>
      <c r="C1537" s="36">
        <v>251.61902609254801</v>
      </c>
      <c r="D1537" s="36"/>
      <c r="E1537" s="66">
        <v>4.0644808929073903</v>
      </c>
      <c r="F1537" s="66">
        <v>0.14003528799022699</v>
      </c>
      <c r="G1537" s="68">
        <v>0.10444756181140299</v>
      </c>
      <c r="H1537" s="68">
        <v>2.7845909443715402E-3</v>
      </c>
      <c r="I1537" s="70">
        <v>0.403818281357324</v>
      </c>
      <c r="J1537" s="44">
        <v>1537</v>
      </c>
      <c r="K1537" s="44">
        <v>13</v>
      </c>
      <c r="L1537" s="44">
        <v>1418</v>
      </c>
      <c r="M1537" s="44">
        <v>22</v>
      </c>
      <c r="N1537" s="44">
        <v>1704</v>
      </c>
      <c r="O1537" s="44">
        <v>25</v>
      </c>
      <c r="P1537" s="36"/>
      <c r="Q1537" s="36">
        <f t="shared" si="78"/>
        <v>1704</v>
      </c>
      <c r="R1537" s="36">
        <f t="shared" si="79"/>
        <v>25</v>
      </c>
      <c r="S1537" s="41"/>
      <c r="T1537" s="41">
        <f t="shared" si="76"/>
        <v>-8.3921015514809589</v>
      </c>
      <c r="U1537" s="41">
        <f t="shared" si="77"/>
        <v>-20.16925246826516</v>
      </c>
    </row>
    <row r="1538" spans="1:21">
      <c r="A1538" s="35" t="s">
        <v>1457</v>
      </c>
      <c r="B1538" s="36">
        <v>7.14706723290836</v>
      </c>
      <c r="C1538" s="36">
        <v>250.60029498422099</v>
      </c>
      <c r="D1538" s="36"/>
      <c r="E1538" s="66">
        <v>3.4398428573000799</v>
      </c>
      <c r="F1538" s="66">
        <v>0.152255449099088</v>
      </c>
      <c r="G1538" s="68">
        <v>0.104617915588684</v>
      </c>
      <c r="H1538" s="68">
        <v>2.4543969525488399E-3</v>
      </c>
      <c r="I1538" s="70">
        <v>0.48649130889124198</v>
      </c>
      <c r="J1538" s="44">
        <v>1672</v>
      </c>
      <c r="K1538" s="44">
        <v>16</v>
      </c>
      <c r="L1538" s="44">
        <v>1645</v>
      </c>
      <c r="M1538" s="44">
        <v>32</v>
      </c>
      <c r="N1538" s="44">
        <v>1707</v>
      </c>
      <c r="O1538" s="44">
        <v>22</v>
      </c>
      <c r="P1538" s="36"/>
      <c r="Q1538" s="36">
        <f t="shared" si="78"/>
        <v>1707</v>
      </c>
      <c r="R1538" s="36">
        <f t="shared" si="79"/>
        <v>22</v>
      </c>
      <c r="S1538" s="41"/>
      <c r="T1538" s="41">
        <f t="shared" si="76"/>
        <v>-1.6413373860182372</v>
      </c>
      <c r="U1538" s="41">
        <f t="shared" si="77"/>
        <v>-3.768996960486322</v>
      </c>
    </row>
    <row r="1539" spans="1:21">
      <c r="A1539" s="35" t="s">
        <v>1456</v>
      </c>
      <c r="B1539" s="36">
        <v>8.9411334284329609</v>
      </c>
      <c r="C1539" s="36">
        <v>293.66384153421302</v>
      </c>
      <c r="D1539" s="36"/>
      <c r="E1539" s="66">
        <v>3.4869813627036499</v>
      </c>
      <c r="F1539" s="66">
        <v>0.139836031717884</v>
      </c>
      <c r="G1539" s="68">
        <v>0.105311747231482</v>
      </c>
      <c r="H1539" s="68">
        <v>3.18582623883279E-3</v>
      </c>
      <c r="I1539" s="70">
        <v>0.49772379916086901</v>
      </c>
      <c r="J1539" s="44">
        <v>1667</v>
      </c>
      <c r="K1539" s="44">
        <v>15</v>
      </c>
      <c r="L1539" s="44">
        <v>1625</v>
      </c>
      <c r="M1539" s="44">
        <v>29</v>
      </c>
      <c r="N1539" s="44">
        <v>1719</v>
      </c>
      <c r="O1539" s="44">
        <v>28</v>
      </c>
      <c r="P1539" s="36"/>
      <c r="Q1539" s="36">
        <f t="shared" si="78"/>
        <v>1719</v>
      </c>
      <c r="R1539" s="36">
        <f t="shared" si="79"/>
        <v>28</v>
      </c>
      <c r="S1539" s="41"/>
      <c r="T1539" s="41">
        <f t="shared" si="76"/>
        <v>-2.5846153846153843</v>
      </c>
      <c r="U1539" s="41">
        <f t="shared" si="77"/>
        <v>-5.7846153846153845</v>
      </c>
    </row>
    <row r="1540" spans="1:21">
      <c r="A1540" s="35" t="s">
        <v>1455</v>
      </c>
      <c r="B1540" s="36">
        <v>4.9202930671782701</v>
      </c>
      <c r="C1540" s="36">
        <v>389.36106153726598</v>
      </c>
      <c r="D1540" s="36"/>
      <c r="E1540" s="66">
        <v>3.4158259208974302</v>
      </c>
      <c r="F1540" s="66">
        <v>0.117318101027113</v>
      </c>
      <c r="G1540" s="68">
        <v>0.10534103075526501</v>
      </c>
      <c r="H1540" s="68">
        <v>2.3679531374114198E-3</v>
      </c>
      <c r="I1540" s="70">
        <v>0.34622604832293802</v>
      </c>
      <c r="J1540" s="44">
        <v>1684</v>
      </c>
      <c r="K1540" s="44">
        <v>14</v>
      </c>
      <c r="L1540" s="44">
        <v>1655</v>
      </c>
      <c r="M1540" s="44">
        <v>25</v>
      </c>
      <c r="N1540" s="44">
        <v>1719</v>
      </c>
      <c r="O1540" s="44">
        <v>21</v>
      </c>
      <c r="P1540" s="36"/>
      <c r="Q1540" s="36">
        <f t="shared" si="78"/>
        <v>1719</v>
      </c>
      <c r="R1540" s="36">
        <f t="shared" si="79"/>
        <v>21</v>
      </c>
      <c r="S1540" s="41"/>
      <c r="T1540" s="41">
        <f t="shared" si="76"/>
        <v>-1.7522658610271902</v>
      </c>
      <c r="U1540" s="41">
        <f t="shared" si="77"/>
        <v>-3.8670694864048336</v>
      </c>
    </row>
    <row r="1541" spans="1:21">
      <c r="A1541" s="35" t="s">
        <v>1454</v>
      </c>
      <c r="B1541" s="36">
        <v>2.7738664242260098</v>
      </c>
      <c r="C1541" s="36">
        <v>432.74878226226002</v>
      </c>
      <c r="D1541" s="36"/>
      <c r="E1541" s="66">
        <v>3.6898725201871301</v>
      </c>
      <c r="F1541" s="66">
        <v>0.14579885391570699</v>
      </c>
      <c r="G1541" s="68">
        <v>0.106018584757788</v>
      </c>
      <c r="H1541" s="68">
        <v>3.4105165348200998E-3</v>
      </c>
      <c r="I1541" s="70">
        <v>0.37091729256457201</v>
      </c>
      <c r="J1541" s="44">
        <v>1626</v>
      </c>
      <c r="K1541" s="44">
        <v>16</v>
      </c>
      <c r="L1541" s="44">
        <v>1546</v>
      </c>
      <c r="M1541" s="44">
        <v>27</v>
      </c>
      <c r="N1541" s="44">
        <v>1731</v>
      </c>
      <c r="O1541" s="44">
        <v>30</v>
      </c>
      <c r="P1541" s="36"/>
      <c r="Q1541" s="36">
        <f t="shared" si="78"/>
        <v>1731</v>
      </c>
      <c r="R1541" s="36">
        <f t="shared" si="79"/>
        <v>30</v>
      </c>
      <c r="S1541" s="41"/>
      <c r="T1541" s="41">
        <f t="shared" si="76"/>
        <v>-5.17464424320828</v>
      </c>
      <c r="U1541" s="41">
        <f t="shared" si="77"/>
        <v>-11.966364812419146</v>
      </c>
    </row>
    <row r="1542" spans="1:21">
      <c r="A1542" s="35" t="s">
        <v>1453</v>
      </c>
      <c r="B1542" s="36">
        <v>17.877532006740999</v>
      </c>
      <c r="C1542" s="36">
        <v>1135.36743927007</v>
      </c>
      <c r="D1542" s="36"/>
      <c r="E1542" s="66">
        <v>4.2814307986799101</v>
      </c>
      <c r="F1542" s="66">
        <v>0.24752162382815701</v>
      </c>
      <c r="G1542" s="68">
        <v>0.106056295511424</v>
      </c>
      <c r="H1542" s="68">
        <v>2.0223937151456202E-3</v>
      </c>
      <c r="I1542" s="70">
        <v>0.36509941873003998</v>
      </c>
      <c r="J1542" s="44">
        <v>1508</v>
      </c>
      <c r="K1542" s="44">
        <v>21</v>
      </c>
      <c r="L1542" s="44">
        <v>1353</v>
      </c>
      <c r="M1542" s="44">
        <v>35</v>
      </c>
      <c r="N1542" s="44">
        <v>1732</v>
      </c>
      <c r="O1542" s="44">
        <v>17</v>
      </c>
      <c r="P1542" s="36"/>
      <c r="Q1542" s="36">
        <f t="shared" si="78"/>
        <v>1732</v>
      </c>
      <c r="R1542" s="36">
        <f t="shared" si="79"/>
        <v>17</v>
      </c>
      <c r="S1542" s="41"/>
      <c r="T1542" s="41">
        <f t="shared" si="76"/>
        <v>-11.456023651145603</v>
      </c>
      <c r="U1542" s="41">
        <f t="shared" si="77"/>
        <v>-28.011825572801179</v>
      </c>
    </row>
    <row r="1543" spans="1:21">
      <c r="A1543" s="35" t="s">
        <v>1452</v>
      </c>
      <c r="B1543" s="36">
        <v>14.1628984135968</v>
      </c>
      <c r="C1543" s="36">
        <v>1181.29330982997</v>
      </c>
      <c r="D1543" s="36"/>
      <c r="E1543" s="66">
        <v>3.6091806426041901</v>
      </c>
      <c r="F1543" s="66">
        <v>0.12990809639520401</v>
      </c>
      <c r="G1543" s="68">
        <v>0.106166625505915</v>
      </c>
      <c r="H1543" s="68">
        <v>2.3238507713807702E-3</v>
      </c>
      <c r="I1543" s="70">
        <v>-0.28708767035187699</v>
      </c>
      <c r="J1543" s="44">
        <v>1645</v>
      </c>
      <c r="K1543" s="44">
        <v>19</v>
      </c>
      <c r="L1543" s="44">
        <v>1577</v>
      </c>
      <c r="M1543" s="44">
        <v>25</v>
      </c>
      <c r="N1543" s="44">
        <v>1734</v>
      </c>
      <c r="O1543" s="44">
        <v>20</v>
      </c>
      <c r="P1543" s="36"/>
      <c r="Q1543" s="36">
        <f t="shared" si="78"/>
        <v>1734</v>
      </c>
      <c r="R1543" s="36">
        <f t="shared" si="79"/>
        <v>20</v>
      </c>
      <c r="S1543" s="41"/>
      <c r="T1543" s="41">
        <f t="shared" si="76"/>
        <v>-4.3119847812301844</v>
      </c>
      <c r="U1543" s="41">
        <f t="shared" si="77"/>
        <v>-9.9556119213696892</v>
      </c>
    </row>
    <row r="1544" spans="1:21">
      <c r="A1544" s="35" t="s">
        <v>1451</v>
      </c>
      <c r="B1544" s="36">
        <v>2.4904170291151102</v>
      </c>
      <c r="C1544" s="36">
        <v>628.69257200002301</v>
      </c>
      <c r="D1544" s="36"/>
      <c r="E1544" s="66">
        <v>3.7884549867666899</v>
      </c>
      <c r="F1544" s="66">
        <v>0.14830239109289101</v>
      </c>
      <c r="G1544" s="68">
        <v>0.106404500220838</v>
      </c>
      <c r="H1544" s="68">
        <v>2.5240834922646001E-3</v>
      </c>
      <c r="I1544" s="70">
        <v>0.431751864389183</v>
      </c>
      <c r="J1544" s="44">
        <v>1608</v>
      </c>
      <c r="K1544" s="44">
        <v>15</v>
      </c>
      <c r="L1544" s="44">
        <v>1510</v>
      </c>
      <c r="M1544" s="44">
        <v>26</v>
      </c>
      <c r="N1544" s="44">
        <v>1738</v>
      </c>
      <c r="O1544" s="44">
        <v>22</v>
      </c>
      <c r="P1544" s="36"/>
      <c r="Q1544" s="36">
        <f t="shared" si="78"/>
        <v>1738</v>
      </c>
      <c r="R1544" s="36">
        <f t="shared" si="79"/>
        <v>22</v>
      </c>
      <c r="S1544" s="41"/>
      <c r="T1544" s="41">
        <f t="shared" si="76"/>
        <v>-6.4900662251655623</v>
      </c>
      <c r="U1544" s="41">
        <f t="shared" si="77"/>
        <v>-15.099337748344372</v>
      </c>
    </row>
    <row r="1545" spans="1:21">
      <c r="A1545" s="35" t="s">
        <v>1450</v>
      </c>
      <c r="B1545" s="36">
        <v>4.0829982525821604</v>
      </c>
      <c r="C1545" s="36">
        <v>210.51441287576301</v>
      </c>
      <c r="D1545" s="36"/>
      <c r="E1545" s="66">
        <v>3.3285697685397801</v>
      </c>
      <c r="F1545" s="66">
        <v>0.111757958575219</v>
      </c>
      <c r="G1545" s="68">
        <v>0.106754600392871</v>
      </c>
      <c r="H1545" s="68">
        <v>3.43167609414319E-3</v>
      </c>
      <c r="I1545" s="70">
        <v>0.54094153997134098</v>
      </c>
      <c r="J1545" s="44">
        <v>1716</v>
      </c>
      <c r="K1545" s="44">
        <v>13</v>
      </c>
      <c r="L1545" s="44">
        <v>1693</v>
      </c>
      <c r="M1545" s="44">
        <v>25</v>
      </c>
      <c r="N1545" s="44">
        <v>1744</v>
      </c>
      <c r="O1545" s="44">
        <v>29</v>
      </c>
      <c r="P1545" s="36"/>
      <c r="Q1545" s="36">
        <f t="shared" si="78"/>
        <v>1744</v>
      </c>
      <c r="R1545" s="36">
        <f t="shared" si="79"/>
        <v>29</v>
      </c>
      <c r="S1545" s="41"/>
      <c r="T1545" s="41">
        <f t="shared" si="76"/>
        <v>-1.3585351447135263</v>
      </c>
      <c r="U1545" s="41">
        <f t="shared" si="77"/>
        <v>-3.0124040165386887</v>
      </c>
    </row>
    <row r="1546" spans="1:21">
      <c r="A1546" s="35" t="s">
        <v>1449</v>
      </c>
      <c r="B1546" s="36">
        <v>2.6646424417665</v>
      </c>
      <c r="C1546" s="36">
        <v>412.75242815992101</v>
      </c>
      <c r="D1546" s="36"/>
      <c r="E1546" s="66">
        <v>5.3296090077560896</v>
      </c>
      <c r="F1546" s="66">
        <v>0.239219849835484</v>
      </c>
      <c r="G1546" s="68">
        <v>0.10705803176409701</v>
      </c>
      <c r="H1546" s="68">
        <v>2.6914551750078699E-3</v>
      </c>
      <c r="I1546" s="70">
        <v>0.57354451190345501</v>
      </c>
      <c r="J1546" s="44">
        <v>1347</v>
      </c>
      <c r="K1546" s="44">
        <v>14</v>
      </c>
      <c r="L1546" s="44">
        <v>1109</v>
      </c>
      <c r="M1546" s="44">
        <v>23</v>
      </c>
      <c r="N1546" s="44">
        <v>1749</v>
      </c>
      <c r="O1546" s="44">
        <v>23</v>
      </c>
      <c r="P1546" s="36"/>
      <c r="Q1546" s="36">
        <f t="shared" si="78"/>
        <v>1749</v>
      </c>
      <c r="R1546" s="36">
        <f t="shared" si="79"/>
        <v>23</v>
      </c>
      <c r="S1546" s="41"/>
      <c r="T1546" s="41">
        <f t="shared" ref="T1546:T1568" si="80">(L1546-J1546)/L1546*100</f>
        <v>-21.460775473399458</v>
      </c>
      <c r="U1546" s="41">
        <f t="shared" ref="U1546:U1568" si="81">(L1546-N1546)/L1546*100</f>
        <v>-57.709648331830479</v>
      </c>
    </row>
    <row r="1547" spans="1:21">
      <c r="A1547" s="35" t="s">
        <v>1448</v>
      </c>
      <c r="B1547" s="36">
        <v>2.8483756218847902</v>
      </c>
      <c r="C1547" s="36">
        <v>788.144366843895</v>
      </c>
      <c r="D1547" s="36"/>
      <c r="E1547" s="66">
        <v>3.93888673407662</v>
      </c>
      <c r="F1547" s="66">
        <v>9.8180750396820504E-2</v>
      </c>
      <c r="G1547" s="68">
        <v>0.107435821408775</v>
      </c>
      <c r="H1547" s="68">
        <v>3.9684671218155497E-3</v>
      </c>
      <c r="I1547" s="70">
        <v>0.496839179265186</v>
      </c>
      <c r="J1547" s="44">
        <v>1584</v>
      </c>
      <c r="K1547" s="44">
        <v>13</v>
      </c>
      <c r="L1547" s="44">
        <v>1458</v>
      </c>
      <c r="M1547" s="44">
        <v>16</v>
      </c>
      <c r="N1547" s="44">
        <v>1756</v>
      </c>
      <c r="O1547" s="44">
        <v>34</v>
      </c>
      <c r="P1547" s="36"/>
      <c r="Q1547" s="36">
        <f t="shared" ref="Q1547:Q1568" si="82">N1547</f>
        <v>1756</v>
      </c>
      <c r="R1547" s="36">
        <f t="shared" ref="R1547:R1568" si="83">O1547</f>
        <v>34</v>
      </c>
      <c r="S1547" s="41"/>
      <c r="T1547" s="41">
        <f t="shared" si="80"/>
        <v>-8.6419753086419746</v>
      </c>
      <c r="U1547" s="41">
        <f t="shared" si="81"/>
        <v>-20.438957475994513</v>
      </c>
    </row>
    <row r="1548" spans="1:21">
      <c r="A1548" s="35" t="s">
        <v>1447</v>
      </c>
      <c r="B1548" s="36">
        <v>3.05086855941336</v>
      </c>
      <c r="C1548" s="36">
        <v>225.98161404536501</v>
      </c>
      <c r="D1548" s="36"/>
      <c r="E1548" s="66">
        <v>3.1752876774244698</v>
      </c>
      <c r="F1548" s="66">
        <v>9.0789424105394007E-2</v>
      </c>
      <c r="G1548" s="68">
        <v>0.107448839321547</v>
      </c>
      <c r="H1548" s="68">
        <v>3.3087346608209802E-3</v>
      </c>
      <c r="I1548" s="70">
        <v>0.45439863543631098</v>
      </c>
      <c r="J1548" s="44">
        <v>1761</v>
      </c>
      <c r="K1548" s="44">
        <v>13</v>
      </c>
      <c r="L1548" s="44">
        <v>1765</v>
      </c>
      <c r="M1548" s="44">
        <v>22</v>
      </c>
      <c r="N1548" s="44">
        <v>1756</v>
      </c>
      <c r="O1548" s="44">
        <v>28</v>
      </c>
      <c r="P1548" s="36"/>
      <c r="Q1548" s="36">
        <f t="shared" si="82"/>
        <v>1756</v>
      </c>
      <c r="R1548" s="36">
        <f t="shared" si="83"/>
        <v>28</v>
      </c>
      <c r="S1548" s="41"/>
      <c r="T1548" s="41">
        <f t="shared" si="80"/>
        <v>0.22662889518413595</v>
      </c>
      <c r="U1548" s="41">
        <f t="shared" si="81"/>
        <v>0.50991501416430596</v>
      </c>
    </row>
    <row r="1549" spans="1:21">
      <c r="A1549" s="35" t="s">
        <v>1446</v>
      </c>
      <c r="B1549" s="36">
        <v>1.88714236183698</v>
      </c>
      <c r="C1549" s="36">
        <v>262.18520261065498</v>
      </c>
      <c r="D1549" s="36"/>
      <c r="E1549" s="66">
        <v>3.40648260895443</v>
      </c>
      <c r="F1549" s="66">
        <v>0.121211503880021</v>
      </c>
      <c r="G1549" s="68">
        <v>0.107712169448303</v>
      </c>
      <c r="H1549" s="68">
        <v>3.4304017784267302E-3</v>
      </c>
      <c r="I1549" s="70">
        <v>0.34654098935908401</v>
      </c>
      <c r="J1549" s="44">
        <v>1704</v>
      </c>
      <c r="K1549" s="44">
        <v>16</v>
      </c>
      <c r="L1549" s="44">
        <v>1659</v>
      </c>
      <c r="M1549" s="44">
        <v>26</v>
      </c>
      <c r="N1549" s="44">
        <v>1760</v>
      </c>
      <c r="O1549" s="44">
        <v>29</v>
      </c>
      <c r="P1549" s="36"/>
      <c r="Q1549" s="36">
        <f t="shared" si="82"/>
        <v>1760</v>
      </c>
      <c r="R1549" s="36">
        <f t="shared" si="83"/>
        <v>29</v>
      </c>
      <c r="S1549" s="41"/>
      <c r="T1549" s="41">
        <f t="shared" si="80"/>
        <v>-2.7124773960216997</v>
      </c>
      <c r="U1549" s="41">
        <f t="shared" si="81"/>
        <v>-6.0880048221820378</v>
      </c>
    </row>
    <row r="1550" spans="1:21">
      <c r="A1550" s="35" t="s">
        <v>1445</v>
      </c>
      <c r="B1550" s="36">
        <v>4.6786938944130396</v>
      </c>
      <c r="C1550" s="36">
        <v>314.68828141753602</v>
      </c>
      <c r="D1550" s="36"/>
      <c r="E1550" s="66">
        <v>3.4662373654072902</v>
      </c>
      <c r="F1550" s="66">
        <v>0.14051639286727099</v>
      </c>
      <c r="G1550" s="68">
        <v>0.10787286939342899</v>
      </c>
      <c r="H1550" s="68">
        <v>3.2013440408307499E-3</v>
      </c>
      <c r="I1550" s="70">
        <v>0.31888119403391202</v>
      </c>
      <c r="J1550" s="44">
        <v>1691</v>
      </c>
      <c r="K1550" s="44">
        <v>17</v>
      </c>
      <c r="L1550" s="44">
        <v>1634</v>
      </c>
      <c r="M1550" s="44">
        <v>29</v>
      </c>
      <c r="N1550" s="44">
        <v>1763</v>
      </c>
      <c r="O1550" s="44">
        <v>27</v>
      </c>
      <c r="P1550" s="36"/>
      <c r="Q1550" s="36">
        <f t="shared" si="82"/>
        <v>1763</v>
      </c>
      <c r="R1550" s="36">
        <f t="shared" si="83"/>
        <v>27</v>
      </c>
      <c r="S1550" s="41"/>
      <c r="T1550" s="41">
        <f t="shared" si="80"/>
        <v>-3.4883720930232558</v>
      </c>
      <c r="U1550" s="41">
        <f t="shared" si="81"/>
        <v>-7.8947368421052628</v>
      </c>
    </row>
    <row r="1551" spans="1:21">
      <c r="A1551" s="35" t="s">
        <v>1444</v>
      </c>
      <c r="B1551" s="36">
        <v>3.1960933514251502</v>
      </c>
      <c r="C1551" s="36">
        <v>299.92503835505198</v>
      </c>
      <c r="D1551" s="36"/>
      <c r="E1551" s="66">
        <v>3.3206550818103202</v>
      </c>
      <c r="F1551" s="66">
        <v>0.13855552048832501</v>
      </c>
      <c r="G1551" s="68">
        <v>0.10826254226253899</v>
      </c>
      <c r="H1551" s="68">
        <v>3.25480044748703E-3</v>
      </c>
      <c r="I1551" s="70">
        <v>0.65651454004184995</v>
      </c>
      <c r="J1551" s="44">
        <v>1730</v>
      </c>
      <c r="K1551" s="44">
        <v>13</v>
      </c>
      <c r="L1551" s="44">
        <v>1697</v>
      </c>
      <c r="M1551" s="44">
        <v>31</v>
      </c>
      <c r="N1551" s="44">
        <v>1770</v>
      </c>
      <c r="O1551" s="44">
        <v>27</v>
      </c>
      <c r="P1551" s="36"/>
      <c r="Q1551" s="36">
        <f t="shared" si="82"/>
        <v>1770</v>
      </c>
      <c r="R1551" s="36">
        <f t="shared" si="83"/>
        <v>27</v>
      </c>
      <c r="S1551" s="41"/>
      <c r="T1551" s="41">
        <f t="shared" si="80"/>
        <v>-1.9446081319976427</v>
      </c>
      <c r="U1551" s="41">
        <f t="shared" si="81"/>
        <v>-4.3017088980553915</v>
      </c>
    </row>
    <row r="1552" spans="1:21">
      <c r="A1552" s="35" t="s">
        <v>1443</v>
      </c>
      <c r="B1552" s="36">
        <v>3.0618202157068999</v>
      </c>
      <c r="C1552" s="36">
        <v>1474.6212635279901</v>
      </c>
      <c r="D1552" s="36"/>
      <c r="E1552" s="66">
        <v>3.4425225421668202</v>
      </c>
      <c r="F1552" s="66">
        <v>0.112544918443013</v>
      </c>
      <c r="G1552" s="68">
        <v>0.108611991785054</v>
      </c>
      <c r="H1552" s="68">
        <v>2.6412094489146002E-3</v>
      </c>
      <c r="I1552" s="70">
        <v>0.26698651402548701</v>
      </c>
      <c r="J1552" s="44">
        <v>1703</v>
      </c>
      <c r="K1552" s="44">
        <v>15</v>
      </c>
      <c r="L1552" s="44">
        <v>1644</v>
      </c>
      <c r="M1552" s="44">
        <v>24</v>
      </c>
      <c r="N1552" s="44">
        <v>1775</v>
      </c>
      <c r="O1552" s="44">
        <v>22</v>
      </c>
      <c r="P1552" s="36"/>
      <c r="Q1552" s="36">
        <f t="shared" si="82"/>
        <v>1775</v>
      </c>
      <c r="R1552" s="36">
        <f t="shared" si="83"/>
        <v>22</v>
      </c>
      <c r="S1552" s="41"/>
      <c r="T1552" s="41">
        <f t="shared" si="80"/>
        <v>-3.5888077858880778</v>
      </c>
      <c r="U1552" s="41">
        <f t="shared" si="81"/>
        <v>-7.9683698296836987</v>
      </c>
    </row>
    <row r="1553" spans="1:21">
      <c r="A1553" s="35" t="s">
        <v>1442</v>
      </c>
      <c r="B1553" s="36">
        <v>1.7777164054577601</v>
      </c>
      <c r="C1553" s="36">
        <v>950.99261306687401</v>
      </c>
      <c r="D1553" s="36"/>
      <c r="E1553" s="66">
        <v>3.52007895222886</v>
      </c>
      <c r="F1553" s="66">
        <v>0.12535753487306101</v>
      </c>
      <c r="G1553" s="68">
        <v>0.108735135819072</v>
      </c>
      <c r="H1553" s="68">
        <v>3.0684258870225301E-3</v>
      </c>
      <c r="I1553" s="70">
        <v>0.425433767118856</v>
      </c>
      <c r="J1553" s="44">
        <v>1685</v>
      </c>
      <c r="K1553" s="44">
        <v>14</v>
      </c>
      <c r="L1553" s="44">
        <v>1612</v>
      </c>
      <c r="M1553" s="44">
        <v>25</v>
      </c>
      <c r="N1553" s="44">
        <v>1778</v>
      </c>
      <c r="O1553" s="44">
        <v>26</v>
      </c>
      <c r="P1553" s="36"/>
      <c r="Q1553" s="36">
        <f t="shared" si="82"/>
        <v>1778</v>
      </c>
      <c r="R1553" s="36">
        <f t="shared" si="83"/>
        <v>26</v>
      </c>
      <c r="S1553" s="41"/>
      <c r="T1553" s="41">
        <f t="shared" si="80"/>
        <v>-4.5285359801488827</v>
      </c>
      <c r="U1553" s="41">
        <f t="shared" si="81"/>
        <v>-10.297766749379653</v>
      </c>
    </row>
    <row r="1554" spans="1:21">
      <c r="A1554" s="35" t="s">
        <v>1441</v>
      </c>
      <c r="B1554" s="36">
        <v>1.7146848906277701</v>
      </c>
      <c r="C1554" s="36">
        <v>603.74333301739705</v>
      </c>
      <c r="D1554" s="36"/>
      <c r="E1554" s="66">
        <v>3.7918911714016201</v>
      </c>
      <c r="F1554" s="66">
        <v>0.125562573980224</v>
      </c>
      <c r="G1554" s="68">
        <v>0.110580421413664</v>
      </c>
      <c r="H1554" s="68">
        <v>2.9578938217591499E-3</v>
      </c>
      <c r="I1554" s="70">
        <v>0.61847274081588099</v>
      </c>
      <c r="J1554" s="44">
        <v>1638</v>
      </c>
      <c r="K1554" s="44">
        <v>11</v>
      </c>
      <c r="L1554" s="44">
        <v>1509</v>
      </c>
      <c r="M1554" s="44">
        <v>22</v>
      </c>
      <c r="N1554" s="44">
        <v>1808</v>
      </c>
      <c r="O1554" s="44">
        <v>24</v>
      </c>
      <c r="P1554" s="36"/>
      <c r="Q1554" s="36">
        <f t="shared" si="82"/>
        <v>1808</v>
      </c>
      <c r="R1554" s="36">
        <f t="shared" si="83"/>
        <v>24</v>
      </c>
      <c r="S1554" s="41"/>
      <c r="T1554" s="41">
        <f t="shared" si="80"/>
        <v>-8.5487077534791247</v>
      </c>
      <c r="U1554" s="41">
        <f t="shared" si="81"/>
        <v>-19.814446653412858</v>
      </c>
    </row>
    <row r="1555" spans="1:21">
      <c r="A1555" s="35" t="s">
        <v>1440</v>
      </c>
      <c r="B1555" s="36">
        <v>9.0843929931752694</v>
      </c>
      <c r="C1555" s="36">
        <v>677.14891770344502</v>
      </c>
      <c r="D1555" s="36"/>
      <c r="E1555" s="66">
        <v>3.5504328569362</v>
      </c>
      <c r="F1555" s="66">
        <v>0.15250509567463999</v>
      </c>
      <c r="G1555" s="68">
        <v>0.111158583527026</v>
      </c>
      <c r="H1555" s="68">
        <v>3.0297330853686199E-3</v>
      </c>
      <c r="I1555" s="70">
        <v>0.28574964178962398</v>
      </c>
      <c r="J1555" s="44">
        <v>1696</v>
      </c>
      <c r="K1555" s="44">
        <v>18</v>
      </c>
      <c r="L1555" s="44">
        <v>1600</v>
      </c>
      <c r="M1555" s="44">
        <v>30</v>
      </c>
      <c r="N1555" s="44">
        <v>1818</v>
      </c>
      <c r="O1555" s="44">
        <v>25</v>
      </c>
      <c r="P1555" s="36"/>
      <c r="Q1555" s="36">
        <f t="shared" si="82"/>
        <v>1818</v>
      </c>
      <c r="R1555" s="36">
        <f t="shared" si="83"/>
        <v>25</v>
      </c>
      <c r="S1555" s="41"/>
      <c r="T1555" s="41">
        <f t="shared" si="80"/>
        <v>-6</v>
      </c>
      <c r="U1555" s="41">
        <f t="shared" si="81"/>
        <v>-13.625000000000002</v>
      </c>
    </row>
    <row r="1556" spans="1:21">
      <c r="A1556" s="35" t="s">
        <v>1439</v>
      </c>
      <c r="B1556" s="36">
        <v>4.5011081098087704</v>
      </c>
      <c r="C1556" s="36">
        <v>516.02084517848596</v>
      </c>
      <c r="D1556" s="36"/>
      <c r="E1556" s="66">
        <v>4.7157130804645897</v>
      </c>
      <c r="F1556" s="66">
        <v>0.26302200485273503</v>
      </c>
      <c r="G1556" s="68">
        <v>0.11177436897895</v>
      </c>
      <c r="H1556" s="68">
        <v>3.6183828985429599E-3</v>
      </c>
      <c r="I1556" s="70">
        <v>0.255817682454267</v>
      </c>
      <c r="J1556" s="44">
        <v>1473</v>
      </c>
      <c r="K1556" s="44">
        <v>22</v>
      </c>
      <c r="L1556" s="44">
        <v>1240</v>
      </c>
      <c r="M1556" s="44">
        <v>31</v>
      </c>
      <c r="N1556" s="44">
        <v>1828</v>
      </c>
      <c r="O1556" s="44">
        <v>29</v>
      </c>
      <c r="P1556" s="36"/>
      <c r="Q1556" s="36">
        <f t="shared" si="82"/>
        <v>1828</v>
      </c>
      <c r="R1556" s="36">
        <f t="shared" si="83"/>
        <v>29</v>
      </c>
      <c r="S1556" s="41"/>
      <c r="T1556" s="41">
        <f t="shared" si="80"/>
        <v>-18.79032258064516</v>
      </c>
      <c r="U1556" s="41">
        <f t="shared" si="81"/>
        <v>-47.41935483870968</v>
      </c>
    </row>
    <row r="1557" spans="1:21">
      <c r="A1557" s="35" t="s">
        <v>1438</v>
      </c>
      <c r="B1557" s="36">
        <v>2.78813062035448</v>
      </c>
      <c r="C1557" s="36">
        <v>168.113348891485</v>
      </c>
      <c r="D1557" s="36"/>
      <c r="E1557" s="66">
        <v>3.89121634994404</v>
      </c>
      <c r="F1557" s="66">
        <v>0.15263538299929999</v>
      </c>
      <c r="G1557" s="68">
        <v>0.112094890187579</v>
      </c>
      <c r="H1557" s="68">
        <v>2.9599299970778201E-3</v>
      </c>
      <c r="I1557" s="70">
        <v>0.29794078369286398</v>
      </c>
      <c r="J1557" s="44">
        <v>1628</v>
      </c>
      <c r="K1557" s="44">
        <v>16</v>
      </c>
      <c r="L1557" s="44">
        <v>1474</v>
      </c>
      <c r="M1557" s="44">
        <v>26</v>
      </c>
      <c r="N1557" s="44">
        <v>1833</v>
      </c>
      <c r="O1557" s="44">
        <v>24</v>
      </c>
      <c r="P1557" s="36"/>
      <c r="Q1557" s="36">
        <f t="shared" si="82"/>
        <v>1833</v>
      </c>
      <c r="R1557" s="36">
        <f t="shared" si="83"/>
        <v>24</v>
      </c>
      <c r="S1557" s="41"/>
      <c r="T1557" s="41">
        <f t="shared" si="80"/>
        <v>-10.44776119402985</v>
      </c>
      <c r="U1557" s="41">
        <f t="shared" si="81"/>
        <v>-24.35549525101764</v>
      </c>
    </row>
    <row r="1558" spans="1:21">
      <c r="A1558" s="35" t="s">
        <v>1437</v>
      </c>
      <c r="B1558" s="36">
        <v>2.0628973465368001</v>
      </c>
      <c r="C1558" s="36">
        <v>332.69423307389098</v>
      </c>
      <c r="D1558" s="36"/>
      <c r="E1558" s="66">
        <v>2.9255020909887999</v>
      </c>
      <c r="F1558" s="66">
        <v>9.94197849095763E-2</v>
      </c>
      <c r="G1558" s="68">
        <v>0.112767830219366</v>
      </c>
      <c r="H1558" s="68">
        <v>2.57024724579384E-3</v>
      </c>
      <c r="I1558" s="70">
        <v>0.214451631751683</v>
      </c>
      <c r="J1558" s="44">
        <v>1871</v>
      </c>
      <c r="K1558" s="44">
        <v>16</v>
      </c>
      <c r="L1558" s="44">
        <v>1895</v>
      </c>
      <c r="M1558" s="44">
        <v>28</v>
      </c>
      <c r="N1558" s="44">
        <v>1844</v>
      </c>
      <c r="O1558" s="44">
        <v>21</v>
      </c>
      <c r="P1558" s="36"/>
      <c r="Q1558" s="36">
        <f t="shared" si="82"/>
        <v>1844</v>
      </c>
      <c r="R1558" s="36">
        <f t="shared" si="83"/>
        <v>21</v>
      </c>
      <c r="S1558" s="41"/>
      <c r="T1558" s="41">
        <f t="shared" si="80"/>
        <v>1.2664907651715038</v>
      </c>
      <c r="U1558" s="41">
        <f t="shared" si="81"/>
        <v>2.6912928759894461</v>
      </c>
    </row>
    <row r="1559" spans="1:21">
      <c r="A1559" s="35" t="s">
        <v>1436</v>
      </c>
      <c r="B1559" s="36">
        <v>13.865915251283599</v>
      </c>
      <c r="C1559" s="36">
        <v>405.91165089093801</v>
      </c>
      <c r="D1559" s="36"/>
      <c r="E1559" s="66">
        <v>3.3442079380887</v>
      </c>
      <c r="F1559" s="66">
        <v>9.7582073197003502E-2</v>
      </c>
      <c r="G1559" s="68">
        <v>0.115418979658914</v>
      </c>
      <c r="H1559" s="68">
        <v>3.7438251306170199E-3</v>
      </c>
      <c r="I1559" s="70">
        <v>0.14287755613702099</v>
      </c>
      <c r="J1559" s="44">
        <v>1777</v>
      </c>
      <c r="K1559" s="44">
        <v>17</v>
      </c>
      <c r="L1559" s="44">
        <v>1686</v>
      </c>
      <c r="M1559" s="44">
        <v>22</v>
      </c>
      <c r="N1559" s="44">
        <v>1886</v>
      </c>
      <c r="O1559" s="44">
        <v>29</v>
      </c>
      <c r="P1559" s="36"/>
      <c r="Q1559" s="36">
        <f t="shared" si="82"/>
        <v>1886</v>
      </c>
      <c r="R1559" s="36">
        <f t="shared" si="83"/>
        <v>29</v>
      </c>
      <c r="S1559" s="41"/>
      <c r="T1559" s="41">
        <f t="shared" si="80"/>
        <v>-5.3973902728351124</v>
      </c>
      <c r="U1559" s="41">
        <f t="shared" si="81"/>
        <v>-11.862396204033216</v>
      </c>
    </row>
    <row r="1560" spans="1:21">
      <c r="A1560" s="35" t="s">
        <v>1435</v>
      </c>
      <c r="B1560" s="36">
        <v>2.3630093973149302</v>
      </c>
      <c r="C1560" s="36">
        <v>227.83802047597001</v>
      </c>
      <c r="D1560" s="36"/>
      <c r="E1560" s="66">
        <v>2.6547975718661001</v>
      </c>
      <c r="F1560" s="66">
        <v>0.10665898174101</v>
      </c>
      <c r="G1560" s="68">
        <v>0.129150468973384</v>
      </c>
      <c r="H1560" s="68">
        <v>3.6608317637579499E-3</v>
      </c>
      <c r="I1560" s="70">
        <v>0.40403682917561501</v>
      </c>
      <c r="J1560" s="44">
        <v>2073</v>
      </c>
      <c r="K1560" s="44">
        <v>17</v>
      </c>
      <c r="L1560" s="44">
        <v>2061</v>
      </c>
      <c r="M1560" s="44">
        <v>35</v>
      </c>
      <c r="N1560" s="44">
        <v>2086</v>
      </c>
      <c r="O1560" s="44">
        <v>25</v>
      </c>
      <c r="P1560" s="36"/>
      <c r="Q1560" s="36">
        <f t="shared" si="82"/>
        <v>2086</v>
      </c>
      <c r="R1560" s="36">
        <f t="shared" si="83"/>
        <v>25</v>
      </c>
      <c r="S1560" s="41"/>
      <c r="T1560" s="41">
        <f t="shared" si="80"/>
        <v>-0.58224163027656484</v>
      </c>
      <c r="U1560" s="41">
        <f t="shared" si="81"/>
        <v>-1.2130033964095099</v>
      </c>
    </row>
    <row r="1561" spans="1:21">
      <c r="A1561" s="35" t="s">
        <v>1434</v>
      </c>
      <c r="B1561" s="36">
        <v>7.3645429372537503</v>
      </c>
      <c r="C1561" s="36">
        <v>405.91734297400302</v>
      </c>
      <c r="D1561" s="36"/>
      <c r="E1561" s="66">
        <v>3.1440971949376499</v>
      </c>
      <c r="F1561" s="66">
        <v>0.137135401895701</v>
      </c>
      <c r="G1561" s="68">
        <v>0.13000262556785999</v>
      </c>
      <c r="H1561" s="68">
        <v>4.1738146405111698E-3</v>
      </c>
      <c r="I1561" s="70">
        <v>0.55931881090338997</v>
      </c>
      <c r="J1561" s="44">
        <v>1931</v>
      </c>
      <c r="K1561" s="44">
        <v>16</v>
      </c>
      <c r="L1561" s="44">
        <v>1780</v>
      </c>
      <c r="M1561" s="44">
        <v>34</v>
      </c>
      <c r="N1561" s="44">
        <v>2097</v>
      </c>
      <c r="O1561" s="44">
        <v>28</v>
      </c>
      <c r="P1561" s="36"/>
      <c r="Q1561" s="36">
        <f t="shared" si="82"/>
        <v>2097</v>
      </c>
      <c r="R1561" s="36">
        <f t="shared" si="83"/>
        <v>28</v>
      </c>
      <c r="S1561" s="41"/>
      <c r="T1561" s="41">
        <f t="shared" si="80"/>
        <v>-8.4831460674157295</v>
      </c>
      <c r="U1561" s="41">
        <f t="shared" si="81"/>
        <v>-17.808988764044944</v>
      </c>
    </row>
    <row r="1562" spans="1:21">
      <c r="A1562" s="35" t="s">
        <v>1433</v>
      </c>
      <c r="B1562" s="36">
        <v>4.3911182940696696</v>
      </c>
      <c r="C1562" s="36">
        <v>273.294173497759</v>
      </c>
      <c r="D1562" s="36"/>
      <c r="E1562" s="66">
        <v>2.75577520732188</v>
      </c>
      <c r="F1562" s="66">
        <v>9.6127236401602797E-2</v>
      </c>
      <c r="G1562" s="68">
        <v>0.13825963013412601</v>
      </c>
      <c r="H1562" s="68">
        <v>5.1864752382498498E-3</v>
      </c>
      <c r="I1562" s="70">
        <v>-0.237535220515528</v>
      </c>
      <c r="J1562" s="44">
        <v>2101</v>
      </c>
      <c r="K1562" s="44">
        <v>25</v>
      </c>
      <c r="L1562" s="44">
        <v>1996</v>
      </c>
      <c r="M1562" s="44">
        <v>30</v>
      </c>
      <c r="N1562" s="44">
        <v>2205</v>
      </c>
      <c r="O1562" s="44">
        <v>33</v>
      </c>
      <c r="P1562" s="36"/>
      <c r="Q1562" s="36">
        <f t="shared" si="82"/>
        <v>2205</v>
      </c>
      <c r="R1562" s="36">
        <f t="shared" si="83"/>
        <v>33</v>
      </c>
      <c r="S1562" s="41"/>
      <c r="T1562" s="41">
        <f t="shared" si="80"/>
        <v>-5.2605210420841679</v>
      </c>
      <c r="U1562" s="41">
        <f t="shared" si="81"/>
        <v>-10.470941883767534</v>
      </c>
    </row>
    <row r="1563" spans="1:21">
      <c r="A1563" s="35" t="s">
        <v>1432</v>
      </c>
      <c r="B1563" s="36">
        <v>6.4759001166895498</v>
      </c>
      <c r="C1563" s="36">
        <v>609.60851567780799</v>
      </c>
      <c r="D1563" s="36"/>
      <c r="E1563" s="66">
        <v>2.92172466420757</v>
      </c>
      <c r="F1563" s="66">
        <v>0.113151585461246</v>
      </c>
      <c r="G1563" s="68">
        <v>0.143140526360372</v>
      </c>
      <c r="H1563" s="68">
        <v>5.3390178970890304E-3</v>
      </c>
      <c r="I1563" s="70">
        <v>-0.187977633737274</v>
      </c>
      <c r="J1563" s="44">
        <v>2079</v>
      </c>
      <c r="K1563" s="44">
        <v>26</v>
      </c>
      <c r="L1563" s="44">
        <v>1898</v>
      </c>
      <c r="M1563" s="44">
        <v>32</v>
      </c>
      <c r="N1563" s="44">
        <v>2265</v>
      </c>
      <c r="O1563" s="44">
        <v>32</v>
      </c>
      <c r="P1563" s="36"/>
      <c r="Q1563" s="36">
        <f t="shared" si="82"/>
        <v>2265</v>
      </c>
      <c r="R1563" s="36">
        <f t="shared" si="83"/>
        <v>32</v>
      </c>
      <c r="S1563" s="41"/>
      <c r="T1563" s="41">
        <f t="shared" si="80"/>
        <v>-9.5363540569020024</v>
      </c>
      <c r="U1563" s="41">
        <f t="shared" si="81"/>
        <v>-19.336143308746049</v>
      </c>
    </row>
    <row r="1564" spans="1:21">
      <c r="A1564" s="35" t="s">
        <v>1431</v>
      </c>
      <c r="B1564" s="36">
        <v>1.9145589528675799</v>
      </c>
      <c r="C1564" s="36">
        <v>509.05663955126403</v>
      </c>
      <c r="D1564" s="36"/>
      <c r="E1564" s="66">
        <v>2.8360156510593599</v>
      </c>
      <c r="F1564" s="66">
        <v>0.12836674737137099</v>
      </c>
      <c r="G1564" s="68">
        <v>0.14459020100700301</v>
      </c>
      <c r="H1564" s="68">
        <v>5.3073319767938604E-3</v>
      </c>
      <c r="I1564" s="70">
        <v>0.52380145060862304</v>
      </c>
      <c r="J1564" s="44">
        <v>2115</v>
      </c>
      <c r="K1564" s="44">
        <v>18</v>
      </c>
      <c r="L1564" s="44">
        <v>1947</v>
      </c>
      <c r="M1564" s="44">
        <v>38</v>
      </c>
      <c r="N1564" s="44">
        <v>2282</v>
      </c>
      <c r="O1564" s="44">
        <v>32</v>
      </c>
      <c r="P1564" s="36"/>
      <c r="Q1564" s="36">
        <f t="shared" si="82"/>
        <v>2282</v>
      </c>
      <c r="R1564" s="36">
        <f t="shared" si="83"/>
        <v>32</v>
      </c>
      <c r="S1564" s="41"/>
      <c r="T1564" s="41">
        <f t="shared" si="80"/>
        <v>-8.6286594761171038</v>
      </c>
      <c r="U1564" s="41">
        <f t="shared" si="81"/>
        <v>-17.205957883923986</v>
      </c>
    </row>
    <row r="1565" spans="1:21">
      <c r="A1565" s="35" t="s">
        <v>1430</v>
      </c>
      <c r="B1565" s="36">
        <v>4.09074519505476</v>
      </c>
      <c r="C1565" s="36">
        <v>376.53380853115101</v>
      </c>
      <c r="D1565" s="36"/>
      <c r="E1565" s="66">
        <v>2.7136718041552301</v>
      </c>
      <c r="F1565" s="66">
        <v>0.12959746090180499</v>
      </c>
      <c r="G1565" s="68">
        <v>0.15508663072183501</v>
      </c>
      <c r="H1565" s="68">
        <v>4.4712351564104797E-3</v>
      </c>
      <c r="I1565" s="70">
        <v>0.29445612035399599</v>
      </c>
      <c r="J1565" s="44">
        <v>2217</v>
      </c>
      <c r="K1565" s="44">
        <v>22</v>
      </c>
      <c r="L1565" s="44">
        <v>2022</v>
      </c>
      <c r="M1565" s="44">
        <v>41</v>
      </c>
      <c r="N1565" s="44">
        <v>2402</v>
      </c>
      <c r="O1565" s="44">
        <v>25</v>
      </c>
      <c r="P1565" s="36"/>
      <c r="Q1565" s="36">
        <f t="shared" si="82"/>
        <v>2402</v>
      </c>
      <c r="R1565" s="36">
        <f t="shared" si="83"/>
        <v>25</v>
      </c>
      <c r="S1565" s="41"/>
      <c r="T1565" s="41">
        <f t="shared" si="80"/>
        <v>-9.6439169139465868</v>
      </c>
      <c r="U1565" s="41">
        <f t="shared" si="81"/>
        <v>-18.793273986152325</v>
      </c>
    </row>
    <row r="1566" spans="1:21">
      <c r="A1566" s="35" t="s">
        <v>1429</v>
      </c>
      <c r="B1566" s="36">
        <v>3.8869486038821899</v>
      </c>
      <c r="C1566" s="36">
        <v>675.36426868320495</v>
      </c>
      <c r="D1566" s="36"/>
      <c r="E1566" s="66">
        <v>3.4086324232354901</v>
      </c>
      <c r="F1566" s="66">
        <v>0.16857827126927599</v>
      </c>
      <c r="G1566" s="68">
        <v>0.15604907364433199</v>
      </c>
      <c r="H1566" s="68">
        <v>4.4491197458161498E-3</v>
      </c>
      <c r="I1566" s="70">
        <v>0.14284598040903099</v>
      </c>
      <c r="J1566" s="44">
        <v>2020</v>
      </c>
      <c r="K1566" s="44">
        <v>23</v>
      </c>
      <c r="L1566" s="44">
        <v>1658</v>
      </c>
      <c r="M1566" s="44">
        <v>36</v>
      </c>
      <c r="N1566" s="44">
        <v>2413</v>
      </c>
      <c r="O1566" s="44">
        <v>24</v>
      </c>
      <c r="P1566" s="36"/>
      <c r="Q1566" s="36">
        <f t="shared" si="82"/>
        <v>2413</v>
      </c>
      <c r="R1566" s="36">
        <f t="shared" si="83"/>
        <v>24</v>
      </c>
      <c r="S1566" s="41"/>
      <c r="T1566" s="41">
        <f t="shared" si="80"/>
        <v>-21.833534378769599</v>
      </c>
      <c r="U1566" s="41">
        <f t="shared" si="81"/>
        <v>-45.536791314837153</v>
      </c>
    </row>
    <row r="1567" spans="1:21">
      <c r="A1567" s="35" t="s">
        <v>1428</v>
      </c>
      <c r="B1567" s="36">
        <v>2.0544843440048099</v>
      </c>
      <c r="C1567" s="36">
        <v>1317.1874079262</v>
      </c>
      <c r="D1567" s="36"/>
      <c r="E1567" s="66">
        <v>2.4025680939555798</v>
      </c>
      <c r="F1567" s="66">
        <v>0.11154627312205299</v>
      </c>
      <c r="G1567" s="68">
        <v>0.16161261262392401</v>
      </c>
      <c r="H1567" s="68">
        <v>5.6565825987403701E-3</v>
      </c>
      <c r="I1567" s="70">
        <v>0.62449606904052102</v>
      </c>
      <c r="J1567" s="44">
        <v>2365</v>
      </c>
      <c r="K1567" s="44">
        <v>17</v>
      </c>
      <c r="L1567" s="44">
        <v>2243</v>
      </c>
      <c r="M1567" s="44">
        <v>44</v>
      </c>
      <c r="N1567" s="44">
        <v>2472</v>
      </c>
      <c r="O1567" s="44">
        <v>30</v>
      </c>
      <c r="P1567" s="36"/>
      <c r="Q1567" s="36">
        <f t="shared" si="82"/>
        <v>2472</v>
      </c>
      <c r="R1567" s="36">
        <f t="shared" si="83"/>
        <v>30</v>
      </c>
      <c r="S1567" s="41"/>
      <c r="T1567" s="41">
        <f t="shared" si="80"/>
        <v>-5.4391440035666516</v>
      </c>
      <c r="U1567" s="41">
        <f t="shared" si="81"/>
        <v>-10.209540793580027</v>
      </c>
    </row>
    <row r="1568" spans="1:21">
      <c r="A1568" s="35" t="s">
        <v>1427</v>
      </c>
      <c r="B1568" s="36">
        <v>7.2556157018429897</v>
      </c>
      <c r="C1568" s="36">
        <v>346.11587570949899</v>
      </c>
      <c r="D1568" s="36"/>
      <c r="E1568" s="66">
        <v>1.70915583044954</v>
      </c>
      <c r="F1568" s="66">
        <v>0.115071805288187</v>
      </c>
      <c r="G1568" s="68">
        <v>0.270212681275324</v>
      </c>
      <c r="H1568" s="68">
        <v>1.14148984987058E-2</v>
      </c>
      <c r="I1568" s="70">
        <v>0.57335522602808398</v>
      </c>
      <c r="J1568" s="44">
        <v>3174</v>
      </c>
      <c r="K1568" s="44">
        <v>27</v>
      </c>
      <c r="L1568" s="44">
        <v>2969</v>
      </c>
      <c r="M1568" s="44">
        <v>80</v>
      </c>
      <c r="N1568" s="44">
        <v>3307</v>
      </c>
      <c r="O1568" s="44">
        <v>33</v>
      </c>
      <c r="P1568" s="36"/>
      <c r="Q1568" s="36">
        <f t="shared" si="82"/>
        <v>3307</v>
      </c>
      <c r="R1568" s="36">
        <f t="shared" si="83"/>
        <v>33</v>
      </c>
      <c r="S1568" s="41"/>
      <c r="T1568" s="41">
        <f t="shared" si="80"/>
        <v>-6.9046817110138088</v>
      </c>
      <c r="U1568" s="41">
        <f t="shared" si="81"/>
        <v>-11.384304479622768</v>
      </c>
    </row>
    <row r="1569" spans="1:21">
      <c r="B1569" s="36"/>
      <c r="C1569" s="36"/>
      <c r="D1569" s="36"/>
      <c r="E1569" s="66"/>
      <c r="F1569" s="66"/>
      <c r="G1569" s="68"/>
      <c r="H1569" s="68"/>
      <c r="I1569" s="70"/>
      <c r="J1569" s="36"/>
      <c r="K1569" s="36"/>
      <c r="L1569" s="36"/>
      <c r="M1569" s="36"/>
      <c r="N1569" s="36"/>
      <c r="O1569" s="36"/>
      <c r="P1569" s="36"/>
      <c r="Q1569" s="36"/>
      <c r="R1569" s="36"/>
      <c r="S1569" s="41"/>
      <c r="T1569" s="41"/>
      <c r="U1569" s="41"/>
    </row>
    <row r="1570" spans="1:21">
      <c r="A1570" s="43" t="s">
        <v>1426</v>
      </c>
      <c r="B1570" s="44">
        <v>900.01976830565104</v>
      </c>
      <c r="C1570" s="44">
        <v>63.463037392184297</v>
      </c>
      <c r="D1570" s="36"/>
      <c r="E1570" s="71">
        <v>16.058944535064199</v>
      </c>
      <c r="F1570" s="71">
        <v>0.66235652858498495</v>
      </c>
      <c r="G1570" s="69">
        <v>9.3803946960861403E-2</v>
      </c>
      <c r="H1570" s="69">
        <v>3.4891061383830698E-3</v>
      </c>
      <c r="I1570" s="76">
        <v>0.34706796780566201</v>
      </c>
      <c r="J1570" s="44">
        <v>600</v>
      </c>
      <c r="K1570" s="44">
        <v>10</v>
      </c>
      <c r="L1570" s="44">
        <v>389.4</v>
      </c>
      <c r="M1570" s="44">
        <v>7.8</v>
      </c>
      <c r="N1570" s="44">
        <v>1503</v>
      </c>
      <c r="O1570" s="44">
        <v>35</v>
      </c>
      <c r="P1570" s="36"/>
      <c r="Q1570" s="36">
        <f t="shared" ref="Q1570:Q1601" si="84">N1570</f>
        <v>1503</v>
      </c>
      <c r="R1570" s="36">
        <f t="shared" ref="R1570:R1601" si="85">O1570</f>
        <v>35</v>
      </c>
      <c r="S1570" s="41"/>
      <c r="T1570" s="41">
        <f t="shared" ref="T1570:T1601" si="86">(L1570-J1570)/L1570*100</f>
        <v>-54.083204930662568</v>
      </c>
      <c r="U1570" s="41">
        <f t="shared" ref="U1570:U1601" si="87">(L1570-N1570)/L1570*100</f>
        <v>-285.97842835130967</v>
      </c>
    </row>
    <row r="1571" spans="1:21">
      <c r="A1571" s="43" t="s">
        <v>1425</v>
      </c>
      <c r="B1571" s="44">
        <v>221.16217340225199</v>
      </c>
      <c r="C1571" s="44">
        <v>5.5034668093532098</v>
      </c>
      <c r="D1571" s="36"/>
      <c r="E1571" s="71">
        <v>3.6794816277741398</v>
      </c>
      <c r="F1571" s="71">
        <v>0.118153733840774</v>
      </c>
      <c r="G1571" s="69">
        <v>0.101251827143576</v>
      </c>
      <c r="H1571" s="69">
        <v>2.6998639422695799E-3</v>
      </c>
      <c r="I1571" s="76">
        <v>0.298623300478424</v>
      </c>
      <c r="J1571" s="44">
        <v>1591</v>
      </c>
      <c r="K1571" s="44">
        <v>14</v>
      </c>
      <c r="L1571" s="44">
        <v>1550</v>
      </c>
      <c r="M1571" s="44">
        <v>22</v>
      </c>
      <c r="N1571" s="44">
        <v>1646</v>
      </c>
      <c r="O1571" s="44">
        <v>25</v>
      </c>
      <c r="P1571" s="36"/>
      <c r="Q1571" s="36">
        <f t="shared" si="84"/>
        <v>1646</v>
      </c>
      <c r="R1571" s="36">
        <f t="shared" si="85"/>
        <v>25</v>
      </c>
      <c r="S1571" s="41"/>
      <c r="T1571" s="41">
        <f t="shared" si="86"/>
        <v>-2.6451612903225805</v>
      </c>
      <c r="U1571" s="41">
        <f t="shared" si="87"/>
        <v>-6.193548387096774</v>
      </c>
    </row>
    <row r="1572" spans="1:21">
      <c r="A1572" s="43" t="s">
        <v>1424</v>
      </c>
      <c r="B1572" s="44">
        <v>2051.09238265254</v>
      </c>
      <c r="C1572" s="44">
        <v>3.4959822592504399</v>
      </c>
      <c r="D1572" s="36"/>
      <c r="E1572" s="71">
        <v>3.1077100949565302</v>
      </c>
      <c r="F1572" s="71">
        <v>0.102360617861867</v>
      </c>
      <c r="G1572" s="69">
        <v>0.102148429814471</v>
      </c>
      <c r="H1572" s="69">
        <v>3.3284048895181602E-3</v>
      </c>
      <c r="I1572" s="76">
        <v>0.43573847709119001</v>
      </c>
      <c r="J1572" s="44">
        <v>1736</v>
      </c>
      <c r="K1572" s="44">
        <v>14</v>
      </c>
      <c r="L1572" s="44">
        <v>1798</v>
      </c>
      <c r="M1572" s="44">
        <v>26</v>
      </c>
      <c r="N1572" s="44">
        <v>1663</v>
      </c>
      <c r="O1572" s="44">
        <v>30</v>
      </c>
      <c r="P1572" s="36"/>
      <c r="Q1572" s="36">
        <f t="shared" si="84"/>
        <v>1663</v>
      </c>
      <c r="R1572" s="36">
        <f t="shared" si="85"/>
        <v>30</v>
      </c>
      <c r="S1572" s="41"/>
      <c r="T1572" s="41">
        <f t="shared" si="86"/>
        <v>3.4482758620689653</v>
      </c>
      <c r="U1572" s="41">
        <f t="shared" si="87"/>
        <v>7.5083426028921023</v>
      </c>
    </row>
    <row r="1573" spans="1:21">
      <c r="A1573" s="43" t="s">
        <v>1423</v>
      </c>
      <c r="B1573" s="44">
        <v>475.529392961074</v>
      </c>
      <c r="C1573" s="44">
        <v>11.345391570181301</v>
      </c>
      <c r="D1573" s="36"/>
      <c r="E1573" s="71">
        <v>3.5168639143845599</v>
      </c>
      <c r="F1573" s="71">
        <v>0.101104909128532</v>
      </c>
      <c r="G1573" s="69">
        <v>0.102146290627127</v>
      </c>
      <c r="H1573" s="69">
        <v>3.04183691713821E-3</v>
      </c>
      <c r="I1573" s="76">
        <v>0.42215196196274501</v>
      </c>
      <c r="J1573" s="44">
        <v>1635</v>
      </c>
      <c r="K1573" s="44">
        <v>13</v>
      </c>
      <c r="L1573" s="44">
        <v>1613</v>
      </c>
      <c r="M1573" s="44">
        <v>21</v>
      </c>
      <c r="N1573" s="44">
        <v>1663</v>
      </c>
      <c r="O1573" s="44">
        <v>28</v>
      </c>
      <c r="P1573" s="36"/>
      <c r="Q1573" s="36">
        <f t="shared" si="84"/>
        <v>1663</v>
      </c>
      <c r="R1573" s="36">
        <f t="shared" si="85"/>
        <v>28</v>
      </c>
      <c r="S1573" s="41"/>
      <c r="T1573" s="41">
        <f t="shared" si="86"/>
        <v>-1.3639181649101055</v>
      </c>
      <c r="U1573" s="41">
        <f t="shared" si="87"/>
        <v>-3.0998140111593306</v>
      </c>
    </row>
    <row r="1574" spans="1:21">
      <c r="A1574" s="43" t="s">
        <v>1422</v>
      </c>
      <c r="B1574" s="44">
        <v>832.95694663402799</v>
      </c>
      <c r="C1574" s="44">
        <v>66.485893446167097</v>
      </c>
      <c r="D1574" s="36"/>
      <c r="E1574" s="71">
        <v>3.5673613227067298</v>
      </c>
      <c r="F1574" s="71">
        <v>0.14643112758809401</v>
      </c>
      <c r="G1574" s="69">
        <v>0.102631185640172</v>
      </c>
      <c r="H1574" s="69">
        <v>3.7928062985920102E-3</v>
      </c>
      <c r="I1574" s="76">
        <v>0.569689365035291</v>
      </c>
      <c r="J1574" s="44">
        <v>1627</v>
      </c>
      <c r="K1574" s="44">
        <v>15</v>
      </c>
      <c r="L1574" s="44">
        <v>1593</v>
      </c>
      <c r="M1574" s="44">
        <v>29</v>
      </c>
      <c r="N1574" s="44">
        <v>1671</v>
      </c>
      <c r="O1574" s="44">
        <v>34</v>
      </c>
      <c r="P1574" s="36"/>
      <c r="Q1574" s="36">
        <f t="shared" si="84"/>
        <v>1671</v>
      </c>
      <c r="R1574" s="36">
        <f t="shared" si="85"/>
        <v>34</v>
      </c>
      <c r="S1574" s="41"/>
      <c r="T1574" s="41">
        <f t="shared" si="86"/>
        <v>-2.1343377275580666</v>
      </c>
      <c r="U1574" s="41">
        <f t="shared" si="87"/>
        <v>-4.8964218455743875</v>
      </c>
    </row>
    <row r="1575" spans="1:21">
      <c r="A1575" s="43" t="s">
        <v>1421</v>
      </c>
      <c r="B1575" s="44">
        <v>419.25173522927702</v>
      </c>
      <c r="C1575" s="44">
        <v>8.5610246162046302</v>
      </c>
      <c r="D1575" s="36"/>
      <c r="E1575" s="71">
        <v>3.4819331696032401</v>
      </c>
      <c r="F1575" s="71">
        <v>9.9207909217703602E-2</v>
      </c>
      <c r="G1575" s="69">
        <v>0.10265755691074099</v>
      </c>
      <c r="H1575" s="69">
        <v>1.8902518291129E-3</v>
      </c>
      <c r="I1575" s="76">
        <v>0.64869837767737104</v>
      </c>
      <c r="J1575" s="44">
        <v>1647</v>
      </c>
      <c r="K1575" s="44">
        <v>8.8000000000000007</v>
      </c>
      <c r="L1575" s="44">
        <v>1628</v>
      </c>
      <c r="M1575" s="44">
        <v>20</v>
      </c>
      <c r="N1575" s="44">
        <v>1672</v>
      </c>
      <c r="O1575" s="44">
        <v>17</v>
      </c>
      <c r="P1575" s="36"/>
      <c r="Q1575" s="36">
        <f t="shared" si="84"/>
        <v>1672</v>
      </c>
      <c r="R1575" s="36">
        <f t="shared" si="85"/>
        <v>17</v>
      </c>
      <c r="S1575" s="41"/>
      <c r="T1575" s="41">
        <f t="shared" si="86"/>
        <v>-1.1670761670761669</v>
      </c>
      <c r="U1575" s="41">
        <f t="shared" si="87"/>
        <v>-2.7027027027027026</v>
      </c>
    </row>
    <row r="1576" spans="1:21">
      <c r="A1576" s="43" t="s">
        <v>1420</v>
      </c>
      <c r="B1576" s="44">
        <v>582.75812407763704</v>
      </c>
      <c r="C1576" s="44">
        <v>8.0095620575328503</v>
      </c>
      <c r="D1576" s="36"/>
      <c r="E1576" s="71">
        <v>3.5453225227582101</v>
      </c>
      <c r="F1576" s="71">
        <v>0.13709566012864</v>
      </c>
      <c r="G1576" s="69">
        <v>0.102779015291784</v>
      </c>
      <c r="H1576" s="69">
        <v>2.60595626072045E-3</v>
      </c>
      <c r="I1576" s="76">
        <v>0.481171740862331</v>
      </c>
      <c r="J1576" s="44">
        <v>1633</v>
      </c>
      <c r="K1576" s="44">
        <v>14</v>
      </c>
      <c r="L1576" s="44">
        <v>1602</v>
      </c>
      <c r="M1576" s="44">
        <v>27</v>
      </c>
      <c r="N1576" s="44">
        <v>1674</v>
      </c>
      <c r="O1576" s="44">
        <v>23</v>
      </c>
      <c r="P1576" s="36"/>
      <c r="Q1576" s="36">
        <f t="shared" si="84"/>
        <v>1674</v>
      </c>
      <c r="R1576" s="36">
        <f t="shared" si="85"/>
        <v>23</v>
      </c>
      <c r="S1576" s="41"/>
      <c r="T1576" s="41">
        <f t="shared" si="86"/>
        <v>-1.9350811485642945</v>
      </c>
      <c r="U1576" s="41">
        <f t="shared" si="87"/>
        <v>-4.4943820224719104</v>
      </c>
    </row>
    <row r="1577" spans="1:21">
      <c r="A1577" s="43" t="s">
        <v>1419</v>
      </c>
      <c r="B1577" s="44">
        <v>544.22801893991198</v>
      </c>
      <c r="C1577" s="44">
        <v>11.2577054723379</v>
      </c>
      <c r="D1577" s="36"/>
      <c r="E1577" s="71">
        <v>3.7880432294381299</v>
      </c>
      <c r="F1577" s="71">
        <v>0.16901411248212</v>
      </c>
      <c r="G1577" s="69">
        <v>0.10311250228789599</v>
      </c>
      <c r="H1577" s="69">
        <v>2.9397217101788499E-3</v>
      </c>
      <c r="I1577" s="76">
        <v>0.414873033628748</v>
      </c>
      <c r="J1577" s="44">
        <v>1582</v>
      </c>
      <c r="K1577" s="44">
        <v>17</v>
      </c>
      <c r="L1577" s="44">
        <v>1510</v>
      </c>
      <c r="M1577" s="44">
        <v>30</v>
      </c>
      <c r="N1577" s="44">
        <v>1680</v>
      </c>
      <c r="O1577" s="44">
        <v>26</v>
      </c>
      <c r="P1577" s="36"/>
      <c r="Q1577" s="36">
        <f t="shared" si="84"/>
        <v>1680</v>
      </c>
      <c r="R1577" s="36">
        <f t="shared" si="85"/>
        <v>26</v>
      </c>
      <c r="S1577" s="41"/>
      <c r="T1577" s="41">
        <f t="shared" si="86"/>
        <v>-4.7682119205298017</v>
      </c>
      <c r="U1577" s="41">
        <f t="shared" si="87"/>
        <v>-11.258278145695364</v>
      </c>
    </row>
    <row r="1578" spans="1:21">
      <c r="A1578" s="43" t="s">
        <v>1418</v>
      </c>
      <c r="B1578" s="44">
        <v>908.31890549844604</v>
      </c>
      <c r="C1578" s="44">
        <v>8.5951801248103301</v>
      </c>
      <c r="D1578" s="36"/>
      <c r="E1578" s="71">
        <v>3.7058507373684999</v>
      </c>
      <c r="F1578" s="71">
        <v>0.15462108855988799</v>
      </c>
      <c r="G1578" s="69">
        <v>0.10335044958765099</v>
      </c>
      <c r="H1578" s="69">
        <v>3.47266535246574E-3</v>
      </c>
      <c r="I1578" s="76">
        <v>0.53493737495370597</v>
      </c>
      <c r="J1578" s="44">
        <v>1602</v>
      </c>
      <c r="K1578" s="44">
        <v>15</v>
      </c>
      <c r="L1578" s="44">
        <v>1540</v>
      </c>
      <c r="M1578" s="44">
        <v>29</v>
      </c>
      <c r="N1578" s="44">
        <v>1684</v>
      </c>
      <c r="O1578" s="44">
        <v>31</v>
      </c>
      <c r="P1578" s="36"/>
      <c r="Q1578" s="36">
        <f t="shared" si="84"/>
        <v>1684</v>
      </c>
      <c r="R1578" s="36">
        <f t="shared" si="85"/>
        <v>31</v>
      </c>
      <c r="S1578" s="41"/>
      <c r="T1578" s="41">
        <f t="shared" si="86"/>
        <v>-4.0259740259740262</v>
      </c>
      <c r="U1578" s="41">
        <f t="shared" si="87"/>
        <v>-9.3506493506493502</v>
      </c>
    </row>
    <row r="1579" spans="1:21">
      <c r="A1579" s="43" t="s">
        <v>1417</v>
      </c>
      <c r="B1579" s="44">
        <v>283.05339885815999</v>
      </c>
      <c r="C1579" s="44">
        <v>13.9379218056871</v>
      </c>
      <c r="D1579" s="36"/>
      <c r="E1579" s="71">
        <v>3.5010223978864201</v>
      </c>
      <c r="F1579" s="71">
        <v>0.137644912920938</v>
      </c>
      <c r="G1579" s="69">
        <v>0.103707175573721</v>
      </c>
      <c r="H1579" s="69">
        <v>3.45809309787448E-3</v>
      </c>
      <c r="I1579" s="76">
        <v>0.40959326969987098</v>
      </c>
      <c r="J1579" s="44">
        <v>1651</v>
      </c>
      <c r="K1579" s="44">
        <v>16</v>
      </c>
      <c r="L1579" s="44">
        <v>1620</v>
      </c>
      <c r="M1579" s="44">
        <v>28</v>
      </c>
      <c r="N1579" s="44">
        <v>1691</v>
      </c>
      <c r="O1579" s="44">
        <v>31</v>
      </c>
      <c r="P1579" s="36"/>
      <c r="Q1579" s="36">
        <f t="shared" si="84"/>
        <v>1691</v>
      </c>
      <c r="R1579" s="36">
        <f t="shared" si="85"/>
        <v>31</v>
      </c>
      <c r="S1579" s="41"/>
      <c r="T1579" s="41">
        <f t="shared" si="86"/>
        <v>-1.9135802469135803</v>
      </c>
      <c r="U1579" s="41">
        <f t="shared" si="87"/>
        <v>-4.382716049382716</v>
      </c>
    </row>
    <row r="1580" spans="1:21">
      <c r="A1580" s="43" t="s">
        <v>1416</v>
      </c>
      <c r="B1580" s="44">
        <v>542.12304390850102</v>
      </c>
      <c r="C1580" s="44">
        <v>8.8527338040380297</v>
      </c>
      <c r="D1580" s="36"/>
      <c r="E1580" s="71">
        <v>3.8250287506843601</v>
      </c>
      <c r="F1580" s="71">
        <v>0.14345073118669699</v>
      </c>
      <c r="G1580" s="69">
        <v>0.104426055858253</v>
      </c>
      <c r="H1580" s="69">
        <v>2.9975512374909802E-3</v>
      </c>
      <c r="I1580" s="76">
        <v>0.63337101119565098</v>
      </c>
      <c r="J1580" s="44">
        <v>1585</v>
      </c>
      <c r="K1580" s="44">
        <v>12</v>
      </c>
      <c r="L1580" s="44">
        <v>1497</v>
      </c>
      <c r="M1580" s="44">
        <v>25</v>
      </c>
      <c r="N1580" s="44">
        <v>1703</v>
      </c>
      <c r="O1580" s="44">
        <v>26</v>
      </c>
      <c r="P1580" s="36"/>
      <c r="Q1580" s="36">
        <f t="shared" si="84"/>
        <v>1703</v>
      </c>
      <c r="R1580" s="36">
        <f t="shared" si="85"/>
        <v>26</v>
      </c>
      <c r="S1580" s="41"/>
      <c r="T1580" s="41">
        <f t="shared" si="86"/>
        <v>-5.878423513694055</v>
      </c>
      <c r="U1580" s="41">
        <f t="shared" si="87"/>
        <v>-13.760855043420172</v>
      </c>
    </row>
    <row r="1581" spans="1:21">
      <c r="A1581" s="43" t="s">
        <v>1415</v>
      </c>
      <c r="B1581" s="44">
        <v>390.77052741548198</v>
      </c>
      <c r="C1581" s="44">
        <v>9.8712883889465104</v>
      </c>
      <c r="D1581" s="36"/>
      <c r="E1581" s="71">
        <v>3.44624036408038</v>
      </c>
      <c r="F1581" s="71">
        <v>0.123227901800026</v>
      </c>
      <c r="G1581" s="69">
        <v>0.10474495082399</v>
      </c>
      <c r="H1581" s="69">
        <v>4.0164982237504898E-3</v>
      </c>
      <c r="I1581" s="76">
        <v>0.63248661625035296</v>
      </c>
      <c r="J1581" s="44">
        <v>1672</v>
      </c>
      <c r="K1581" s="44">
        <v>13</v>
      </c>
      <c r="L1581" s="44">
        <v>1642</v>
      </c>
      <c r="M1581" s="44">
        <v>26</v>
      </c>
      <c r="N1581" s="44">
        <v>1709</v>
      </c>
      <c r="O1581" s="44">
        <v>35</v>
      </c>
      <c r="P1581" s="36"/>
      <c r="Q1581" s="36">
        <f t="shared" si="84"/>
        <v>1709</v>
      </c>
      <c r="R1581" s="36">
        <f t="shared" si="85"/>
        <v>35</v>
      </c>
      <c r="S1581" s="41"/>
      <c r="T1581" s="41">
        <f t="shared" si="86"/>
        <v>-1.8270401948842874</v>
      </c>
      <c r="U1581" s="41">
        <f t="shared" si="87"/>
        <v>-4.0803897685749089</v>
      </c>
    </row>
    <row r="1582" spans="1:21">
      <c r="A1582" s="43" t="s">
        <v>1414</v>
      </c>
      <c r="B1582" s="44">
        <v>402.21719280713597</v>
      </c>
      <c r="C1582" s="44">
        <v>8.7563055971775796</v>
      </c>
      <c r="D1582" s="36"/>
      <c r="E1582" s="71">
        <v>3.32654842814188</v>
      </c>
      <c r="F1582" s="71">
        <v>0.11896356717109299</v>
      </c>
      <c r="G1582" s="69">
        <v>0.10498574925904799</v>
      </c>
      <c r="H1582" s="69">
        <v>3.4854048716056198E-3</v>
      </c>
      <c r="I1582" s="76">
        <v>0.62877040974176102</v>
      </c>
      <c r="J1582" s="44">
        <v>1703</v>
      </c>
      <c r="K1582" s="44">
        <v>12</v>
      </c>
      <c r="L1582" s="44">
        <v>1694</v>
      </c>
      <c r="M1582" s="44">
        <v>27</v>
      </c>
      <c r="N1582" s="44">
        <v>1713</v>
      </c>
      <c r="O1582" s="44">
        <v>31</v>
      </c>
      <c r="P1582" s="36"/>
      <c r="Q1582" s="36">
        <f t="shared" si="84"/>
        <v>1713</v>
      </c>
      <c r="R1582" s="36">
        <f t="shared" si="85"/>
        <v>31</v>
      </c>
      <c r="S1582" s="41"/>
      <c r="T1582" s="41">
        <f t="shared" si="86"/>
        <v>-0.53128689492325853</v>
      </c>
      <c r="U1582" s="41">
        <f t="shared" si="87"/>
        <v>-1.1216056670602124</v>
      </c>
    </row>
    <row r="1583" spans="1:21">
      <c r="A1583" s="43" t="s">
        <v>1413</v>
      </c>
      <c r="B1583" s="44">
        <v>272.765099180481</v>
      </c>
      <c r="C1583" s="44">
        <v>3.03706847074166</v>
      </c>
      <c r="D1583" s="36"/>
      <c r="E1583" s="71">
        <v>3.4179315014417102</v>
      </c>
      <c r="F1583" s="71">
        <v>7.3401826527516506E-2</v>
      </c>
      <c r="G1583" s="69">
        <v>0.105528198273716</v>
      </c>
      <c r="H1583" s="69">
        <v>3.1753605269731699E-3</v>
      </c>
      <c r="I1583" s="76">
        <v>0.22117726055735101</v>
      </c>
      <c r="J1583" s="44">
        <v>1685</v>
      </c>
      <c r="K1583" s="44">
        <v>14</v>
      </c>
      <c r="L1583" s="44">
        <v>1654</v>
      </c>
      <c r="M1583" s="44">
        <v>16</v>
      </c>
      <c r="N1583" s="44">
        <v>1723</v>
      </c>
      <c r="O1583" s="44">
        <v>28</v>
      </c>
      <c r="P1583" s="36"/>
      <c r="Q1583" s="36">
        <f t="shared" si="84"/>
        <v>1723</v>
      </c>
      <c r="R1583" s="36">
        <f t="shared" si="85"/>
        <v>28</v>
      </c>
      <c r="S1583" s="41"/>
      <c r="T1583" s="41">
        <f t="shared" si="86"/>
        <v>-1.8742442563482467</v>
      </c>
      <c r="U1583" s="41">
        <f t="shared" si="87"/>
        <v>-4.1717049576783554</v>
      </c>
    </row>
    <row r="1584" spans="1:21">
      <c r="A1584" s="43" t="s">
        <v>1412</v>
      </c>
      <c r="B1584" s="44">
        <v>120.65262868288001</v>
      </c>
      <c r="C1584" s="44">
        <v>2.9075047234367699</v>
      </c>
      <c r="D1584" s="36"/>
      <c r="E1584" s="71">
        <v>3.3149763780810502</v>
      </c>
      <c r="F1584" s="71">
        <v>0.140023496095286</v>
      </c>
      <c r="G1584" s="69">
        <v>0.10562080524609101</v>
      </c>
      <c r="H1584" s="69">
        <v>2.70912780131656E-3</v>
      </c>
      <c r="I1584" s="76">
        <v>0.42105138306622097</v>
      </c>
      <c r="J1584" s="44">
        <v>1711</v>
      </c>
      <c r="K1584" s="44">
        <v>16</v>
      </c>
      <c r="L1584" s="44">
        <v>1700</v>
      </c>
      <c r="M1584" s="44">
        <v>32</v>
      </c>
      <c r="N1584" s="44">
        <v>1724</v>
      </c>
      <c r="O1584" s="44">
        <v>24</v>
      </c>
      <c r="P1584" s="36"/>
      <c r="Q1584" s="36">
        <f t="shared" si="84"/>
        <v>1724</v>
      </c>
      <c r="R1584" s="36">
        <f t="shared" si="85"/>
        <v>24</v>
      </c>
      <c r="S1584" s="41"/>
      <c r="T1584" s="41">
        <f t="shared" si="86"/>
        <v>-0.6470588235294118</v>
      </c>
      <c r="U1584" s="41">
        <f t="shared" si="87"/>
        <v>-1.411764705882353</v>
      </c>
    </row>
    <row r="1585" spans="1:21">
      <c r="A1585" s="43" t="s">
        <v>1411</v>
      </c>
      <c r="B1585" s="44">
        <v>311.85675595027402</v>
      </c>
      <c r="C1585" s="44">
        <v>2.3833929072749398</v>
      </c>
      <c r="D1585" s="36"/>
      <c r="E1585" s="71">
        <v>3.2530935269233101</v>
      </c>
      <c r="F1585" s="71">
        <v>0.137760029287087</v>
      </c>
      <c r="G1585" s="69">
        <v>0.106047615183036</v>
      </c>
      <c r="H1585" s="69">
        <v>2.0513270585138001E-3</v>
      </c>
      <c r="I1585" s="76">
        <v>0.54823547113105597</v>
      </c>
      <c r="J1585" s="44">
        <v>1730</v>
      </c>
      <c r="K1585" s="44">
        <v>15</v>
      </c>
      <c r="L1585" s="44">
        <v>1728</v>
      </c>
      <c r="M1585" s="44">
        <v>32</v>
      </c>
      <c r="N1585" s="44">
        <v>1732</v>
      </c>
      <c r="O1585" s="44">
        <v>18</v>
      </c>
      <c r="P1585" s="36"/>
      <c r="Q1585" s="36">
        <f t="shared" si="84"/>
        <v>1732</v>
      </c>
      <c r="R1585" s="36">
        <f t="shared" si="85"/>
        <v>18</v>
      </c>
      <c r="S1585" s="41"/>
      <c r="T1585" s="41">
        <f t="shared" si="86"/>
        <v>-0.11574074074074073</v>
      </c>
      <c r="U1585" s="41">
        <f t="shared" si="87"/>
        <v>-0.23148148148148145</v>
      </c>
    </row>
    <row r="1586" spans="1:21">
      <c r="A1586" s="43" t="s">
        <v>1410</v>
      </c>
      <c r="B1586" s="44">
        <v>560.93652882975402</v>
      </c>
      <c r="C1586" s="44">
        <v>8.9273215147055094</v>
      </c>
      <c r="D1586" s="36"/>
      <c r="E1586" s="71">
        <v>3.5290723322611601</v>
      </c>
      <c r="F1586" s="71">
        <v>0.12951930943971601</v>
      </c>
      <c r="G1586" s="69">
        <v>0.106047515809119</v>
      </c>
      <c r="H1586" s="69">
        <v>3.5969584415230299E-3</v>
      </c>
      <c r="I1586" s="76">
        <v>0.40958068997102998</v>
      </c>
      <c r="J1586" s="44">
        <v>1663</v>
      </c>
      <c r="K1586" s="44">
        <v>16</v>
      </c>
      <c r="L1586" s="44">
        <v>1608</v>
      </c>
      <c r="M1586" s="44">
        <v>26</v>
      </c>
      <c r="N1586" s="44">
        <v>1732</v>
      </c>
      <c r="O1586" s="44">
        <v>31</v>
      </c>
      <c r="P1586" s="36"/>
      <c r="Q1586" s="36">
        <f t="shared" si="84"/>
        <v>1732</v>
      </c>
      <c r="R1586" s="36">
        <f t="shared" si="85"/>
        <v>31</v>
      </c>
      <c r="S1586" s="41"/>
      <c r="T1586" s="41">
        <f t="shared" si="86"/>
        <v>-3.4203980099502482</v>
      </c>
      <c r="U1586" s="41">
        <f t="shared" si="87"/>
        <v>-7.7114427860696511</v>
      </c>
    </row>
    <row r="1587" spans="1:21">
      <c r="A1587" s="43" t="s">
        <v>1409</v>
      </c>
      <c r="B1587" s="44">
        <v>896.66873897166897</v>
      </c>
      <c r="C1587" s="44">
        <v>2.3025682999281298</v>
      </c>
      <c r="D1587" s="36"/>
      <c r="E1587" s="71">
        <v>3.6240689627206502</v>
      </c>
      <c r="F1587" s="71">
        <v>0.106106825911017</v>
      </c>
      <c r="G1587" s="69">
        <v>0.10616901354487</v>
      </c>
      <c r="H1587" s="69">
        <v>3.3212071984589499E-3</v>
      </c>
      <c r="I1587" s="76">
        <v>0.302793007644793</v>
      </c>
      <c r="J1587" s="44">
        <v>1642</v>
      </c>
      <c r="K1587" s="44">
        <v>15</v>
      </c>
      <c r="L1587" s="44">
        <v>1571</v>
      </c>
      <c r="M1587" s="44">
        <v>20</v>
      </c>
      <c r="N1587" s="44">
        <v>1734</v>
      </c>
      <c r="O1587" s="44">
        <v>29</v>
      </c>
      <c r="P1587" s="36"/>
      <c r="Q1587" s="36">
        <f t="shared" si="84"/>
        <v>1734</v>
      </c>
      <c r="R1587" s="36">
        <f t="shared" si="85"/>
        <v>29</v>
      </c>
      <c r="S1587" s="41"/>
      <c r="T1587" s="41">
        <f t="shared" si="86"/>
        <v>-4.5194143857415661</v>
      </c>
      <c r="U1587" s="41">
        <f t="shared" si="87"/>
        <v>-10.37555697008275</v>
      </c>
    </row>
    <row r="1588" spans="1:21">
      <c r="A1588" s="43" t="s">
        <v>1408</v>
      </c>
      <c r="B1588" s="44">
        <v>742.73776861937097</v>
      </c>
      <c r="C1588" s="44">
        <v>8.4209526025152996</v>
      </c>
      <c r="D1588" s="36"/>
      <c r="E1588" s="71">
        <v>3.7057477011509099</v>
      </c>
      <c r="F1588" s="71">
        <v>0.14856253440191899</v>
      </c>
      <c r="G1588" s="69">
        <v>0.106319352780837</v>
      </c>
      <c r="H1588" s="69">
        <v>4.0031837240908997E-3</v>
      </c>
      <c r="I1588" s="76">
        <v>0.45958374572580002</v>
      </c>
      <c r="J1588" s="44">
        <v>1625</v>
      </c>
      <c r="K1588" s="44">
        <v>16</v>
      </c>
      <c r="L1588" s="44">
        <v>1540</v>
      </c>
      <c r="M1588" s="44">
        <v>27</v>
      </c>
      <c r="N1588" s="44">
        <v>1736</v>
      </c>
      <c r="O1588" s="44">
        <v>35</v>
      </c>
      <c r="P1588" s="36"/>
      <c r="Q1588" s="36">
        <f t="shared" si="84"/>
        <v>1736</v>
      </c>
      <c r="R1588" s="36">
        <f t="shared" si="85"/>
        <v>35</v>
      </c>
      <c r="S1588" s="41"/>
      <c r="T1588" s="41">
        <f t="shared" si="86"/>
        <v>-5.5194805194805197</v>
      </c>
      <c r="U1588" s="41">
        <f t="shared" si="87"/>
        <v>-12.727272727272727</v>
      </c>
    </row>
    <row r="1589" spans="1:21">
      <c r="A1589" s="43" t="s">
        <v>1407</v>
      </c>
      <c r="B1589" s="44">
        <v>818.736907613987</v>
      </c>
      <c r="C1589" s="44">
        <v>2.6004631228326498</v>
      </c>
      <c r="D1589" s="36"/>
      <c r="E1589" s="71">
        <v>3.4406922008237202</v>
      </c>
      <c r="F1589" s="71">
        <v>0.114503751655882</v>
      </c>
      <c r="G1589" s="69">
        <v>0.10656742160584599</v>
      </c>
      <c r="H1589" s="69">
        <v>3.15159277224436E-3</v>
      </c>
      <c r="I1589" s="76">
        <v>0.62224493537765901</v>
      </c>
      <c r="J1589" s="44">
        <v>1687</v>
      </c>
      <c r="K1589" s="44">
        <v>11</v>
      </c>
      <c r="L1589" s="44">
        <v>1645</v>
      </c>
      <c r="M1589" s="44">
        <v>24</v>
      </c>
      <c r="N1589" s="44">
        <v>1741</v>
      </c>
      <c r="O1589" s="44">
        <v>27</v>
      </c>
      <c r="P1589" s="36"/>
      <c r="Q1589" s="36">
        <f t="shared" si="84"/>
        <v>1741</v>
      </c>
      <c r="R1589" s="36">
        <f t="shared" si="85"/>
        <v>27</v>
      </c>
      <c r="S1589" s="41"/>
      <c r="T1589" s="41">
        <f t="shared" si="86"/>
        <v>-2.5531914893617018</v>
      </c>
      <c r="U1589" s="41">
        <f t="shared" si="87"/>
        <v>-5.8358662613981762</v>
      </c>
    </row>
    <row r="1590" spans="1:21">
      <c r="A1590" s="43" t="s">
        <v>1406</v>
      </c>
      <c r="B1590" s="44">
        <v>223.97270689074799</v>
      </c>
      <c r="C1590" s="44">
        <v>2.7297552452357801</v>
      </c>
      <c r="D1590" s="36"/>
      <c r="E1590" s="71">
        <v>3.1907698253924401</v>
      </c>
      <c r="F1590" s="71">
        <v>0.121903465584478</v>
      </c>
      <c r="G1590" s="69">
        <v>0.106590666726812</v>
      </c>
      <c r="H1590" s="69">
        <v>3.2711981736775701E-3</v>
      </c>
      <c r="I1590" s="76">
        <v>0.534370427212987</v>
      </c>
      <c r="J1590" s="44">
        <v>1750</v>
      </c>
      <c r="K1590" s="44">
        <v>14</v>
      </c>
      <c r="L1590" s="44">
        <v>1757</v>
      </c>
      <c r="M1590" s="44">
        <v>29</v>
      </c>
      <c r="N1590" s="44">
        <v>1741</v>
      </c>
      <c r="O1590" s="44">
        <v>28</v>
      </c>
      <c r="P1590" s="36"/>
      <c r="Q1590" s="36">
        <f t="shared" si="84"/>
        <v>1741</v>
      </c>
      <c r="R1590" s="36">
        <f t="shared" si="85"/>
        <v>28</v>
      </c>
      <c r="S1590" s="41"/>
      <c r="T1590" s="41">
        <f t="shared" si="86"/>
        <v>0.39840637450199201</v>
      </c>
      <c r="U1590" s="41">
        <f t="shared" si="87"/>
        <v>0.91064314171883898</v>
      </c>
    </row>
    <row r="1591" spans="1:21">
      <c r="A1591" s="43" t="s">
        <v>1405</v>
      </c>
      <c r="B1591" s="44">
        <v>1437.9863216289</v>
      </c>
      <c r="C1591" s="44">
        <v>3.3587147514716502</v>
      </c>
      <c r="D1591" s="36"/>
      <c r="E1591" s="71">
        <v>3.2145475843115898</v>
      </c>
      <c r="F1591" s="71">
        <v>0.114747058505577</v>
      </c>
      <c r="G1591" s="69">
        <v>0.10662777085838999</v>
      </c>
      <c r="H1591" s="69">
        <v>2.7477952197746901E-3</v>
      </c>
      <c r="I1591" s="76">
        <v>0.47553711358588202</v>
      </c>
      <c r="J1591" s="44">
        <v>1744</v>
      </c>
      <c r="K1591" s="44">
        <v>14</v>
      </c>
      <c r="L1591" s="44">
        <v>1746</v>
      </c>
      <c r="M1591" s="44">
        <v>27</v>
      </c>
      <c r="N1591" s="44">
        <v>1742</v>
      </c>
      <c r="O1591" s="44">
        <v>24</v>
      </c>
      <c r="P1591" s="36"/>
      <c r="Q1591" s="36">
        <f t="shared" si="84"/>
        <v>1742</v>
      </c>
      <c r="R1591" s="36">
        <f t="shared" si="85"/>
        <v>24</v>
      </c>
      <c r="S1591" s="41"/>
      <c r="T1591" s="41">
        <f t="shared" si="86"/>
        <v>0.11454753722794961</v>
      </c>
      <c r="U1591" s="41">
        <f t="shared" si="87"/>
        <v>0.22909507445589922</v>
      </c>
    </row>
    <row r="1592" spans="1:21">
      <c r="A1592" s="43" t="s">
        <v>1404</v>
      </c>
      <c r="B1592" s="44">
        <v>332.37669066919602</v>
      </c>
      <c r="C1592" s="44">
        <v>3.1555602680530801</v>
      </c>
      <c r="D1592" s="36"/>
      <c r="E1592" s="71">
        <v>3.2375771768298698</v>
      </c>
      <c r="F1592" s="71">
        <v>0.13476758444728301</v>
      </c>
      <c r="G1592" s="69">
        <v>0.106851298624418</v>
      </c>
      <c r="H1592" s="69">
        <v>3.5676164423450898E-3</v>
      </c>
      <c r="I1592" s="76">
        <v>0.46357733345996899</v>
      </c>
      <c r="J1592" s="44">
        <v>1740</v>
      </c>
      <c r="K1592" s="44">
        <v>16</v>
      </c>
      <c r="L1592" s="44">
        <v>1735</v>
      </c>
      <c r="M1592" s="44">
        <v>32</v>
      </c>
      <c r="N1592" s="44">
        <v>1746</v>
      </c>
      <c r="O1592" s="44">
        <v>31</v>
      </c>
      <c r="P1592" s="36"/>
      <c r="Q1592" s="36">
        <f t="shared" si="84"/>
        <v>1746</v>
      </c>
      <c r="R1592" s="36">
        <f t="shared" si="85"/>
        <v>31</v>
      </c>
      <c r="S1592" s="41"/>
      <c r="T1592" s="41">
        <f t="shared" si="86"/>
        <v>-0.28818443804034583</v>
      </c>
      <c r="U1592" s="41">
        <f t="shared" si="87"/>
        <v>-0.63400576368876083</v>
      </c>
    </row>
    <row r="1593" spans="1:21">
      <c r="A1593" s="43" t="s">
        <v>1403</v>
      </c>
      <c r="B1593" s="44">
        <v>557.53814983502298</v>
      </c>
      <c r="C1593" s="44">
        <v>9.6100924062895992</v>
      </c>
      <c r="D1593" s="36"/>
      <c r="E1593" s="71">
        <v>3.5738570555990998</v>
      </c>
      <c r="F1593" s="71">
        <v>0.10811136370683801</v>
      </c>
      <c r="G1593" s="69">
        <v>0.107303761600405</v>
      </c>
      <c r="H1593" s="69">
        <v>2.3846339584575301E-3</v>
      </c>
      <c r="I1593" s="76">
        <v>0.28301426294112397</v>
      </c>
      <c r="J1593" s="44">
        <v>1662</v>
      </c>
      <c r="K1593" s="44">
        <v>13</v>
      </c>
      <c r="L1593" s="44">
        <v>1590</v>
      </c>
      <c r="M1593" s="44">
        <v>21</v>
      </c>
      <c r="N1593" s="44">
        <v>1753</v>
      </c>
      <c r="O1593" s="44">
        <v>20</v>
      </c>
      <c r="P1593" s="36"/>
      <c r="Q1593" s="36">
        <f t="shared" si="84"/>
        <v>1753</v>
      </c>
      <c r="R1593" s="36">
        <f t="shared" si="85"/>
        <v>20</v>
      </c>
      <c r="S1593" s="41"/>
      <c r="T1593" s="41">
        <f t="shared" si="86"/>
        <v>-4.5283018867924527</v>
      </c>
      <c r="U1593" s="41">
        <f t="shared" si="87"/>
        <v>-10.251572327044025</v>
      </c>
    </row>
    <row r="1594" spans="1:21">
      <c r="A1594" s="43" t="s">
        <v>1402</v>
      </c>
      <c r="B1594" s="44">
        <v>448.30566163562702</v>
      </c>
      <c r="C1594" s="44">
        <v>4.5098746436977502</v>
      </c>
      <c r="D1594" s="36"/>
      <c r="E1594" s="71">
        <v>3.3084227875323999</v>
      </c>
      <c r="F1594" s="71">
        <v>0.15362922556599401</v>
      </c>
      <c r="G1594" s="69">
        <v>0.10762982686016</v>
      </c>
      <c r="H1594" s="69">
        <v>3.2057265623276201E-3</v>
      </c>
      <c r="I1594" s="76">
        <v>0.50686209597683496</v>
      </c>
      <c r="J1594" s="44">
        <v>1728</v>
      </c>
      <c r="K1594" s="44">
        <v>17</v>
      </c>
      <c r="L1594" s="44">
        <v>1702</v>
      </c>
      <c r="M1594" s="44">
        <v>35</v>
      </c>
      <c r="N1594" s="44">
        <v>1759</v>
      </c>
      <c r="O1594" s="44">
        <v>27</v>
      </c>
      <c r="P1594" s="36"/>
      <c r="Q1594" s="36">
        <f t="shared" si="84"/>
        <v>1759</v>
      </c>
      <c r="R1594" s="36">
        <f t="shared" si="85"/>
        <v>27</v>
      </c>
      <c r="S1594" s="41"/>
      <c r="T1594" s="41">
        <f t="shared" si="86"/>
        <v>-1.5276145710928319</v>
      </c>
      <c r="U1594" s="41">
        <f t="shared" si="87"/>
        <v>-3.3490011750881314</v>
      </c>
    </row>
    <row r="1595" spans="1:21">
      <c r="A1595" s="43" t="s">
        <v>1401</v>
      </c>
      <c r="B1595" s="44">
        <v>173.69914407790901</v>
      </c>
      <c r="C1595" s="44">
        <v>1.4172365522572501</v>
      </c>
      <c r="D1595" s="36"/>
      <c r="E1595" s="71">
        <v>3.2517665977858399</v>
      </c>
      <c r="F1595" s="71">
        <v>0.12810651946417501</v>
      </c>
      <c r="G1595" s="69">
        <v>0.107639089574306</v>
      </c>
      <c r="H1595" s="69">
        <v>3.8482194323055702E-3</v>
      </c>
      <c r="I1595" s="76">
        <v>0.46940085492487299</v>
      </c>
      <c r="J1595" s="44">
        <v>1742</v>
      </c>
      <c r="K1595" s="44">
        <v>16</v>
      </c>
      <c r="L1595" s="44">
        <v>1729</v>
      </c>
      <c r="M1595" s="44">
        <v>30</v>
      </c>
      <c r="N1595" s="44">
        <v>1759</v>
      </c>
      <c r="O1595" s="44">
        <v>33</v>
      </c>
      <c r="P1595" s="36"/>
      <c r="Q1595" s="36">
        <f t="shared" si="84"/>
        <v>1759</v>
      </c>
      <c r="R1595" s="36">
        <f t="shared" si="85"/>
        <v>33</v>
      </c>
      <c r="S1595" s="41"/>
      <c r="T1595" s="41">
        <f t="shared" si="86"/>
        <v>-0.75187969924812026</v>
      </c>
      <c r="U1595" s="41">
        <f t="shared" si="87"/>
        <v>-1.735106998264893</v>
      </c>
    </row>
    <row r="1596" spans="1:21">
      <c r="A1596" s="43" t="s">
        <v>1400</v>
      </c>
      <c r="B1596" s="44">
        <v>541.801435135872</v>
      </c>
      <c r="C1596" s="44">
        <v>11.201676632431701</v>
      </c>
      <c r="D1596" s="36"/>
      <c r="E1596" s="71">
        <v>3.61986738096856</v>
      </c>
      <c r="F1596" s="71">
        <v>0.14352089873598001</v>
      </c>
      <c r="G1596" s="69">
        <v>0.107613280723331</v>
      </c>
      <c r="H1596" s="69">
        <v>3.6497003357125E-3</v>
      </c>
      <c r="I1596" s="76">
        <v>0.34609284073558999</v>
      </c>
      <c r="J1596" s="44">
        <v>1654</v>
      </c>
      <c r="K1596" s="44">
        <v>17</v>
      </c>
      <c r="L1596" s="44">
        <v>1572</v>
      </c>
      <c r="M1596" s="44">
        <v>28</v>
      </c>
      <c r="N1596" s="44">
        <v>1759</v>
      </c>
      <c r="O1596" s="44">
        <v>31</v>
      </c>
      <c r="P1596" s="36"/>
      <c r="Q1596" s="36">
        <f t="shared" si="84"/>
        <v>1759</v>
      </c>
      <c r="R1596" s="36">
        <f t="shared" si="85"/>
        <v>31</v>
      </c>
      <c r="S1596" s="41"/>
      <c r="T1596" s="41">
        <f t="shared" si="86"/>
        <v>-5.216284987277354</v>
      </c>
      <c r="U1596" s="41">
        <f t="shared" si="87"/>
        <v>-11.895674300254452</v>
      </c>
    </row>
    <row r="1597" spans="1:21">
      <c r="A1597" s="43" t="s">
        <v>1399</v>
      </c>
      <c r="B1597" s="44">
        <v>453.23001865690298</v>
      </c>
      <c r="C1597" s="44">
        <v>9.2226427473404797</v>
      </c>
      <c r="D1597" s="36"/>
      <c r="E1597" s="71">
        <v>3.4369219362411099</v>
      </c>
      <c r="F1597" s="71">
        <v>0.129310109669692</v>
      </c>
      <c r="G1597" s="69">
        <v>0.107682599807048</v>
      </c>
      <c r="H1597" s="69">
        <v>2.7864122698507401E-3</v>
      </c>
      <c r="I1597" s="76">
        <v>0.53695471175227205</v>
      </c>
      <c r="J1597" s="44">
        <v>1697</v>
      </c>
      <c r="K1597" s="44">
        <v>13</v>
      </c>
      <c r="L1597" s="44">
        <v>1646</v>
      </c>
      <c r="M1597" s="44">
        <v>27</v>
      </c>
      <c r="N1597" s="44">
        <v>1760</v>
      </c>
      <c r="O1597" s="44">
        <v>24</v>
      </c>
      <c r="P1597" s="36"/>
      <c r="Q1597" s="36">
        <f t="shared" si="84"/>
        <v>1760</v>
      </c>
      <c r="R1597" s="36">
        <f t="shared" si="85"/>
        <v>24</v>
      </c>
      <c r="S1597" s="41"/>
      <c r="T1597" s="41">
        <f t="shared" si="86"/>
        <v>-3.0984204131227218</v>
      </c>
      <c r="U1597" s="41">
        <f t="shared" si="87"/>
        <v>-6.9258809234507908</v>
      </c>
    </row>
    <row r="1598" spans="1:21">
      <c r="A1598" s="43" t="s">
        <v>1398</v>
      </c>
      <c r="B1598" s="44">
        <v>732.49245988722896</v>
      </c>
      <c r="C1598" s="44">
        <v>2.2322322269764099</v>
      </c>
      <c r="D1598" s="36"/>
      <c r="E1598" s="71">
        <v>3.2047941302363001</v>
      </c>
      <c r="F1598" s="71">
        <v>0.12230978637871399</v>
      </c>
      <c r="G1598" s="69">
        <v>0.10773444333106399</v>
      </c>
      <c r="H1598" s="69">
        <v>3.6772440381564499E-3</v>
      </c>
      <c r="I1598" s="76">
        <v>0.48458859749719102</v>
      </c>
      <c r="J1598" s="44">
        <v>1755</v>
      </c>
      <c r="K1598" s="44">
        <v>15</v>
      </c>
      <c r="L1598" s="44">
        <v>1751</v>
      </c>
      <c r="M1598" s="44">
        <v>29</v>
      </c>
      <c r="N1598" s="44">
        <v>1761</v>
      </c>
      <c r="O1598" s="44">
        <v>31</v>
      </c>
      <c r="P1598" s="36"/>
      <c r="Q1598" s="36">
        <f t="shared" si="84"/>
        <v>1761</v>
      </c>
      <c r="R1598" s="36">
        <f t="shared" si="85"/>
        <v>31</v>
      </c>
      <c r="S1598" s="41"/>
      <c r="T1598" s="41">
        <f t="shared" si="86"/>
        <v>-0.22844089091947459</v>
      </c>
      <c r="U1598" s="41">
        <f t="shared" si="87"/>
        <v>-0.57110222729868643</v>
      </c>
    </row>
    <row r="1599" spans="1:21">
      <c r="A1599" s="43" t="s">
        <v>1397</v>
      </c>
      <c r="B1599" s="44">
        <v>170.769340639679</v>
      </c>
      <c r="C1599" s="44">
        <v>2.0717419466980602</v>
      </c>
      <c r="D1599" s="36"/>
      <c r="E1599" s="71">
        <v>3.3343227251602698</v>
      </c>
      <c r="F1599" s="71">
        <v>0.102812762906642</v>
      </c>
      <c r="G1599" s="69">
        <v>0.107855046441883</v>
      </c>
      <c r="H1599" s="69">
        <v>3.2355288923570499E-3</v>
      </c>
      <c r="I1599" s="76">
        <v>0.269795272050803</v>
      </c>
      <c r="J1599" s="44">
        <v>1723</v>
      </c>
      <c r="K1599" s="44">
        <v>15</v>
      </c>
      <c r="L1599" s="44">
        <v>1691</v>
      </c>
      <c r="M1599" s="44">
        <v>23</v>
      </c>
      <c r="N1599" s="44">
        <v>1763</v>
      </c>
      <c r="O1599" s="44">
        <v>27</v>
      </c>
      <c r="P1599" s="36"/>
      <c r="Q1599" s="36">
        <f t="shared" si="84"/>
        <v>1763</v>
      </c>
      <c r="R1599" s="36">
        <f t="shared" si="85"/>
        <v>27</v>
      </c>
      <c r="S1599" s="41"/>
      <c r="T1599" s="41">
        <f t="shared" si="86"/>
        <v>-1.8923713778829097</v>
      </c>
      <c r="U1599" s="41">
        <f t="shared" si="87"/>
        <v>-4.2578356002365467</v>
      </c>
    </row>
    <row r="1600" spans="1:21">
      <c r="A1600" s="43" t="s">
        <v>1396</v>
      </c>
      <c r="B1600" s="44">
        <v>1472.92987347593</v>
      </c>
      <c r="C1600" s="44">
        <v>3.20431576792148</v>
      </c>
      <c r="D1600" s="36"/>
      <c r="E1600" s="71">
        <v>3.38647060702294</v>
      </c>
      <c r="F1600" s="71">
        <v>0.13662356578854401</v>
      </c>
      <c r="G1600" s="69">
        <v>0.108062567739415</v>
      </c>
      <c r="H1600" s="69">
        <v>3.1053919060811102E-3</v>
      </c>
      <c r="I1600" s="76">
        <v>0.56213322651851005</v>
      </c>
      <c r="J1600" s="44">
        <v>1712</v>
      </c>
      <c r="K1600" s="44">
        <v>14</v>
      </c>
      <c r="L1600" s="44">
        <v>1668</v>
      </c>
      <c r="M1600" s="44">
        <v>30</v>
      </c>
      <c r="N1600" s="44">
        <v>1766</v>
      </c>
      <c r="O1600" s="44">
        <v>26</v>
      </c>
      <c r="P1600" s="36"/>
      <c r="Q1600" s="36">
        <f t="shared" si="84"/>
        <v>1766</v>
      </c>
      <c r="R1600" s="36">
        <f t="shared" si="85"/>
        <v>26</v>
      </c>
      <c r="S1600" s="41"/>
      <c r="T1600" s="41">
        <f t="shared" si="86"/>
        <v>-2.6378896882494005</v>
      </c>
      <c r="U1600" s="41">
        <f t="shared" si="87"/>
        <v>-5.8752997601918464</v>
      </c>
    </row>
    <row r="1601" spans="1:21">
      <c r="A1601" s="43" t="s">
        <v>1395</v>
      </c>
      <c r="B1601" s="44">
        <v>341.87980068754501</v>
      </c>
      <c r="C1601" s="44">
        <v>1.61032485205499</v>
      </c>
      <c r="D1601" s="36"/>
      <c r="E1601" s="71">
        <v>3.2979577983618502</v>
      </c>
      <c r="F1601" s="71">
        <v>0.12187108294372399</v>
      </c>
      <c r="G1601" s="69">
        <v>0.10811558548797599</v>
      </c>
      <c r="H1601" s="69">
        <v>3.2555254231344099E-3</v>
      </c>
      <c r="I1601" s="76">
        <v>0.35646997151854498</v>
      </c>
      <c r="J1601" s="44">
        <v>1734</v>
      </c>
      <c r="K1601" s="44">
        <v>16</v>
      </c>
      <c r="L1601" s="44">
        <v>1707</v>
      </c>
      <c r="M1601" s="44">
        <v>28</v>
      </c>
      <c r="N1601" s="44">
        <v>1767</v>
      </c>
      <c r="O1601" s="44">
        <v>28</v>
      </c>
      <c r="P1601" s="36"/>
      <c r="Q1601" s="36">
        <f t="shared" si="84"/>
        <v>1767</v>
      </c>
      <c r="R1601" s="36">
        <f t="shared" si="85"/>
        <v>28</v>
      </c>
      <c r="S1601" s="41"/>
      <c r="T1601" s="41">
        <f t="shared" si="86"/>
        <v>-1.5817223198594026</v>
      </c>
      <c r="U1601" s="41">
        <f t="shared" si="87"/>
        <v>-3.5149384885764503</v>
      </c>
    </row>
    <row r="1602" spans="1:21">
      <c r="A1602" s="43" t="s">
        <v>1394</v>
      </c>
      <c r="B1602" s="44">
        <v>786.82305256809002</v>
      </c>
      <c r="C1602" s="44">
        <v>9.2879174665510895</v>
      </c>
      <c r="D1602" s="36"/>
      <c r="E1602" s="71">
        <v>3.4667214252181502</v>
      </c>
      <c r="F1602" s="71">
        <v>0.124948701230128</v>
      </c>
      <c r="G1602" s="69">
        <v>0.10847974092182699</v>
      </c>
      <c r="H1602" s="69">
        <v>3.2712584882225101E-3</v>
      </c>
      <c r="I1602" s="76">
        <v>0.621271119924375</v>
      </c>
      <c r="J1602" s="44">
        <v>1696</v>
      </c>
      <c r="K1602" s="44">
        <v>12</v>
      </c>
      <c r="L1602" s="44">
        <v>1634</v>
      </c>
      <c r="M1602" s="44">
        <v>26</v>
      </c>
      <c r="N1602" s="44">
        <v>1773</v>
      </c>
      <c r="O1602" s="44">
        <v>28</v>
      </c>
      <c r="P1602" s="36"/>
      <c r="Q1602" s="36">
        <f t="shared" ref="Q1602:Q1630" si="88">N1602</f>
        <v>1773</v>
      </c>
      <c r="R1602" s="36">
        <f t="shared" ref="R1602:R1630" si="89">O1602</f>
        <v>28</v>
      </c>
      <c r="S1602" s="41"/>
      <c r="T1602" s="41">
        <f t="shared" ref="T1602:T1630" si="90">(L1602-J1602)/L1602*100</f>
        <v>-3.7943696450428397</v>
      </c>
      <c r="U1602" s="41">
        <f t="shared" ref="U1602:U1630" si="91">(L1602-N1602)/L1602*100</f>
        <v>-8.5067319461444306</v>
      </c>
    </row>
    <row r="1603" spans="1:21">
      <c r="A1603" s="43" t="s">
        <v>1393</v>
      </c>
      <c r="B1603" s="44">
        <v>879.61832430181698</v>
      </c>
      <c r="C1603" s="44">
        <v>3.4072708521202899</v>
      </c>
      <c r="D1603" s="36"/>
      <c r="E1603" s="71">
        <v>3.2813090226980099</v>
      </c>
      <c r="F1603" s="71">
        <v>0.10879762908292601</v>
      </c>
      <c r="G1603" s="69">
        <v>0.108547594399329</v>
      </c>
      <c r="H1603" s="69">
        <v>3.11315212847955E-3</v>
      </c>
      <c r="I1603" s="76">
        <v>0.104987929523889</v>
      </c>
      <c r="J1603" s="44">
        <v>1742</v>
      </c>
      <c r="K1603" s="44">
        <v>17</v>
      </c>
      <c r="L1603" s="44">
        <v>1715</v>
      </c>
      <c r="M1603" s="44">
        <v>25</v>
      </c>
      <c r="N1603" s="44">
        <v>1774</v>
      </c>
      <c r="O1603" s="44">
        <v>26</v>
      </c>
      <c r="P1603" s="36"/>
      <c r="Q1603" s="36">
        <f t="shared" si="88"/>
        <v>1774</v>
      </c>
      <c r="R1603" s="36">
        <f t="shared" si="89"/>
        <v>26</v>
      </c>
      <c r="S1603" s="41"/>
      <c r="T1603" s="41">
        <f t="shared" si="90"/>
        <v>-1.574344023323615</v>
      </c>
      <c r="U1603" s="41">
        <f t="shared" si="91"/>
        <v>-3.4402332361516033</v>
      </c>
    </row>
    <row r="1604" spans="1:21">
      <c r="A1604" s="43" t="s">
        <v>1392</v>
      </c>
      <c r="B1604" s="44">
        <v>383.969984077292</v>
      </c>
      <c r="C1604" s="44">
        <v>2.14602080696385</v>
      </c>
      <c r="D1604" s="36"/>
      <c r="E1604" s="71">
        <v>3.2401048783367301</v>
      </c>
      <c r="F1604" s="71">
        <v>0.120429433866425</v>
      </c>
      <c r="G1604" s="69">
        <v>0.10895381894077</v>
      </c>
      <c r="H1604" s="69">
        <v>3.5127157714616801E-3</v>
      </c>
      <c r="I1604" s="76">
        <v>0.35411400447996999</v>
      </c>
      <c r="J1604" s="44">
        <v>1755</v>
      </c>
      <c r="K1604" s="44">
        <v>17</v>
      </c>
      <c r="L1604" s="44">
        <v>1734</v>
      </c>
      <c r="M1604" s="44">
        <v>28</v>
      </c>
      <c r="N1604" s="44">
        <v>1781</v>
      </c>
      <c r="O1604" s="44">
        <v>29</v>
      </c>
      <c r="P1604" s="36"/>
      <c r="Q1604" s="36">
        <f t="shared" si="88"/>
        <v>1781</v>
      </c>
      <c r="R1604" s="36">
        <f t="shared" si="89"/>
        <v>29</v>
      </c>
      <c r="S1604" s="41"/>
      <c r="T1604" s="41">
        <f t="shared" si="90"/>
        <v>-1.2110726643598615</v>
      </c>
      <c r="U1604" s="41">
        <f t="shared" si="91"/>
        <v>-2.7104959630911187</v>
      </c>
    </row>
    <row r="1605" spans="1:21">
      <c r="A1605" s="43" t="s">
        <v>1391</v>
      </c>
      <c r="B1605" s="44">
        <v>794.58904573046198</v>
      </c>
      <c r="C1605" s="44">
        <v>3.8439290379637598</v>
      </c>
      <c r="D1605" s="36"/>
      <c r="E1605" s="71">
        <v>3.1936174253226199</v>
      </c>
      <c r="F1605" s="71">
        <v>0.14104742581368901</v>
      </c>
      <c r="G1605" s="69">
        <v>0.108962073594098</v>
      </c>
      <c r="H1605" s="69">
        <v>3.3059378185608399E-3</v>
      </c>
      <c r="I1605" s="76">
        <v>0.72733050125114296</v>
      </c>
      <c r="J1605" s="44">
        <v>1768</v>
      </c>
      <c r="K1605" s="44">
        <v>13</v>
      </c>
      <c r="L1605" s="44">
        <v>1756</v>
      </c>
      <c r="M1605" s="44">
        <v>34</v>
      </c>
      <c r="N1605" s="44">
        <v>1781</v>
      </c>
      <c r="O1605" s="44">
        <v>28</v>
      </c>
      <c r="P1605" s="36"/>
      <c r="Q1605" s="36">
        <f t="shared" si="88"/>
        <v>1781</v>
      </c>
      <c r="R1605" s="36">
        <f t="shared" si="89"/>
        <v>28</v>
      </c>
      <c r="S1605" s="41"/>
      <c r="T1605" s="41">
        <f t="shared" si="90"/>
        <v>-0.68337129840546695</v>
      </c>
      <c r="U1605" s="41">
        <f t="shared" si="91"/>
        <v>-1.4236902050113895</v>
      </c>
    </row>
    <row r="1606" spans="1:21">
      <c r="A1606" s="43" t="s">
        <v>1390</v>
      </c>
      <c r="B1606" s="44">
        <v>112.975560782188</v>
      </c>
      <c r="C1606" s="44">
        <v>1.22787487385366</v>
      </c>
      <c r="D1606" s="36"/>
      <c r="E1606" s="71">
        <v>4.0171320826259</v>
      </c>
      <c r="F1606" s="71">
        <v>0.14135237942967799</v>
      </c>
      <c r="G1606" s="69">
        <v>0.109253230800068</v>
      </c>
      <c r="H1606" s="69">
        <v>3.1483483344806398E-3</v>
      </c>
      <c r="I1606" s="76">
        <v>0.336425957909749</v>
      </c>
      <c r="J1606" s="44">
        <v>1582</v>
      </c>
      <c r="K1606" s="44">
        <v>15</v>
      </c>
      <c r="L1606" s="44">
        <v>1433</v>
      </c>
      <c r="M1606" s="44">
        <v>23</v>
      </c>
      <c r="N1606" s="44">
        <v>1786</v>
      </c>
      <c r="O1606" s="44">
        <v>26</v>
      </c>
      <c r="P1606" s="36"/>
      <c r="Q1606" s="36">
        <f t="shared" si="88"/>
        <v>1786</v>
      </c>
      <c r="R1606" s="36">
        <f t="shared" si="89"/>
        <v>26</v>
      </c>
      <c r="S1606" s="41"/>
      <c r="T1606" s="41">
        <f t="shared" si="90"/>
        <v>-10.397766922540127</v>
      </c>
      <c r="U1606" s="41">
        <f t="shared" si="91"/>
        <v>-24.633635729239359</v>
      </c>
    </row>
    <row r="1607" spans="1:21">
      <c r="A1607" s="43" t="s">
        <v>1389</v>
      </c>
      <c r="B1607" s="44">
        <v>250.99941110918701</v>
      </c>
      <c r="C1607" s="44">
        <v>3.2325042366165202</v>
      </c>
      <c r="D1607" s="36"/>
      <c r="E1607" s="71">
        <v>3.1356013860818299</v>
      </c>
      <c r="F1607" s="71">
        <v>0.124445439132984</v>
      </c>
      <c r="G1607" s="69">
        <v>0.10984146760871299</v>
      </c>
      <c r="H1607" s="69">
        <v>4.9090494017518197E-3</v>
      </c>
      <c r="I1607" s="76">
        <v>0.27711422164865401</v>
      </c>
      <c r="J1607" s="44">
        <v>1790</v>
      </c>
      <c r="K1607" s="44">
        <v>21</v>
      </c>
      <c r="L1607" s="44">
        <v>1784</v>
      </c>
      <c r="M1607" s="44">
        <v>31</v>
      </c>
      <c r="N1607" s="44">
        <v>1796</v>
      </c>
      <c r="O1607" s="44">
        <v>41</v>
      </c>
      <c r="P1607" s="36"/>
      <c r="Q1607" s="36">
        <f t="shared" si="88"/>
        <v>1796</v>
      </c>
      <c r="R1607" s="36">
        <f t="shared" si="89"/>
        <v>41</v>
      </c>
      <c r="S1607" s="41"/>
      <c r="T1607" s="41">
        <f t="shared" si="90"/>
        <v>-0.33632286995515698</v>
      </c>
      <c r="U1607" s="41">
        <f t="shared" si="91"/>
        <v>-0.67264573991031396</v>
      </c>
    </row>
    <row r="1608" spans="1:21">
      <c r="A1608" s="43" t="s">
        <v>1388</v>
      </c>
      <c r="B1608" s="44">
        <v>320.35778059353601</v>
      </c>
      <c r="C1608" s="44">
        <v>2.6583961001570802</v>
      </c>
      <c r="D1608" s="36"/>
      <c r="E1608" s="71">
        <v>2.94528372692506</v>
      </c>
      <c r="F1608" s="71">
        <v>0.16123793237091499</v>
      </c>
      <c r="G1608" s="69">
        <v>0.110537946375077</v>
      </c>
      <c r="H1608" s="69">
        <v>4.2560880301807996E-3</v>
      </c>
      <c r="I1608" s="76">
        <v>0.27830073716014497</v>
      </c>
      <c r="J1608" s="44">
        <v>1848</v>
      </c>
      <c r="K1608" s="44">
        <v>24</v>
      </c>
      <c r="L1608" s="44">
        <v>1884</v>
      </c>
      <c r="M1608" s="44">
        <v>45</v>
      </c>
      <c r="N1608" s="44">
        <v>1807</v>
      </c>
      <c r="O1608" s="44">
        <v>35</v>
      </c>
      <c r="P1608" s="36"/>
      <c r="Q1608" s="36">
        <f t="shared" si="88"/>
        <v>1807</v>
      </c>
      <c r="R1608" s="36">
        <f t="shared" si="89"/>
        <v>35</v>
      </c>
      <c r="S1608" s="41"/>
      <c r="T1608" s="41">
        <f t="shared" si="90"/>
        <v>1.910828025477707</v>
      </c>
      <c r="U1608" s="41">
        <f t="shared" si="91"/>
        <v>4.087048832271762</v>
      </c>
    </row>
    <row r="1609" spans="1:21">
      <c r="A1609" s="43" t="s">
        <v>1387</v>
      </c>
      <c r="B1609" s="44">
        <v>219.403745193801</v>
      </c>
      <c r="C1609" s="44">
        <v>4.5864287953213596</v>
      </c>
      <c r="D1609" s="36"/>
      <c r="E1609" s="71">
        <v>3.1758587503616198</v>
      </c>
      <c r="F1609" s="71">
        <v>0.13710277679199501</v>
      </c>
      <c r="G1609" s="69">
        <v>0.110562638410584</v>
      </c>
      <c r="H1609" s="69">
        <v>3.9867005898666799E-3</v>
      </c>
      <c r="I1609" s="76">
        <v>0.25423211452844602</v>
      </c>
      <c r="J1609" s="44">
        <v>1785</v>
      </c>
      <c r="K1609" s="44">
        <v>20</v>
      </c>
      <c r="L1609" s="44">
        <v>1765</v>
      </c>
      <c r="M1609" s="44">
        <v>33</v>
      </c>
      <c r="N1609" s="44">
        <v>1808</v>
      </c>
      <c r="O1609" s="44">
        <v>33</v>
      </c>
      <c r="P1609" s="36"/>
      <c r="Q1609" s="36">
        <f t="shared" si="88"/>
        <v>1808</v>
      </c>
      <c r="R1609" s="36">
        <f t="shared" si="89"/>
        <v>33</v>
      </c>
      <c r="S1609" s="41"/>
      <c r="T1609" s="41">
        <f t="shared" si="90"/>
        <v>-1.1331444759206799</v>
      </c>
      <c r="U1609" s="41">
        <f t="shared" si="91"/>
        <v>-2.4362606232294617</v>
      </c>
    </row>
    <row r="1610" spans="1:21">
      <c r="A1610" s="43" t="s">
        <v>1386</v>
      </c>
      <c r="B1610" s="44">
        <v>203.404809816587</v>
      </c>
      <c r="C1610" s="44">
        <v>2.61654700721955</v>
      </c>
      <c r="D1610" s="36"/>
      <c r="E1610" s="71">
        <v>3.2995508464530401</v>
      </c>
      <c r="F1610" s="71">
        <v>0.137841994172067</v>
      </c>
      <c r="G1610" s="69">
        <v>0.110693611209693</v>
      </c>
      <c r="H1610" s="69">
        <v>3.7190040399607501E-3</v>
      </c>
      <c r="I1610" s="76">
        <v>8.54103836100744E-2</v>
      </c>
      <c r="J1610" s="44">
        <v>1754</v>
      </c>
      <c r="K1610" s="44">
        <v>21</v>
      </c>
      <c r="L1610" s="44">
        <v>1707</v>
      </c>
      <c r="M1610" s="44">
        <v>31</v>
      </c>
      <c r="N1610" s="44">
        <v>1810</v>
      </c>
      <c r="O1610" s="44">
        <v>31</v>
      </c>
      <c r="P1610" s="36"/>
      <c r="Q1610" s="36">
        <f t="shared" si="88"/>
        <v>1810</v>
      </c>
      <c r="R1610" s="36">
        <f t="shared" si="89"/>
        <v>31</v>
      </c>
      <c r="S1610" s="41"/>
      <c r="T1610" s="41">
        <f t="shared" si="90"/>
        <v>-2.7533684827182192</v>
      </c>
      <c r="U1610" s="41">
        <f t="shared" si="91"/>
        <v>-6.0339777387229061</v>
      </c>
    </row>
    <row r="1611" spans="1:21">
      <c r="A1611" s="43" t="s">
        <v>1385</v>
      </c>
      <c r="B1611" s="44">
        <v>421.60780214011299</v>
      </c>
      <c r="C1611" s="44">
        <v>3.6025019061185102</v>
      </c>
      <c r="D1611" s="36"/>
      <c r="E1611" s="71">
        <v>3.4489239227567401</v>
      </c>
      <c r="F1611" s="71">
        <v>0.122204352278557</v>
      </c>
      <c r="G1611" s="69">
        <v>0.11097015547554701</v>
      </c>
      <c r="H1611" s="69">
        <v>3.2955661993506599E-3</v>
      </c>
      <c r="I1611" s="76">
        <v>0.52633028258713499</v>
      </c>
      <c r="J1611" s="44">
        <v>1719</v>
      </c>
      <c r="K1611" s="44">
        <v>13</v>
      </c>
      <c r="L1611" s="44">
        <v>1641</v>
      </c>
      <c r="M1611" s="44">
        <v>26</v>
      </c>
      <c r="N1611" s="44">
        <v>1815</v>
      </c>
      <c r="O1611" s="44">
        <v>27</v>
      </c>
      <c r="P1611" s="36"/>
      <c r="Q1611" s="36">
        <f t="shared" si="88"/>
        <v>1815</v>
      </c>
      <c r="R1611" s="36">
        <f t="shared" si="89"/>
        <v>27</v>
      </c>
      <c r="S1611" s="41"/>
      <c r="T1611" s="41">
        <f t="shared" si="90"/>
        <v>-4.753199268738574</v>
      </c>
      <c r="U1611" s="41">
        <f t="shared" si="91"/>
        <v>-10.603290676416819</v>
      </c>
    </row>
    <row r="1612" spans="1:21">
      <c r="A1612" s="43" t="s">
        <v>1384</v>
      </c>
      <c r="B1612" s="44">
        <v>406.62572695363798</v>
      </c>
      <c r="C1612" s="44">
        <v>2.6616783502997001</v>
      </c>
      <c r="D1612" s="36"/>
      <c r="E1612" s="71">
        <v>3.0945467229079702</v>
      </c>
      <c r="F1612" s="71">
        <v>9.4128819121597901E-2</v>
      </c>
      <c r="G1612" s="69">
        <v>0.111039424532175</v>
      </c>
      <c r="H1612" s="69">
        <v>3.29076484522761E-3</v>
      </c>
      <c r="I1612" s="76">
        <v>0.41679696377216202</v>
      </c>
      <c r="J1612" s="44">
        <v>1810</v>
      </c>
      <c r="K1612" s="44">
        <v>14</v>
      </c>
      <c r="L1612" s="44">
        <v>1805</v>
      </c>
      <c r="M1612" s="44">
        <v>24</v>
      </c>
      <c r="N1612" s="44">
        <v>1816</v>
      </c>
      <c r="O1612" s="44">
        <v>27</v>
      </c>
      <c r="P1612" s="36"/>
      <c r="Q1612" s="36">
        <f t="shared" si="88"/>
        <v>1816</v>
      </c>
      <c r="R1612" s="36">
        <f t="shared" si="89"/>
        <v>27</v>
      </c>
      <c r="S1612" s="41"/>
      <c r="T1612" s="41">
        <f t="shared" si="90"/>
        <v>-0.2770083102493075</v>
      </c>
      <c r="U1612" s="41">
        <f t="shared" si="91"/>
        <v>-0.60941828254847652</v>
      </c>
    </row>
    <row r="1613" spans="1:21">
      <c r="A1613" s="43" t="s">
        <v>1383</v>
      </c>
      <c r="B1613" s="44">
        <v>1198.0752378078701</v>
      </c>
      <c r="C1613" s="44">
        <v>13.826974262881199</v>
      </c>
      <c r="D1613" s="36"/>
      <c r="E1613" s="71">
        <v>3.74971504798738</v>
      </c>
      <c r="F1613" s="71">
        <v>0.158845728571611</v>
      </c>
      <c r="G1613" s="69">
        <v>0.11117599681724501</v>
      </c>
      <c r="H1613" s="69">
        <v>4.1086365195656697E-3</v>
      </c>
      <c r="I1613" s="76">
        <v>0.60305082325046999</v>
      </c>
      <c r="J1613" s="44">
        <v>1652</v>
      </c>
      <c r="K1613" s="44">
        <v>15</v>
      </c>
      <c r="L1613" s="44">
        <v>1524</v>
      </c>
      <c r="M1613" s="44">
        <v>29</v>
      </c>
      <c r="N1613" s="44">
        <v>1818</v>
      </c>
      <c r="O1613" s="44">
        <v>34</v>
      </c>
      <c r="P1613" s="36"/>
      <c r="Q1613" s="36">
        <f t="shared" si="88"/>
        <v>1818</v>
      </c>
      <c r="R1613" s="36">
        <f t="shared" si="89"/>
        <v>34</v>
      </c>
      <c r="S1613" s="41"/>
      <c r="T1613" s="41">
        <f t="shared" si="90"/>
        <v>-8.3989501312335957</v>
      </c>
      <c r="U1613" s="41">
        <f t="shared" si="91"/>
        <v>-19.291338582677163</v>
      </c>
    </row>
    <row r="1614" spans="1:21">
      <c r="A1614" s="43" t="s">
        <v>1382</v>
      </c>
      <c r="B1614" s="44">
        <v>450.17065482968798</v>
      </c>
      <c r="C1614" s="44">
        <v>4.8476856591131803</v>
      </c>
      <c r="D1614" s="36"/>
      <c r="E1614" s="71">
        <v>3.2982230016349301</v>
      </c>
      <c r="F1614" s="71">
        <v>0.14503810547708601</v>
      </c>
      <c r="G1614" s="69">
        <v>0.111355274491356</v>
      </c>
      <c r="H1614" s="69">
        <v>3.3005350613136901E-3</v>
      </c>
      <c r="I1614" s="76">
        <v>0.20793747749045299</v>
      </c>
      <c r="J1614" s="44">
        <v>1759</v>
      </c>
      <c r="K1614" s="44">
        <v>20</v>
      </c>
      <c r="L1614" s="44">
        <v>1707</v>
      </c>
      <c r="M1614" s="44">
        <v>33</v>
      </c>
      <c r="N1614" s="44">
        <v>1821</v>
      </c>
      <c r="O1614" s="44">
        <v>27</v>
      </c>
      <c r="P1614" s="36"/>
      <c r="Q1614" s="36">
        <f t="shared" si="88"/>
        <v>1821</v>
      </c>
      <c r="R1614" s="36">
        <f t="shared" si="89"/>
        <v>27</v>
      </c>
      <c r="S1614" s="41"/>
      <c r="T1614" s="41">
        <f t="shared" si="90"/>
        <v>-3.046280023432923</v>
      </c>
      <c r="U1614" s="41">
        <f t="shared" si="91"/>
        <v>-6.6783831282952555</v>
      </c>
    </row>
    <row r="1615" spans="1:21">
      <c r="A1615" s="43" t="s">
        <v>1381</v>
      </c>
      <c r="B1615" s="44">
        <v>527.70720250003899</v>
      </c>
      <c r="C1615" s="44">
        <v>3.0153668886135501</v>
      </c>
      <c r="D1615" s="36"/>
      <c r="E1615" s="71">
        <v>3.3131208131125001</v>
      </c>
      <c r="F1615" s="71">
        <v>0.151154266638277</v>
      </c>
      <c r="G1615" s="69">
        <v>0.112409435732278</v>
      </c>
      <c r="H1615" s="69">
        <v>3.34168212511238E-3</v>
      </c>
      <c r="I1615" s="76">
        <v>0.39672121391958398</v>
      </c>
      <c r="J1615" s="44">
        <v>1763</v>
      </c>
      <c r="K1615" s="44">
        <v>18</v>
      </c>
      <c r="L1615" s="44">
        <v>1700</v>
      </c>
      <c r="M1615" s="44">
        <v>34</v>
      </c>
      <c r="N1615" s="44">
        <v>1838</v>
      </c>
      <c r="O1615" s="44">
        <v>27</v>
      </c>
      <c r="P1615" s="36"/>
      <c r="Q1615" s="36">
        <f t="shared" si="88"/>
        <v>1838</v>
      </c>
      <c r="R1615" s="36">
        <f t="shared" si="89"/>
        <v>27</v>
      </c>
      <c r="S1615" s="41"/>
      <c r="T1615" s="41">
        <f t="shared" si="90"/>
        <v>-3.7058823529411762</v>
      </c>
      <c r="U1615" s="41">
        <f t="shared" si="91"/>
        <v>-8.117647058823529</v>
      </c>
    </row>
    <row r="1616" spans="1:21">
      <c r="A1616" s="43" t="s">
        <v>1380</v>
      </c>
      <c r="B1616" s="44">
        <v>496.57887832096799</v>
      </c>
      <c r="C1616" s="44">
        <v>2.8575070807568501</v>
      </c>
      <c r="D1616" s="36"/>
      <c r="E1616" s="71">
        <v>3.1290152426064801</v>
      </c>
      <c r="F1616" s="71">
        <v>0.12287047588652</v>
      </c>
      <c r="G1616" s="69">
        <v>0.112600577018448</v>
      </c>
      <c r="H1616" s="69">
        <v>2.85280792576721E-3</v>
      </c>
      <c r="I1616" s="76">
        <v>0.54532030764805195</v>
      </c>
      <c r="J1616" s="44">
        <v>1812</v>
      </c>
      <c r="K1616" s="44">
        <v>14</v>
      </c>
      <c r="L1616" s="44">
        <v>1788</v>
      </c>
      <c r="M1616" s="44">
        <v>31</v>
      </c>
      <c r="N1616" s="44">
        <v>1841</v>
      </c>
      <c r="O1616" s="44">
        <v>23</v>
      </c>
      <c r="P1616" s="36"/>
      <c r="Q1616" s="36">
        <f t="shared" si="88"/>
        <v>1841</v>
      </c>
      <c r="R1616" s="36">
        <f t="shared" si="89"/>
        <v>23</v>
      </c>
      <c r="S1616" s="41"/>
      <c r="T1616" s="41">
        <f t="shared" si="90"/>
        <v>-1.3422818791946309</v>
      </c>
      <c r="U1616" s="41">
        <f t="shared" si="91"/>
        <v>-2.9642058165548097</v>
      </c>
    </row>
    <row r="1617" spans="1:21">
      <c r="A1617" s="43" t="s">
        <v>1379</v>
      </c>
      <c r="B1617" s="44">
        <v>711.32244795334498</v>
      </c>
      <c r="C1617" s="44">
        <v>2.9564519019987001</v>
      </c>
      <c r="D1617" s="36"/>
      <c r="E1617" s="71">
        <v>3.2763446992523599</v>
      </c>
      <c r="F1617" s="71">
        <v>0.110385963630679</v>
      </c>
      <c r="G1617" s="69">
        <v>0.114090199266891</v>
      </c>
      <c r="H1617" s="69">
        <v>2.9000747338200602E-3</v>
      </c>
      <c r="I1617" s="76">
        <v>0.28158903150333697</v>
      </c>
      <c r="J1617" s="44">
        <v>1785</v>
      </c>
      <c r="K1617" s="44">
        <v>15</v>
      </c>
      <c r="L1617" s="44">
        <v>1717</v>
      </c>
      <c r="M1617" s="44">
        <v>25</v>
      </c>
      <c r="N1617" s="44">
        <v>1865</v>
      </c>
      <c r="O1617" s="44">
        <v>23</v>
      </c>
      <c r="P1617" s="36"/>
      <c r="Q1617" s="36">
        <f t="shared" si="88"/>
        <v>1865</v>
      </c>
      <c r="R1617" s="36">
        <f t="shared" si="89"/>
        <v>23</v>
      </c>
      <c r="S1617" s="41"/>
      <c r="T1617" s="41">
        <f t="shared" si="90"/>
        <v>-3.9603960396039604</v>
      </c>
      <c r="U1617" s="41">
        <f t="shared" si="91"/>
        <v>-8.6196854979615622</v>
      </c>
    </row>
    <row r="1618" spans="1:21">
      <c r="A1618" s="43" t="s">
        <v>1378</v>
      </c>
      <c r="B1618" s="44">
        <v>1048.0809174690901</v>
      </c>
      <c r="C1618" s="44">
        <v>1.5254417283133801</v>
      </c>
      <c r="D1618" s="36"/>
      <c r="E1618" s="71">
        <v>3.2507372474953602</v>
      </c>
      <c r="F1618" s="71">
        <v>0.118745269477823</v>
      </c>
      <c r="G1618" s="69">
        <v>0.114614565653215</v>
      </c>
      <c r="H1618" s="69">
        <v>3.1477480158685002E-3</v>
      </c>
      <c r="I1618" s="76">
        <v>0.18257522349815999</v>
      </c>
      <c r="J1618" s="44">
        <v>1795</v>
      </c>
      <c r="K1618" s="44">
        <v>17</v>
      </c>
      <c r="L1618" s="44">
        <v>1729</v>
      </c>
      <c r="M1618" s="44">
        <v>28</v>
      </c>
      <c r="N1618" s="44">
        <v>1873</v>
      </c>
      <c r="O1618" s="44">
        <v>25</v>
      </c>
      <c r="P1618" s="36"/>
      <c r="Q1618" s="36">
        <f t="shared" si="88"/>
        <v>1873</v>
      </c>
      <c r="R1618" s="36">
        <f t="shared" si="89"/>
        <v>25</v>
      </c>
      <c r="S1618" s="41"/>
      <c r="T1618" s="41">
        <f t="shared" si="90"/>
        <v>-3.8172353961827645</v>
      </c>
      <c r="U1618" s="41">
        <f t="shared" si="91"/>
        <v>-8.3285135916714861</v>
      </c>
    </row>
    <row r="1619" spans="1:21">
      <c r="A1619" s="43" t="s">
        <v>1377</v>
      </c>
      <c r="B1619" s="44">
        <v>537.09207042223602</v>
      </c>
      <c r="C1619" s="44">
        <v>1.3566550104744901</v>
      </c>
      <c r="D1619" s="36"/>
      <c r="E1619" s="71">
        <v>3.0811195117729602</v>
      </c>
      <c r="F1619" s="71">
        <v>0.112284575378925</v>
      </c>
      <c r="G1619" s="69">
        <v>0.115606292476258</v>
      </c>
      <c r="H1619" s="69">
        <v>3.2588537194935302E-3</v>
      </c>
      <c r="I1619" s="76">
        <v>0.375839410794998</v>
      </c>
      <c r="J1619" s="44">
        <v>1848</v>
      </c>
      <c r="K1619" s="44">
        <v>16</v>
      </c>
      <c r="L1619" s="44">
        <v>1812</v>
      </c>
      <c r="M1619" s="44">
        <v>29</v>
      </c>
      <c r="N1619" s="44">
        <v>1889</v>
      </c>
      <c r="O1619" s="44">
        <v>25</v>
      </c>
      <c r="P1619" s="36"/>
      <c r="Q1619" s="36">
        <f t="shared" si="88"/>
        <v>1889</v>
      </c>
      <c r="R1619" s="36">
        <f t="shared" si="89"/>
        <v>25</v>
      </c>
      <c r="S1619" s="41"/>
      <c r="T1619" s="41">
        <f t="shared" si="90"/>
        <v>-1.9867549668874174</v>
      </c>
      <c r="U1619" s="41">
        <f t="shared" si="91"/>
        <v>-4.2494481236203097</v>
      </c>
    </row>
    <row r="1620" spans="1:21">
      <c r="A1620" s="43" t="s">
        <v>1376</v>
      </c>
      <c r="B1620" s="44">
        <v>599.601915494271</v>
      </c>
      <c r="C1620" s="44">
        <v>11.237094136922</v>
      </c>
      <c r="D1620" s="36"/>
      <c r="E1620" s="71">
        <v>3.31912726499263</v>
      </c>
      <c r="F1620" s="71">
        <v>0.11099351066233799</v>
      </c>
      <c r="G1620" s="69">
        <v>0.116836529960702</v>
      </c>
      <c r="H1620" s="69">
        <v>2.9248685854046802E-3</v>
      </c>
      <c r="I1620" s="76">
        <v>0.38832048401739899</v>
      </c>
      <c r="J1620" s="44">
        <v>1794</v>
      </c>
      <c r="K1620" s="44">
        <v>14</v>
      </c>
      <c r="L1620" s="44">
        <v>1698</v>
      </c>
      <c r="M1620" s="44">
        <v>25</v>
      </c>
      <c r="N1620" s="44">
        <v>1908</v>
      </c>
      <c r="O1620" s="44">
        <v>22</v>
      </c>
      <c r="P1620" s="36"/>
      <c r="Q1620" s="36">
        <f t="shared" si="88"/>
        <v>1908</v>
      </c>
      <c r="R1620" s="36">
        <f t="shared" si="89"/>
        <v>22</v>
      </c>
      <c r="S1620" s="41"/>
      <c r="T1620" s="41">
        <f t="shared" si="90"/>
        <v>-5.6537102473498235</v>
      </c>
      <c r="U1620" s="41">
        <f t="shared" si="91"/>
        <v>-12.367491166077739</v>
      </c>
    </row>
    <row r="1621" spans="1:21">
      <c r="A1621" s="43" t="s">
        <v>1375</v>
      </c>
      <c r="B1621" s="44">
        <v>223.80687075431999</v>
      </c>
      <c r="C1621" s="44">
        <v>1.87282926875769</v>
      </c>
      <c r="D1621" s="36"/>
      <c r="E1621" s="71">
        <v>3.3056077243463999</v>
      </c>
      <c r="F1621" s="71">
        <v>0.14886544261788701</v>
      </c>
      <c r="G1621" s="69">
        <v>0.117830538746709</v>
      </c>
      <c r="H1621" s="69">
        <v>3.7972360239673102E-3</v>
      </c>
      <c r="I1621" s="76">
        <v>0.111790577359454</v>
      </c>
      <c r="J1621" s="44">
        <v>1804</v>
      </c>
      <c r="K1621" s="44">
        <v>22</v>
      </c>
      <c r="L1621" s="44">
        <v>1704</v>
      </c>
      <c r="M1621" s="44">
        <v>34</v>
      </c>
      <c r="N1621" s="44">
        <v>1923</v>
      </c>
      <c r="O1621" s="44">
        <v>29</v>
      </c>
      <c r="P1621" s="36"/>
      <c r="Q1621" s="36">
        <f t="shared" si="88"/>
        <v>1923</v>
      </c>
      <c r="R1621" s="36">
        <f t="shared" si="89"/>
        <v>29</v>
      </c>
      <c r="S1621" s="41"/>
      <c r="T1621" s="41">
        <f t="shared" si="90"/>
        <v>-5.868544600938967</v>
      </c>
      <c r="U1621" s="41">
        <f t="shared" si="91"/>
        <v>-12.852112676056338</v>
      </c>
    </row>
    <row r="1622" spans="1:21">
      <c r="A1622" s="43" t="s">
        <v>1374</v>
      </c>
      <c r="B1622" s="44">
        <v>1234.7819662612801</v>
      </c>
      <c r="C1622" s="44">
        <v>11.6825453632799</v>
      </c>
      <c r="D1622" s="36"/>
      <c r="E1622" s="71">
        <v>3.34441104437132</v>
      </c>
      <c r="F1622" s="71">
        <v>0.152099041883449</v>
      </c>
      <c r="G1622" s="69">
        <v>0.12520184102606499</v>
      </c>
      <c r="H1622" s="69">
        <v>3.7782067011107802E-3</v>
      </c>
      <c r="I1622" s="76">
        <v>0.52283246341691303</v>
      </c>
      <c r="J1622" s="44">
        <v>1846</v>
      </c>
      <c r="K1622" s="44">
        <v>17</v>
      </c>
      <c r="L1622" s="44">
        <v>1686</v>
      </c>
      <c r="M1622" s="44">
        <v>34</v>
      </c>
      <c r="N1622" s="44">
        <v>2031</v>
      </c>
      <c r="O1622" s="44">
        <v>27</v>
      </c>
      <c r="P1622" s="36"/>
      <c r="Q1622" s="36">
        <f t="shared" si="88"/>
        <v>2031</v>
      </c>
      <c r="R1622" s="36">
        <f t="shared" si="89"/>
        <v>27</v>
      </c>
      <c r="S1622" s="41"/>
      <c r="T1622" s="41">
        <f t="shared" si="90"/>
        <v>-9.4899169632265714</v>
      </c>
      <c r="U1622" s="41">
        <f t="shared" si="91"/>
        <v>-20.462633451957295</v>
      </c>
    </row>
    <row r="1623" spans="1:21">
      <c r="A1623" s="43" t="s">
        <v>1373</v>
      </c>
      <c r="B1623" s="44">
        <v>355.936509751328</v>
      </c>
      <c r="C1623" s="44">
        <v>4.2606166887195904</v>
      </c>
      <c r="D1623" s="36"/>
      <c r="E1623" s="71">
        <v>2.9128669670800802</v>
      </c>
      <c r="F1623" s="71">
        <v>0.11364763820756001</v>
      </c>
      <c r="G1623" s="69">
        <v>0.13062780230826901</v>
      </c>
      <c r="H1623" s="69">
        <v>4.56509810654737E-3</v>
      </c>
      <c r="I1623" s="76">
        <v>0.54706676033217705</v>
      </c>
      <c r="J1623" s="44">
        <v>2002</v>
      </c>
      <c r="K1623" s="44">
        <v>15</v>
      </c>
      <c r="L1623" s="44">
        <v>1903</v>
      </c>
      <c r="M1623" s="44">
        <v>32</v>
      </c>
      <c r="N1623" s="44">
        <v>2106</v>
      </c>
      <c r="O1623" s="44">
        <v>31</v>
      </c>
      <c r="P1623" s="36"/>
      <c r="Q1623" s="36">
        <f t="shared" si="88"/>
        <v>2106</v>
      </c>
      <c r="R1623" s="36">
        <f t="shared" si="89"/>
        <v>31</v>
      </c>
      <c r="S1623" s="41"/>
      <c r="T1623" s="41">
        <f t="shared" si="90"/>
        <v>-5.202312138728324</v>
      </c>
      <c r="U1623" s="41">
        <f t="shared" si="91"/>
        <v>-10.667367314766159</v>
      </c>
    </row>
    <row r="1624" spans="1:21">
      <c r="A1624" s="43" t="s">
        <v>1372</v>
      </c>
      <c r="B1624" s="44">
        <v>690.00824847232604</v>
      </c>
      <c r="C1624" s="44">
        <v>2.4886945556612599</v>
      </c>
      <c r="D1624" s="36"/>
      <c r="E1624" s="71">
        <v>3.21005457263974</v>
      </c>
      <c r="F1624" s="71">
        <v>0.14031480266985299</v>
      </c>
      <c r="G1624" s="69">
        <v>0.133127062778539</v>
      </c>
      <c r="H1624" s="69">
        <v>3.7919600340718001E-3</v>
      </c>
      <c r="I1624" s="76">
        <v>0.51604522774525796</v>
      </c>
      <c r="J1624" s="44">
        <v>1934</v>
      </c>
      <c r="K1624" s="44">
        <v>16</v>
      </c>
      <c r="L1624" s="44">
        <v>1748</v>
      </c>
      <c r="M1624" s="44">
        <v>33</v>
      </c>
      <c r="N1624" s="44">
        <v>2139</v>
      </c>
      <c r="O1624" s="44">
        <v>25</v>
      </c>
      <c r="P1624" s="36"/>
      <c r="Q1624" s="36">
        <f t="shared" si="88"/>
        <v>2139</v>
      </c>
      <c r="R1624" s="36">
        <f t="shared" si="89"/>
        <v>25</v>
      </c>
      <c r="S1624" s="41"/>
      <c r="T1624" s="41">
        <f t="shared" si="90"/>
        <v>-10.640732265446225</v>
      </c>
      <c r="U1624" s="41">
        <f t="shared" si="91"/>
        <v>-22.368421052631579</v>
      </c>
    </row>
    <row r="1625" spans="1:21">
      <c r="A1625" s="43" t="s">
        <v>1371</v>
      </c>
      <c r="B1625" s="44">
        <v>336.637233238867</v>
      </c>
      <c r="C1625" s="44">
        <v>5.1435590246894396</v>
      </c>
      <c r="D1625" s="36"/>
      <c r="E1625" s="71">
        <v>2.94149710888854</v>
      </c>
      <c r="F1625" s="71">
        <v>0.15078179999458699</v>
      </c>
      <c r="G1625" s="69">
        <v>0.13531040938648001</v>
      </c>
      <c r="H1625" s="69">
        <v>7.0800442440305299E-3</v>
      </c>
      <c r="I1625" s="76">
        <v>-7.4369335925005206E-2</v>
      </c>
      <c r="J1625" s="44">
        <v>2024</v>
      </c>
      <c r="K1625" s="44">
        <v>33</v>
      </c>
      <c r="L1625" s="44">
        <v>1886</v>
      </c>
      <c r="M1625" s="44">
        <v>42</v>
      </c>
      <c r="N1625" s="44">
        <v>2167</v>
      </c>
      <c r="O1625" s="44">
        <v>46</v>
      </c>
      <c r="P1625" s="36"/>
      <c r="Q1625" s="36">
        <f t="shared" si="88"/>
        <v>2167</v>
      </c>
      <c r="R1625" s="36">
        <f t="shared" si="89"/>
        <v>46</v>
      </c>
      <c r="S1625" s="41"/>
      <c r="T1625" s="41">
        <f t="shared" si="90"/>
        <v>-7.3170731707317067</v>
      </c>
      <c r="U1625" s="41">
        <f t="shared" si="91"/>
        <v>-14.899257688229056</v>
      </c>
    </row>
    <row r="1626" spans="1:21">
      <c r="A1626" s="43" t="s">
        <v>1370</v>
      </c>
      <c r="B1626" s="44">
        <v>2222.3918502993301</v>
      </c>
      <c r="C1626" s="44">
        <v>4.5303909670320603</v>
      </c>
      <c r="D1626" s="36"/>
      <c r="E1626" s="71">
        <v>2.45208564485627</v>
      </c>
      <c r="F1626" s="71">
        <v>7.7311971152562303E-2</v>
      </c>
      <c r="G1626" s="69">
        <v>0.140133476363444</v>
      </c>
      <c r="H1626" s="69">
        <v>3.8690257321799099E-3</v>
      </c>
      <c r="I1626" s="76">
        <v>0.45538408185044699</v>
      </c>
      <c r="J1626" s="44">
        <v>2217</v>
      </c>
      <c r="K1626" s="44">
        <v>14</v>
      </c>
      <c r="L1626" s="44">
        <v>2205</v>
      </c>
      <c r="M1626" s="44">
        <v>29</v>
      </c>
      <c r="N1626" s="44">
        <v>2228</v>
      </c>
      <c r="O1626" s="44">
        <v>24</v>
      </c>
      <c r="P1626" s="36"/>
      <c r="Q1626" s="36">
        <f t="shared" si="88"/>
        <v>2228</v>
      </c>
      <c r="R1626" s="36">
        <f t="shared" si="89"/>
        <v>24</v>
      </c>
      <c r="S1626" s="41"/>
      <c r="T1626" s="41">
        <f t="shared" si="90"/>
        <v>-0.54421768707482987</v>
      </c>
      <c r="U1626" s="41">
        <f t="shared" si="91"/>
        <v>-1.0430839002267573</v>
      </c>
    </row>
    <row r="1627" spans="1:21">
      <c r="A1627" s="43" t="s">
        <v>1369</v>
      </c>
      <c r="B1627" s="44">
        <v>751.19651228663702</v>
      </c>
      <c r="C1627" s="44">
        <v>6.3322100969370103</v>
      </c>
      <c r="D1627" s="36"/>
      <c r="E1627" s="71">
        <v>2.6085698535763502</v>
      </c>
      <c r="F1627" s="71">
        <v>0.119445052144869</v>
      </c>
      <c r="G1627" s="69">
        <v>0.15362323789658699</v>
      </c>
      <c r="H1627" s="69">
        <v>4.8850140574843602E-3</v>
      </c>
      <c r="I1627" s="76">
        <v>-0.193541903943028</v>
      </c>
      <c r="J1627" s="44">
        <v>2244</v>
      </c>
      <c r="K1627" s="44">
        <v>27</v>
      </c>
      <c r="L1627" s="44">
        <v>2092</v>
      </c>
      <c r="M1627" s="44">
        <v>41</v>
      </c>
      <c r="N1627" s="44">
        <v>2386</v>
      </c>
      <c r="O1627" s="44">
        <v>27</v>
      </c>
      <c r="P1627" s="36"/>
      <c r="Q1627" s="36">
        <f t="shared" si="88"/>
        <v>2386</v>
      </c>
      <c r="R1627" s="36">
        <f t="shared" si="89"/>
        <v>27</v>
      </c>
      <c r="S1627" s="41"/>
      <c r="T1627" s="41">
        <f t="shared" si="90"/>
        <v>-7.2657743785850863</v>
      </c>
      <c r="U1627" s="41">
        <f t="shared" si="91"/>
        <v>-14.053537284894837</v>
      </c>
    </row>
    <row r="1628" spans="1:21">
      <c r="A1628" s="43" t="s">
        <v>1368</v>
      </c>
      <c r="B1628" s="44">
        <v>512.08477006447094</v>
      </c>
      <c r="C1628" s="44">
        <v>1.5206813026971</v>
      </c>
      <c r="D1628" s="36"/>
      <c r="E1628" s="71">
        <v>2.6068324144530202</v>
      </c>
      <c r="F1628" s="71">
        <v>9.3868474581535799E-2</v>
      </c>
      <c r="G1628" s="69">
        <v>0.15583858590578101</v>
      </c>
      <c r="H1628" s="69">
        <v>4.4666266377245897E-3</v>
      </c>
      <c r="I1628" s="76">
        <v>0.39963167488722801</v>
      </c>
      <c r="J1628" s="44">
        <v>2258</v>
      </c>
      <c r="K1628" s="44">
        <v>16</v>
      </c>
      <c r="L1628" s="44">
        <v>2093</v>
      </c>
      <c r="M1628" s="44">
        <v>32</v>
      </c>
      <c r="N1628" s="44">
        <v>2410</v>
      </c>
      <c r="O1628" s="44">
        <v>24</v>
      </c>
      <c r="P1628" s="36"/>
      <c r="Q1628" s="36">
        <f t="shared" si="88"/>
        <v>2410</v>
      </c>
      <c r="R1628" s="36">
        <f t="shared" si="89"/>
        <v>24</v>
      </c>
      <c r="S1628" s="41"/>
      <c r="T1628" s="41">
        <f t="shared" si="90"/>
        <v>-7.8834209268991877</v>
      </c>
      <c r="U1628" s="41">
        <f t="shared" si="91"/>
        <v>-15.145723841376016</v>
      </c>
    </row>
    <row r="1629" spans="1:21">
      <c r="A1629" s="43" t="s">
        <v>1367</v>
      </c>
      <c r="B1629" s="44">
        <v>162.17116844620901</v>
      </c>
      <c r="C1629" s="44">
        <v>2.7850822277867699</v>
      </c>
      <c r="D1629" s="36"/>
      <c r="E1629" s="71">
        <v>2.29344938731847</v>
      </c>
      <c r="F1629" s="71">
        <v>9.4184136065977406E-2</v>
      </c>
      <c r="G1629" s="69">
        <v>0.160879616527415</v>
      </c>
      <c r="H1629" s="69">
        <v>5.3693110466562898E-3</v>
      </c>
      <c r="I1629" s="76">
        <v>0.46411510680692097</v>
      </c>
      <c r="J1629" s="44">
        <v>2404</v>
      </c>
      <c r="K1629" s="44">
        <v>18</v>
      </c>
      <c r="L1629" s="44">
        <v>2333</v>
      </c>
      <c r="M1629" s="44">
        <v>40</v>
      </c>
      <c r="N1629" s="44">
        <v>2464</v>
      </c>
      <c r="O1629" s="44">
        <v>28</v>
      </c>
      <c r="P1629" s="36"/>
      <c r="Q1629" s="36">
        <f t="shared" si="88"/>
        <v>2464</v>
      </c>
      <c r="R1629" s="36">
        <f t="shared" si="89"/>
        <v>28</v>
      </c>
      <c r="S1629" s="41"/>
      <c r="T1629" s="41">
        <f t="shared" si="90"/>
        <v>-3.0432918988426918</v>
      </c>
      <c r="U1629" s="41">
        <f t="shared" si="91"/>
        <v>-5.615087869695671</v>
      </c>
    </row>
    <row r="1630" spans="1:21">
      <c r="A1630" s="43" t="s">
        <v>1366</v>
      </c>
      <c r="B1630" s="44">
        <v>593.42733399052304</v>
      </c>
      <c r="C1630" s="44">
        <v>2.57189693351043</v>
      </c>
      <c r="D1630" s="36"/>
      <c r="E1630" s="71">
        <v>2.1249064175853798</v>
      </c>
      <c r="F1630" s="71">
        <v>0.109914777536636</v>
      </c>
      <c r="G1630" s="69">
        <v>0.16816715577653299</v>
      </c>
      <c r="H1630" s="69">
        <v>6.0275935577319504E-3</v>
      </c>
      <c r="I1630" s="76">
        <v>0.38326710741702003</v>
      </c>
      <c r="J1630" s="44">
        <v>2515</v>
      </c>
      <c r="K1630" s="44">
        <v>23</v>
      </c>
      <c r="L1630" s="44">
        <v>2486</v>
      </c>
      <c r="M1630" s="44">
        <v>53</v>
      </c>
      <c r="N1630" s="44">
        <v>2539</v>
      </c>
      <c r="O1630" s="44">
        <v>30</v>
      </c>
      <c r="P1630" s="36"/>
      <c r="Q1630" s="36">
        <f t="shared" si="88"/>
        <v>2539</v>
      </c>
      <c r="R1630" s="36">
        <f t="shared" si="89"/>
        <v>30</v>
      </c>
      <c r="S1630" s="41"/>
      <c r="T1630" s="41">
        <f t="shared" si="90"/>
        <v>-1.166532582461786</v>
      </c>
      <c r="U1630" s="41">
        <f t="shared" si="91"/>
        <v>-2.1319388576025742</v>
      </c>
    </row>
    <row r="1631" spans="1:21">
      <c r="B1631" s="36"/>
      <c r="C1631" s="36"/>
      <c r="D1631" s="36"/>
      <c r="E1631" s="66"/>
      <c r="F1631" s="66"/>
      <c r="G1631" s="68"/>
      <c r="H1631" s="68"/>
      <c r="I1631" s="70"/>
      <c r="J1631" s="36"/>
      <c r="K1631" s="36"/>
      <c r="L1631" s="36"/>
      <c r="M1631" s="36"/>
      <c r="N1631" s="36"/>
      <c r="O1631" s="36"/>
      <c r="P1631" s="36"/>
      <c r="Q1631" s="36"/>
      <c r="R1631" s="36"/>
      <c r="S1631" s="41"/>
      <c r="T1631" s="41"/>
      <c r="U1631" s="41"/>
    </row>
    <row r="1632" spans="1:21">
      <c r="A1632" s="35" t="s">
        <v>1365</v>
      </c>
      <c r="B1632" s="36">
        <v>552.12430714538698</v>
      </c>
      <c r="C1632" s="36">
        <v>9.6647090285197503</v>
      </c>
      <c r="D1632" s="36"/>
      <c r="E1632" s="66">
        <v>54.925147572766797</v>
      </c>
      <c r="F1632" s="66">
        <v>4.3564744604627696</v>
      </c>
      <c r="G1632" s="68">
        <v>5.3355836751381801E-2</v>
      </c>
      <c r="H1632" s="68">
        <v>2.4326981273415302E-3</v>
      </c>
      <c r="I1632" s="70">
        <v>-3.2613867344845303E-2</v>
      </c>
      <c r="J1632" s="36">
        <v>127.6</v>
      </c>
      <c r="K1632" s="36">
        <v>5.6</v>
      </c>
      <c r="L1632" s="36">
        <v>116.3</v>
      </c>
      <c r="M1632" s="36">
        <v>4.5999999999999996</v>
      </c>
      <c r="N1632" s="36">
        <v>343</v>
      </c>
      <c r="O1632" s="36">
        <v>52</v>
      </c>
      <c r="P1632" s="36"/>
      <c r="Q1632" s="36">
        <v>115.8</v>
      </c>
      <c r="R1632" s="36">
        <v>4.5999999999999996</v>
      </c>
      <c r="S1632" s="41"/>
      <c r="T1632" s="41">
        <f t="shared" ref="T1632:T1663" si="92">(L1632-J1632)/L1632*100</f>
        <v>-9.7162510748065323</v>
      </c>
      <c r="U1632" s="41">
        <f t="shared" ref="U1632:U1663" si="93">(L1632-N1632)/L1632*100</f>
        <v>-194.92691315563198</v>
      </c>
    </row>
    <row r="1633" spans="1:21">
      <c r="A1633" s="35" t="s">
        <v>1364</v>
      </c>
      <c r="B1633" s="36">
        <v>493.14121799427699</v>
      </c>
      <c r="C1633" s="36">
        <v>6.3888657189716396</v>
      </c>
      <c r="D1633" s="36"/>
      <c r="E1633" s="66">
        <v>49.318773467932097</v>
      </c>
      <c r="F1633" s="66">
        <v>4.0928231648083804</v>
      </c>
      <c r="G1633" s="68">
        <v>5.4668448392803201E-2</v>
      </c>
      <c r="H1633" s="68">
        <v>2.1106027972841801E-3</v>
      </c>
      <c r="I1633" s="70">
        <v>-0.119047144828197</v>
      </c>
      <c r="J1633" s="36">
        <v>144.4</v>
      </c>
      <c r="K1633" s="36">
        <v>6.4</v>
      </c>
      <c r="L1633" s="36">
        <v>129.4</v>
      </c>
      <c r="M1633" s="36">
        <v>5.3</v>
      </c>
      <c r="N1633" s="36">
        <v>398</v>
      </c>
      <c r="O1633" s="36">
        <v>43</v>
      </c>
      <c r="P1633" s="36"/>
      <c r="Q1633" s="36">
        <v>128.4</v>
      </c>
      <c r="R1633" s="36">
        <v>5.3</v>
      </c>
      <c r="S1633" s="41"/>
      <c r="T1633" s="41">
        <f t="shared" si="92"/>
        <v>-11.591962905718702</v>
      </c>
      <c r="U1633" s="41">
        <f t="shared" si="93"/>
        <v>-207.57341576506957</v>
      </c>
    </row>
    <row r="1634" spans="1:21">
      <c r="A1634" s="35" t="s">
        <v>1363</v>
      </c>
      <c r="B1634" s="36">
        <v>414.98822712780498</v>
      </c>
      <c r="C1634" s="36">
        <v>3.6188406552137198</v>
      </c>
      <c r="D1634" s="36"/>
      <c r="E1634" s="66">
        <v>25.755481898111199</v>
      </c>
      <c r="F1634" s="66">
        <v>2.6092762063931398</v>
      </c>
      <c r="G1634" s="68">
        <v>5.7962874619309698E-2</v>
      </c>
      <c r="H1634" s="68">
        <v>1.8291257344612501E-3</v>
      </c>
      <c r="I1634" s="70">
        <v>0.135426681932307</v>
      </c>
      <c r="J1634" s="36">
        <v>274</v>
      </c>
      <c r="K1634" s="36">
        <v>12</v>
      </c>
      <c r="L1634" s="36">
        <v>246</v>
      </c>
      <c r="M1634" s="36">
        <v>12</v>
      </c>
      <c r="N1634" s="36">
        <v>527</v>
      </c>
      <c r="O1634" s="36">
        <v>35</v>
      </c>
      <c r="P1634" s="36"/>
      <c r="Q1634" s="36">
        <v>243</v>
      </c>
      <c r="R1634" s="36">
        <v>12</v>
      </c>
      <c r="S1634" s="41"/>
      <c r="T1634" s="41">
        <f t="shared" si="92"/>
        <v>-11.38211382113821</v>
      </c>
      <c r="U1634" s="41">
        <f t="shared" si="93"/>
        <v>-114.22764227642277</v>
      </c>
    </row>
    <row r="1635" spans="1:21">
      <c r="A1635" s="35" t="s">
        <v>1362</v>
      </c>
      <c r="B1635" s="36">
        <v>421.98400479888301</v>
      </c>
      <c r="C1635" s="36">
        <v>3.6886851120175499</v>
      </c>
      <c r="D1635" s="36"/>
      <c r="E1635" s="66">
        <v>20.7975880528166</v>
      </c>
      <c r="F1635" s="66">
        <v>0.77772164638859398</v>
      </c>
      <c r="G1635" s="68">
        <v>5.7844913835008803E-2</v>
      </c>
      <c r="H1635" s="68">
        <v>1.9356910888988501E-3</v>
      </c>
      <c r="I1635" s="70">
        <v>0.49303853214556298</v>
      </c>
      <c r="J1635" s="36">
        <v>329.5</v>
      </c>
      <c r="K1635" s="36">
        <v>5</v>
      </c>
      <c r="L1635" s="36">
        <v>302.7</v>
      </c>
      <c r="M1635" s="36">
        <v>5.5</v>
      </c>
      <c r="N1635" s="36">
        <v>523</v>
      </c>
      <c r="O1635" s="36">
        <v>37</v>
      </c>
      <c r="P1635" s="36"/>
      <c r="Q1635" s="36">
        <v>300.7</v>
      </c>
      <c r="R1635" s="36">
        <v>5.5</v>
      </c>
      <c r="S1635" s="41"/>
      <c r="T1635" s="41">
        <f t="shared" si="92"/>
        <v>-8.8536504790221375</v>
      </c>
      <c r="U1635" s="41">
        <f t="shared" si="93"/>
        <v>-72.778328377931956</v>
      </c>
    </row>
    <row r="1636" spans="1:21">
      <c r="A1636" s="35" t="s">
        <v>1361</v>
      </c>
      <c r="B1636" s="36">
        <v>728.01706723780796</v>
      </c>
      <c r="C1636" s="36">
        <v>4.8165101833661703</v>
      </c>
      <c r="D1636" s="36"/>
      <c r="E1636" s="66">
        <v>19.6396531169</v>
      </c>
      <c r="F1636" s="66">
        <v>1.6609215902588801</v>
      </c>
      <c r="G1636" s="68">
        <v>6.12774990736282E-2</v>
      </c>
      <c r="H1636" s="68">
        <v>2.2761679253285199E-3</v>
      </c>
      <c r="I1636" s="70">
        <v>0.14771295240111301</v>
      </c>
      <c r="J1636" s="36">
        <v>363</v>
      </c>
      <c r="K1636" s="36">
        <v>13</v>
      </c>
      <c r="L1636" s="36">
        <v>320</v>
      </c>
      <c r="M1636" s="36">
        <v>13</v>
      </c>
      <c r="N1636" s="36">
        <v>648</v>
      </c>
      <c r="O1636" s="36">
        <v>40</v>
      </c>
      <c r="P1636" s="36"/>
      <c r="Q1636" s="36">
        <v>317</v>
      </c>
      <c r="R1636" s="36">
        <v>13</v>
      </c>
      <c r="S1636" s="41"/>
      <c r="T1636" s="41">
        <f t="shared" si="92"/>
        <v>-13.4375</v>
      </c>
      <c r="U1636" s="41">
        <f t="shared" si="93"/>
        <v>-102.49999999999999</v>
      </c>
    </row>
    <row r="1637" spans="1:21">
      <c r="A1637" s="35" t="s">
        <v>1360</v>
      </c>
      <c r="B1637" s="36">
        <v>278.456432091534</v>
      </c>
      <c r="C1637" s="36">
        <v>6.4370108871905396</v>
      </c>
      <c r="D1637" s="36"/>
      <c r="E1637" s="66">
        <v>19.711910326967601</v>
      </c>
      <c r="F1637" s="66">
        <v>2.5386077625515102</v>
      </c>
      <c r="G1637" s="68">
        <v>5.65278500984049E-2</v>
      </c>
      <c r="H1637" s="68">
        <v>1.2840945969450901E-3</v>
      </c>
      <c r="I1637" s="70">
        <v>-0.29403253543596197</v>
      </c>
      <c r="J1637" s="36">
        <v>338</v>
      </c>
      <c r="K1637" s="36">
        <v>20</v>
      </c>
      <c r="L1637" s="36">
        <v>319</v>
      </c>
      <c r="M1637" s="36">
        <v>20</v>
      </c>
      <c r="N1637" s="36">
        <v>472</v>
      </c>
      <c r="O1637" s="36">
        <v>25</v>
      </c>
      <c r="P1637" s="36"/>
      <c r="Q1637" s="36">
        <v>318</v>
      </c>
      <c r="R1637" s="36">
        <v>20</v>
      </c>
      <c r="S1637" s="41"/>
      <c r="T1637" s="41">
        <f t="shared" si="92"/>
        <v>-5.9561128526645764</v>
      </c>
      <c r="U1637" s="41">
        <f t="shared" si="93"/>
        <v>-47.962382445141067</v>
      </c>
    </row>
    <row r="1638" spans="1:21">
      <c r="A1638" s="35" t="s">
        <v>1359</v>
      </c>
      <c r="B1638" s="36">
        <v>1186.2941835259101</v>
      </c>
      <c r="C1638" s="36">
        <v>2.8201494849200501</v>
      </c>
      <c r="D1638" s="36"/>
      <c r="E1638" s="66">
        <v>19.491894262213801</v>
      </c>
      <c r="F1638" s="66">
        <v>3.30897657448069</v>
      </c>
      <c r="G1638" s="68">
        <v>6.06799003926628E-2</v>
      </c>
      <c r="H1638" s="68">
        <v>1.79029198902808E-3</v>
      </c>
      <c r="I1638" s="70">
        <v>0.106812221689985</v>
      </c>
      <c r="J1638" s="36">
        <v>362</v>
      </c>
      <c r="K1638" s="36">
        <v>26</v>
      </c>
      <c r="L1638" s="36">
        <v>323</v>
      </c>
      <c r="M1638" s="36">
        <v>27</v>
      </c>
      <c r="N1638" s="36">
        <v>627</v>
      </c>
      <c r="O1638" s="36">
        <v>32</v>
      </c>
      <c r="P1638" s="36"/>
      <c r="Q1638" s="36">
        <v>319</v>
      </c>
      <c r="R1638" s="36">
        <v>26</v>
      </c>
      <c r="S1638" s="41"/>
      <c r="T1638" s="41">
        <f t="shared" si="92"/>
        <v>-12.074303405572756</v>
      </c>
      <c r="U1638" s="41">
        <f t="shared" si="93"/>
        <v>-94.117647058823522</v>
      </c>
    </row>
    <row r="1639" spans="1:21">
      <c r="A1639" s="35" t="s">
        <v>1358</v>
      </c>
      <c r="B1639" s="36">
        <v>389.739011908728</v>
      </c>
      <c r="C1639" s="36">
        <v>4.72374956959729</v>
      </c>
      <c r="D1639" s="36"/>
      <c r="E1639" s="66">
        <v>18.5936191417216</v>
      </c>
      <c r="F1639" s="66">
        <v>5.1578563030370104</v>
      </c>
      <c r="G1639" s="68">
        <v>5.8688259508993597E-2</v>
      </c>
      <c r="H1639" s="68">
        <v>2.1749182689952198E-3</v>
      </c>
      <c r="I1639" s="70">
        <v>-0.64690830968124502</v>
      </c>
      <c r="J1639" s="36">
        <v>367</v>
      </c>
      <c r="K1639" s="36">
        <v>47</v>
      </c>
      <c r="L1639" s="36">
        <v>338</v>
      </c>
      <c r="M1639" s="36">
        <v>46</v>
      </c>
      <c r="N1639" s="36">
        <v>555</v>
      </c>
      <c r="O1639" s="36">
        <v>40</v>
      </c>
      <c r="P1639" s="36"/>
      <c r="Q1639" s="36">
        <v>335</v>
      </c>
      <c r="R1639" s="36">
        <v>45</v>
      </c>
      <c r="S1639" s="41"/>
      <c r="T1639" s="41">
        <f t="shared" si="92"/>
        <v>-8.5798816568047336</v>
      </c>
      <c r="U1639" s="41">
        <f t="shared" si="93"/>
        <v>-64.201183431952657</v>
      </c>
    </row>
    <row r="1640" spans="1:21">
      <c r="A1640" s="35" t="s">
        <v>1357</v>
      </c>
      <c r="B1640" s="36">
        <v>903.79360024944503</v>
      </c>
      <c r="C1640" s="36">
        <v>2.6356032715874602</v>
      </c>
      <c r="D1640" s="36"/>
      <c r="E1640" s="66">
        <v>16.040199008996101</v>
      </c>
      <c r="F1640" s="66">
        <v>0.541896117331226</v>
      </c>
      <c r="G1640" s="68">
        <v>5.9560535176384002E-2</v>
      </c>
      <c r="H1640" s="68">
        <v>1.5645878670762299E-3</v>
      </c>
      <c r="I1640" s="70">
        <v>0.12523793457019899</v>
      </c>
      <c r="J1640" s="36">
        <v>419.6</v>
      </c>
      <c r="K1640" s="36">
        <v>6.9</v>
      </c>
      <c r="L1640" s="36">
        <v>389.9</v>
      </c>
      <c r="M1640" s="36">
        <v>6.4</v>
      </c>
      <c r="N1640" s="36">
        <v>587</v>
      </c>
      <c r="O1640" s="36">
        <v>29</v>
      </c>
      <c r="P1640" s="36"/>
      <c r="Q1640" s="36">
        <v>387.5</v>
      </c>
      <c r="R1640" s="36">
        <v>6.4</v>
      </c>
      <c r="S1640" s="41"/>
      <c r="T1640" s="41">
        <f t="shared" si="92"/>
        <v>-7.6173377789176833</v>
      </c>
      <c r="U1640" s="41">
        <f t="shared" si="93"/>
        <v>-50.551423441908192</v>
      </c>
    </row>
    <row r="1641" spans="1:21">
      <c r="A1641" s="35" t="s">
        <v>1356</v>
      </c>
      <c r="B1641" s="36">
        <v>979.73802837703499</v>
      </c>
      <c r="C1641" s="36">
        <v>4.8093854879780498</v>
      </c>
      <c r="D1641" s="36"/>
      <c r="E1641" s="66">
        <v>15.795769847918899</v>
      </c>
      <c r="F1641" s="66">
        <v>0.70920000521870297</v>
      </c>
      <c r="G1641" s="68">
        <v>5.9913186723814897E-2</v>
      </c>
      <c r="H1641" s="68">
        <v>1.896828312299E-3</v>
      </c>
      <c r="I1641" s="70">
        <v>0.564511755795436</v>
      </c>
      <c r="J1641" s="36">
        <v>427</v>
      </c>
      <c r="K1641" s="36">
        <v>6.6</v>
      </c>
      <c r="L1641" s="36">
        <v>395.7</v>
      </c>
      <c r="M1641" s="36">
        <v>8.6</v>
      </c>
      <c r="N1641" s="36">
        <v>599</v>
      </c>
      <c r="O1641" s="36">
        <v>34</v>
      </c>
      <c r="P1641" s="36"/>
      <c r="Q1641" s="36">
        <v>393.2</v>
      </c>
      <c r="R1641" s="36">
        <v>8.6</v>
      </c>
      <c r="S1641" s="41"/>
      <c r="T1641" s="41">
        <f t="shared" si="92"/>
        <v>-7.9100328531715975</v>
      </c>
      <c r="U1641" s="41">
        <f t="shared" si="93"/>
        <v>-51.377306039929252</v>
      </c>
    </row>
    <row r="1642" spans="1:21">
      <c r="A1642" s="35" t="s">
        <v>1355</v>
      </c>
      <c r="B1642" s="36">
        <v>392.33201013046602</v>
      </c>
      <c r="C1642" s="36">
        <v>2.90151813611807</v>
      </c>
      <c r="D1642" s="36"/>
      <c r="E1642" s="66">
        <v>15.398803014165701</v>
      </c>
      <c r="F1642" s="66">
        <v>0.88623002239673399</v>
      </c>
      <c r="G1642" s="68">
        <v>5.9705960080406101E-2</v>
      </c>
      <c r="H1642" s="68">
        <v>1.48492877456055E-3</v>
      </c>
      <c r="I1642" s="70">
        <v>0.103289939625233</v>
      </c>
      <c r="J1642" s="36">
        <v>435</v>
      </c>
      <c r="K1642" s="36">
        <v>11</v>
      </c>
      <c r="L1642" s="36">
        <v>406</v>
      </c>
      <c r="M1642" s="36">
        <v>11</v>
      </c>
      <c r="N1642" s="36">
        <v>592</v>
      </c>
      <c r="O1642" s="36">
        <v>27</v>
      </c>
      <c r="P1642" s="36"/>
      <c r="Q1642" s="36">
        <v>403</v>
      </c>
      <c r="R1642" s="36">
        <v>11</v>
      </c>
      <c r="S1642" s="41"/>
      <c r="T1642" s="41">
        <f t="shared" si="92"/>
        <v>-7.1428571428571423</v>
      </c>
      <c r="U1642" s="41">
        <f t="shared" si="93"/>
        <v>-45.812807881773395</v>
      </c>
    </row>
    <row r="1643" spans="1:21">
      <c r="A1643" s="35" t="s">
        <v>1354</v>
      </c>
      <c r="B1643" s="36">
        <v>984.18796044573401</v>
      </c>
      <c r="C1643" s="36">
        <v>4.3221000839199197</v>
      </c>
      <c r="D1643" s="36"/>
      <c r="E1643" s="66">
        <v>14.7769481384596</v>
      </c>
      <c r="F1643" s="66">
        <v>0.74564053143373898</v>
      </c>
      <c r="G1643" s="68">
        <v>6.1423090619674402E-2</v>
      </c>
      <c r="H1643" s="68">
        <v>1.8677604372872799E-3</v>
      </c>
      <c r="I1643" s="70">
        <v>0.57187285033691804</v>
      </c>
      <c r="J1643" s="36">
        <v>459.9</v>
      </c>
      <c r="K1643" s="36">
        <v>7.7</v>
      </c>
      <c r="L1643" s="36">
        <v>422</v>
      </c>
      <c r="M1643" s="36">
        <v>10</v>
      </c>
      <c r="N1643" s="36">
        <v>653</v>
      </c>
      <c r="O1643" s="36">
        <v>33</v>
      </c>
      <c r="P1643" s="36"/>
      <c r="Q1643" s="36">
        <v>419</v>
      </c>
      <c r="R1643" s="36">
        <v>10</v>
      </c>
      <c r="S1643" s="41"/>
      <c r="T1643" s="41">
        <f t="shared" si="92"/>
        <v>-8.9810426540284301</v>
      </c>
      <c r="U1643" s="41">
        <f t="shared" si="93"/>
        <v>-54.739336492890999</v>
      </c>
    </row>
    <row r="1644" spans="1:21">
      <c r="A1644" s="35" t="s">
        <v>1353</v>
      </c>
      <c r="B1644" s="36">
        <v>167.225153981175</v>
      </c>
      <c r="C1644" s="36">
        <v>1.1742350415802001</v>
      </c>
      <c r="D1644" s="36"/>
      <c r="E1644" s="66">
        <v>14.495574326538</v>
      </c>
      <c r="F1644" s="66">
        <v>0.77072596591306297</v>
      </c>
      <c r="G1644" s="68">
        <v>6.1777564359370998E-2</v>
      </c>
      <c r="H1644" s="68">
        <v>1.5356663829001499E-3</v>
      </c>
      <c r="I1644" s="70">
        <v>0.129482161005357</v>
      </c>
      <c r="J1644" s="36">
        <v>469</v>
      </c>
      <c r="K1644" s="36">
        <v>10</v>
      </c>
      <c r="L1644" s="36">
        <v>430</v>
      </c>
      <c r="M1644" s="36">
        <v>11</v>
      </c>
      <c r="N1644" s="36">
        <v>665</v>
      </c>
      <c r="O1644" s="36">
        <v>27</v>
      </c>
      <c r="P1644" s="36"/>
      <c r="Q1644" s="36">
        <v>427</v>
      </c>
      <c r="R1644" s="36">
        <v>11</v>
      </c>
      <c r="S1644" s="41"/>
      <c r="T1644" s="41">
        <f t="shared" si="92"/>
        <v>-9.0697674418604652</v>
      </c>
      <c r="U1644" s="41">
        <f t="shared" si="93"/>
        <v>-54.651162790697668</v>
      </c>
    </row>
    <row r="1645" spans="1:21">
      <c r="A1645" s="35" t="s">
        <v>1352</v>
      </c>
      <c r="B1645" s="36">
        <v>680.28016219629296</v>
      </c>
      <c r="C1645" s="36">
        <v>3.8229910238938798</v>
      </c>
      <c r="D1645" s="36"/>
      <c r="E1645" s="66">
        <v>13.8520260588379</v>
      </c>
      <c r="F1645" s="66">
        <v>1.0389449696666699</v>
      </c>
      <c r="G1645" s="68">
        <v>6.0724419706288203E-2</v>
      </c>
      <c r="H1645" s="68">
        <v>1.7562076955021E-3</v>
      </c>
      <c r="I1645" s="70">
        <v>5.5791636972996599E-2</v>
      </c>
      <c r="J1645" s="36">
        <v>480</v>
      </c>
      <c r="K1645" s="36">
        <v>15</v>
      </c>
      <c r="L1645" s="36">
        <v>449</v>
      </c>
      <c r="M1645" s="36">
        <v>16</v>
      </c>
      <c r="N1645" s="36">
        <v>629</v>
      </c>
      <c r="O1645" s="36">
        <v>31</v>
      </c>
      <c r="P1645" s="36"/>
      <c r="Q1645" s="36">
        <v>447</v>
      </c>
      <c r="R1645" s="36">
        <v>16</v>
      </c>
      <c r="S1645" s="41"/>
      <c r="T1645" s="41">
        <f t="shared" si="92"/>
        <v>-6.9042316258351892</v>
      </c>
      <c r="U1645" s="41">
        <f t="shared" si="93"/>
        <v>-40.089086859688194</v>
      </c>
    </row>
    <row r="1646" spans="1:21">
      <c r="A1646" s="35" t="s">
        <v>1351</v>
      </c>
      <c r="B1646" s="36">
        <v>375.31583821398499</v>
      </c>
      <c r="C1646" s="36">
        <v>4.0718513077777896</v>
      </c>
      <c r="D1646" s="36"/>
      <c r="E1646" s="66">
        <v>13.4896881640227</v>
      </c>
      <c r="F1646" s="66">
        <v>0.46976416225877898</v>
      </c>
      <c r="G1646" s="68">
        <v>5.73486991773344E-2</v>
      </c>
      <c r="H1646" s="68">
        <v>1.94941710716778E-3</v>
      </c>
      <c r="I1646" s="70">
        <v>0.666409813901924</v>
      </c>
      <c r="J1646" s="36">
        <v>468.2</v>
      </c>
      <c r="K1646" s="36">
        <v>5.3</v>
      </c>
      <c r="L1646" s="36">
        <v>461</v>
      </c>
      <c r="M1646" s="36">
        <v>7.7</v>
      </c>
      <c r="N1646" s="36">
        <v>504</v>
      </c>
      <c r="O1646" s="36">
        <v>37</v>
      </c>
      <c r="P1646" s="36"/>
      <c r="Q1646" s="36">
        <v>460.4</v>
      </c>
      <c r="R1646" s="36">
        <v>7.7</v>
      </c>
      <c r="S1646" s="41"/>
      <c r="T1646" s="41">
        <f t="shared" si="92"/>
        <v>-1.5618221258134466</v>
      </c>
      <c r="U1646" s="41">
        <f t="shared" si="93"/>
        <v>-9.3275488069414312</v>
      </c>
    </row>
    <row r="1647" spans="1:21">
      <c r="A1647" s="35" t="s">
        <v>1350</v>
      </c>
      <c r="B1647" s="36">
        <v>621.34483909270102</v>
      </c>
      <c r="C1647" s="36">
        <v>2.9448816543560898</v>
      </c>
      <c r="D1647" s="36"/>
      <c r="E1647" s="66">
        <v>13.327991771289</v>
      </c>
      <c r="F1647" s="66">
        <v>0.65514733564175898</v>
      </c>
      <c r="G1647" s="68">
        <v>6.2807958927453805E-2</v>
      </c>
      <c r="H1647" s="68">
        <v>1.74213137498114E-3</v>
      </c>
      <c r="I1647" s="70">
        <v>0.42176997739188798</v>
      </c>
      <c r="J1647" s="36">
        <v>508.1</v>
      </c>
      <c r="K1647" s="36">
        <v>9</v>
      </c>
      <c r="L1647" s="36">
        <v>466</v>
      </c>
      <c r="M1647" s="36">
        <v>11</v>
      </c>
      <c r="N1647" s="36">
        <v>701</v>
      </c>
      <c r="O1647" s="36">
        <v>30</v>
      </c>
      <c r="P1647" s="36"/>
      <c r="Q1647" s="36">
        <v>463</v>
      </c>
      <c r="R1647" s="36">
        <v>11</v>
      </c>
      <c r="S1647" s="41"/>
      <c r="T1647" s="41">
        <f t="shared" si="92"/>
        <v>-9.0343347639485021</v>
      </c>
      <c r="U1647" s="41">
        <f t="shared" si="93"/>
        <v>-50.429184549356222</v>
      </c>
    </row>
    <row r="1648" spans="1:21">
      <c r="A1648" s="35" t="s">
        <v>1349</v>
      </c>
      <c r="B1648" s="36">
        <v>487.20947942517699</v>
      </c>
      <c r="C1648" s="36">
        <v>2.2458326042344599</v>
      </c>
      <c r="D1648" s="36"/>
      <c r="E1648" s="66">
        <v>12.942716187457799</v>
      </c>
      <c r="F1648" s="66">
        <v>0.52478821655595698</v>
      </c>
      <c r="G1648" s="68">
        <v>6.10220626795933E-2</v>
      </c>
      <c r="H1648" s="68">
        <v>1.6362225099422799E-3</v>
      </c>
      <c r="I1648" s="70">
        <v>0.285900309089267</v>
      </c>
      <c r="J1648" s="36">
        <v>508.3</v>
      </c>
      <c r="K1648" s="36">
        <v>8.3000000000000007</v>
      </c>
      <c r="L1648" s="36">
        <v>479.8</v>
      </c>
      <c r="M1648" s="36">
        <v>9.4</v>
      </c>
      <c r="N1648" s="36">
        <v>639</v>
      </c>
      <c r="O1648" s="36">
        <v>29</v>
      </c>
      <c r="P1648" s="36"/>
      <c r="Q1648" s="36">
        <v>477.3</v>
      </c>
      <c r="R1648" s="36">
        <v>9.3000000000000007</v>
      </c>
      <c r="S1648" s="41"/>
      <c r="T1648" s="41">
        <f t="shared" si="92"/>
        <v>-5.9399749895789906</v>
      </c>
      <c r="U1648" s="41">
        <f t="shared" si="93"/>
        <v>-33.180491871613171</v>
      </c>
    </row>
    <row r="1649" spans="1:21">
      <c r="A1649" s="35" t="s">
        <v>1348</v>
      </c>
      <c r="B1649" s="36">
        <v>746.17492275583595</v>
      </c>
      <c r="C1649" s="36">
        <v>2.3076493050383098</v>
      </c>
      <c r="D1649" s="36"/>
      <c r="E1649" s="66">
        <v>12.9411641131911</v>
      </c>
      <c r="F1649" s="66">
        <v>0.66998733736652105</v>
      </c>
      <c r="G1649" s="68">
        <v>5.9722872484181101E-2</v>
      </c>
      <c r="H1649" s="68">
        <v>1.32533443298778E-3</v>
      </c>
      <c r="I1649" s="70">
        <v>0.469267008136938</v>
      </c>
      <c r="J1649" s="36">
        <v>499.8</v>
      </c>
      <c r="K1649" s="36">
        <v>9</v>
      </c>
      <c r="L1649" s="36">
        <v>480</v>
      </c>
      <c r="M1649" s="36">
        <v>12</v>
      </c>
      <c r="N1649" s="36">
        <v>593</v>
      </c>
      <c r="O1649" s="36">
        <v>24</v>
      </c>
      <c r="P1649" s="36"/>
      <c r="Q1649" s="36">
        <v>478</v>
      </c>
      <c r="R1649" s="36">
        <v>12</v>
      </c>
      <c r="S1649" s="41"/>
      <c r="T1649" s="41">
        <f t="shared" si="92"/>
        <v>-4.1250000000000027</v>
      </c>
      <c r="U1649" s="41">
        <f t="shared" si="93"/>
        <v>-23.541666666666668</v>
      </c>
    </row>
    <row r="1650" spans="1:21">
      <c r="A1650" s="35" t="s">
        <v>1347</v>
      </c>
      <c r="B1650" s="36">
        <v>120.009606902152</v>
      </c>
      <c r="C1650" s="36">
        <v>1.56883390767159</v>
      </c>
      <c r="D1650" s="36"/>
      <c r="E1650" s="66">
        <v>12.811269491869499</v>
      </c>
      <c r="F1650" s="66">
        <v>0.60402718664566202</v>
      </c>
      <c r="G1650" s="68">
        <v>6.1316378560106202E-2</v>
      </c>
      <c r="H1650" s="68">
        <v>2.0262770810972499E-3</v>
      </c>
      <c r="I1650" s="70">
        <v>0.28890805625774302</v>
      </c>
      <c r="J1650" s="36">
        <v>514.4</v>
      </c>
      <c r="K1650" s="36">
        <v>9.9</v>
      </c>
      <c r="L1650" s="36">
        <v>485</v>
      </c>
      <c r="M1650" s="36">
        <v>11</v>
      </c>
      <c r="N1650" s="36">
        <v>649</v>
      </c>
      <c r="O1650" s="36">
        <v>35</v>
      </c>
      <c r="P1650" s="36"/>
      <c r="Q1650" s="36">
        <v>482</v>
      </c>
      <c r="R1650" s="36">
        <v>11</v>
      </c>
      <c r="S1650" s="41"/>
      <c r="T1650" s="41">
        <f t="shared" si="92"/>
        <v>-6.0618556701030881</v>
      </c>
      <c r="U1650" s="41">
        <f t="shared" si="93"/>
        <v>-33.814432989690722</v>
      </c>
    </row>
    <row r="1651" spans="1:21">
      <c r="A1651" s="35" t="s">
        <v>1346</v>
      </c>
      <c r="B1651" s="36">
        <v>277.98074326771598</v>
      </c>
      <c r="C1651" s="36">
        <v>2.18556135109977</v>
      </c>
      <c r="D1651" s="36"/>
      <c r="E1651" s="66">
        <v>12.728480226213</v>
      </c>
      <c r="F1651" s="66">
        <v>0.65731635124223398</v>
      </c>
      <c r="G1651" s="68">
        <v>6.0493659871336702E-2</v>
      </c>
      <c r="H1651" s="68">
        <v>2.0362130889225402E-3</v>
      </c>
      <c r="I1651" s="70">
        <v>0.25587250253571903</v>
      </c>
      <c r="J1651" s="36">
        <v>512</v>
      </c>
      <c r="K1651" s="36">
        <v>11</v>
      </c>
      <c r="L1651" s="36">
        <v>488</v>
      </c>
      <c r="M1651" s="36">
        <v>12</v>
      </c>
      <c r="N1651" s="36">
        <v>620</v>
      </c>
      <c r="O1651" s="36">
        <v>36</v>
      </c>
      <c r="P1651" s="36"/>
      <c r="Q1651" s="36">
        <v>485</v>
      </c>
      <c r="R1651" s="36">
        <v>12</v>
      </c>
      <c r="S1651" s="41"/>
      <c r="T1651" s="41">
        <f t="shared" si="92"/>
        <v>-4.918032786885246</v>
      </c>
      <c r="U1651" s="41">
        <f t="shared" si="93"/>
        <v>-27.049180327868854</v>
      </c>
    </row>
    <row r="1652" spans="1:21">
      <c r="A1652" s="35" t="s">
        <v>1345</v>
      </c>
      <c r="B1652" s="36">
        <v>401.52998547412602</v>
      </c>
      <c r="C1652" s="36">
        <v>3.1396928097629102</v>
      </c>
      <c r="D1652" s="36"/>
      <c r="E1652" s="66">
        <v>12.636580559128801</v>
      </c>
      <c r="F1652" s="66">
        <v>0.95722097633896397</v>
      </c>
      <c r="G1652" s="68">
        <v>6.2485919728572002E-2</v>
      </c>
      <c r="H1652" s="68">
        <v>1.82461105278817E-3</v>
      </c>
      <c r="I1652" s="70">
        <v>3.0309475094533099E-2</v>
      </c>
      <c r="J1652" s="36">
        <v>528</v>
      </c>
      <c r="K1652" s="36">
        <v>17</v>
      </c>
      <c r="L1652" s="36">
        <v>491</v>
      </c>
      <c r="M1652" s="36">
        <v>18</v>
      </c>
      <c r="N1652" s="36">
        <v>690</v>
      </c>
      <c r="O1652" s="36">
        <v>31</v>
      </c>
      <c r="P1652" s="36"/>
      <c r="Q1652" s="36">
        <v>488</v>
      </c>
      <c r="R1652" s="36">
        <v>18</v>
      </c>
      <c r="S1652" s="41"/>
      <c r="T1652" s="41">
        <f t="shared" si="92"/>
        <v>-7.5356415478615073</v>
      </c>
      <c r="U1652" s="41">
        <f t="shared" si="93"/>
        <v>-40.529531568228109</v>
      </c>
    </row>
    <row r="1653" spans="1:21">
      <c r="A1653" s="35" t="s">
        <v>1344</v>
      </c>
      <c r="B1653" s="36">
        <v>411.616643774583</v>
      </c>
      <c r="C1653" s="36">
        <v>3.0541884185410999</v>
      </c>
      <c r="D1653" s="36"/>
      <c r="E1653" s="66">
        <v>12.5586578624679</v>
      </c>
      <c r="F1653" s="66">
        <v>0.67158919608060597</v>
      </c>
      <c r="G1653" s="68">
        <v>6.0493177884643298E-2</v>
      </c>
      <c r="H1653" s="68">
        <v>2.5547552960224198E-3</v>
      </c>
      <c r="I1653" s="70">
        <v>0.32179399787690199</v>
      </c>
      <c r="J1653" s="36">
        <v>517</v>
      </c>
      <c r="K1653" s="36">
        <v>11</v>
      </c>
      <c r="L1653" s="36">
        <v>494</v>
      </c>
      <c r="M1653" s="36">
        <v>13</v>
      </c>
      <c r="N1653" s="36">
        <v>620</v>
      </c>
      <c r="O1653" s="36">
        <v>46</v>
      </c>
      <c r="P1653" s="36"/>
      <c r="Q1653" s="36">
        <v>492</v>
      </c>
      <c r="R1653" s="36">
        <v>13</v>
      </c>
      <c r="S1653" s="41"/>
      <c r="T1653" s="41">
        <f t="shared" si="92"/>
        <v>-4.6558704453441297</v>
      </c>
      <c r="U1653" s="41">
        <f t="shared" si="93"/>
        <v>-25.506072874493928</v>
      </c>
    </row>
    <row r="1654" spans="1:21">
      <c r="A1654" s="35" t="s">
        <v>1343</v>
      </c>
      <c r="B1654" s="36">
        <v>275.57040362412903</v>
      </c>
      <c r="C1654" s="36">
        <v>0.43506142289698901</v>
      </c>
      <c r="D1654" s="36"/>
      <c r="E1654" s="66">
        <v>12.181083752709799</v>
      </c>
      <c r="F1654" s="66">
        <v>0.68197359262926704</v>
      </c>
      <c r="G1654" s="68">
        <v>7.1054652114574596E-2</v>
      </c>
      <c r="H1654" s="68">
        <v>3.8360733109054899E-3</v>
      </c>
      <c r="I1654" s="70">
        <v>0.68074389695585102</v>
      </c>
      <c r="J1654" s="36">
        <v>599</v>
      </c>
      <c r="K1654" s="36">
        <v>9.9</v>
      </c>
      <c r="L1654" s="36">
        <v>509</v>
      </c>
      <c r="M1654" s="36">
        <v>14</v>
      </c>
      <c r="N1654" s="36">
        <v>958</v>
      </c>
      <c r="O1654" s="36">
        <v>55</v>
      </c>
      <c r="P1654" s="36"/>
      <c r="Q1654" s="36">
        <v>500</v>
      </c>
      <c r="R1654" s="36">
        <v>13</v>
      </c>
      <c r="S1654" s="41"/>
      <c r="T1654" s="41">
        <f t="shared" si="92"/>
        <v>-17.68172888015717</v>
      </c>
      <c r="U1654" s="41">
        <f t="shared" si="93"/>
        <v>-88.212180746561884</v>
      </c>
    </row>
    <row r="1655" spans="1:21">
      <c r="A1655" s="35" t="s">
        <v>1342</v>
      </c>
      <c r="B1655" s="36">
        <v>418.95851549949998</v>
      </c>
      <c r="C1655" s="36">
        <v>6.7504019448994104</v>
      </c>
      <c r="D1655" s="36"/>
      <c r="E1655" s="66">
        <v>12.0698997742972</v>
      </c>
      <c r="F1655" s="66">
        <v>1.0379999420263899</v>
      </c>
      <c r="G1655" s="68">
        <v>6.1344382501925802E-2</v>
      </c>
      <c r="H1655" s="68">
        <v>1.72426307692337E-3</v>
      </c>
      <c r="I1655" s="70">
        <v>-4.8503994708035902E-2</v>
      </c>
      <c r="J1655" s="36">
        <v>539</v>
      </c>
      <c r="K1655" s="36">
        <v>19</v>
      </c>
      <c r="L1655" s="36">
        <v>513</v>
      </c>
      <c r="M1655" s="36">
        <v>21</v>
      </c>
      <c r="N1655" s="36">
        <v>650</v>
      </c>
      <c r="O1655" s="36">
        <v>30</v>
      </c>
      <c r="P1655" s="36"/>
      <c r="Q1655" s="36">
        <v>511</v>
      </c>
      <c r="R1655" s="36">
        <v>21</v>
      </c>
      <c r="S1655" s="41"/>
      <c r="T1655" s="41">
        <f t="shared" si="92"/>
        <v>-5.0682261208577</v>
      </c>
      <c r="U1655" s="41">
        <f t="shared" si="93"/>
        <v>-26.705653021442494</v>
      </c>
    </row>
    <row r="1656" spans="1:21">
      <c r="A1656" s="35" t="s">
        <v>1341</v>
      </c>
      <c r="B1656" s="36">
        <v>216.99058226975501</v>
      </c>
      <c r="C1656" s="36">
        <v>6.79933641338196</v>
      </c>
      <c r="D1656" s="36"/>
      <c r="E1656" s="66">
        <v>12.017947637772</v>
      </c>
      <c r="F1656" s="66">
        <v>0.40839720870038398</v>
      </c>
      <c r="G1656" s="68">
        <v>6.12052189223566E-2</v>
      </c>
      <c r="H1656" s="68">
        <v>1.92396102059055E-3</v>
      </c>
      <c r="I1656" s="70">
        <v>0.20303376441519699</v>
      </c>
      <c r="J1656" s="36">
        <v>539.9</v>
      </c>
      <c r="K1656" s="36">
        <v>8.6999999999999993</v>
      </c>
      <c r="L1656" s="36">
        <v>515.20000000000005</v>
      </c>
      <c r="M1656" s="36">
        <v>8.4</v>
      </c>
      <c r="N1656" s="36">
        <v>645</v>
      </c>
      <c r="O1656" s="36">
        <v>34</v>
      </c>
      <c r="P1656" s="36"/>
      <c r="Q1656" s="36">
        <v>513</v>
      </c>
      <c r="R1656" s="36">
        <v>8.4</v>
      </c>
      <c r="S1656" s="41"/>
      <c r="T1656" s="41">
        <f t="shared" si="92"/>
        <v>-4.7942546583850794</v>
      </c>
      <c r="U1656" s="41">
        <f t="shared" si="93"/>
        <v>-25.19409937888198</v>
      </c>
    </row>
    <row r="1657" spans="1:21">
      <c r="A1657" s="35" t="s">
        <v>1340</v>
      </c>
      <c r="B1657" s="36">
        <v>186.96458090604199</v>
      </c>
      <c r="C1657" s="36">
        <v>1.2510213951238101</v>
      </c>
      <c r="D1657" s="36"/>
      <c r="E1657" s="66">
        <v>12.017993060519901</v>
      </c>
      <c r="F1657" s="66">
        <v>0.48667377286825297</v>
      </c>
      <c r="G1657" s="68">
        <v>6.0375106748037498E-2</v>
      </c>
      <c r="H1657" s="68">
        <v>1.82854118866621E-3</v>
      </c>
      <c r="I1657" s="70">
        <v>0.40031052426811098</v>
      </c>
      <c r="J1657" s="36">
        <v>534.20000000000005</v>
      </c>
      <c r="K1657" s="36">
        <v>8.1999999999999993</v>
      </c>
      <c r="L1657" s="36">
        <v>515</v>
      </c>
      <c r="M1657" s="36">
        <v>10</v>
      </c>
      <c r="N1657" s="36">
        <v>616</v>
      </c>
      <c r="O1657" s="36">
        <v>33</v>
      </c>
      <c r="P1657" s="36"/>
      <c r="Q1657" s="36">
        <v>513.6</v>
      </c>
      <c r="R1657" s="36">
        <v>10</v>
      </c>
      <c r="S1657" s="41"/>
      <c r="T1657" s="41">
        <f t="shared" si="92"/>
        <v>-3.7281553398058338</v>
      </c>
      <c r="U1657" s="41">
        <f t="shared" si="93"/>
        <v>-19.611650485436893</v>
      </c>
    </row>
    <row r="1658" spans="1:21">
      <c r="A1658" s="35" t="s">
        <v>1339</v>
      </c>
      <c r="B1658" s="36">
        <v>1813.50389623149</v>
      </c>
      <c r="C1658" s="36">
        <v>1.4225222437754601</v>
      </c>
      <c r="D1658" s="36"/>
      <c r="E1658" s="66">
        <v>11.916871305049201</v>
      </c>
      <c r="F1658" s="66">
        <v>0.55085080395282604</v>
      </c>
      <c r="G1658" s="68">
        <v>6.2098175779874497E-2</v>
      </c>
      <c r="H1658" s="68">
        <v>1.6529215136017899E-3</v>
      </c>
      <c r="I1658" s="70">
        <v>0.31916860607300901</v>
      </c>
      <c r="J1658" s="36">
        <v>549.6</v>
      </c>
      <c r="K1658" s="36">
        <v>9.6</v>
      </c>
      <c r="L1658" s="36">
        <v>519</v>
      </c>
      <c r="M1658" s="36">
        <v>12</v>
      </c>
      <c r="N1658" s="36">
        <v>677</v>
      </c>
      <c r="O1658" s="36">
        <v>28</v>
      </c>
      <c r="P1658" s="36"/>
      <c r="Q1658" s="36">
        <v>517</v>
      </c>
      <c r="R1658" s="36">
        <v>11</v>
      </c>
      <c r="S1658" s="41"/>
      <c r="T1658" s="41">
        <f t="shared" si="92"/>
        <v>-5.8959537572254384</v>
      </c>
      <c r="U1658" s="41">
        <f t="shared" si="93"/>
        <v>-30.443159922928707</v>
      </c>
    </row>
    <row r="1659" spans="1:21">
      <c r="A1659" s="35" t="s">
        <v>1338</v>
      </c>
      <c r="B1659" s="36">
        <v>471.41988010734599</v>
      </c>
      <c r="C1659" s="36">
        <v>2.1196761658762702</v>
      </c>
      <c r="D1659" s="36"/>
      <c r="E1659" s="66">
        <v>11.817913392902501</v>
      </c>
      <c r="F1659" s="66">
        <v>0.54323497314892299</v>
      </c>
      <c r="G1659" s="68">
        <v>6.1077278748164897E-2</v>
      </c>
      <c r="H1659" s="68">
        <v>1.4740850391096101E-3</v>
      </c>
      <c r="I1659" s="70">
        <v>0.43875914809626998</v>
      </c>
      <c r="J1659" s="36">
        <v>546.1</v>
      </c>
      <c r="K1659" s="36">
        <v>8.8000000000000007</v>
      </c>
      <c r="L1659" s="36">
        <v>524</v>
      </c>
      <c r="M1659" s="36">
        <v>12</v>
      </c>
      <c r="N1659" s="36">
        <v>641</v>
      </c>
      <c r="O1659" s="36">
        <v>26</v>
      </c>
      <c r="P1659" s="36"/>
      <c r="Q1659" s="36">
        <v>522</v>
      </c>
      <c r="R1659" s="36">
        <v>12</v>
      </c>
      <c r="S1659" s="41"/>
      <c r="T1659" s="41">
        <f t="shared" si="92"/>
        <v>-4.217557251908401</v>
      </c>
      <c r="U1659" s="41">
        <f t="shared" si="93"/>
        <v>-22.328244274809162</v>
      </c>
    </row>
    <row r="1660" spans="1:21">
      <c r="A1660" s="35" t="s">
        <v>1337</v>
      </c>
      <c r="B1660" s="36">
        <v>1080.3281370226</v>
      </c>
      <c r="C1660" s="36">
        <v>3.4929024207546999</v>
      </c>
      <c r="D1660" s="36"/>
      <c r="E1660" s="66">
        <v>11.7501249425725</v>
      </c>
      <c r="F1660" s="66">
        <v>0.518907852499638</v>
      </c>
      <c r="G1660" s="68">
        <v>6.10088862418149E-2</v>
      </c>
      <c r="H1660" s="68">
        <v>1.7629080981421299E-3</v>
      </c>
      <c r="I1660" s="70">
        <v>0.38033738445979398</v>
      </c>
      <c r="J1660" s="36">
        <v>548.1</v>
      </c>
      <c r="K1660" s="36">
        <v>9</v>
      </c>
      <c r="L1660" s="36">
        <v>527</v>
      </c>
      <c r="M1660" s="36">
        <v>11</v>
      </c>
      <c r="N1660" s="36">
        <v>639</v>
      </c>
      <c r="O1660" s="36">
        <v>31</v>
      </c>
      <c r="P1660" s="36"/>
      <c r="Q1660" s="36">
        <v>525</v>
      </c>
      <c r="R1660" s="36">
        <v>11</v>
      </c>
      <c r="S1660" s="41"/>
      <c r="T1660" s="41">
        <f t="shared" si="92"/>
        <v>-4.0037950664136668</v>
      </c>
      <c r="U1660" s="41">
        <f t="shared" si="93"/>
        <v>-21.25237191650854</v>
      </c>
    </row>
    <row r="1661" spans="1:21">
      <c r="A1661" s="35" t="s">
        <v>1336</v>
      </c>
      <c r="B1661" s="36">
        <v>638.068287392819</v>
      </c>
      <c r="C1661" s="36">
        <v>1.80557382098672</v>
      </c>
      <c r="D1661" s="36"/>
      <c r="E1661" s="66">
        <v>11.750598908760001</v>
      </c>
      <c r="F1661" s="66">
        <v>0.74001522321717805</v>
      </c>
      <c r="G1661" s="68">
        <v>6.0148265868376197E-2</v>
      </c>
      <c r="H1661" s="68">
        <v>1.5551245077503699E-3</v>
      </c>
      <c r="I1661" s="70">
        <v>9.5800832693093294E-2</v>
      </c>
      <c r="J1661" s="36">
        <v>542</v>
      </c>
      <c r="K1661" s="36">
        <v>14</v>
      </c>
      <c r="L1661" s="36">
        <v>527</v>
      </c>
      <c r="M1661" s="36">
        <v>16</v>
      </c>
      <c r="N1661" s="36">
        <v>608</v>
      </c>
      <c r="O1661" s="36">
        <v>28</v>
      </c>
      <c r="P1661" s="36"/>
      <c r="Q1661" s="36">
        <v>525</v>
      </c>
      <c r="R1661" s="36">
        <v>16</v>
      </c>
      <c r="S1661" s="41"/>
      <c r="T1661" s="41">
        <f t="shared" si="92"/>
        <v>-2.8462998102466792</v>
      </c>
      <c r="U1661" s="41">
        <f t="shared" si="93"/>
        <v>-15.370018975332068</v>
      </c>
    </row>
    <row r="1662" spans="1:21">
      <c r="A1662" s="35" t="s">
        <v>1335</v>
      </c>
      <c r="B1662" s="36">
        <v>835.72161517706797</v>
      </c>
      <c r="C1662" s="36">
        <v>2.2479717504682002</v>
      </c>
      <c r="D1662" s="36"/>
      <c r="E1662" s="66">
        <v>11.5670092801624</v>
      </c>
      <c r="F1662" s="66">
        <v>0.502442139023762</v>
      </c>
      <c r="G1662" s="68">
        <v>6.2813737730842895E-2</v>
      </c>
      <c r="H1662" s="68">
        <v>2.1120071335755902E-3</v>
      </c>
      <c r="I1662" s="70">
        <v>0.54005204364693704</v>
      </c>
      <c r="J1662" s="36">
        <v>567.29999999999995</v>
      </c>
      <c r="K1662" s="36">
        <v>8.1999999999999993</v>
      </c>
      <c r="L1662" s="36">
        <v>535</v>
      </c>
      <c r="M1662" s="36">
        <v>11</v>
      </c>
      <c r="N1662" s="36">
        <v>701</v>
      </c>
      <c r="O1662" s="36">
        <v>36</v>
      </c>
      <c r="P1662" s="36"/>
      <c r="Q1662" s="36">
        <v>532</v>
      </c>
      <c r="R1662" s="36">
        <v>11</v>
      </c>
      <c r="S1662" s="41"/>
      <c r="T1662" s="41">
        <f t="shared" si="92"/>
        <v>-6.037383177570085</v>
      </c>
      <c r="U1662" s="41">
        <f t="shared" si="93"/>
        <v>-31.028037383177569</v>
      </c>
    </row>
    <row r="1663" spans="1:21">
      <c r="A1663" s="35" t="s">
        <v>1334</v>
      </c>
      <c r="B1663" s="36">
        <v>778.43227202311198</v>
      </c>
      <c r="C1663" s="36">
        <v>2.3897392467211498</v>
      </c>
      <c r="D1663" s="36"/>
      <c r="E1663" s="66">
        <v>11.5003682376806</v>
      </c>
      <c r="F1663" s="66">
        <v>0.52852117967319301</v>
      </c>
      <c r="G1663" s="68">
        <v>6.1164927240961703E-2</v>
      </c>
      <c r="H1663" s="68">
        <v>1.9539510298050601E-3</v>
      </c>
      <c r="I1663" s="70">
        <v>0.66784369574964297</v>
      </c>
      <c r="J1663" s="36">
        <v>558.29999999999995</v>
      </c>
      <c r="K1663" s="36">
        <v>7.4</v>
      </c>
      <c r="L1663" s="36">
        <v>537</v>
      </c>
      <c r="M1663" s="36">
        <v>12</v>
      </c>
      <c r="N1663" s="36">
        <v>644</v>
      </c>
      <c r="O1663" s="36">
        <v>34</v>
      </c>
      <c r="P1663" s="36"/>
      <c r="Q1663" s="36">
        <v>536</v>
      </c>
      <c r="R1663" s="36">
        <v>12</v>
      </c>
      <c r="S1663" s="41"/>
      <c r="T1663" s="41">
        <f t="shared" si="92"/>
        <v>-3.966480446927366</v>
      </c>
      <c r="U1663" s="41">
        <f t="shared" si="93"/>
        <v>-19.925512104283055</v>
      </c>
    </row>
    <row r="1664" spans="1:21">
      <c r="A1664" s="35" t="s">
        <v>1333</v>
      </c>
      <c r="B1664" s="36">
        <v>194.67329097737101</v>
      </c>
      <c r="C1664" s="36">
        <v>0.89557122716834203</v>
      </c>
      <c r="D1664" s="36"/>
      <c r="E1664" s="66">
        <v>11.3915528827399</v>
      </c>
      <c r="F1664" s="66">
        <v>1.0000198974522601</v>
      </c>
      <c r="G1664" s="68">
        <v>6.5795989608621999E-2</v>
      </c>
      <c r="H1664" s="68">
        <v>2.49303799019443E-3</v>
      </c>
      <c r="I1664" s="70">
        <v>0.69364295191538305</v>
      </c>
      <c r="J1664" s="36">
        <v>595</v>
      </c>
      <c r="K1664" s="36">
        <v>15</v>
      </c>
      <c r="L1664" s="36">
        <v>542</v>
      </c>
      <c r="M1664" s="36">
        <v>23</v>
      </c>
      <c r="N1664" s="36">
        <v>799</v>
      </c>
      <c r="O1664" s="36">
        <v>40</v>
      </c>
      <c r="P1664" s="36"/>
      <c r="Q1664" s="36">
        <v>538</v>
      </c>
      <c r="R1664" s="36">
        <v>23</v>
      </c>
      <c r="S1664" s="41"/>
      <c r="T1664" s="41">
        <f t="shared" ref="T1664:T1695" si="94">(L1664-J1664)/L1664*100</f>
        <v>-9.7785977859778583</v>
      </c>
      <c r="U1664" s="41">
        <f t="shared" ref="U1664:U1695" si="95">(L1664-N1664)/L1664*100</f>
        <v>-47.4169741697417</v>
      </c>
    </row>
    <row r="1665" spans="1:21">
      <c r="A1665" s="35" t="s">
        <v>1332</v>
      </c>
      <c r="B1665" s="36">
        <v>216.692131326989</v>
      </c>
      <c r="C1665" s="36">
        <v>1.96969195280122</v>
      </c>
      <c r="D1665" s="36"/>
      <c r="E1665" s="66">
        <v>11.4225681433551</v>
      </c>
      <c r="F1665" s="66">
        <v>0.48686122602251902</v>
      </c>
      <c r="G1665" s="68">
        <v>6.1468922918425102E-2</v>
      </c>
      <c r="H1665" s="68">
        <v>2.1603754563401401E-3</v>
      </c>
      <c r="I1665" s="70">
        <v>0.33455997114757802</v>
      </c>
      <c r="J1665" s="36">
        <v>563.4</v>
      </c>
      <c r="K1665" s="36">
        <v>9.8000000000000007</v>
      </c>
      <c r="L1665" s="36">
        <v>541</v>
      </c>
      <c r="M1665" s="36">
        <v>11</v>
      </c>
      <c r="N1665" s="36">
        <v>655</v>
      </c>
      <c r="O1665" s="36">
        <v>38</v>
      </c>
      <c r="P1665" s="36"/>
      <c r="Q1665" s="36">
        <v>539</v>
      </c>
      <c r="R1665" s="36">
        <v>11</v>
      </c>
      <c r="S1665" s="41"/>
      <c r="T1665" s="41">
        <f t="shared" si="94"/>
        <v>-4.1404805914972229</v>
      </c>
      <c r="U1665" s="41">
        <f t="shared" si="95"/>
        <v>-21.072088724584106</v>
      </c>
    </row>
    <row r="1666" spans="1:21">
      <c r="A1666" s="35" t="s">
        <v>1331</v>
      </c>
      <c r="B1666" s="36">
        <v>751.01391255291196</v>
      </c>
      <c r="C1666" s="36">
        <v>1.5529878414329199</v>
      </c>
      <c r="D1666" s="36"/>
      <c r="E1666" s="66">
        <v>11.390531186446401</v>
      </c>
      <c r="F1666" s="66">
        <v>0.477352658716161</v>
      </c>
      <c r="G1666" s="68">
        <v>6.1853035087425901E-2</v>
      </c>
      <c r="H1666" s="68">
        <v>1.6565942835364801E-3</v>
      </c>
      <c r="I1666" s="70">
        <v>0.26620093593604399</v>
      </c>
      <c r="J1666" s="36">
        <v>567.29999999999995</v>
      </c>
      <c r="K1666" s="36">
        <v>9.4</v>
      </c>
      <c r="L1666" s="36">
        <v>542</v>
      </c>
      <c r="M1666" s="36">
        <v>11</v>
      </c>
      <c r="N1666" s="36">
        <v>668</v>
      </c>
      <c r="O1666" s="36">
        <v>29</v>
      </c>
      <c r="P1666" s="36"/>
      <c r="Q1666" s="36">
        <v>540</v>
      </c>
      <c r="R1666" s="36">
        <v>11</v>
      </c>
      <c r="S1666" s="41"/>
      <c r="T1666" s="41">
        <f t="shared" si="94"/>
        <v>-4.6678966789667813</v>
      </c>
      <c r="U1666" s="41">
        <f t="shared" si="95"/>
        <v>-23.247232472324722</v>
      </c>
    </row>
    <row r="1667" spans="1:21">
      <c r="A1667" s="35" t="s">
        <v>1330</v>
      </c>
      <c r="B1667" s="36">
        <v>156.13349234225399</v>
      </c>
      <c r="C1667" s="36">
        <v>1.9661097090083901</v>
      </c>
      <c r="D1667" s="36"/>
      <c r="E1667" s="66">
        <v>11.395766097233899</v>
      </c>
      <c r="F1667" s="66">
        <v>0.44654449716507</v>
      </c>
      <c r="G1667" s="68">
        <v>6.1735741179417401E-2</v>
      </c>
      <c r="H1667" s="68">
        <v>2.1518982635993899E-3</v>
      </c>
      <c r="I1667" s="70">
        <v>0.53282069510122299</v>
      </c>
      <c r="J1667" s="36">
        <v>566.29999999999995</v>
      </c>
      <c r="K1667" s="36">
        <v>7.8</v>
      </c>
      <c r="L1667" s="36">
        <v>542</v>
      </c>
      <c r="M1667" s="36">
        <v>10</v>
      </c>
      <c r="N1667" s="36">
        <v>664</v>
      </c>
      <c r="O1667" s="36">
        <v>37</v>
      </c>
      <c r="P1667" s="36"/>
      <c r="Q1667" s="36">
        <v>540</v>
      </c>
      <c r="R1667" s="36">
        <v>10</v>
      </c>
      <c r="S1667" s="41"/>
      <c r="T1667" s="41">
        <f t="shared" si="94"/>
        <v>-4.4833948339483305</v>
      </c>
      <c r="U1667" s="41">
        <f t="shared" si="95"/>
        <v>-22.509225092250922</v>
      </c>
    </row>
    <row r="1668" spans="1:21">
      <c r="A1668" s="35" t="s">
        <v>1329</v>
      </c>
      <c r="B1668" s="36">
        <v>544.27208842522202</v>
      </c>
      <c r="C1668" s="36">
        <v>2.8291267382809999</v>
      </c>
      <c r="D1668" s="36"/>
      <c r="E1668" s="66">
        <v>11.415056116249</v>
      </c>
      <c r="F1668" s="66">
        <v>0.32895869356767599</v>
      </c>
      <c r="G1668" s="68">
        <v>6.00202955137598E-2</v>
      </c>
      <c r="H1668" s="68">
        <v>1.1977815385422199E-3</v>
      </c>
      <c r="I1668" s="70">
        <v>-0.24600576911903199</v>
      </c>
      <c r="J1668" s="36">
        <v>553.4</v>
      </c>
      <c r="K1668" s="36">
        <v>8.3000000000000007</v>
      </c>
      <c r="L1668" s="36">
        <v>541.29999999999995</v>
      </c>
      <c r="M1668" s="36">
        <v>7.5</v>
      </c>
      <c r="N1668" s="36">
        <v>603</v>
      </c>
      <c r="O1668" s="36">
        <v>22</v>
      </c>
      <c r="P1668" s="36"/>
      <c r="Q1668" s="36">
        <v>540.29999999999995</v>
      </c>
      <c r="R1668" s="36">
        <v>7.5</v>
      </c>
      <c r="S1668" s="41"/>
      <c r="T1668" s="41">
        <f t="shared" si="94"/>
        <v>-2.2353593201551862</v>
      </c>
      <c r="U1668" s="41">
        <f t="shared" si="95"/>
        <v>-11.398485128394615</v>
      </c>
    </row>
    <row r="1669" spans="1:21">
      <c r="A1669" s="35" t="s">
        <v>1328</v>
      </c>
      <c r="B1669" s="36">
        <v>397.17500134196899</v>
      </c>
      <c r="C1669" s="36">
        <v>2.17959990448588</v>
      </c>
      <c r="D1669" s="36"/>
      <c r="E1669" s="66">
        <v>11.253193617372199</v>
      </c>
      <c r="F1669" s="66">
        <v>0.57390125951378701</v>
      </c>
      <c r="G1669" s="68">
        <v>5.99685370873074E-2</v>
      </c>
      <c r="H1669" s="68">
        <v>1.61845678397714E-3</v>
      </c>
      <c r="I1669" s="70">
        <v>0.41809986162211499</v>
      </c>
      <c r="J1669" s="36">
        <v>559</v>
      </c>
      <c r="K1669" s="36">
        <v>10</v>
      </c>
      <c r="L1669" s="36">
        <v>549</v>
      </c>
      <c r="M1669" s="36">
        <v>13</v>
      </c>
      <c r="N1669" s="36">
        <v>601</v>
      </c>
      <c r="O1669" s="36">
        <v>29</v>
      </c>
      <c r="P1669" s="36"/>
      <c r="Q1669" s="36">
        <v>548</v>
      </c>
      <c r="R1669" s="36">
        <v>13</v>
      </c>
      <c r="S1669" s="41"/>
      <c r="T1669" s="41">
        <f t="shared" si="94"/>
        <v>-1.8214936247723135</v>
      </c>
      <c r="U1669" s="41">
        <f t="shared" si="95"/>
        <v>-9.4717668488160296</v>
      </c>
    </row>
    <row r="1670" spans="1:21">
      <c r="A1670" s="35" t="s">
        <v>1327</v>
      </c>
      <c r="B1670" s="36">
        <v>819.77858204871904</v>
      </c>
      <c r="C1670" s="36">
        <v>2.27421600559006</v>
      </c>
      <c r="D1670" s="36"/>
      <c r="E1670" s="66">
        <v>11.125416196413701</v>
      </c>
      <c r="F1670" s="66">
        <v>0.47804545681416999</v>
      </c>
      <c r="G1670" s="68">
        <v>6.09736251957455E-2</v>
      </c>
      <c r="H1670" s="68">
        <v>1.69732941586561E-3</v>
      </c>
      <c r="I1670" s="70">
        <v>0.39888643309535798</v>
      </c>
      <c r="J1670" s="36">
        <v>571.29999999999995</v>
      </c>
      <c r="K1670" s="36">
        <v>8.9</v>
      </c>
      <c r="L1670" s="36">
        <v>555</v>
      </c>
      <c r="M1670" s="36">
        <v>11</v>
      </c>
      <c r="N1670" s="36">
        <v>637</v>
      </c>
      <c r="O1670" s="36">
        <v>30</v>
      </c>
      <c r="P1670" s="36"/>
      <c r="Q1670" s="36">
        <v>553</v>
      </c>
      <c r="R1670" s="36">
        <v>11</v>
      </c>
      <c r="S1670" s="41"/>
      <c r="T1670" s="41">
        <f t="shared" si="94"/>
        <v>-2.9369369369369287</v>
      </c>
      <c r="U1670" s="41">
        <f t="shared" si="95"/>
        <v>-14.774774774774773</v>
      </c>
    </row>
    <row r="1671" spans="1:21">
      <c r="A1671" s="35" t="s">
        <v>1326</v>
      </c>
      <c r="B1671" s="36">
        <v>394.26984996578199</v>
      </c>
      <c r="C1671" s="36">
        <v>1.9367597572291899</v>
      </c>
      <c r="D1671" s="36"/>
      <c r="E1671" s="66">
        <v>11.1225235275252</v>
      </c>
      <c r="F1671" s="66">
        <v>0.71848215887200495</v>
      </c>
      <c r="G1671" s="68">
        <v>6.1213508796484697E-2</v>
      </c>
      <c r="H1671" s="68">
        <v>1.74335448139037E-3</v>
      </c>
      <c r="I1671" s="70">
        <v>0.397169260975619</v>
      </c>
      <c r="J1671" s="36">
        <v>573</v>
      </c>
      <c r="K1671" s="36">
        <v>13</v>
      </c>
      <c r="L1671" s="36">
        <v>555</v>
      </c>
      <c r="M1671" s="36">
        <v>17</v>
      </c>
      <c r="N1671" s="36">
        <v>646</v>
      </c>
      <c r="O1671" s="36">
        <v>31</v>
      </c>
      <c r="P1671" s="36"/>
      <c r="Q1671" s="36">
        <v>553</v>
      </c>
      <c r="R1671" s="36">
        <v>17</v>
      </c>
      <c r="S1671" s="41"/>
      <c r="T1671" s="41">
        <f t="shared" si="94"/>
        <v>-3.2432432432432434</v>
      </c>
      <c r="U1671" s="41">
        <f t="shared" si="95"/>
        <v>-16.396396396396394</v>
      </c>
    </row>
    <row r="1672" spans="1:21">
      <c r="A1672" s="35" t="s">
        <v>1325</v>
      </c>
      <c r="B1672" s="36">
        <v>877.35589563849999</v>
      </c>
      <c r="C1672" s="36">
        <v>2.4847489386719701</v>
      </c>
      <c r="D1672" s="36"/>
      <c r="E1672" s="66">
        <v>11.085773916751901</v>
      </c>
      <c r="F1672" s="66">
        <v>0.40535643953852102</v>
      </c>
      <c r="G1672" s="68">
        <v>6.4153339152918598E-2</v>
      </c>
      <c r="H1672" s="68">
        <v>1.6506253739893501E-3</v>
      </c>
      <c r="I1672" s="70">
        <v>0.57361588710328604</v>
      </c>
      <c r="J1672" s="36">
        <v>595.4</v>
      </c>
      <c r="K1672" s="36">
        <v>6.8</v>
      </c>
      <c r="L1672" s="36">
        <v>556.79999999999995</v>
      </c>
      <c r="M1672" s="36">
        <v>9.8000000000000007</v>
      </c>
      <c r="N1672" s="36">
        <v>746</v>
      </c>
      <c r="O1672" s="36">
        <v>27</v>
      </c>
      <c r="P1672" s="36"/>
      <c r="Q1672" s="36">
        <v>553.20000000000005</v>
      </c>
      <c r="R1672" s="36">
        <v>9.6999999999999993</v>
      </c>
      <c r="S1672" s="41"/>
      <c r="T1672" s="41">
        <f t="shared" si="94"/>
        <v>-6.9324712643678206</v>
      </c>
      <c r="U1672" s="41">
        <f t="shared" si="95"/>
        <v>-33.979885057471279</v>
      </c>
    </row>
    <row r="1673" spans="1:21">
      <c r="A1673" s="35" t="s">
        <v>1324</v>
      </c>
      <c r="B1673" s="36">
        <v>521.77424904649695</v>
      </c>
      <c r="C1673" s="36">
        <v>2.5995983719002198</v>
      </c>
      <c r="D1673" s="36"/>
      <c r="E1673" s="66">
        <v>10.9557359322301</v>
      </c>
      <c r="F1673" s="66">
        <v>0.61578247903431105</v>
      </c>
      <c r="G1673" s="68">
        <v>6.15679920929251E-2</v>
      </c>
      <c r="H1673" s="68">
        <v>1.9310716906513E-3</v>
      </c>
      <c r="I1673" s="70">
        <v>0.49958445822870401</v>
      </c>
      <c r="J1673" s="36">
        <v>582</v>
      </c>
      <c r="K1673" s="36">
        <v>11</v>
      </c>
      <c r="L1673" s="36">
        <v>563</v>
      </c>
      <c r="M1673" s="36">
        <v>15</v>
      </c>
      <c r="N1673" s="36">
        <v>658</v>
      </c>
      <c r="O1673" s="36">
        <v>34</v>
      </c>
      <c r="P1673" s="36"/>
      <c r="Q1673" s="36">
        <v>561</v>
      </c>
      <c r="R1673" s="36">
        <v>15</v>
      </c>
      <c r="S1673" s="41"/>
      <c r="T1673" s="41">
        <f t="shared" si="94"/>
        <v>-3.374777975133215</v>
      </c>
      <c r="U1673" s="41">
        <f t="shared" si="95"/>
        <v>-16.873889875666073</v>
      </c>
    </row>
    <row r="1674" spans="1:21">
      <c r="A1674" s="35" t="s">
        <v>1323</v>
      </c>
      <c r="B1674" s="36">
        <v>540.16423348442095</v>
      </c>
      <c r="C1674" s="36">
        <v>1.9206913920511499</v>
      </c>
      <c r="D1674" s="36"/>
      <c r="E1674" s="66">
        <v>10.949402455378999</v>
      </c>
      <c r="F1674" s="66">
        <v>0.46077926136720299</v>
      </c>
      <c r="G1674" s="68">
        <v>6.0452126950182497E-2</v>
      </c>
      <c r="H1674" s="68">
        <v>1.4214227756860901E-3</v>
      </c>
      <c r="I1674" s="70">
        <v>0.29011659431744802</v>
      </c>
      <c r="J1674" s="36">
        <v>574.5</v>
      </c>
      <c r="K1674" s="36">
        <v>9.1999999999999993</v>
      </c>
      <c r="L1674" s="36">
        <v>563</v>
      </c>
      <c r="M1674" s="36">
        <v>11</v>
      </c>
      <c r="N1674" s="36">
        <v>619</v>
      </c>
      <c r="O1674" s="36">
        <v>25</v>
      </c>
      <c r="P1674" s="36"/>
      <c r="Q1674" s="36">
        <v>562</v>
      </c>
      <c r="R1674" s="36">
        <v>11</v>
      </c>
      <c r="S1674" s="41"/>
      <c r="T1674" s="41">
        <f t="shared" si="94"/>
        <v>-2.0426287744227354</v>
      </c>
      <c r="U1674" s="41">
        <f t="shared" si="95"/>
        <v>-9.946714031971581</v>
      </c>
    </row>
    <row r="1675" spans="1:21">
      <c r="A1675" s="35" t="s">
        <v>1322</v>
      </c>
      <c r="B1675" s="36">
        <v>832.65425053377601</v>
      </c>
      <c r="C1675" s="36">
        <v>2.0491811885898699</v>
      </c>
      <c r="D1675" s="36"/>
      <c r="E1675" s="66">
        <v>10.7660380954726</v>
      </c>
      <c r="F1675" s="66">
        <v>0.47148020460063</v>
      </c>
      <c r="G1675" s="68">
        <v>6.1767309043949302E-2</v>
      </c>
      <c r="H1675" s="68">
        <v>1.7614746119568401E-3</v>
      </c>
      <c r="I1675" s="70">
        <v>0.346178117716607</v>
      </c>
      <c r="J1675" s="36">
        <v>591.6</v>
      </c>
      <c r="K1675" s="36">
        <v>9.6999999999999993</v>
      </c>
      <c r="L1675" s="36">
        <v>573</v>
      </c>
      <c r="M1675" s="36">
        <v>12</v>
      </c>
      <c r="N1675" s="36">
        <v>665</v>
      </c>
      <c r="O1675" s="36">
        <v>31</v>
      </c>
      <c r="P1675" s="36"/>
      <c r="Q1675" s="36">
        <v>571</v>
      </c>
      <c r="R1675" s="36">
        <v>12</v>
      </c>
      <c r="S1675" s="41"/>
      <c r="T1675" s="41">
        <f t="shared" si="94"/>
        <v>-3.2460732984293235</v>
      </c>
      <c r="U1675" s="41">
        <f t="shared" si="95"/>
        <v>-16.055846422338568</v>
      </c>
    </row>
    <row r="1676" spans="1:21">
      <c r="A1676" s="35" t="s">
        <v>1321</v>
      </c>
      <c r="B1676" s="36">
        <v>939.35859617200003</v>
      </c>
      <c r="C1676" s="36">
        <v>2.08854545283284</v>
      </c>
      <c r="D1676" s="36"/>
      <c r="E1676" s="66">
        <v>10.7007122922102</v>
      </c>
      <c r="F1676" s="66">
        <v>0.36477143604646201</v>
      </c>
      <c r="G1676" s="68">
        <v>6.3163182784839497E-2</v>
      </c>
      <c r="H1676" s="68">
        <v>1.6145664952638601E-3</v>
      </c>
      <c r="I1676" s="70">
        <v>0.20434003239328699</v>
      </c>
      <c r="J1676" s="36">
        <v>604.4</v>
      </c>
      <c r="K1676" s="36">
        <v>8.6999999999999993</v>
      </c>
      <c r="L1676" s="36">
        <v>575.9</v>
      </c>
      <c r="M1676" s="36">
        <v>9.4</v>
      </c>
      <c r="N1676" s="36">
        <v>713</v>
      </c>
      <c r="O1676" s="36">
        <v>27</v>
      </c>
      <c r="P1676" s="36"/>
      <c r="Q1676" s="36">
        <v>573.20000000000005</v>
      </c>
      <c r="R1676" s="36">
        <v>9.3000000000000007</v>
      </c>
      <c r="S1676" s="41"/>
      <c r="T1676" s="41">
        <f t="shared" si="94"/>
        <v>-4.948775829137003</v>
      </c>
      <c r="U1676" s="41">
        <f t="shared" si="95"/>
        <v>-23.806216357006431</v>
      </c>
    </row>
    <row r="1677" spans="1:21">
      <c r="A1677" s="35" t="s">
        <v>1320</v>
      </c>
      <c r="B1677" s="36">
        <v>690.19712627996205</v>
      </c>
      <c r="C1677" s="36">
        <v>1.41549333037908</v>
      </c>
      <c r="D1677" s="36"/>
      <c r="E1677" s="66">
        <v>10.702020100677</v>
      </c>
      <c r="F1677" s="66">
        <v>0.481462867639319</v>
      </c>
      <c r="G1677" s="68">
        <v>6.1670520581904101E-2</v>
      </c>
      <c r="H1677" s="68">
        <v>1.7432348522826201E-3</v>
      </c>
      <c r="I1677" s="70">
        <v>0.47882306531060298</v>
      </c>
      <c r="J1677" s="36">
        <v>593.5</v>
      </c>
      <c r="K1677" s="36">
        <v>9</v>
      </c>
      <c r="L1677" s="36">
        <v>576</v>
      </c>
      <c r="M1677" s="36">
        <v>12</v>
      </c>
      <c r="N1677" s="36">
        <v>662</v>
      </c>
      <c r="O1677" s="36">
        <v>30</v>
      </c>
      <c r="P1677" s="36"/>
      <c r="Q1677" s="36">
        <v>574</v>
      </c>
      <c r="R1677" s="36">
        <v>12</v>
      </c>
      <c r="S1677" s="41"/>
      <c r="T1677" s="41">
        <f t="shared" si="94"/>
        <v>-3.0381944444444442</v>
      </c>
      <c r="U1677" s="41">
        <f t="shared" si="95"/>
        <v>-14.930555555555555</v>
      </c>
    </row>
    <row r="1678" spans="1:21">
      <c r="A1678" s="35" t="s">
        <v>1319</v>
      </c>
      <c r="B1678" s="36">
        <v>391.06815914234198</v>
      </c>
      <c r="C1678" s="36">
        <v>2.2065633505069902</v>
      </c>
      <c r="D1678" s="36"/>
      <c r="E1678" s="66">
        <v>10.7104629301004</v>
      </c>
      <c r="F1678" s="66">
        <v>0.60185095817949397</v>
      </c>
      <c r="G1678" s="68">
        <v>6.0638086505765E-2</v>
      </c>
      <c r="H1678" s="68">
        <v>1.5036942460902301E-3</v>
      </c>
      <c r="I1678" s="70">
        <v>0.51888711262842602</v>
      </c>
      <c r="J1678" s="36">
        <v>586</v>
      </c>
      <c r="K1678" s="36">
        <v>11</v>
      </c>
      <c r="L1678" s="36">
        <v>575</v>
      </c>
      <c r="M1678" s="36">
        <v>15</v>
      </c>
      <c r="N1678" s="36">
        <v>625</v>
      </c>
      <c r="O1678" s="36">
        <v>27</v>
      </c>
      <c r="P1678" s="36"/>
      <c r="Q1678" s="36">
        <v>574</v>
      </c>
      <c r="R1678" s="36">
        <v>15</v>
      </c>
      <c r="S1678" s="41"/>
      <c r="T1678" s="41">
        <f t="shared" si="94"/>
        <v>-1.9130434782608694</v>
      </c>
      <c r="U1678" s="41">
        <f t="shared" si="95"/>
        <v>-8.695652173913043</v>
      </c>
    </row>
    <row r="1679" spans="1:21">
      <c r="A1679" s="35" t="s">
        <v>1318</v>
      </c>
      <c r="B1679" s="36">
        <v>679.19263266148198</v>
      </c>
      <c r="C1679" s="36">
        <v>2.2513009189305802</v>
      </c>
      <c r="D1679" s="36"/>
      <c r="E1679" s="66">
        <v>10.640133201257701</v>
      </c>
      <c r="F1679" s="66">
        <v>0.54348540667649603</v>
      </c>
      <c r="G1679" s="68">
        <v>6.1762337182420697E-2</v>
      </c>
      <c r="H1679" s="68">
        <v>2.3687593129734499E-3</v>
      </c>
      <c r="I1679" s="70">
        <v>0.48242069036331497</v>
      </c>
      <c r="J1679" s="36">
        <v>597</v>
      </c>
      <c r="K1679" s="36">
        <v>11</v>
      </c>
      <c r="L1679" s="36">
        <v>579</v>
      </c>
      <c r="M1679" s="36">
        <v>14</v>
      </c>
      <c r="N1679" s="36">
        <v>665</v>
      </c>
      <c r="O1679" s="36">
        <v>41</v>
      </c>
      <c r="P1679" s="36"/>
      <c r="Q1679" s="36">
        <v>577</v>
      </c>
      <c r="R1679" s="36">
        <v>14</v>
      </c>
      <c r="S1679" s="41"/>
      <c r="T1679" s="41">
        <f t="shared" si="94"/>
        <v>-3.1088082901554404</v>
      </c>
      <c r="U1679" s="41">
        <f t="shared" si="95"/>
        <v>-14.853195164075995</v>
      </c>
    </row>
    <row r="1680" spans="1:21">
      <c r="A1680" s="35" t="s">
        <v>1317</v>
      </c>
      <c r="B1680" s="36">
        <v>450.686742089745</v>
      </c>
      <c r="C1680" s="36">
        <v>2.4519290102323299</v>
      </c>
      <c r="D1680" s="36"/>
      <c r="E1680" s="66">
        <v>10.512736781303399</v>
      </c>
      <c r="F1680" s="66">
        <v>0.42360401807345699</v>
      </c>
      <c r="G1680" s="68">
        <v>6.1644420543796999E-2</v>
      </c>
      <c r="H1680" s="68">
        <v>1.62938515754532E-3</v>
      </c>
      <c r="I1680" s="70">
        <v>0.41550017892288899</v>
      </c>
      <c r="J1680" s="36">
        <v>601.4</v>
      </c>
      <c r="K1680" s="36">
        <v>8.6</v>
      </c>
      <c r="L1680" s="36">
        <v>586</v>
      </c>
      <c r="M1680" s="36">
        <v>11</v>
      </c>
      <c r="N1680" s="36">
        <v>661</v>
      </c>
      <c r="O1680" s="36">
        <v>28</v>
      </c>
      <c r="P1680" s="36"/>
      <c r="Q1680" s="36">
        <v>584</v>
      </c>
      <c r="R1680" s="36">
        <v>11</v>
      </c>
      <c r="S1680" s="41"/>
      <c r="T1680" s="41">
        <f t="shared" si="94"/>
        <v>-2.6279863481228629</v>
      </c>
      <c r="U1680" s="41">
        <f t="shared" si="95"/>
        <v>-12.798634812286688</v>
      </c>
    </row>
    <row r="1681" spans="1:21">
      <c r="A1681" s="35" t="s">
        <v>1316</v>
      </c>
      <c r="B1681" s="36">
        <v>527.43422834420699</v>
      </c>
      <c r="C1681" s="36">
        <v>1.7976912384794099</v>
      </c>
      <c r="D1681" s="36"/>
      <c r="E1681" s="66">
        <v>10.4820325741756</v>
      </c>
      <c r="F1681" s="66">
        <v>0.64356472847387203</v>
      </c>
      <c r="G1681" s="68">
        <v>6.0962375896028903E-2</v>
      </c>
      <c r="H1681" s="68">
        <v>1.6086932719281901E-3</v>
      </c>
      <c r="I1681" s="70">
        <v>0.18439881887232501</v>
      </c>
      <c r="J1681" s="36">
        <v>598</v>
      </c>
      <c r="K1681" s="36">
        <v>14</v>
      </c>
      <c r="L1681" s="36">
        <v>587</v>
      </c>
      <c r="M1681" s="36">
        <v>17</v>
      </c>
      <c r="N1681" s="36">
        <v>637</v>
      </c>
      <c r="O1681" s="36">
        <v>28</v>
      </c>
      <c r="P1681" s="36"/>
      <c r="Q1681" s="36">
        <v>586</v>
      </c>
      <c r="R1681" s="36">
        <v>17</v>
      </c>
      <c r="S1681" s="41"/>
      <c r="T1681" s="41">
        <f t="shared" si="94"/>
        <v>-1.8739352640545146</v>
      </c>
      <c r="U1681" s="41">
        <f t="shared" si="95"/>
        <v>-8.5178875638841571</v>
      </c>
    </row>
    <row r="1682" spans="1:21">
      <c r="A1682" s="35" t="s">
        <v>1315</v>
      </c>
      <c r="B1682" s="36">
        <v>81.961769445972195</v>
      </c>
      <c r="C1682" s="36">
        <v>2.60983803362778</v>
      </c>
      <c r="D1682" s="36"/>
      <c r="E1682" s="66">
        <v>10.4306926030177</v>
      </c>
      <c r="F1682" s="66">
        <v>0.48342508103600201</v>
      </c>
      <c r="G1682" s="68">
        <v>6.3776278513044807E-2</v>
      </c>
      <c r="H1682" s="68">
        <v>1.80177847760964E-3</v>
      </c>
      <c r="I1682" s="70">
        <v>0.46413022954261601</v>
      </c>
      <c r="J1682" s="36">
        <v>620.6</v>
      </c>
      <c r="K1682" s="36">
        <v>9.6999999999999993</v>
      </c>
      <c r="L1682" s="36">
        <v>590</v>
      </c>
      <c r="M1682" s="36">
        <v>13</v>
      </c>
      <c r="N1682" s="36">
        <v>733</v>
      </c>
      <c r="O1682" s="36">
        <v>30</v>
      </c>
      <c r="P1682" s="36"/>
      <c r="Q1682" s="36">
        <v>587</v>
      </c>
      <c r="R1682" s="36">
        <v>13</v>
      </c>
      <c r="S1682" s="41"/>
      <c r="T1682" s="41">
        <f t="shared" si="94"/>
        <v>-5.1864406779661056</v>
      </c>
      <c r="U1682" s="41">
        <f t="shared" si="95"/>
        <v>-24.237288135593221</v>
      </c>
    </row>
    <row r="1683" spans="1:21">
      <c r="A1683" s="35" t="s">
        <v>1314</v>
      </c>
      <c r="B1683" s="36">
        <v>172.13816988956501</v>
      </c>
      <c r="C1683" s="36">
        <v>1.6245760603091</v>
      </c>
      <c r="D1683" s="36"/>
      <c r="E1683" s="66">
        <v>10.4297410135084</v>
      </c>
      <c r="F1683" s="66">
        <v>0.87896407901015505</v>
      </c>
      <c r="G1683" s="68">
        <v>6.0744278946817998E-2</v>
      </c>
      <c r="H1683" s="68">
        <v>1.70987138303243E-3</v>
      </c>
      <c r="I1683" s="70">
        <v>0.38561802565570902</v>
      </c>
      <c r="J1683" s="36">
        <v>598</v>
      </c>
      <c r="K1683" s="36">
        <v>18</v>
      </c>
      <c r="L1683" s="36">
        <v>590</v>
      </c>
      <c r="M1683" s="36">
        <v>24</v>
      </c>
      <c r="N1683" s="36">
        <v>629</v>
      </c>
      <c r="O1683" s="36">
        <v>30</v>
      </c>
      <c r="P1683" s="36"/>
      <c r="Q1683" s="36">
        <v>589</v>
      </c>
      <c r="R1683" s="36">
        <v>24</v>
      </c>
      <c r="S1683" s="41"/>
      <c r="T1683" s="41">
        <f t="shared" si="94"/>
        <v>-1.3559322033898304</v>
      </c>
      <c r="U1683" s="41">
        <f t="shared" si="95"/>
        <v>-6.6101694915254239</v>
      </c>
    </row>
    <row r="1684" spans="1:21">
      <c r="A1684" s="35" t="s">
        <v>1313</v>
      </c>
      <c r="B1684" s="36">
        <v>596.95321773316505</v>
      </c>
      <c r="C1684" s="36">
        <v>1.52618872352225</v>
      </c>
      <c r="D1684" s="36"/>
      <c r="E1684" s="66">
        <v>10.4058648917095</v>
      </c>
      <c r="F1684" s="66">
        <v>0.39990630074259698</v>
      </c>
      <c r="G1684" s="68">
        <v>6.1213817033348397E-2</v>
      </c>
      <c r="H1684" s="68">
        <v>1.9364194855440401E-3</v>
      </c>
      <c r="I1684" s="70">
        <v>0.39669762987292401</v>
      </c>
      <c r="J1684" s="36">
        <v>602.9</v>
      </c>
      <c r="K1684" s="36">
        <v>8.8000000000000007</v>
      </c>
      <c r="L1684" s="36">
        <v>592</v>
      </c>
      <c r="M1684" s="36">
        <v>11</v>
      </c>
      <c r="N1684" s="36">
        <v>646</v>
      </c>
      <c r="O1684" s="36">
        <v>34</v>
      </c>
      <c r="P1684" s="36"/>
      <c r="Q1684" s="36">
        <v>590</v>
      </c>
      <c r="R1684" s="36">
        <v>11</v>
      </c>
      <c r="S1684" s="41"/>
      <c r="T1684" s="41">
        <f t="shared" si="94"/>
        <v>-1.8412162162162122</v>
      </c>
      <c r="U1684" s="41">
        <f t="shared" si="95"/>
        <v>-9.121621621621621</v>
      </c>
    </row>
    <row r="1685" spans="1:21">
      <c r="A1685" s="35" t="s">
        <v>1312</v>
      </c>
      <c r="B1685" s="36">
        <v>766.38519529892596</v>
      </c>
      <c r="C1685" s="36">
        <v>1.83875819855629</v>
      </c>
      <c r="D1685" s="36"/>
      <c r="E1685" s="66">
        <v>10.3528174681118</v>
      </c>
      <c r="F1685" s="66">
        <v>0.52791240627413605</v>
      </c>
      <c r="G1685" s="68">
        <v>6.1240885003673001E-2</v>
      </c>
      <c r="H1685" s="68">
        <v>2.1309801638457102E-3</v>
      </c>
      <c r="I1685" s="70">
        <v>0.76591269053757904</v>
      </c>
      <c r="J1685" s="36">
        <v>605.4</v>
      </c>
      <c r="K1685" s="36">
        <v>7.5</v>
      </c>
      <c r="L1685" s="36">
        <v>594</v>
      </c>
      <c r="M1685" s="36">
        <v>14</v>
      </c>
      <c r="N1685" s="36">
        <v>647</v>
      </c>
      <c r="O1685" s="36">
        <v>37</v>
      </c>
      <c r="P1685" s="36"/>
      <c r="Q1685" s="36">
        <v>593</v>
      </c>
      <c r="R1685" s="36">
        <v>14</v>
      </c>
      <c r="S1685" s="41"/>
      <c r="T1685" s="41">
        <f t="shared" si="94"/>
        <v>-1.9191919191919153</v>
      </c>
      <c r="U1685" s="41">
        <f t="shared" si="95"/>
        <v>-8.9225589225589221</v>
      </c>
    </row>
    <row r="1686" spans="1:21">
      <c r="A1686" s="35" t="s">
        <v>1311</v>
      </c>
      <c r="B1686" s="36">
        <v>574.69312050357803</v>
      </c>
      <c r="C1686" s="36">
        <v>3.5309551678639202</v>
      </c>
      <c r="D1686" s="36"/>
      <c r="E1686" s="66">
        <v>10.2897759614661</v>
      </c>
      <c r="F1686" s="66">
        <v>0.41509792679422602</v>
      </c>
      <c r="G1686" s="68">
        <v>6.1351309117951502E-2</v>
      </c>
      <c r="H1686" s="68">
        <v>1.75307270438209E-3</v>
      </c>
      <c r="I1686" s="70">
        <v>0.36285856835590402</v>
      </c>
      <c r="J1686" s="36">
        <v>609</v>
      </c>
      <c r="K1686" s="36">
        <v>9.1999999999999993</v>
      </c>
      <c r="L1686" s="36">
        <v>598</v>
      </c>
      <c r="M1686" s="36">
        <v>12</v>
      </c>
      <c r="N1686" s="36">
        <v>651</v>
      </c>
      <c r="O1686" s="36">
        <v>31</v>
      </c>
      <c r="P1686" s="36"/>
      <c r="Q1686" s="36">
        <v>597</v>
      </c>
      <c r="R1686" s="36">
        <v>11</v>
      </c>
      <c r="S1686" s="41"/>
      <c r="T1686" s="41">
        <f t="shared" si="94"/>
        <v>-1.8394648829431439</v>
      </c>
      <c r="U1686" s="41">
        <f t="shared" si="95"/>
        <v>-8.8628762541806019</v>
      </c>
    </row>
    <row r="1687" spans="1:21">
      <c r="A1687" s="35" t="s">
        <v>1310</v>
      </c>
      <c r="B1687" s="36">
        <v>224.650633771174</v>
      </c>
      <c r="C1687" s="36">
        <v>1.9706736612614799</v>
      </c>
      <c r="D1687" s="36"/>
      <c r="E1687" s="66">
        <v>10.252056494721201</v>
      </c>
      <c r="F1687" s="66">
        <v>0.428702382273008</v>
      </c>
      <c r="G1687" s="68">
        <v>6.1067294261487E-2</v>
      </c>
      <c r="H1687" s="68">
        <v>2.12515073648787E-3</v>
      </c>
      <c r="I1687" s="70">
        <v>0.44922253689250002</v>
      </c>
      <c r="J1687" s="36">
        <v>608.6</v>
      </c>
      <c r="K1687" s="36">
        <v>9.3000000000000007</v>
      </c>
      <c r="L1687" s="36">
        <v>600</v>
      </c>
      <c r="M1687" s="36">
        <v>12</v>
      </c>
      <c r="N1687" s="36">
        <v>641</v>
      </c>
      <c r="O1687" s="36">
        <v>37</v>
      </c>
      <c r="P1687" s="36"/>
      <c r="Q1687" s="36">
        <v>599</v>
      </c>
      <c r="R1687" s="36">
        <v>12</v>
      </c>
      <c r="S1687" s="41"/>
      <c r="T1687" s="41">
        <f t="shared" si="94"/>
        <v>-1.4333333333333371</v>
      </c>
      <c r="U1687" s="41">
        <f t="shared" si="95"/>
        <v>-6.833333333333333</v>
      </c>
    </row>
    <row r="1688" spans="1:21">
      <c r="A1688" s="35" t="s">
        <v>1309</v>
      </c>
      <c r="B1688" s="36">
        <v>146.232564663522</v>
      </c>
      <c r="C1688" s="36">
        <v>1.2670989320697901</v>
      </c>
      <c r="D1688" s="36"/>
      <c r="E1688" s="66">
        <v>10.2576618888653</v>
      </c>
      <c r="F1688" s="66">
        <v>0.369687491539059</v>
      </c>
      <c r="G1688" s="68">
        <v>6.08037842952057E-2</v>
      </c>
      <c r="H1688" s="68">
        <v>1.7768753596303199E-3</v>
      </c>
      <c r="I1688" s="70">
        <v>0.36776499309262101</v>
      </c>
      <c r="J1688" s="36">
        <v>606.29999999999995</v>
      </c>
      <c r="K1688" s="36">
        <v>8.5</v>
      </c>
      <c r="L1688" s="36">
        <v>600</v>
      </c>
      <c r="M1688" s="36">
        <v>10</v>
      </c>
      <c r="N1688" s="36">
        <v>631</v>
      </c>
      <c r="O1688" s="36">
        <v>31</v>
      </c>
      <c r="P1688" s="36"/>
      <c r="Q1688" s="36">
        <v>599</v>
      </c>
      <c r="R1688" s="36">
        <v>10</v>
      </c>
      <c r="S1688" s="41"/>
      <c r="T1688" s="41">
        <f t="shared" si="94"/>
        <v>-1.0499999999999925</v>
      </c>
      <c r="U1688" s="41">
        <f t="shared" si="95"/>
        <v>-5.166666666666667</v>
      </c>
    </row>
    <row r="1689" spans="1:21">
      <c r="A1689" s="35" t="s">
        <v>1308</v>
      </c>
      <c r="B1689" s="36">
        <v>419.49294845091998</v>
      </c>
      <c r="C1689" s="36">
        <v>1.7899592917993701</v>
      </c>
      <c r="D1689" s="36"/>
      <c r="E1689" s="66">
        <v>10.167482953835499</v>
      </c>
      <c r="F1689" s="66">
        <v>0.516721005175651</v>
      </c>
      <c r="G1689" s="68">
        <v>6.2014377944994398E-2</v>
      </c>
      <c r="H1689" s="68">
        <v>1.94085816220776E-3</v>
      </c>
      <c r="I1689" s="70">
        <v>0.35097415228950202</v>
      </c>
      <c r="J1689" s="36">
        <v>619</v>
      </c>
      <c r="K1689" s="36">
        <v>11</v>
      </c>
      <c r="L1689" s="36">
        <v>605</v>
      </c>
      <c r="M1689" s="36">
        <v>15</v>
      </c>
      <c r="N1689" s="36">
        <v>674</v>
      </c>
      <c r="O1689" s="36">
        <v>33</v>
      </c>
      <c r="P1689" s="36"/>
      <c r="Q1689" s="36">
        <v>603</v>
      </c>
      <c r="R1689" s="36">
        <v>15</v>
      </c>
      <c r="S1689" s="41"/>
      <c r="T1689" s="41">
        <f t="shared" si="94"/>
        <v>-2.3140495867768593</v>
      </c>
      <c r="U1689" s="41">
        <f t="shared" si="95"/>
        <v>-11.404958677685951</v>
      </c>
    </row>
    <row r="1690" spans="1:21">
      <c r="A1690" s="35" t="s">
        <v>1307</v>
      </c>
      <c r="B1690" s="36">
        <v>335.92218427634401</v>
      </c>
      <c r="C1690" s="36">
        <v>2.3111180688122399</v>
      </c>
      <c r="D1690" s="36"/>
      <c r="E1690" s="66">
        <v>10.1834878214014</v>
      </c>
      <c r="F1690" s="66">
        <v>0.47514508912125097</v>
      </c>
      <c r="G1690" s="68">
        <v>6.1622542525783398E-2</v>
      </c>
      <c r="H1690" s="68">
        <v>1.7925799156711701E-3</v>
      </c>
      <c r="I1690" s="70">
        <v>0.15673530086514401</v>
      </c>
      <c r="J1690" s="36">
        <v>616</v>
      </c>
      <c r="K1690" s="36">
        <v>12</v>
      </c>
      <c r="L1690" s="36">
        <v>604</v>
      </c>
      <c r="M1690" s="36">
        <v>13</v>
      </c>
      <c r="N1690" s="36">
        <v>660</v>
      </c>
      <c r="O1690" s="36">
        <v>31</v>
      </c>
      <c r="P1690" s="36"/>
      <c r="Q1690" s="36">
        <v>603</v>
      </c>
      <c r="R1690" s="36">
        <v>13</v>
      </c>
      <c r="S1690" s="41"/>
      <c r="T1690" s="41">
        <f t="shared" si="94"/>
        <v>-1.9867549668874174</v>
      </c>
      <c r="U1690" s="41">
        <f t="shared" si="95"/>
        <v>-9.2715231788079464</v>
      </c>
    </row>
    <row r="1691" spans="1:21">
      <c r="A1691" s="35" t="s">
        <v>1306</v>
      </c>
      <c r="B1691" s="36">
        <v>446.51157840074899</v>
      </c>
      <c r="C1691" s="36">
        <v>1.7696576388835199</v>
      </c>
      <c r="D1691" s="36"/>
      <c r="E1691" s="66">
        <v>10.166855593513</v>
      </c>
      <c r="F1691" s="66">
        <v>0.51516034653740805</v>
      </c>
      <c r="G1691" s="68">
        <v>6.2410913286632001E-2</v>
      </c>
      <c r="H1691" s="68">
        <v>1.6921793503795E-3</v>
      </c>
      <c r="I1691" s="70">
        <v>0.60895668532901803</v>
      </c>
      <c r="J1691" s="36">
        <v>622.5</v>
      </c>
      <c r="K1691" s="36">
        <v>9.4</v>
      </c>
      <c r="L1691" s="36">
        <v>605</v>
      </c>
      <c r="M1691" s="36">
        <v>15</v>
      </c>
      <c r="N1691" s="36">
        <v>687</v>
      </c>
      <c r="O1691" s="36">
        <v>29</v>
      </c>
      <c r="P1691" s="36"/>
      <c r="Q1691" s="36">
        <v>603</v>
      </c>
      <c r="R1691" s="36">
        <v>15</v>
      </c>
      <c r="S1691" s="41"/>
      <c r="T1691" s="41">
        <f t="shared" si="94"/>
        <v>-2.8925619834710745</v>
      </c>
      <c r="U1691" s="41">
        <f t="shared" si="95"/>
        <v>-13.553719008264462</v>
      </c>
    </row>
    <row r="1692" spans="1:21">
      <c r="A1692" s="35" t="s">
        <v>1305</v>
      </c>
      <c r="B1692" s="36">
        <v>460.53178427314202</v>
      </c>
      <c r="C1692" s="36">
        <v>2.1559039081246398</v>
      </c>
      <c r="D1692" s="36"/>
      <c r="E1692" s="66">
        <v>10.180840900345199</v>
      </c>
      <c r="F1692" s="66">
        <v>0.36040564559072302</v>
      </c>
      <c r="G1692" s="68">
        <v>6.13923537458844E-2</v>
      </c>
      <c r="H1692" s="68">
        <v>1.6886732337465899E-3</v>
      </c>
      <c r="I1692" s="70">
        <v>0.51389400778716599</v>
      </c>
      <c r="J1692" s="36">
        <v>614.20000000000005</v>
      </c>
      <c r="K1692" s="36">
        <v>7.3</v>
      </c>
      <c r="L1692" s="36">
        <v>604</v>
      </c>
      <c r="M1692" s="36">
        <v>10</v>
      </c>
      <c r="N1692" s="36">
        <v>652</v>
      </c>
      <c r="O1692" s="36">
        <v>30</v>
      </c>
      <c r="P1692" s="36"/>
      <c r="Q1692" s="36">
        <v>603</v>
      </c>
      <c r="R1692" s="36">
        <v>10</v>
      </c>
      <c r="S1692" s="41"/>
      <c r="T1692" s="41">
        <f t="shared" si="94"/>
        <v>-1.6887417218543124</v>
      </c>
      <c r="U1692" s="41">
        <f t="shared" si="95"/>
        <v>-7.9470198675496695</v>
      </c>
    </row>
    <row r="1693" spans="1:21">
      <c r="A1693" s="35" t="s">
        <v>1304</v>
      </c>
      <c r="B1693" s="36">
        <v>411.84735370106301</v>
      </c>
      <c r="C1693" s="36">
        <v>1.58755801523358</v>
      </c>
      <c r="D1693" s="36"/>
      <c r="E1693" s="66">
        <v>10.1629536214349</v>
      </c>
      <c r="F1693" s="66">
        <v>0.43698767264029897</v>
      </c>
      <c r="G1693" s="68">
        <v>6.2112959402704199E-2</v>
      </c>
      <c r="H1693" s="68">
        <v>1.5151569925873701E-3</v>
      </c>
      <c r="I1693" s="70">
        <v>0.19524839008454001</v>
      </c>
      <c r="J1693" s="36">
        <v>620</v>
      </c>
      <c r="K1693" s="36">
        <v>10</v>
      </c>
      <c r="L1693" s="36">
        <v>605</v>
      </c>
      <c r="M1693" s="36">
        <v>12</v>
      </c>
      <c r="N1693" s="36">
        <v>677</v>
      </c>
      <c r="O1693" s="36">
        <v>26</v>
      </c>
      <c r="P1693" s="36"/>
      <c r="Q1693" s="36">
        <v>604</v>
      </c>
      <c r="R1693" s="36">
        <v>12</v>
      </c>
      <c r="S1693" s="41"/>
      <c r="T1693" s="41">
        <f t="shared" si="94"/>
        <v>-2.4793388429752068</v>
      </c>
      <c r="U1693" s="41">
        <f t="shared" si="95"/>
        <v>-11.900826446280991</v>
      </c>
    </row>
    <row r="1694" spans="1:21">
      <c r="A1694" s="35" t="s">
        <v>1303</v>
      </c>
      <c r="B1694" s="36">
        <v>577.51231853656304</v>
      </c>
      <c r="C1694" s="36">
        <v>2.5837986467467502</v>
      </c>
      <c r="D1694" s="36"/>
      <c r="E1694" s="66">
        <v>10.1526275439477</v>
      </c>
      <c r="F1694" s="66">
        <v>0.43376297457408802</v>
      </c>
      <c r="G1694" s="68">
        <v>6.2900202772396302E-2</v>
      </c>
      <c r="H1694" s="68">
        <v>1.74933955821421E-3</v>
      </c>
      <c r="I1694" s="70">
        <v>0.24396879854241399</v>
      </c>
      <c r="J1694" s="36">
        <v>627</v>
      </c>
      <c r="K1694" s="36">
        <v>11</v>
      </c>
      <c r="L1694" s="36">
        <v>606</v>
      </c>
      <c r="M1694" s="36">
        <v>12</v>
      </c>
      <c r="N1694" s="36">
        <v>704</v>
      </c>
      <c r="O1694" s="36">
        <v>30</v>
      </c>
      <c r="P1694" s="36"/>
      <c r="Q1694" s="36">
        <v>604</v>
      </c>
      <c r="R1694" s="36">
        <v>12</v>
      </c>
      <c r="S1694" s="41"/>
      <c r="T1694" s="41">
        <f t="shared" si="94"/>
        <v>-3.4653465346534658</v>
      </c>
      <c r="U1694" s="41">
        <f t="shared" si="95"/>
        <v>-16.171617161716171</v>
      </c>
    </row>
    <row r="1695" spans="1:21">
      <c r="A1695" s="35" t="s">
        <v>1302</v>
      </c>
      <c r="B1695" s="36">
        <v>1416.5474093141199</v>
      </c>
      <c r="C1695" s="36">
        <v>1.3594559420036401</v>
      </c>
      <c r="D1695" s="36"/>
      <c r="E1695" s="66">
        <v>10.163641194810401</v>
      </c>
      <c r="F1695" s="66">
        <v>0.46965647720332498</v>
      </c>
      <c r="G1695" s="68">
        <v>6.1325461283493102E-2</v>
      </c>
      <c r="H1695" s="68">
        <v>1.70923866090861E-3</v>
      </c>
      <c r="I1695" s="70">
        <v>0.73786281813249699</v>
      </c>
      <c r="J1695" s="36">
        <v>614.5</v>
      </c>
      <c r="K1695" s="36">
        <v>7.3</v>
      </c>
      <c r="L1695" s="36">
        <v>605</v>
      </c>
      <c r="M1695" s="36">
        <v>13</v>
      </c>
      <c r="N1695" s="36">
        <v>650</v>
      </c>
      <c r="O1695" s="36">
        <v>30</v>
      </c>
      <c r="P1695" s="36"/>
      <c r="Q1695" s="36">
        <v>604</v>
      </c>
      <c r="R1695" s="36">
        <v>13</v>
      </c>
      <c r="S1695" s="41"/>
      <c r="T1695" s="41">
        <f t="shared" si="94"/>
        <v>-1.5702479338842976</v>
      </c>
      <c r="U1695" s="41">
        <f t="shared" si="95"/>
        <v>-7.4380165289256199</v>
      </c>
    </row>
    <row r="1696" spans="1:21">
      <c r="A1696" s="35" t="s">
        <v>1301</v>
      </c>
      <c r="B1696" s="36">
        <v>452.95352446859403</v>
      </c>
      <c r="C1696" s="36">
        <v>1.7350320073628001</v>
      </c>
      <c r="D1696" s="36"/>
      <c r="E1696" s="66">
        <v>10.125075423165899</v>
      </c>
      <c r="F1696" s="66">
        <v>0.45448362576081702</v>
      </c>
      <c r="G1696" s="68">
        <v>6.2878075654806201E-2</v>
      </c>
      <c r="H1696" s="68">
        <v>1.60794236169343E-3</v>
      </c>
      <c r="I1696" s="70">
        <v>0.28429333436058901</v>
      </c>
      <c r="J1696" s="36">
        <v>628</v>
      </c>
      <c r="K1696" s="36">
        <v>11</v>
      </c>
      <c r="L1696" s="36">
        <v>607</v>
      </c>
      <c r="M1696" s="36">
        <v>13</v>
      </c>
      <c r="N1696" s="36">
        <v>703</v>
      </c>
      <c r="O1696" s="36">
        <v>27</v>
      </c>
      <c r="P1696" s="36"/>
      <c r="Q1696" s="36">
        <v>605</v>
      </c>
      <c r="R1696" s="36">
        <v>13</v>
      </c>
      <c r="S1696" s="41"/>
      <c r="T1696" s="41">
        <f t="shared" ref="T1696:T1727" si="96">(L1696-J1696)/L1696*100</f>
        <v>-3.4596375617792421</v>
      </c>
      <c r="U1696" s="41">
        <f t="shared" ref="U1696:U1727" si="97">(L1696-N1696)/L1696*100</f>
        <v>-15.815485996705107</v>
      </c>
    </row>
    <row r="1697" spans="1:21">
      <c r="A1697" s="35" t="s">
        <v>1300</v>
      </c>
      <c r="B1697" s="36">
        <v>57.553040013359698</v>
      </c>
      <c r="C1697" s="36">
        <v>1.30247983842838</v>
      </c>
      <c r="D1697" s="36"/>
      <c r="E1697" s="66">
        <v>10.162050550311699</v>
      </c>
      <c r="F1697" s="66">
        <v>0.55439967909003596</v>
      </c>
      <c r="G1697" s="68">
        <v>6.0455586380439297E-2</v>
      </c>
      <c r="H1697" s="68">
        <v>2.77820602129489E-3</v>
      </c>
      <c r="I1697" s="70">
        <v>0.122122897337911</v>
      </c>
      <c r="J1697" s="36">
        <v>608</v>
      </c>
      <c r="K1697" s="36">
        <v>15</v>
      </c>
      <c r="L1697" s="36">
        <v>605</v>
      </c>
      <c r="M1697" s="36">
        <v>16</v>
      </c>
      <c r="N1697" s="36">
        <v>619</v>
      </c>
      <c r="O1697" s="36">
        <v>50</v>
      </c>
      <c r="P1697" s="36"/>
      <c r="Q1697" s="36">
        <v>605</v>
      </c>
      <c r="R1697" s="36">
        <v>16</v>
      </c>
      <c r="S1697" s="41"/>
      <c r="T1697" s="41">
        <f t="shared" si="96"/>
        <v>-0.49586776859504134</v>
      </c>
      <c r="U1697" s="41">
        <f t="shared" si="97"/>
        <v>-2.3140495867768593</v>
      </c>
    </row>
    <row r="1698" spans="1:21">
      <c r="A1698" s="35" t="s">
        <v>1299</v>
      </c>
      <c r="B1698" s="36">
        <v>556.890259904755</v>
      </c>
      <c r="C1698" s="36">
        <v>2.5023463094729301</v>
      </c>
      <c r="D1698" s="36"/>
      <c r="E1698" s="66">
        <v>10.1220105028044</v>
      </c>
      <c r="F1698" s="66">
        <v>0.50777132844943296</v>
      </c>
      <c r="G1698" s="68">
        <v>6.3055000960956495E-2</v>
      </c>
      <c r="H1698" s="68">
        <v>1.3800258522196601E-3</v>
      </c>
      <c r="I1698" s="70">
        <v>0.58530586990730904</v>
      </c>
      <c r="J1698" s="36">
        <v>629.29999999999995</v>
      </c>
      <c r="K1698" s="36">
        <v>9.6999999999999993</v>
      </c>
      <c r="L1698" s="36">
        <v>607</v>
      </c>
      <c r="M1698" s="36">
        <v>15</v>
      </c>
      <c r="N1698" s="36">
        <v>709</v>
      </c>
      <c r="O1698" s="36">
        <v>23</v>
      </c>
      <c r="P1698" s="36"/>
      <c r="Q1698" s="36">
        <v>605</v>
      </c>
      <c r="R1698" s="36">
        <v>14</v>
      </c>
      <c r="S1698" s="41"/>
      <c r="T1698" s="41">
        <f t="shared" si="96"/>
        <v>-3.6738056013179499</v>
      </c>
      <c r="U1698" s="41">
        <f t="shared" si="97"/>
        <v>-16.803953871499179</v>
      </c>
    </row>
    <row r="1699" spans="1:21">
      <c r="A1699" s="35" t="s">
        <v>1298</v>
      </c>
      <c r="B1699" s="36">
        <v>152.370724701629</v>
      </c>
      <c r="C1699" s="36">
        <v>1.9801389777060501</v>
      </c>
      <c r="D1699" s="36"/>
      <c r="E1699" s="66">
        <v>10.1011206650399</v>
      </c>
      <c r="F1699" s="66">
        <v>0.45869714976162701</v>
      </c>
      <c r="G1699" s="68">
        <v>6.3366697104644307E-2</v>
      </c>
      <c r="H1699" s="68">
        <v>2.33703369677335E-3</v>
      </c>
      <c r="I1699" s="70">
        <v>0.51132568911791099</v>
      </c>
      <c r="J1699" s="36">
        <v>632.6</v>
      </c>
      <c r="K1699" s="36">
        <v>9.6999999999999993</v>
      </c>
      <c r="L1699" s="36">
        <v>609</v>
      </c>
      <c r="M1699" s="36">
        <v>13</v>
      </c>
      <c r="N1699" s="36">
        <v>720</v>
      </c>
      <c r="O1699" s="36">
        <v>39</v>
      </c>
      <c r="P1699" s="36"/>
      <c r="Q1699" s="36">
        <v>606</v>
      </c>
      <c r="R1699" s="36">
        <v>13</v>
      </c>
      <c r="S1699" s="41"/>
      <c r="T1699" s="41">
        <f t="shared" si="96"/>
        <v>-3.8752052545156035</v>
      </c>
      <c r="U1699" s="41">
        <f t="shared" si="97"/>
        <v>-18.226600985221676</v>
      </c>
    </row>
    <row r="1700" spans="1:21">
      <c r="A1700" s="35" t="s">
        <v>1297</v>
      </c>
      <c r="B1700" s="36">
        <v>548.15502994733902</v>
      </c>
      <c r="C1700" s="36">
        <v>1.5976322796724101</v>
      </c>
      <c r="D1700" s="36"/>
      <c r="E1700" s="66">
        <v>10.1060110175462</v>
      </c>
      <c r="F1700" s="66">
        <v>0.46765279709815799</v>
      </c>
      <c r="G1700" s="68">
        <v>6.3639748591378595E-2</v>
      </c>
      <c r="H1700" s="68">
        <v>1.82410627537985E-3</v>
      </c>
      <c r="I1700" s="70">
        <v>0.30102330955998502</v>
      </c>
      <c r="J1700" s="36">
        <v>634</v>
      </c>
      <c r="K1700" s="36">
        <v>11</v>
      </c>
      <c r="L1700" s="36">
        <v>608</v>
      </c>
      <c r="M1700" s="36">
        <v>13</v>
      </c>
      <c r="N1700" s="36">
        <v>729</v>
      </c>
      <c r="O1700" s="36">
        <v>30</v>
      </c>
      <c r="P1700" s="36"/>
      <c r="Q1700" s="36">
        <v>606</v>
      </c>
      <c r="R1700" s="36">
        <v>13</v>
      </c>
      <c r="S1700" s="41"/>
      <c r="T1700" s="41">
        <f t="shared" si="96"/>
        <v>-4.2763157894736841</v>
      </c>
      <c r="U1700" s="41">
        <f t="shared" si="97"/>
        <v>-19.901315789473685</v>
      </c>
    </row>
    <row r="1701" spans="1:21">
      <c r="A1701" s="35" t="s">
        <v>1296</v>
      </c>
      <c r="B1701" s="36">
        <v>418.44291556762602</v>
      </c>
      <c r="C1701" s="36">
        <v>1.8999829993216799</v>
      </c>
      <c r="D1701" s="36"/>
      <c r="E1701" s="66">
        <v>10.1020269166397</v>
      </c>
      <c r="F1701" s="66">
        <v>0.41097837385987002</v>
      </c>
      <c r="G1701" s="68">
        <v>6.4076822245069998E-2</v>
      </c>
      <c r="H1701" s="68">
        <v>2.0368579909761501E-3</v>
      </c>
      <c r="I1701" s="70">
        <v>0.384124321704509</v>
      </c>
      <c r="J1701" s="36">
        <v>637.79999999999995</v>
      </c>
      <c r="K1701" s="36">
        <v>9.6999999999999993</v>
      </c>
      <c r="L1701" s="36">
        <v>608</v>
      </c>
      <c r="M1701" s="36">
        <v>12</v>
      </c>
      <c r="N1701" s="36">
        <v>743</v>
      </c>
      <c r="O1701" s="36">
        <v>34</v>
      </c>
      <c r="P1701" s="36"/>
      <c r="Q1701" s="36">
        <v>606</v>
      </c>
      <c r="R1701" s="36">
        <v>12</v>
      </c>
      <c r="S1701" s="41"/>
      <c r="T1701" s="41">
        <f t="shared" si="96"/>
        <v>-4.901315789473677</v>
      </c>
      <c r="U1701" s="41">
        <f t="shared" si="97"/>
        <v>-22.203947368421055</v>
      </c>
    </row>
    <row r="1702" spans="1:21">
      <c r="A1702" s="35" t="s">
        <v>1295</v>
      </c>
      <c r="B1702" s="36">
        <v>156.34902223384901</v>
      </c>
      <c r="C1702" s="36">
        <v>1.9053916144298</v>
      </c>
      <c r="D1702" s="36"/>
      <c r="E1702" s="66">
        <v>10.075211694198099</v>
      </c>
      <c r="F1702" s="66">
        <v>0.71275667761080097</v>
      </c>
      <c r="G1702" s="68">
        <v>6.4547947328024796E-2</v>
      </c>
      <c r="H1702" s="68">
        <v>2.4641761940389301E-3</v>
      </c>
      <c r="I1702" s="70">
        <v>0.46033106921719003</v>
      </c>
      <c r="J1702" s="36">
        <v>643</v>
      </c>
      <c r="K1702" s="36">
        <v>15</v>
      </c>
      <c r="L1702" s="36">
        <v>610</v>
      </c>
      <c r="M1702" s="36">
        <v>21</v>
      </c>
      <c r="N1702" s="36">
        <v>759</v>
      </c>
      <c r="O1702" s="36">
        <v>40</v>
      </c>
      <c r="P1702" s="36"/>
      <c r="Q1702" s="36">
        <v>607</v>
      </c>
      <c r="R1702" s="36">
        <v>20</v>
      </c>
      <c r="S1702" s="41"/>
      <c r="T1702" s="41">
        <f t="shared" si="96"/>
        <v>-5.4098360655737707</v>
      </c>
      <c r="U1702" s="41">
        <f t="shared" si="97"/>
        <v>-24.42622950819672</v>
      </c>
    </row>
    <row r="1703" spans="1:21">
      <c r="A1703" s="35" t="s">
        <v>1294</v>
      </c>
      <c r="B1703" s="36">
        <v>377.25873669162701</v>
      </c>
      <c r="C1703" s="36">
        <v>1.86577529718102</v>
      </c>
      <c r="D1703" s="36"/>
      <c r="E1703" s="66">
        <v>10.0815932026913</v>
      </c>
      <c r="F1703" s="66">
        <v>0.41475913575515899</v>
      </c>
      <c r="G1703" s="68">
        <v>6.2405113947498203E-2</v>
      </c>
      <c r="H1703" s="68">
        <v>1.8921437051496199E-3</v>
      </c>
      <c r="I1703" s="70">
        <v>0.69477847165961903</v>
      </c>
      <c r="J1703" s="36">
        <v>626.29999999999995</v>
      </c>
      <c r="K1703" s="36">
        <v>6.9</v>
      </c>
      <c r="L1703" s="36">
        <v>610</v>
      </c>
      <c r="M1703" s="36">
        <v>12</v>
      </c>
      <c r="N1703" s="36">
        <v>687</v>
      </c>
      <c r="O1703" s="36">
        <v>32</v>
      </c>
      <c r="P1703" s="36"/>
      <c r="Q1703" s="36">
        <v>608</v>
      </c>
      <c r="R1703" s="36">
        <v>12</v>
      </c>
      <c r="S1703" s="41"/>
      <c r="T1703" s="41">
        <f t="shared" si="96"/>
        <v>-2.6721311475409761</v>
      </c>
      <c r="U1703" s="41">
        <f t="shared" si="97"/>
        <v>-12.622950819672132</v>
      </c>
    </row>
    <row r="1704" spans="1:21">
      <c r="A1704" s="35" t="s">
        <v>1293</v>
      </c>
      <c r="B1704" s="36">
        <v>442.28254581699599</v>
      </c>
      <c r="C1704" s="36">
        <v>1.77766236851797</v>
      </c>
      <c r="D1704" s="36"/>
      <c r="E1704" s="66">
        <v>10.0837513457712</v>
      </c>
      <c r="F1704" s="66">
        <v>0.37715477963198701</v>
      </c>
      <c r="G1704" s="68">
        <v>6.21938664947762E-2</v>
      </c>
      <c r="H1704" s="68">
        <v>1.73552472427826E-3</v>
      </c>
      <c r="I1704" s="70">
        <v>0.41491858003603099</v>
      </c>
      <c r="J1704" s="36">
        <v>624.70000000000005</v>
      </c>
      <c r="K1704" s="36">
        <v>8.4</v>
      </c>
      <c r="L1704" s="36">
        <v>610</v>
      </c>
      <c r="M1704" s="36">
        <v>11</v>
      </c>
      <c r="N1704" s="36">
        <v>680</v>
      </c>
      <c r="O1704" s="36">
        <v>30</v>
      </c>
      <c r="P1704" s="36"/>
      <c r="Q1704" s="36">
        <v>608</v>
      </c>
      <c r="R1704" s="36">
        <v>11</v>
      </c>
      <c r="S1704" s="41"/>
      <c r="T1704" s="41">
        <f t="shared" si="96"/>
        <v>-2.4098360655737778</v>
      </c>
      <c r="U1704" s="41">
        <f t="shared" si="97"/>
        <v>-11.475409836065573</v>
      </c>
    </row>
    <row r="1705" spans="1:21">
      <c r="A1705" s="35" t="s">
        <v>1292</v>
      </c>
      <c r="B1705" s="36">
        <v>541.58941714853097</v>
      </c>
      <c r="C1705" s="36">
        <v>1.6004608953931001</v>
      </c>
      <c r="D1705" s="36"/>
      <c r="E1705" s="66">
        <v>10.0922172579949</v>
      </c>
      <c r="F1705" s="66">
        <v>0.47741024646735702</v>
      </c>
      <c r="G1705" s="68">
        <v>6.2061270214833299E-2</v>
      </c>
      <c r="H1705" s="68">
        <v>2.0002041527907798E-3</v>
      </c>
      <c r="I1705" s="70">
        <v>0.46064978587046301</v>
      </c>
      <c r="J1705" s="36">
        <v>623</v>
      </c>
      <c r="K1705" s="36">
        <v>10</v>
      </c>
      <c r="L1705" s="36">
        <v>609</v>
      </c>
      <c r="M1705" s="36">
        <v>14</v>
      </c>
      <c r="N1705" s="36">
        <v>675</v>
      </c>
      <c r="O1705" s="36">
        <v>34</v>
      </c>
      <c r="P1705" s="36"/>
      <c r="Q1705" s="36">
        <v>608</v>
      </c>
      <c r="R1705" s="36">
        <v>14</v>
      </c>
      <c r="S1705" s="41"/>
      <c r="T1705" s="41">
        <f t="shared" si="96"/>
        <v>-2.2988505747126435</v>
      </c>
      <c r="U1705" s="41">
        <f t="shared" si="97"/>
        <v>-10.83743842364532</v>
      </c>
    </row>
    <row r="1706" spans="1:21">
      <c r="A1706" s="35" t="s">
        <v>1291</v>
      </c>
      <c r="B1706" s="36">
        <v>322.901068679687</v>
      </c>
      <c r="C1706" s="36">
        <v>1.8763260104122099</v>
      </c>
      <c r="D1706" s="36"/>
      <c r="E1706" s="66">
        <v>10.0718762867766</v>
      </c>
      <c r="F1706" s="66">
        <v>0.44793568530752897</v>
      </c>
      <c r="G1706" s="68">
        <v>6.2477050699569901E-2</v>
      </c>
      <c r="H1706" s="68">
        <v>2.03287271294506E-3</v>
      </c>
      <c r="I1706" s="70">
        <v>0.63150649875116405</v>
      </c>
      <c r="J1706" s="36">
        <v>627.29999999999995</v>
      </c>
      <c r="K1706" s="36">
        <v>8.1</v>
      </c>
      <c r="L1706" s="36">
        <v>610</v>
      </c>
      <c r="M1706" s="36">
        <v>13</v>
      </c>
      <c r="N1706" s="36">
        <v>690</v>
      </c>
      <c r="O1706" s="36">
        <v>35</v>
      </c>
      <c r="P1706" s="36"/>
      <c r="Q1706" s="36">
        <v>609</v>
      </c>
      <c r="R1706" s="36">
        <v>13</v>
      </c>
      <c r="S1706" s="41"/>
      <c r="T1706" s="41">
        <f t="shared" si="96"/>
        <v>-2.8360655737704845</v>
      </c>
      <c r="U1706" s="41">
        <f t="shared" si="97"/>
        <v>-13.114754098360656</v>
      </c>
    </row>
    <row r="1707" spans="1:21">
      <c r="A1707" s="35" t="s">
        <v>1290</v>
      </c>
      <c r="B1707" s="36">
        <v>767.59952541695395</v>
      </c>
      <c r="C1707" s="36">
        <v>2.0907004252094401</v>
      </c>
      <c r="D1707" s="36"/>
      <c r="E1707" s="66">
        <v>10.071471399198201</v>
      </c>
      <c r="F1707" s="66">
        <v>0.37124585261201198</v>
      </c>
      <c r="G1707" s="68">
        <v>6.1895540737201098E-2</v>
      </c>
      <c r="H1707" s="68">
        <v>1.61646599169982E-3</v>
      </c>
      <c r="I1707" s="70">
        <v>0.36536504178513401</v>
      </c>
      <c r="J1707" s="36">
        <v>623</v>
      </c>
      <c r="K1707" s="36">
        <v>8.5</v>
      </c>
      <c r="L1707" s="36">
        <v>610</v>
      </c>
      <c r="M1707" s="36">
        <v>11</v>
      </c>
      <c r="N1707" s="36">
        <v>670</v>
      </c>
      <c r="O1707" s="36">
        <v>28</v>
      </c>
      <c r="P1707" s="36"/>
      <c r="Q1707" s="36">
        <v>609</v>
      </c>
      <c r="R1707" s="36">
        <v>11</v>
      </c>
      <c r="S1707" s="41"/>
      <c r="T1707" s="41">
        <f t="shared" si="96"/>
        <v>-2.1311475409836063</v>
      </c>
      <c r="U1707" s="41">
        <f t="shared" si="97"/>
        <v>-9.8360655737704921</v>
      </c>
    </row>
    <row r="1708" spans="1:21">
      <c r="A1708" s="35" t="s">
        <v>1289</v>
      </c>
      <c r="B1708" s="36">
        <v>479.82640663628598</v>
      </c>
      <c r="C1708" s="36">
        <v>1.4744199537116001</v>
      </c>
      <c r="D1708" s="36"/>
      <c r="E1708" s="66">
        <v>10.063004513485399</v>
      </c>
      <c r="F1708" s="66">
        <v>0.46559977589722201</v>
      </c>
      <c r="G1708" s="68">
        <v>6.2467821970811598E-2</v>
      </c>
      <c r="H1708" s="68">
        <v>1.5845895288954799E-3</v>
      </c>
      <c r="I1708" s="70">
        <v>0.36880213112343802</v>
      </c>
      <c r="J1708" s="36">
        <v>628</v>
      </c>
      <c r="K1708" s="36">
        <v>10</v>
      </c>
      <c r="L1708" s="36">
        <v>611</v>
      </c>
      <c r="M1708" s="36">
        <v>13</v>
      </c>
      <c r="N1708" s="36">
        <v>689</v>
      </c>
      <c r="O1708" s="36">
        <v>27</v>
      </c>
      <c r="P1708" s="36"/>
      <c r="Q1708" s="36">
        <v>609</v>
      </c>
      <c r="R1708" s="36">
        <v>13</v>
      </c>
      <c r="S1708" s="41"/>
      <c r="T1708" s="41">
        <f t="shared" si="96"/>
        <v>-2.7823240589198037</v>
      </c>
      <c r="U1708" s="41">
        <f t="shared" si="97"/>
        <v>-12.76595744680851</v>
      </c>
    </row>
    <row r="1709" spans="1:21">
      <c r="A1709" s="35" t="s">
        <v>1288</v>
      </c>
      <c r="B1709" s="36">
        <v>223.924062587843</v>
      </c>
      <c r="C1709" s="36">
        <v>3.2306794259838498</v>
      </c>
      <c r="D1709" s="36"/>
      <c r="E1709" s="66">
        <v>10.078448089395801</v>
      </c>
      <c r="F1709" s="66">
        <v>0.36977920839671502</v>
      </c>
      <c r="G1709" s="68">
        <v>6.0578614755382697E-2</v>
      </c>
      <c r="H1709" s="68">
        <v>1.62641814259823E-3</v>
      </c>
      <c r="I1709" s="70">
        <v>0.13293523196027399</v>
      </c>
      <c r="J1709" s="36">
        <v>612.70000000000005</v>
      </c>
      <c r="K1709" s="36">
        <v>9.8000000000000007</v>
      </c>
      <c r="L1709" s="36">
        <v>610</v>
      </c>
      <c r="M1709" s="36">
        <v>11</v>
      </c>
      <c r="N1709" s="36">
        <v>623</v>
      </c>
      <c r="O1709" s="36">
        <v>29</v>
      </c>
      <c r="P1709" s="36"/>
      <c r="Q1709" s="36">
        <v>610</v>
      </c>
      <c r="R1709" s="36">
        <v>11</v>
      </c>
      <c r="S1709" s="41"/>
      <c r="T1709" s="41">
        <f t="shared" si="96"/>
        <v>-0.44262295081967956</v>
      </c>
      <c r="U1709" s="41">
        <f t="shared" si="97"/>
        <v>-2.1311475409836063</v>
      </c>
    </row>
    <row r="1710" spans="1:21">
      <c r="A1710" s="35" t="s">
        <v>1287</v>
      </c>
      <c r="B1710" s="36">
        <v>308.907532493308</v>
      </c>
      <c r="C1710" s="36">
        <v>1.6807731152284999</v>
      </c>
      <c r="D1710" s="36"/>
      <c r="E1710" s="66">
        <v>10.037684822997401</v>
      </c>
      <c r="F1710" s="66">
        <v>0.49654231336552002</v>
      </c>
      <c r="G1710" s="68">
        <v>6.1894888991023002E-2</v>
      </c>
      <c r="H1710" s="68">
        <v>1.8494172438662899E-3</v>
      </c>
      <c r="I1710" s="70">
        <v>0.21030277796652999</v>
      </c>
      <c r="J1710" s="36">
        <v>625</v>
      </c>
      <c r="K1710" s="36">
        <v>12</v>
      </c>
      <c r="L1710" s="36">
        <v>612</v>
      </c>
      <c r="M1710" s="36">
        <v>14</v>
      </c>
      <c r="N1710" s="36">
        <v>670</v>
      </c>
      <c r="O1710" s="36">
        <v>32</v>
      </c>
      <c r="P1710" s="36"/>
      <c r="Q1710" s="36">
        <v>611</v>
      </c>
      <c r="R1710" s="36">
        <v>14</v>
      </c>
      <c r="S1710" s="41"/>
      <c r="T1710" s="41">
        <f t="shared" si="96"/>
        <v>-2.1241830065359477</v>
      </c>
      <c r="U1710" s="41">
        <f t="shared" si="97"/>
        <v>-9.477124183006536</v>
      </c>
    </row>
    <row r="1711" spans="1:21">
      <c r="A1711" s="35" t="s">
        <v>1286</v>
      </c>
      <c r="B1711" s="36">
        <v>454.31601303630703</v>
      </c>
      <c r="C1711" s="36">
        <v>1.7870208191949899</v>
      </c>
      <c r="D1711" s="36"/>
      <c r="E1711" s="66">
        <v>10.040369560523001</v>
      </c>
      <c r="F1711" s="66">
        <v>0.42048804745626001</v>
      </c>
      <c r="G1711" s="68">
        <v>6.1373609068309999E-2</v>
      </c>
      <c r="H1711" s="68">
        <v>1.6906657056959199E-3</v>
      </c>
      <c r="I1711" s="70">
        <v>0.52617392227071802</v>
      </c>
      <c r="J1711" s="36">
        <v>620.5</v>
      </c>
      <c r="K1711" s="36">
        <v>8.4</v>
      </c>
      <c r="L1711" s="36">
        <v>612</v>
      </c>
      <c r="M1711" s="36">
        <v>12</v>
      </c>
      <c r="N1711" s="36">
        <v>651</v>
      </c>
      <c r="O1711" s="36">
        <v>30</v>
      </c>
      <c r="P1711" s="36"/>
      <c r="Q1711" s="36">
        <v>611</v>
      </c>
      <c r="R1711" s="36">
        <v>12</v>
      </c>
      <c r="S1711" s="41"/>
      <c r="T1711" s="41">
        <f t="shared" si="96"/>
        <v>-1.3888888888888888</v>
      </c>
      <c r="U1711" s="41">
        <f t="shared" si="97"/>
        <v>-6.3725490196078427</v>
      </c>
    </row>
    <row r="1712" spans="1:21">
      <c r="A1712" s="35" t="s">
        <v>1285</v>
      </c>
      <c r="B1712" s="36">
        <v>189.90165893680501</v>
      </c>
      <c r="C1712" s="36">
        <v>1.79453040933923</v>
      </c>
      <c r="D1712" s="36"/>
      <c r="E1712" s="66">
        <v>9.9985801575962299</v>
      </c>
      <c r="F1712" s="66">
        <v>0.44110010312182901</v>
      </c>
      <c r="G1712" s="68">
        <v>6.22475184167351E-2</v>
      </c>
      <c r="H1712" s="68">
        <v>1.9749062211084499E-3</v>
      </c>
      <c r="I1712" s="70">
        <v>0.48365669157540703</v>
      </c>
      <c r="J1712" s="36">
        <v>629</v>
      </c>
      <c r="K1712" s="36">
        <v>9.4</v>
      </c>
      <c r="L1712" s="36">
        <v>614</v>
      </c>
      <c r="M1712" s="36">
        <v>13</v>
      </c>
      <c r="N1712" s="36">
        <v>682</v>
      </c>
      <c r="O1712" s="36">
        <v>34</v>
      </c>
      <c r="P1712" s="36"/>
      <c r="Q1712" s="36">
        <v>613</v>
      </c>
      <c r="R1712" s="36">
        <v>13</v>
      </c>
      <c r="S1712" s="41"/>
      <c r="T1712" s="41">
        <f t="shared" si="96"/>
        <v>-2.44299674267101</v>
      </c>
      <c r="U1712" s="41">
        <f t="shared" si="97"/>
        <v>-11.074918566775244</v>
      </c>
    </row>
    <row r="1713" spans="1:21">
      <c r="A1713" s="35" t="s">
        <v>1284</v>
      </c>
      <c r="B1713" s="36">
        <v>174.40667977941399</v>
      </c>
      <c r="C1713" s="36">
        <v>1.77456314920614</v>
      </c>
      <c r="D1713" s="36"/>
      <c r="E1713" s="66">
        <v>10.0130621114953</v>
      </c>
      <c r="F1713" s="66">
        <v>0.288994862872894</v>
      </c>
      <c r="G1713" s="68">
        <v>6.1105976281489997E-2</v>
      </c>
      <c r="H1713" s="68">
        <v>2.0092271418566399E-3</v>
      </c>
      <c r="I1713" s="70">
        <v>-1.2313608252112199E-2</v>
      </c>
      <c r="J1713" s="36">
        <v>620</v>
      </c>
      <c r="K1713" s="36">
        <v>10</v>
      </c>
      <c r="L1713" s="36">
        <v>613.6</v>
      </c>
      <c r="M1713" s="36">
        <v>8.4</v>
      </c>
      <c r="N1713" s="36">
        <v>642</v>
      </c>
      <c r="O1713" s="36">
        <v>35</v>
      </c>
      <c r="P1713" s="36"/>
      <c r="Q1713" s="36">
        <v>613.1</v>
      </c>
      <c r="R1713" s="36">
        <v>8.4</v>
      </c>
      <c r="S1713" s="41"/>
      <c r="T1713" s="41">
        <f t="shared" si="96"/>
        <v>-1.0430247718383274</v>
      </c>
      <c r="U1713" s="41">
        <f t="shared" si="97"/>
        <v>-4.62842242503259</v>
      </c>
    </row>
    <row r="1714" spans="1:21">
      <c r="A1714" s="35" t="s">
        <v>1283</v>
      </c>
      <c r="B1714" s="36">
        <v>536.77110067362901</v>
      </c>
      <c r="C1714" s="36">
        <v>2.00521242600407</v>
      </c>
      <c r="D1714" s="36"/>
      <c r="E1714" s="66">
        <v>10.003779533129</v>
      </c>
      <c r="F1714" s="66">
        <v>0.31541118165611598</v>
      </c>
      <c r="G1714" s="68">
        <v>6.1581264061734198E-2</v>
      </c>
      <c r="H1714" s="68">
        <v>1.70919153416092E-3</v>
      </c>
      <c r="I1714" s="70">
        <v>0.26475771508678297</v>
      </c>
      <c r="J1714" s="36">
        <v>623.79999999999995</v>
      </c>
      <c r="K1714" s="36">
        <v>8.4</v>
      </c>
      <c r="L1714" s="36">
        <v>614.20000000000005</v>
      </c>
      <c r="M1714" s="36">
        <v>9.1999999999999993</v>
      </c>
      <c r="N1714" s="36">
        <v>659</v>
      </c>
      <c r="O1714" s="36">
        <v>30</v>
      </c>
      <c r="P1714" s="36"/>
      <c r="Q1714" s="36">
        <v>613.29999999999995</v>
      </c>
      <c r="R1714" s="36">
        <v>9.1999999999999993</v>
      </c>
      <c r="S1714" s="41"/>
      <c r="T1714" s="41">
        <f t="shared" si="96"/>
        <v>-1.5630087919244398</v>
      </c>
      <c r="U1714" s="41">
        <f t="shared" si="97"/>
        <v>-7.2940410289807804</v>
      </c>
    </row>
    <row r="1715" spans="1:21">
      <c r="A1715" s="35" t="s">
        <v>1282</v>
      </c>
      <c r="B1715" s="36">
        <v>179.890490094336</v>
      </c>
      <c r="C1715" s="36">
        <v>1.6658526302266099</v>
      </c>
      <c r="D1715" s="36"/>
      <c r="E1715" s="66">
        <v>9.9988471649263797</v>
      </c>
      <c r="F1715" s="66">
        <v>0.45817882837943602</v>
      </c>
      <c r="G1715" s="68">
        <v>6.1593727687068202E-2</v>
      </c>
      <c r="H1715" s="68">
        <v>1.82910271145847E-3</v>
      </c>
      <c r="I1715" s="70">
        <v>0.32089606433729301</v>
      </c>
      <c r="J1715" s="36">
        <v>624</v>
      </c>
      <c r="K1715" s="36">
        <v>11</v>
      </c>
      <c r="L1715" s="36">
        <v>614</v>
      </c>
      <c r="M1715" s="36">
        <v>13</v>
      </c>
      <c r="N1715" s="36">
        <v>659</v>
      </c>
      <c r="O1715" s="36">
        <v>32</v>
      </c>
      <c r="P1715" s="36"/>
      <c r="Q1715" s="36">
        <v>614</v>
      </c>
      <c r="R1715" s="36">
        <v>13</v>
      </c>
      <c r="S1715" s="41"/>
      <c r="T1715" s="41">
        <f t="shared" si="96"/>
        <v>-1.6286644951140066</v>
      </c>
      <c r="U1715" s="41">
        <f t="shared" si="97"/>
        <v>-7.3289902280130299</v>
      </c>
    </row>
    <row r="1716" spans="1:21">
      <c r="A1716" s="35" t="s">
        <v>1281</v>
      </c>
      <c r="B1716" s="36">
        <v>119.78128271868999</v>
      </c>
      <c r="C1716" s="36">
        <v>1.9757896229580001</v>
      </c>
      <c r="D1716" s="36"/>
      <c r="E1716" s="66">
        <v>9.9712751178520094</v>
      </c>
      <c r="F1716" s="66">
        <v>0.36630301499332202</v>
      </c>
      <c r="G1716" s="68">
        <v>6.1958533290281101E-2</v>
      </c>
      <c r="H1716" s="68">
        <v>2.6374189845894398E-3</v>
      </c>
      <c r="I1716" s="70">
        <v>0.38951096882328501</v>
      </c>
      <c r="J1716" s="36">
        <v>628</v>
      </c>
      <c r="K1716" s="36">
        <v>10</v>
      </c>
      <c r="L1716" s="36">
        <v>616</v>
      </c>
      <c r="M1716" s="36">
        <v>11</v>
      </c>
      <c r="N1716" s="36">
        <v>672</v>
      </c>
      <c r="O1716" s="36">
        <v>46</v>
      </c>
      <c r="P1716" s="36"/>
      <c r="Q1716" s="36">
        <v>615</v>
      </c>
      <c r="R1716" s="36">
        <v>11</v>
      </c>
      <c r="S1716" s="41"/>
      <c r="T1716" s="41">
        <f t="shared" si="96"/>
        <v>-1.948051948051948</v>
      </c>
      <c r="U1716" s="41">
        <f t="shared" si="97"/>
        <v>-9.0909090909090917</v>
      </c>
    </row>
    <row r="1717" spans="1:21">
      <c r="A1717" s="35" t="s">
        <v>1280</v>
      </c>
      <c r="B1717" s="36">
        <v>331.13289999974103</v>
      </c>
      <c r="C1717" s="36">
        <v>1.5878081124747701</v>
      </c>
      <c r="D1717" s="36"/>
      <c r="E1717" s="66">
        <v>9.9344997438265992</v>
      </c>
      <c r="F1717" s="66">
        <v>0.46681002520676701</v>
      </c>
      <c r="G1717" s="68">
        <v>6.1573867996778699E-2</v>
      </c>
      <c r="H1717" s="68">
        <v>1.9644992016965598E-3</v>
      </c>
      <c r="I1717" s="70">
        <v>0.41558716773472498</v>
      </c>
      <c r="J1717" s="36">
        <v>627</v>
      </c>
      <c r="K1717" s="36">
        <v>10</v>
      </c>
      <c r="L1717" s="36">
        <v>618</v>
      </c>
      <c r="M1717" s="36">
        <v>14</v>
      </c>
      <c r="N1717" s="36">
        <v>658</v>
      </c>
      <c r="O1717" s="36">
        <v>34</v>
      </c>
      <c r="P1717" s="36"/>
      <c r="Q1717" s="36">
        <v>617</v>
      </c>
      <c r="R1717" s="36">
        <v>14</v>
      </c>
      <c r="S1717" s="41"/>
      <c r="T1717" s="41">
        <f t="shared" si="96"/>
        <v>-1.4563106796116505</v>
      </c>
      <c r="U1717" s="41">
        <f t="shared" si="97"/>
        <v>-6.4724919093851128</v>
      </c>
    </row>
    <row r="1718" spans="1:21">
      <c r="A1718" s="35" t="s">
        <v>1279</v>
      </c>
      <c r="B1718" s="36">
        <v>335.334951054871</v>
      </c>
      <c r="C1718" s="36">
        <v>1.97628866982968</v>
      </c>
      <c r="D1718" s="36"/>
      <c r="E1718" s="66">
        <v>9.9192197334820094</v>
      </c>
      <c r="F1718" s="66">
        <v>0.53467596172348797</v>
      </c>
      <c r="G1718" s="68">
        <v>6.1764231698102801E-2</v>
      </c>
      <c r="H1718" s="68">
        <v>1.8030202847508601E-3</v>
      </c>
      <c r="I1718" s="70">
        <v>0.60286706143400903</v>
      </c>
      <c r="J1718" s="36">
        <v>629</v>
      </c>
      <c r="K1718" s="36">
        <v>10</v>
      </c>
      <c r="L1718" s="36">
        <v>619</v>
      </c>
      <c r="M1718" s="36">
        <v>16</v>
      </c>
      <c r="N1718" s="36">
        <v>665</v>
      </c>
      <c r="O1718" s="36">
        <v>31</v>
      </c>
      <c r="P1718" s="36"/>
      <c r="Q1718" s="36">
        <v>618</v>
      </c>
      <c r="R1718" s="36">
        <v>16</v>
      </c>
      <c r="S1718" s="41"/>
      <c r="T1718" s="41">
        <f t="shared" si="96"/>
        <v>-1.615508885298869</v>
      </c>
      <c r="U1718" s="41">
        <f t="shared" si="97"/>
        <v>-7.4313408723747978</v>
      </c>
    </row>
    <row r="1719" spans="1:21">
      <c r="A1719" s="35" t="s">
        <v>1278</v>
      </c>
      <c r="B1719" s="36">
        <v>439.230849712078</v>
      </c>
      <c r="C1719" s="36">
        <v>2.47515668873513</v>
      </c>
      <c r="D1719" s="36"/>
      <c r="E1719" s="66">
        <v>9.9227106105789904</v>
      </c>
      <c r="F1719" s="66">
        <v>0.376011403697256</v>
      </c>
      <c r="G1719" s="68">
        <v>6.1338603186605403E-2</v>
      </c>
      <c r="H1719" s="68">
        <v>1.69050008605981E-3</v>
      </c>
      <c r="I1719" s="70">
        <v>0.250609852243252</v>
      </c>
      <c r="J1719" s="36">
        <v>625.70000000000005</v>
      </c>
      <c r="K1719" s="36">
        <v>9.6</v>
      </c>
      <c r="L1719" s="36">
        <v>619</v>
      </c>
      <c r="M1719" s="36">
        <v>11</v>
      </c>
      <c r="N1719" s="36">
        <v>650</v>
      </c>
      <c r="O1719" s="36">
        <v>30</v>
      </c>
      <c r="P1719" s="36"/>
      <c r="Q1719" s="36">
        <v>618</v>
      </c>
      <c r="R1719" s="36">
        <v>11</v>
      </c>
      <c r="S1719" s="41"/>
      <c r="T1719" s="41">
        <f t="shared" si="96"/>
        <v>-1.0823909531502496</v>
      </c>
      <c r="U1719" s="41">
        <f t="shared" si="97"/>
        <v>-5.0080775444264942</v>
      </c>
    </row>
    <row r="1720" spans="1:21">
      <c r="A1720" s="35" t="s">
        <v>1277</v>
      </c>
      <c r="B1720" s="36">
        <v>408.78293448767499</v>
      </c>
      <c r="C1720" s="36">
        <v>2.04042169368384</v>
      </c>
      <c r="D1720" s="36"/>
      <c r="E1720" s="66">
        <v>9.8918657131601009</v>
      </c>
      <c r="F1720" s="66">
        <v>0.49972058378325901</v>
      </c>
      <c r="G1720" s="68">
        <v>5.9851260742401803E-2</v>
      </c>
      <c r="H1720" s="68">
        <v>2.0154046349993402E-3</v>
      </c>
      <c r="I1720" s="70">
        <v>0.54817523133610002</v>
      </c>
      <c r="J1720" s="36">
        <v>615.79999999999995</v>
      </c>
      <c r="K1720" s="36">
        <v>9.9</v>
      </c>
      <c r="L1720" s="36">
        <v>621</v>
      </c>
      <c r="M1720" s="36">
        <v>15</v>
      </c>
      <c r="N1720" s="36">
        <v>597</v>
      </c>
      <c r="O1720" s="36">
        <v>36</v>
      </c>
      <c r="P1720" s="36"/>
      <c r="Q1720" s="36">
        <v>621</v>
      </c>
      <c r="R1720" s="36">
        <v>15</v>
      </c>
      <c r="S1720" s="41"/>
      <c r="T1720" s="41">
        <f t="shared" si="96"/>
        <v>0.83735909822867072</v>
      </c>
      <c r="U1720" s="41">
        <f t="shared" si="97"/>
        <v>3.8647342995169081</v>
      </c>
    </row>
    <row r="1721" spans="1:21">
      <c r="A1721" s="35" t="s">
        <v>1276</v>
      </c>
      <c r="B1721" s="36">
        <v>860.38558611039798</v>
      </c>
      <c r="C1721" s="36">
        <v>3.8379166001693501</v>
      </c>
      <c r="D1721" s="36"/>
      <c r="E1721" s="66">
        <v>9.8490005120545199</v>
      </c>
      <c r="F1721" s="66">
        <v>0.43630088040817999</v>
      </c>
      <c r="G1721" s="68">
        <v>6.21929233442894E-2</v>
      </c>
      <c r="H1721" s="68">
        <v>1.8170976402250799E-3</v>
      </c>
      <c r="I1721" s="70">
        <v>0.23152732825935499</v>
      </c>
      <c r="J1721" s="36">
        <v>636</v>
      </c>
      <c r="K1721" s="36">
        <v>11</v>
      </c>
      <c r="L1721" s="36">
        <v>623</v>
      </c>
      <c r="M1721" s="36">
        <v>13</v>
      </c>
      <c r="N1721" s="36">
        <v>680</v>
      </c>
      <c r="O1721" s="36">
        <v>31</v>
      </c>
      <c r="P1721" s="36"/>
      <c r="Q1721" s="36">
        <v>622</v>
      </c>
      <c r="R1721" s="36">
        <v>13</v>
      </c>
      <c r="S1721" s="41"/>
      <c r="T1721" s="41">
        <f t="shared" si="96"/>
        <v>-2.086677367576244</v>
      </c>
      <c r="U1721" s="41">
        <f t="shared" si="97"/>
        <v>-9.1492776886035312</v>
      </c>
    </row>
    <row r="1722" spans="1:21">
      <c r="A1722" s="35" t="s">
        <v>1275</v>
      </c>
      <c r="B1722" s="36">
        <v>441.07645276957902</v>
      </c>
      <c r="C1722" s="36">
        <v>1.9897993650280501</v>
      </c>
      <c r="D1722" s="36"/>
      <c r="E1722" s="66">
        <v>9.8632716970186998</v>
      </c>
      <c r="F1722" s="66">
        <v>0.46724716085546603</v>
      </c>
      <c r="G1722" s="68">
        <v>6.1149499571286403E-2</v>
      </c>
      <c r="H1722" s="68">
        <v>1.90255353939227E-3</v>
      </c>
      <c r="I1722" s="70">
        <v>0.44570745862290401</v>
      </c>
      <c r="J1722" s="36">
        <v>627</v>
      </c>
      <c r="K1722" s="36">
        <v>10</v>
      </c>
      <c r="L1722" s="36">
        <v>623</v>
      </c>
      <c r="M1722" s="36">
        <v>14</v>
      </c>
      <c r="N1722" s="36">
        <v>644</v>
      </c>
      <c r="O1722" s="36">
        <v>33</v>
      </c>
      <c r="P1722" s="36"/>
      <c r="Q1722" s="36">
        <v>622</v>
      </c>
      <c r="R1722" s="36">
        <v>14</v>
      </c>
      <c r="S1722" s="41"/>
      <c r="T1722" s="41">
        <f t="shared" si="96"/>
        <v>-0.6420545746388443</v>
      </c>
      <c r="U1722" s="41">
        <f t="shared" si="97"/>
        <v>-3.3707865168539324</v>
      </c>
    </row>
    <row r="1723" spans="1:21">
      <c r="A1723" s="35" t="s">
        <v>1274</v>
      </c>
      <c r="B1723" s="36">
        <v>66.964299597468695</v>
      </c>
      <c r="C1723" s="36">
        <v>1.37598507398994</v>
      </c>
      <c r="D1723" s="36"/>
      <c r="E1723" s="66">
        <v>9.8341942701753204</v>
      </c>
      <c r="F1723" s="66">
        <v>0.42103352395753202</v>
      </c>
      <c r="G1723" s="68">
        <v>6.1395611623232003E-2</v>
      </c>
      <c r="H1723" s="68">
        <v>2.4408301596614301E-3</v>
      </c>
      <c r="I1723" s="70">
        <v>0.22179682073915599</v>
      </c>
      <c r="J1723" s="36">
        <v>630</v>
      </c>
      <c r="K1723" s="36">
        <v>12</v>
      </c>
      <c r="L1723" s="36">
        <v>624</v>
      </c>
      <c r="M1723" s="36">
        <v>13</v>
      </c>
      <c r="N1723" s="36">
        <v>652</v>
      </c>
      <c r="O1723" s="36">
        <v>43</v>
      </c>
      <c r="P1723" s="36"/>
      <c r="Q1723" s="36">
        <v>624</v>
      </c>
      <c r="R1723" s="36">
        <v>13</v>
      </c>
      <c r="S1723" s="41"/>
      <c r="T1723" s="41">
        <f t="shared" si="96"/>
        <v>-0.96153846153846156</v>
      </c>
      <c r="U1723" s="41">
        <f t="shared" si="97"/>
        <v>-4.4871794871794872</v>
      </c>
    </row>
    <row r="1724" spans="1:21">
      <c r="A1724" s="35" t="s">
        <v>1273</v>
      </c>
      <c r="B1724" s="36">
        <v>395.64705372643903</v>
      </c>
      <c r="C1724" s="36">
        <v>1.7839559626503501</v>
      </c>
      <c r="D1724" s="36"/>
      <c r="E1724" s="66">
        <v>9.8397202294415802</v>
      </c>
      <c r="F1724" s="66">
        <v>0.42591403932584598</v>
      </c>
      <c r="G1724" s="68">
        <v>6.0971125109423902E-2</v>
      </c>
      <c r="H1724" s="68">
        <v>1.6098853730969801E-3</v>
      </c>
      <c r="I1724" s="70">
        <v>0.410645048524032</v>
      </c>
      <c r="J1724" s="36">
        <v>626.79999999999995</v>
      </c>
      <c r="K1724" s="36">
        <v>9.4</v>
      </c>
      <c r="L1724" s="36">
        <v>624</v>
      </c>
      <c r="M1724" s="36">
        <v>13</v>
      </c>
      <c r="N1724" s="36">
        <v>637</v>
      </c>
      <c r="O1724" s="36">
        <v>28</v>
      </c>
      <c r="P1724" s="36"/>
      <c r="Q1724" s="36">
        <v>624</v>
      </c>
      <c r="R1724" s="36">
        <v>13</v>
      </c>
      <c r="S1724" s="41"/>
      <c r="T1724" s="41">
        <f t="shared" si="96"/>
        <v>-0.44871794871794141</v>
      </c>
      <c r="U1724" s="41">
        <f t="shared" si="97"/>
        <v>-2.083333333333333</v>
      </c>
    </row>
    <row r="1725" spans="1:21">
      <c r="A1725" s="35" t="s">
        <v>1272</v>
      </c>
      <c r="B1725" s="36">
        <v>189.644551664414</v>
      </c>
      <c r="C1725" s="36">
        <v>2.7946079630718499</v>
      </c>
      <c r="D1725" s="36"/>
      <c r="E1725" s="66">
        <v>9.8060494410539008</v>
      </c>
      <c r="F1725" s="66">
        <v>0.41771925691532502</v>
      </c>
      <c r="G1725" s="68">
        <v>6.1912497877637897E-2</v>
      </c>
      <c r="H1725" s="68">
        <v>1.7674144037475999E-3</v>
      </c>
      <c r="I1725" s="70">
        <v>0.305415770718306</v>
      </c>
      <c r="J1725" s="36">
        <v>636</v>
      </c>
      <c r="K1725" s="36">
        <v>10</v>
      </c>
      <c r="L1725" s="36">
        <v>626</v>
      </c>
      <c r="M1725" s="36">
        <v>13</v>
      </c>
      <c r="N1725" s="36">
        <v>670</v>
      </c>
      <c r="O1725" s="36">
        <v>31</v>
      </c>
      <c r="P1725" s="36"/>
      <c r="Q1725" s="36">
        <v>625</v>
      </c>
      <c r="R1725" s="36">
        <v>13</v>
      </c>
      <c r="S1725" s="41"/>
      <c r="T1725" s="41">
        <f t="shared" si="96"/>
        <v>-1.5974440894568689</v>
      </c>
      <c r="U1725" s="41">
        <f t="shared" si="97"/>
        <v>-7.0287539936102235</v>
      </c>
    </row>
    <row r="1726" spans="1:21">
      <c r="A1726" s="35" t="s">
        <v>1271</v>
      </c>
      <c r="B1726" s="36">
        <v>353.26507247170099</v>
      </c>
      <c r="C1726" s="36">
        <v>2.0184734472153898</v>
      </c>
      <c r="D1726" s="36"/>
      <c r="E1726" s="66">
        <v>9.8125375411249305</v>
      </c>
      <c r="F1726" s="66">
        <v>0.35362555876795299</v>
      </c>
      <c r="G1726" s="68">
        <v>6.1462012642138103E-2</v>
      </c>
      <c r="H1726" s="68">
        <v>1.30587314576124E-3</v>
      </c>
      <c r="I1726" s="70">
        <v>-5.0980328204587699E-2</v>
      </c>
      <c r="J1726" s="36">
        <v>632</v>
      </c>
      <c r="K1726" s="36">
        <v>10</v>
      </c>
      <c r="L1726" s="36">
        <v>626</v>
      </c>
      <c r="M1726" s="36">
        <v>11</v>
      </c>
      <c r="N1726" s="36">
        <v>654</v>
      </c>
      <c r="O1726" s="36">
        <v>23</v>
      </c>
      <c r="P1726" s="36"/>
      <c r="Q1726" s="36">
        <v>625</v>
      </c>
      <c r="R1726" s="36">
        <v>11</v>
      </c>
      <c r="S1726" s="41"/>
      <c r="T1726" s="41">
        <f t="shared" si="96"/>
        <v>-0.95846645367412142</v>
      </c>
      <c r="U1726" s="41">
        <f t="shared" si="97"/>
        <v>-4.4728434504792327</v>
      </c>
    </row>
    <row r="1727" spans="1:21">
      <c r="A1727" s="35" t="s">
        <v>1270</v>
      </c>
      <c r="B1727" s="36">
        <v>161.46991821466699</v>
      </c>
      <c r="C1727" s="36">
        <v>0.66321424559380004</v>
      </c>
      <c r="D1727" s="36"/>
      <c r="E1727" s="66">
        <v>9.7727474622494395</v>
      </c>
      <c r="F1727" s="66">
        <v>0.46710287443462101</v>
      </c>
      <c r="G1727" s="68">
        <v>6.3725647547945505E-2</v>
      </c>
      <c r="H1727" s="68">
        <v>1.6570363429389799E-3</v>
      </c>
      <c r="I1727" s="70">
        <v>0.44006126857271699</v>
      </c>
      <c r="J1727" s="36">
        <v>651</v>
      </c>
      <c r="K1727" s="36">
        <v>10</v>
      </c>
      <c r="L1727" s="36">
        <v>628</v>
      </c>
      <c r="M1727" s="36">
        <v>14</v>
      </c>
      <c r="N1727" s="36">
        <v>732</v>
      </c>
      <c r="O1727" s="36">
        <v>28</v>
      </c>
      <c r="P1727" s="36"/>
      <c r="Q1727" s="36">
        <v>626</v>
      </c>
      <c r="R1727" s="36">
        <v>14</v>
      </c>
      <c r="S1727" s="41"/>
      <c r="T1727" s="41">
        <f t="shared" si="96"/>
        <v>-3.6624203821656049</v>
      </c>
      <c r="U1727" s="41">
        <f t="shared" si="97"/>
        <v>-16.560509554140125</v>
      </c>
    </row>
    <row r="1728" spans="1:21">
      <c r="A1728" s="35" t="s">
        <v>1269</v>
      </c>
      <c r="B1728" s="36">
        <v>365.91824485881199</v>
      </c>
      <c r="C1728" s="36">
        <v>1.81804871316731</v>
      </c>
      <c r="D1728" s="36"/>
      <c r="E1728" s="66">
        <v>9.7572967744839207</v>
      </c>
      <c r="F1728" s="66">
        <v>0.416063306463271</v>
      </c>
      <c r="G1728" s="68">
        <v>6.0198724880329998E-2</v>
      </c>
      <c r="H1728" s="68">
        <v>1.5898064086445199E-3</v>
      </c>
      <c r="I1728" s="70">
        <v>0.58319121294231202</v>
      </c>
      <c r="J1728" s="36">
        <v>624.79999999999995</v>
      </c>
      <c r="K1728" s="36">
        <v>8.1</v>
      </c>
      <c r="L1728" s="36">
        <v>629</v>
      </c>
      <c r="M1728" s="36">
        <v>13</v>
      </c>
      <c r="N1728" s="36">
        <v>610</v>
      </c>
      <c r="O1728" s="36">
        <v>29</v>
      </c>
      <c r="P1728" s="36"/>
      <c r="Q1728" s="36">
        <v>629</v>
      </c>
      <c r="R1728" s="36">
        <v>13</v>
      </c>
      <c r="S1728" s="41"/>
      <c r="T1728" s="41">
        <f t="shared" ref="T1728:T1759" si="98">(L1728-J1728)/L1728*100</f>
        <v>0.66772655007949855</v>
      </c>
      <c r="U1728" s="41">
        <f t="shared" ref="U1728:U1759" si="99">(L1728-N1728)/L1728*100</f>
        <v>3.0206677265500796</v>
      </c>
    </row>
    <row r="1729" spans="1:21">
      <c r="A1729" s="35" t="s">
        <v>1268</v>
      </c>
      <c r="B1729" s="36">
        <v>386.59513968516501</v>
      </c>
      <c r="C1729" s="36">
        <v>1.75106916546853</v>
      </c>
      <c r="D1729" s="36"/>
      <c r="E1729" s="66">
        <v>9.7424569484300392</v>
      </c>
      <c r="F1729" s="66">
        <v>0.43841994453095701</v>
      </c>
      <c r="G1729" s="68">
        <v>6.1467867071380397E-2</v>
      </c>
      <c r="H1729" s="68">
        <v>1.7320252627289201E-3</v>
      </c>
      <c r="I1729" s="70">
        <v>0.584977025636506</v>
      </c>
      <c r="J1729" s="36">
        <v>635.29999999999995</v>
      </c>
      <c r="K1729" s="36">
        <v>8.6</v>
      </c>
      <c r="L1729" s="36">
        <v>630</v>
      </c>
      <c r="M1729" s="36">
        <v>14</v>
      </c>
      <c r="N1729" s="36">
        <v>655</v>
      </c>
      <c r="O1729" s="36">
        <v>30</v>
      </c>
      <c r="P1729" s="36"/>
      <c r="Q1729" s="36">
        <v>629</v>
      </c>
      <c r="R1729" s="36">
        <v>13</v>
      </c>
      <c r="S1729" s="41"/>
      <c r="T1729" s="41">
        <f t="shared" si="98"/>
        <v>-0.84126984126983406</v>
      </c>
      <c r="U1729" s="41">
        <f t="shared" si="99"/>
        <v>-3.9682539682539679</v>
      </c>
    </row>
    <row r="1730" spans="1:21">
      <c r="A1730" s="35" t="s">
        <v>1267</v>
      </c>
      <c r="B1730" s="36">
        <v>325.53793187002498</v>
      </c>
      <c r="C1730" s="36">
        <v>1.7147501522190001</v>
      </c>
      <c r="D1730" s="36"/>
      <c r="E1730" s="66">
        <v>9.7555832823633502</v>
      </c>
      <c r="F1730" s="66">
        <v>0.379791359679647</v>
      </c>
      <c r="G1730" s="68">
        <v>6.02755580424858E-2</v>
      </c>
      <c r="H1730" s="68">
        <v>1.6618241600680501E-3</v>
      </c>
      <c r="I1730" s="70">
        <v>0.25987153457629097</v>
      </c>
      <c r="J1730" s="36">
        <v>625.5</v>
      </c>
      <c r="K1730" s="36">
        <v>9.6999999999999993</v>
      </c>
      <c r="L1730" s="36">
        <v>629</v>
      </c>
      <c r="M1730" s="36">
        <v>12</v>
      </c>
      <c r="N1730" s="36">
        <v>613</v>
      </c>
      <c r="O1730" s="36">
        <v>30</v>
      </c>
      <c r="P1730" s="36"/>
      <c r="Q1730" s="36">
        <v>629</v>
      </c>
      <c r="R1730" s="36">
        <v>12</v>
      </c>
      <c r="S1730" s="41"/>
      <c r="T1730" s="41">
        <f t="shared" si="98"/>
        <v>0.55643879173290933</v>
      </c>
      <c r="U1730" s="41">
        <f t="shared" si="99"/>
        <v>2.5437201907790143</v>
      </c>
    </row>
    <row r="1731" spans="1:21">
      <c r="A1731" s="35" t="s">
        <v>1266</v>
      </c>
      <c r="B1731" s="36">
        <v>201.72524764336501</v>
      </c>
      <c r="C1731" s="36">
        <v>2.3862688253109501</v>
      </c>
      <c r="D1731" s="36"/>
      <c r="E1731" s="66">
        <v>9.7433954315961309</v>
      </c>
      <c r="F1731" s="66">
        <v>0.33322827589397902</v>
      </c>
      <c r="G1731" s="68">
        <v>6.15487459206909E-2</v>
      </c>
      <c r="H1731" s="68">
        <v>1.69239661515824E-3</v>
      </c>
      <c r="I1731" s="70">
        <v>0.38902682587492898</v>
      </c>
      <c r="J1731" s="36">
        <v>635.9</v>
      </c>
      <c r="K1731" s="36">
        <v>8.1999999999999993</v>
      </c>
      <c r="L1731" s="36">
        <v>630</v>
      </c>
      <c r="M1731" s="36">
        <v>10</v>
      </c>
      <c r="N1731" s="36">
        <v>658</v>
      </c>
      <c r="O1731" s="36">
        <v>29</v>
      </c>
      <c r="P1731" s="36"/>
      <c r="Q1731" s="36">
        <v>629</v>
      </c>
      <c r="R1731" s="36">
        <v>10</v>
      </c>
      <c r="S1731" s="41"/>
      <c r="T1731" s="41">
        <f t="shared" si="98"/>
        <v>-0.93650793650793296</v>
      </c>
      <c r="U1731" s="41">
        <f t="shared" si="99"/>
        <v>-4.4444444444444446</v>
      </c>
    </row>
    <row r="1732" spans="1:21">
      <c r="A1732" s="35" t="s">
        <v>1265</v>
      </c>
      <c r="B1732" s="36">
        <v>308.694962145349</v>
      </c>
      <c r="C1732" s="36">
        <v>1.3687509432260401</v>
      </c>
      <c r="D1732" s="36"/>
      <c r="E1732" s="66">
        <v>9.7317377176567099</v>
      </c>
      <c r="F1732" s="66">
        <v>0.43764089803960299</v>
      </c>
      <c r="G1732" s="68">
        <v>6.1030886201492003E-2</v>
      </c>
      <c r="H1732" s="68">
        <v>1.55044705265555E-3</v>
      </c>
      <c r="I1732" s="70">
        <v>0.40172497187419798</v>
      </c>
      <c r="J1732" s="36">
        <v>632.5</v>
      </c>
      <c r="K1732" s="36">
        <v>9.8000000000000007</v>
      </c>
      <c r="L1732" s="36">
        <v>631</v>
      </c>
      <c r="M1732" s="36">
        <v>14</v>
      </c>
      <c r="N1732" s="36">
        <v>639</v>
      </c>
      <c r="O1732" s="36">
        <v>27</v>
      </c>
      <c r="P1732" s="36"/>
      <c r="Q1732" s="36">
        <v>630</v>
      </c>
      <c r="R1732" s="36">
        <v>14</v>
      </c>
      <c r="S1732" s="41"/>
      <c r="T1732" s="41">
        <f t="shared" si="98"/>
        <v>-0.23771790808240889</v>
      </c>
      <c r="U1732" s="41">
        <f t="shared" si="99"/>
        <v>-1.2678288431061806</v>
      </c>
    </row>
    <row r="1733" spans="1:21">
      <c r="A1733" s="35" t="s">
        <v>1264</v>
      </c>
      <c r="B1733" s="36">
        <v>274.82870286119498</v>
      </c>
      <c r="C1733" s="36">
        <v>1.5054658254293201</v>
      </c>
      <c r="D1733" s="36"/>
      <c r="E1733" s="66">
        <v>9.7062114703455702</v>
      </c>
      <c r="F1733" s="66">
        <v>0.47055531728359801</v>
      </c>
      <c r="G1733" s="68">
        <v>6.15894504889846E-2</v>
      </c>
      <c r="H1733" s="68">
        <v>1.8302979342719899E-3</v>
      </c>
      <c r="I1733" s="70">
        <v>0.36022241870441901</v>
      </c>
      <c r="J1733" s="36">
        <v>638</v>
      </c>
      <c r="K1733" s="36">
        <v>11</v>
      </c>
      <c r="L1733" s="36">
        <v>632</v>
      </c>
      <c r="M1733" s="36">
        <v>15</v>
      </c>
      <c r="N1733" s="36">
        <v>659</v>
      </c>
      <c r="O1733" s="36">
        <v>32</v>
      </c>
      <c r="P1733" s="36"/>
      <c r="Q1733" s="36">
        <v>632</v>
      </c>
      <c r="R1733" s="36">
        <v>15</v>
      </c>
      <c r="S1733" s="41"/>
      <c r="T1733" s="41">
        <f t="shared" si="98"/>
        <v>-0.949367088607595</v>
      </c>
      <c r="U1733" s="41">
        <f t="shared" si="99"/>
        <v>-4.2721518987341769</v>
      </c>
    </row>
    <row r="1734" spans="1:21">
      <c r="A1734" s="35" t="s">
        <v>1263</v>
      </c>
      <c r="B1734" s="36">
        <v>218.82240835056101</v>
      </c>
      <c r="C1734" s="36">
        <v>2.00286951211493</v>
      </c>
      <c r="D1734" s="36"/>
      <c r="E1734" s="66">
        <v>9.7106994836997504</v>
      </c>
      <c r="F1734" s="66">
        <v>0.41232811834184602</v>
      </c>
      <c r="G1734" s="68">
        <v>6.06616884571358E-2</v>
      </c>
      <c r="H1734" s="68">
        <v>1.75712458956211E-3</v>
      </c>
      <c r="I1734" s="70">
        <v>0.59418714079672197</v>
      </c>
      <c r="J1734" s="36">
        <v>630.6</v>
      </c>
      <c r="K1734" s="36">
        <v>8.1</v>
      </c>
      <c r="L1734" s="36">
        <v>632</v>
      </c>
      <c r="M1734" s="36">
        <v>13</v>
      </c>
      <c r="N1734" s="36">
        <v>626</v>
      </c>
      <c r="O1734" s="36">
        <v>31</v>
      </c>
      <c r="P1734" s="36"/>
      <c r="Q1734" s="36">
        <v>632</v>
      </c>
      <c r="R1734" s="36">
        <v>13</v>
      </c>
      <c r="S1734" s="41"/>
      <c r="T1734" s="41">
        <f t="shared" si="98"/>
        <v>0.22151898734176856</v>
      </c>
      <c r="U1734" s="41">
        <f t="shared" si="99"/>
        <v>0.949367088607595</v>
      </c>
    </row>
    <row r="1735" spans="1:21">
      <c r="A1735" s="35" t="s">
        <v>1262</v>
      </c>
      <c r="B1735" s="36">
        <v>522.461409827735</v>
      </c>
      <c r="C1735" s="36">
        <v>2.0697534475596799</v>
      </c>
      <c r="D1735" s="36"/>
      <c r="E1735" s="66">
        <v>9.6830951129707099</v>
      </c>
      <c r="F1735" s="66">
        <v>0.479836211253439</v>
      </c>
      <c r="G1735" s="68">
        <v>6.2856918821175806E-2</v>
      </c>
      <c r="H1735" s="68">
        <v>2.2945953371219501E-3</v>
      </c>
      <c r="I1735" s="70">
        <v>0.58977933204118504</v>
      </c>
      <c r="J1735" s="36">
        <v>648.9</v>
      </c>
      <c r="K1735" s="36">
        <v>9.8000000000000007</v>
      </c>
      <c r="L1735" s="36">
        <v>634</v>
      </c>
      <c r="M1735" s="36">
        <v>15</v>
      </c>
      <c r="N1735" s="36">
        <v>702</v>
      </c>
      <c r="O1735" s="36">
        <v>39</v>
      </c>
      <c r="P1735" s="36"/>
      <c r="Q1735" s="36">
        <v>632</v>
      </c>
      <c r="R1735" s="36">
        <v>15</v>
      </c>
      <c r="S1735" s="41"/>
      <c r="T1735" s="41">
        <f t="shared" si="98"/>
        <v>-2.3501577287066211</v>
      </c>
      <c r="U1735" s="41">
        <f t="shared" si="99"/>
        <v>-10.725552050473187</v>
      </c>
    </row>
    <row r="1736" spans="1:21">
      <c r="A1736" s="35" t="s">
        <v>1261</v>
      </c>
      <c r="B1736" s="36">
        <v>154.47568427067</v>
      </c>
      <c r="C1736" s="36">
        <v>2.3875756685742702</v>
      </c>
      <c r="D1736" s="36"/>
      <c r="E1736" s="66">
        <v>9.70792571317347</v>
      </c>
      <c r="F1736" s="66">
        <v>0.46118552491671999</v>
      </c>
      <c r="G1736" s="68">
        <v>5.9951703347531103E-2</v>
      </c>
      <c r="H1736" s="68">
        <v>2.1881667910138899E-3</v>
      </c>
      <c r="I1736" s="70">
        <v>0.186837277315449</v>
      </c>
      <c r="J1736" s="36">
        <v>625</v>
      </c>
      <c r="K1736" s="36">
        <v>13</v>
      </c>
      <c r="L1736" s="36">
        <v>632</v>
      </c>
      <c r="M1736" s="36">
        <v>14</v>
      </c>
      <c r="N1736" s="36">
        <v>601</v>
      </c>
      <c r="O1736" s="36">
        <v>40</v>
      </c>
      <c r="P1736" s="36"/>
      <c r="Q1736" s="36">
        <v>633</v>
      </c>
      <c r="R1736" s="36">
        <v>14</v>
      </c>
      <c r="S1736" s="41"/>
      <c r="T1736" s="41">
        <f t="shared" si="98"/>
        <v>1.1075949367088607</v>
      </c>
      <c r="U1736" s="41">
        <f t="shared" si="99"/>
        <v>4.90506329113924</v>
      </c>
    </row>
    <row r="1737" spans="1:21">
      <c r="A1737" s="35" t="s">
        <v>1260</v>
      </c>
      <c r="B1737" s="36">
        <v>450.443187750645</v>
      </c>
      <c r="C1737" s="36">
        <v>2.1501387159274801</v>
      </c>
      <c r="D1737" s="36"/>
      <c r="E1737" s="66">
        <v>9.6841214403133495</v>
      </c>
      <c r="F1737" s="66">
        <v>0.50219109566403597</v>
      </c>
      <c r="G1737" s="68">
        <v>6.12321262001322E-2</v>
      </c>
      <c r="H1737" s="68">
        <v>1.9137046240912899E-3</v>
      </c>
      <c r="I1737" s="70">
        <v>0.57626087122492198</v>
      </c>
      <c r="J1737" s="36">
        <v>636</v>
      </c>
      <c r="K1737" s="36">
        <v>10</v>
      </c>
      <c r="L1737" s="36">
        <v>633</v>
      </c>
      <c r="M1737" s="36">
        <v>16</v>
      </c>
      <c r="N1737" s="36">
        <v>646</v>
      </c>
      <c r="O1737" s="36">
        <v>34</v>
      </c>
      <c r="P1737" s="36"/>
      <c r="Q1737" s="36">
        <v>633</v>
      </c>
      <c r="R1737" s="36">
        <v>16</v>
      </c>
      <c r="S1737" s="41"/>
      <c r="T1737" s="41">
        <f t="shared" si="98"/>
        <v>-0.47393364928909953</v>
      </c>
      <c r="U1737" s="41">
        <f t="shared" si="99"/>
        <v>-2.0537124802527646</v>
      </c>
    </row>
    <row r="1738" spans="1:21">
      <c r="A1738" s="35" t="s">
        <v>1259</v>
      </c>
      <c r="B1738" s="36">
        <v>165.449460962719</v>
      </c>
      <c r="C1738" s="36">
        <v>1.8344845336531299</v>
      </c>
      <c r="D1738" s="36"/>
      <c r="E1738" s="66">
        <v>9.6909595964405195</v>
      </c>
      <c r="F1738" s="66">
        <v>0.43664043888933002</v>
      </c>
      <c r="G1738" s="68">
        <v>5.9255599842729399E-2</v>
      </c>
      <c r="H1738" s="68">
        <v>2.0682308065601302E-3</v>
      </c>
      <c r="I1738" s="70">
        <v>0.51047764947913898</v>
      </c>
      <c r="J1738" s="36">
        <v>620.6</v>
      </c>
      <c r="K1738" s="36">
        <v>9.4</v>
      </c>
      <c r="L1738" s="36">
        <v>633</v>
      </c>
      <c r="M1738" s="36">
        <v>14</v>
      </c>
      <c r="N1738" s="36">
        <v>576</v>
      </c>
      <c r="O1738" s="36">
        <v>38</v>
      </c>
      <c r="P1738" s="36"/>
      <c r="Q1738" s="36">
        <v>634</v>
      </c>
      <c r="R1738" s="36">
        <v>14</v>
      </c>
      <c r="S1738" s="41"/>
      <c r="T1738" s="41">
        <f t="shared" si="98"/>
        <v>1.9589257503949413</v>
      </c>
      <c r="U1738" s="41">
        <f t="shared" si="99"/>
        <v>9.0047393364928912</v>
      </c>
    </row>
    <row r="1739" spans="1:21">
      <c r="A1739" s="35" t="s">
        <v>1258</v>
      </c>
      <c r="B1739" s="36">
        <v>588.87792999014596</v>
      </c>
      <c r="C1739" s="36">
        <v>1.94349719795392</v>
      </c>
      <c r="D1739" s="36"/>
      <c r="E1739" s="66">
        <v>9.6784025624678804</v>
      </c>
      <c r="F1739" s="66">
        <v>0.34948292079767601</v>
      </c>
      <c r="G1739" s="68">
        <v>6.1097284064691199E-2</v>
      </c>
      <c r="H1739" s="68">
        <v>1.3026772703103799E-3</v>
      </c>
      <c r="I1739" s="70">
        <v>0.28151735551871698</v>
      </c>
      <c r="J1739" s="36">
        <v>635.6</v>
      </c>
      <c r="K1739" s="36">
        <v>8.6</v>
      </c>
      <c r="L1739" s="36">
        <v>634</v>
      </c>
      <c r="M1739" s="36">
        <v>11</v>
      </c>
      <c r="N1739" s="36">
        <v>642</v>
      </c>
      <c r="O1739" s="36">
        <v>23</v>
      </c>
      <c r="P1739" s="36"/>
      <c r="Q1739" s="36">
        <v>634</v>
      </c>
      <c r="R1739" s="36">
        <v>11</v>
      </c>
      <c r="S1739" s="41"/>
      <c r="T1739" s="41">
        <f t="shared" si="98"/>
        <v>-0.25236593059937268</v>
      </c>
      <c r="U1739" s="41">
        <f t="shared" si="99"/>
        <v>-1.2618296529968454</v>
      </c>
    </row>
    <row r="1740" spans="1:21">
      <c r="A1740" s="35" t="s">
        <v>1257</v>
      </c>
      <c r="B1740" s="36">
        <v>133.63416462668701</v>
      </c>
      <c r="C1740" s="36">
        <v>2.3508914899197202</v>
      </c>
      <c r="D1740" s="36"/>
      <c r="E1740" s="66">
        <v>9.6599400701175107</v>
      </c>
      <c r="F1740" s="66">
        <v>0.38550709580123199</v>
      </c>
      <c r="G1740" s="68">
        <v>6.0679274087296897E-2</v>
      </c>
      <c r="H1740" s="68">
        <v>2.00574404250901E-3</v>
      </c>
      <c r="I1740" s="70">
        <v>0.250475467689113</v>
      </c>
      <c r="J1740" s="36">
        <v>633</v>
      </c>
      <c r="K1740" s="36">
        <v>11</v>
      </c>
      <c r="L1740" s="36">
        <v>635</v>
      </c>
      <c r="M1740" s="36">
        <v>12</v>
      </c>
      <c r="N1740" s="36">
        <v>627</v>
      </c>
      <c r="O1740" s="36">
        <v>36</v>
      </c>
      <c r="P1740" s="36"/>
      <c r="Q1740" s="36">
        <v>635</v>
      </c>
      <c r="R1740" s="36">
        <v>12</v>
      </c>
      <c r="S1740" s="41"/>
      <c r="T1740" s="41">
        <f t="shared" si="98"/>
        <v>0.31496062992125984</v>
      </c>
      <c r="U1740" s="41">
        <f t="shared" si="99"/>
        <v>1.2598425196850394</v>
      </c>
    </row>
    <row r="1741" spans="1:21">
      <c r="A1741" s="35" t="s">
        <v>1256</v>
      </c>
      <c r="B1741" s="36">
        <v>298.11989952516399</v>
      </c>
      <c r="C1741" s="36">
        <v>1.9571752812292</v>
      </c>
      <c r="D1741" s="36"/>
      <c r="E1741" s="66">
        <v>9.6556239266470705</v>
      </c>
      <c r="F1741" s="66">
        <v>0.45207278883137197</v>
      </c>
      <c r="G1741" s="68">
        <v>6.1399534346200699E-2</v>
      </c>
      <c r="H1741" s="68">
        <v>1.94723173751443E-3</v>
      </c>
      <c r="I1741" s="70">
        <v>0.56443909083164101</v>
      </c>
      <c r="J1741" s="36">
        <v>639</v>
      </c>
      <c r="K1741" s="36">
        <v>9.1999999999999993</v>
      </c>
      <c r="L1741" s="36">
        <v>635</v>
      </c>
      <c r="M1741" s="36">
        <v>14</v>
      </c>
      <c r="N1741" s="36">
        <v>652</v>
      </c>
      <c r="O1741" s="36">
        <v>34</v>
      </c>
      <c r="P1741" s="36"/>
      <c r="Q1741" s="36">
        <v>635</v>
      </c>
      <c r="R1741" s="36">
        <v>14</v>
      </c>
      <c r="S1741" s="41"/>
      <c r="T1741" s="41">
        <f t="shared" si="98"/>
        <v>-0.62992125984251968</v>
      </c>
      <c r="U1741" s="41">
        <f t="shared" si="99"/>
        <v>-2.6771653543307088</v>
      </c>
    </row>
    <row r="1742" spans="1:21">
      <c r="A1742" s="35" t="s">
        <v>1255</v>
      </c>
      <c r="B1742" s="36">
        <v>392.56851085308801</v>
      </c>
      <c r="C1742" s="36">
        <v>5.6024553129478498</v>
      </c>
      <c r="D1742" s="36"/>
      <c r="E1742" s="66">
        <v>9.6107370968803298</v>
      </c>
      <c r="F1742" s="66">
        <v>0.43585256108679099</v>
      </c>
      <c r="G1742" s="68">
        <v>6.3142168046149E-2</v>
      </c>
      <c r="H1742" s="68">
        <v>2.0526637552450299E-3</v>
      </c>
      <c r="I1742" s="70">
        <v>0.399537233834447</v>
      </c>
      <c r="J1742" s="36">
        <v>655</v>
      </c>
      <c r="K1742" s="36">
        <v>11</v>
      </c>
      <c r="L1742" s="36">
        <v>638</v>
      </c>
      <c r="M1742" s="36">
        <v>14</v>
      </c>
      <c r="N1742" s="36">
        <v>712</v>
      </c>
      <c r="O1742" s="36">
        <v>35</v>
      </c>
      <c r="P1742" s="36"/>
      <c r="Q1742" s="36">
        <v>636</v>
      </c>
      <c r="R1742" s="36">
        <v>14</v>
      </c>
      <c r="S1742" s="41"/>
      <c r="T1742" s="41">
        <f t="shared" si="98"/>
        <v>-2.6645768025078369</v>
      </c>
      <c r="U1742" s="41">
        <f t="shared" si="99"/>
        <v>-11.598746081504702</v>
      </c>
    </row>
    <row r="1743" spans="1:21">
      <c r="A1743" s="35" t="s">
        <v>1254</v>
      </c>
      <c r="B1743" s="36">
        <v>216.18860951805101</v>
      </c>
      <c r="C1743" s="36">
        <v>1.96019099857317</v>
      </c>
      <c r="D1743" s="36"/>
      <c r="E1743" s="66">
        <v>9.6294358195870497</v>
      </c>
      <c r="F1743" s="66">
        <v>0.50084209445393002</v>
      </c>
      <c r="G1743" s="68">
        <v>6.1887363010640697E-2</v>
      </c>
      <c r="H1743" s="68">
        <v>1.8758369321616301E-3</v>
      </c>
      <c r="I1743" s="70">
        <v>0.67608285700736603</v>
      </c>
      <c r="J1743" s="36">
        <v>644.1</v>
      </c>
      <c r="K1743" s="36">
        <v>9.1999999999999993</v>
      </c>
      <c r="L1743" s="36">
        <v>637</v>
      </c>
      <c r="M1743" s="36">
        <v>16</v>
      </c>
      <c r="N1743" s="36">
        <v>669</v>
      </c>
      <c r="O1743" s="36">
        <v>32</v>
      </c>
      <c r="P1743" s="36"/>
      <c r="Q1743" s="36">
        <v>636</v>
      </c>
      <c r="R1743" s="36">
        <v>16</v>
      </c>
      <c r="S1743" s="41"/>
      <c r="T1743" s="41">
        <f t="shared" si="98"/>
        <v>-1.114599686028261</v>
      </c>
      <c r="U1743" s="41">
        <f t="shared" si="99"/>
        <v>-5.0235478806907379</v>
      </c>
    </row>
    <row r="1744" spans="1:21">
      <c r="A1744" s="35" t="s">
        <v>1253</v>
      </c>
      <c r="B1744" s="36">
        <v>414.69079572182102</v>
      </c>
      <c r="C1744" s="36">
        <v>1.6979890561634601</v>
      </c>
      <c r="D1744" s="36"/>
      <c r="E1744" s="66">
        <v>9.5874326351581107</v>
      </c>
      <c r="F1744" s="66">
        <v>0.43132366221484902</v>
      </c>
      <c r="G1744" s="68">
        <v>6.1292493280749698E-2</v>
      </c>
      <c r="H1744" s="68">
        <v>1.8141171532274701E-3</v>
      </c>
      <c r="I1744" s="70">
        <v>0.45591523737037498</v>
      </c>
      <c r="J1744" s="36">
        <v>641.6</v>
      </c>
      <c r="K1744" s="36">
        <v>9.8000000000000007</v>
      </c>
      <c r="L1744" s="36">
        <v>640</v>
      </c>
      <c r="M1744" s="36">
        <v>14</v>
      </c>
      <c r="N1744" s="36">
        <v>649</v>
      </c>
      <c r="O1744" s="36">
        <v>32</v>
      </c>
      <c r="P1744" s="36"/>
      <c r="Q1744" s="36">
        <v>639</v>
      </c>
      <c r="R1744" s="36">
        <v>14</v>
      </c>
      <c r="S1744" s="41"/>
      <c r="T1744" s="41">
        <f t="shared" si="98"/>
        <v>-0.25000000000000355</v>
      </c>
      <c r="U1744" s="41">
        <f t="shared" si="99"/>
        <v>-1.40625</v>
      </c>
    </row>
    <row r="1745" spans="1:21">
      <c r="A1745" s="35" t="s">
        <v>1252</v>
      </c>
      <c r="B1745" s="36">
        <v>434.56904812887899</v>
      </c>
      <c r="C1745" s="36">
        <v>1.53430253535854</v>
      </c>
      <c r="D1745" s="36"/>
      <c r="E1745" s="66">
        <v>9.5741750676351796</v>
      </c>
      <c r="F1745" s="66">
        <v>0.42090921131276099</v>
      </c>
      <c r="G1745" s="68">
        <v>6.2817338011103993E-2</v>
      </c>
      <c r="H1745" s="68">
        <v>2.0521039529374E-3</v>
      </c>
      <c r="I1745" s="70">
        <v>0.48811526887704099</v>
      </c>
      <c r="J1745" s="36">
        <v>654</v>
      </c>
      <c r="K1745" s="36">
        <v>9.6</v>
      </c>
      <c r="L1745" s="36">
        <v>640</v>
      </c>
      <c r="M1745" s="36">
        <v>13</v>
      </c>
      <c r="N1745" s="36">
        <v>701</v>
      </c>
      <c r="O1745" s="36">
        <v>35</v>
      </c>
      <c r="P1745" s="36"/>
      <c r="Q1745" s="36">
        <v>639</v>
      </c>
      <c r="R1745" s="36">
        <v>13</v>
      </c>
      <c r="S1745" s="41"/>
      <c r="T1745" s="41">
        <f t="shared" si="98"/>
        <v>-2.1875</v>
      </c>
      <c r="U1745" s="41">
        <f t="shared" si="99"/>
        <v>-9.53125</v>
      </c>
    </row>
    <row r="1746" spans="1:21">
      <c r="A1746" s="35" t="s">
        <v>1251</v>
      </c>
      <c r="B1746" s="36">
        <v>78.117832253329794</v>
      </c>
      <c r="C1746" s="36">
        <v>1.7150690359154701</v>
      </c>
      <c r="D1746" s="36"/>
      <c r="E1746" s="66">
        <v>9.5651453066891303</v>
      </c>
      <c r="F1746" s="66">
        <v>0.46849770044586803</v>
      </c>
      <c r="G1746" s="68">
        <v>6.0208053115925003E-2</v>
      </c>
      <c r="H1746" s="68">
        <v>2.4349488458335999E-3</v>
      </c>
      <c r="I1746" s="70">
        <v>0.47669011101735798</v>
      </c>
      <c r="J1746" s="36">
        <v>634</v>
      </c>
      <c r="K1746" s="36">
        <v>11</v>
      </c>
      <c r="L1746" s="36">
        <v>641</v>
      </c>
      <c r="M1746" s="36">
        <v>15</v>
      </c>
      <c r="N1746" s="36">
        <v>610</v>
      </c>
      <c r="O1746" s="36">
        <v>44</v>
      </c>
      <c r="P1746" s="36"/>
      <c r="Q1746" s="36">
        <v>642</v>
      </c>
      <c r="R1746" s="36">
        <v>15</v>
      </c>
      <c r="S1746" s="41"/>
      <c r="T1746" s="41">
        <f t="shared" si="98"/>
        <v>1.0920436817472698</v>
      </c>
      <c r="U1746" s="41">
        <f t="shared" si="99"/>
        <v>4.8361934477379096</v>
      </c>
    </row>
    <row r="1747" spans="1:21">
      <c r="A1747" s="35" t="s">
        <v>1250</v>
      </c>
      <c r="B1747" s="36">
        <v>191.311692844438</v>
      </c>
      <c r="C1747" s="36">
        <v>1.07586001133876</v>
      </c>
      <c r="D1747" s="36"/>
      <c r="E1747" s="66">
        <v>9.54852583539199</v>
      </c>
      <c r="F1747" s="66">
        <v>0.31789976967877298</v>
      </c>
      <c r="G1747" s="68">
        <v>6.0896795598540103E-2</v>
      </c>
      <c r="H1747" s="68">
        <v>1.76013020689584E-3</v>
      </c>
      <c r="I1747" s="70">
        <v>0.18281805271434401</v>
      </c>
      <c r="J1747" s="36">
        <v>640.4</v>
      </c>
      <c r="K1747" s="36">
        <v>9.5</v>
      </c>
      <c r="L1747" s="36">
        <v>642</v>
      </c>
      <c r="M1747" s="36">
        <v>10</v>
      </c>
      <c r="N1747" s="36">
        <v>635</v>
      </c>
      <c r="O1747" s="36">
        <v>31</v>
      </c>
      <c r="P1747" s="36"/>
      <c r="Q1747" s="36">
        <v>642</v>
      </c>
      <c r="R1747" s="36">
        <v>10</v>
      </c>
      <c r="S1747" s="41"/>
      <c r="T1747" s="41">
        <f t="shared" si="98"/>
        <v>0.24922118380062658</v>
      </c>
      <c r="U1747" s="41">
        <f t="shared" si="99"/>
        <v>1.0903426791277258</v>
      </c>
    </row>
    <row r="1748" spans="1:21">
      <c r="A1748" s="35" t="s">
        <v>1249</v>
      </c>
      <c r="B1748" s="36">
        <v>575.82147781169499</v>
      </c>
      <c r="C1748" s="36">
        <v>2.1383918886653999</v>
      </c>
      <c r="D1748" s="36"/>
      <c r="E1748" s="66">
        <v>9.5414354279531999</v>
      </c>
      <c r="F1748" s="66">
        <v>0.36318691585149099</v>
      </c>
      <c r="G1748" s="68">
        <v>6.1397556634732599E-2</v>
      </c>
      <c r="H1748" s="68">
        <v>1.53779239643095E-3</v>
      </c>
      <c r="I1748" s="70">
        <v>0.286545337215597</v>
      </c>
      <c r="J1748" s="36">
        <v>644.70000000000005</v>
      </c>
      <c r="K1748" s="36">
        <v>9.3000000000000007</v>
      </c>
      <c r="L1748" s="36">
        <v>643</v>
      </c>
      <c r="M1748" s="36">
        <v>12</v>
      </c>
      <c r="N1748" s="36">
        <v>652</v>
      </c>
      <c r="O1748" s="36">
        <v>27</v>
      </c>
      <c r="P1748" s="36"/>
      <c r="Q1748" s="36">
        <v>642</v>
      </c>
      <c r="R1748" s="36">
        <v>12</v>
      </c>
      <c r="S1748" s="41"/>
      <c r="T1748" s="41">
        <f t="shared" si="98"/>
        <v>-0.26438569206843632</v>
      </c>
      <c r="U1748" s="41">
        <f t="shared" si="99"/>
        <v>-1.3996889580093312</v>
      </c>
    </row>
    <row r="1749" spans="1:21">
      <c r="A1749" s="35" t="s">
        <v>1248</v>
      </c>
      <c r="B1749" s="36">
        <v>473.78417688263801</v>
      </c>
      <c r="C1749" s="36">
        <v>2.24632049489797</v>
      </c>
      <c r="D1749" s="36"/>
      <c r="E1749" s="66">
        <v>9.5002846743799392</v>
      </c>
      <c r="F1749" s="66">
        <v>0.28262148239830298</v>
      </c>
      <c r="G1749" s="68">
        <v>6.1856868391993398E-2</v>
      </c>
      <c r="H1749" s="68">
        <v>2.2033806563013601E-3</v>
      </c>
      <c r="I1749" s="70">
        <v>0.61668981278847501</v>
      </c>
      <c r="J1749" s="36">
        <v>650.29999999999995</v>
      </c>
      <c r="K1749" s="36">
        <v>7</v>
      </c>
      <c r="L1749" s="36">
        <v>645.20000000000005</v>
      </c>
      <c r="M1749" s="36">
        <v>9.1</v>
      </c>
      <c r="N1749" s="36">
        <v>668</v>
      </c>
      <c r="O1749" s="36">
        <v>38</v>
      </c>
      <c r="P1749" s="36"/>
      <c r="Q1749" s="36">
        <v>644.70000000000005</v>
      </c>
      <c r="R1749" s="36">
        <v>9.1</v>
      </c>
      <c r="S1749" s="41"/>
      <c r="T1749" s="41">
        <f t="shared" si="98"/>
        <v>-0.79045257284561499</v>
      </c>
      <c r="U1749" s="41">
        <f t="shared" si="99"/>
        <v>-3.5337879727216297</v>
      </c>
    </row>
    <row r="1750" spans="1:21">
      <c r="A1750" s="35" t="s">
        <v>1247</v>
      </c>
      <c r="B1750" s="36">
        <v>296.18832296024499</v>
      </c>
      <c r="C1750" s="36">
        <v>1.54262501056295</v>
      </c>
      <c r="D1750" s="36"/>
      <c r="E1750" s="66">
        <v>9.47316801169484</v>
      </c>
      <c r="F1750" s="66">
        <v>0.34201232258140302</v>
      </c>
      <c r="G1750" s="68">
        <v>6.2033309878549998E-2</v>
      </c>
      <c r="H1750" s="68">
        <v>1.8685288412113199E-3</v>
      </c>
      <c r="I1750" s="70">
        <v>0.61593292285493495</v>
      </c>
      <c r="J1750" s="36">
        <v>653</v>
      </c>
      <c r="K1750" s="36">
        <v>7.1</v>
      </c>
      <c r="L1750" s="36">
        <v>647</v>
      </c>
      <c r="M1750" s="36">
        <v>11</v>
      </c>
      <c r="N1750" s="36">
        <v>674</v>
      </c>
      <c r="O1750" s="36">
        <v>32</v>
      </c>
      <c r="P1750" s="36"/>
      <c r="Q1750" s="36">
        <v>646</v>
      </c>
      <c r="R1750" s="36">
        <v>11</v>
      </c>
      <c r="S1750" s="41"/>
      <c r="T1750" s="41">
        <f t="shared" si="98"/>
        <v>-0.92735703245749612</v>
      </c>
      <c r="U1750" s="41">
        <f t="shared" si="99"/>
        <v>-4.1731066460587325</v>
      </c>
    </row>
    <row r="1751" spans="1:21">
      <c r="A1751" s="35" t="s">
        <v>1246</v>
      </c>
      <c r="B1751" s="36">
        <v>150.99338370381801</v>
      </c>
      <c r="C1751" s="36">
        <v>2.0649345480466899</v>
      </c>
      <c r="D1751" s="36"/>
      <c r="E1751" s="66">
        <v>9.4772300900725206</v>
      </c>
      <c r="F1751" s="66">
        <v>0.31196304068187503</v>
      </c>
      <c r="G1751" s="68">
        <v>6.1937919101034203E-2</v>
      </c>
      <c r="H1751" s="68">
        <v>1.91129673876361E-3</v>
      </c>
      <c r="I1751" s="70">
        <v>0.22194459381305501</v>
      </c>
      <c r="J1751" s="36">
        <v>652.1</v>
      </c>
      <c r="K1751" s="36">
        <v>9.6</v>
      </c>
      <c r="L1751" s="36">
        <v>647</v>
      </c>
      <c r="M1751" s="36">
        <v>10</v>
      </c>
      <c r="N1751" s="36">
        <v>671</v>
      </c>
      <c r="O1751" s="36">
        <v>33</v>
      </c>
      <c r="P1751" s="36"/>
      <c r="Q1751" s="36">
        <v>646</v>
      </c>
      <c r="R1751" s="36">
        <v>10</v>
      </c>
      <c r="S1751" s="41"/>
      <c r="T1751" s="41">
        <f t="shared" si="98"/>
        <v>-0.78825347758887521</v>
      </c>
      <c r="U1751" s="41">
        <f t="shared" si="99"/>
        <v>-3.7094281298299845</v>
      </c>
    </row>
    <row r="1752" spans="1:21">
      <c r="A1752" s="35" t="s">
        <v>1245</v>
      </c>
      <c r="B1752" s="36">
        <v>115.76781578975201</v>
      </c>
      <c r="C1752" s="36">
        <v>2.0486365625257701</v>
      </c>
      <c r="D1752" s="36"/>
      <c r="E1752" s="66">
        <v>9.4727973330619992</v>
      </c>
      <c r="F1752" s="66">
        <v>0.36891333142941402</v>
      </c>
      <c r="G1752" s="68">
        <v>6.1689956881321298E-2</v>
      </c>
      <c r="H1752" s="68">
        <v>1.9236062985816399E-3</v>
      </c>
      <c r="I1752" s="70">
        <v>0.29119211291331798</v>
      </c>
      <c r="J1752" s="36">
        <v>650</v>
      </c>
      <c r="K1752" s="36">
        <v>10</v>
      </c>
      <c r="L1752" s="36">
        <v>647</v>
      </c>
      <c r="M1752" s="36">
        <v>12</v>
      </c>
      <c r="N1752" s="36">
        <v>662</v>
      </c>
      <c r="O1752" s="36">
        <v>33</v>
      </c>
      <c r="P1752" s="36"/>
      <c r="Q1752" s="36">
        <v>647</v>
      </c>
      <c r="R1752" s="36">
        <v>12</v>
      </c>
      <c r="S1752" s="41"/>
      <c r="T1752" s="41">
        <f t="shared" si="98"/>
        <v>-0.46367851622874806</v>
      </c>
      <c r="U1752" s="41">
        <f t="shared" si="99"/>
        <v>-2.3183925811437405</v>
      </c>
    </row>
    <row r="1753" spans="1:21">
      <c r="A1753" s="35" t="s">
        <v>1244</v>
      </c>
      <c r="B1753" s="36">
        <v>213.465083036045</v>
      </c>
      <c r="C1753" s="36">
        <v>2.55234376650494</v>
      </c>
      <c r="D1753" s="36"/>
      <c r="E1753" s="66">
        <v>9.45121658382525</v>
      </c>
      <c r="F1753" s="66">
        <v>0.35329139047895702</v>
      </c>
      <c r="G1753" s="68">
        <v>6.1440308609813997E-2</v>
      </c>
      <c r="H1753" s="68">
        <v>1.28493691737428E-3</v>
      </c>
      <c r="I1753" s="70">
        <v>0.38648496607719801</v>
      </c>
      <c r="J1753" s="36">
        <v>649.5</v>
      </c>
      <c r="K1753" s="36">
        <v>8.4</v>
      </c>
      <c r="L1753" s="36">
        <v>648</v>
      </c>
      <c r="M1753" s="36">
        <v>12</v>
      </c>
      <c r="N1753" s="36">
        <v>654</v>
      </c>
      <c r="O1753" s="36">
        <v>22</v>
      </c>
      <c r="P1753" s="36"/>
      <c r="Q1753" s="36">
        <v>648</v>
      </c>
      <c r="R1753" s="36">
        <v>12</v>
      </c>
      <c r="S1753" s="41"/>
      <c r="T1753" s="41">
        <f t="shared" si="98"/>
        <v>-0.23148148148148145</v>
      </c>
      <c r="U1753" s="41">
        <f t="shared" si="99"/>
        <v>-0.92592592592592582</v>
      </c>
    </row>
    <row r="1754" spans="1:21">
      <c r="A1754" s="35" t="s">
        <v>1243</v>
      </c>
      <c r="B1754" s="36">
        <v>377.03969135143598</v>
      </c>
      <c r="C1754" s="36">
        <v>2.3285254514278999</v>
      </c>
      <c r="D1754" s="36"/>
      <c r="E1754" s="66">
        <v>9.4205683808336893</v>
      </c>
      <c r="F1754" s="66">
        <v>0.33988708829548497</v>
      </c>
      <c r="G1754" s="68">
        <v>6.1676908392738997E-2</v>
      </c>
      <c r="H1754" s="68">
        <v>1.87325282757185E-3</v>
      </c>
      <c r="I1754" s="70">
        <v>0.53471073166761096</v>
      </c>
      <c r="J1754" s="36">
        <v>653</v>
      </c>
      <c r="K1754" s="36">
        <v>7.8</v>
      </c>
      <c r="L1754" s="36">
        <v>650</v>
      </c>
      <c r="M1754" s="36">
        <v>11</v>
      </c>
      <c r="N1754" s="36">
        <v>662</v>
      </c>
      <c r="O1754" s="36">
        <v>33</v>
      </c>
      <c r="P1754" s="36"/>
      <c r="Q1754" s="36">
        <v>650</v>
      </c>
      <c r="R1754" s="36">
        <v>11</v>
      </c>
      <c r="S1754" s="41"/>
      <c r="T1754" s="41">
        <f t="shared" si="98"/>
        <v>-0.46153846153846156</v>
      </c>
      <c r="U1754" s="41">
        <f t="shared" si="99"/>
        <v>-1.8461538461538463</v>
      </c>
    </row>
    <row r="1755" spans="1:21">
      <c r="A1755" s="35" t="s">
        <v>1242</v>
      </c>
      <c r="B1755" s="36">
        <v>344.71404509191802</v>
      </c>
      <c r="C1755" s="36">
        <v>2.31496159031341</v>
      </c>
      <c r="D1755" s="36"/>
      <c r="E1755" s="66">
        <v>9.4172141483744305</v>
      </c>
      <c r="F1755" s="66">
        <v>0.477191787231946</v>
      </c>
      <c r="G1755" s="68">
        <v>6.1668292444375397E-2</v>
      </c>
      <c r="H1755" s="68">
        <v>1.7124145493046801E-3</v>
      </c>
      <c r="I1755" s="70">
        <v>0.43997197064391802</v>
      </c>
      <c r="J1755" s="36">
        <v>653</v>
      </c>
      <c r="K1755" s="36">
        <v>11</v>
      </c>
      <c r="L1755" s="36">
        <v>651</v>
      </c>
      <c r="M1755" s="36">
        <v>16</v>
      </c>
      <c r="N1755" s="36">
        <v>662</v>
      </c>
      <c r="O1755" s="36">
        <v>30</v>
      </c>
      <c r="P1755" s="36"/>
      <c r="Q1755" s="36">
        <v>650</v>
      </c>
      <c r="R1755" s="36">
        <v>16</v>
      </c>
      <c r="S1755" s="41"/>
      <c r="T1755" s="41">
        <f t="shared" si="98"/>
        <v>-0.30721966205837176</v>
      </c>
      <c r="U1755" s="41">
        <f t="shared" si="99"/>
        <v>-1.6897081413210446</v>
      </c>
    </row>
    <row r="1756" spans="1:21">
      <c r="A1756" s="35" t="s">
        <v>1241</v>
      </c>
      <c r="B1756" s="36">
        <v>296.00383431121298</v>
      </c>
      <c r="C1756" s="36">
        <v>1.7877222845116201</v>
      </c>
      <c r="D1756" s="36"/>
      <c r="E1756" s="66">
        <v>9.3920042480972796</v>
      </c>
      <c r="F1756" s="66">
        <v>0.37918895503157402</v>
      </c>
      <c r="G1756" s="68">
        <v>6.1293051628854497E-2</v>
      </c>
      <c r="H1756" s="68">
        <v>1.6855019125977201E-3</v>
      </c>
      <c r="I1756" s="70">
        <v>0.53779501892794901</v>
      </c>
      <c r="J1756" s="36">
        <v>651.4</v>
      </c>
      <c r="K1756" s="36">
        <v>8.3000000000000007</v>
      </c>
      <c r="L1756" s="36">
        <v>652</v>
      </c>
      <c r="M1756" s="36">
        <v>13</v>
      </c>
      <c r="N1756" s="36">
        <v>649</v>
      </c>
      <c r="O1756" s="36">
        <v>30</v>
      </c>
      <c r="P1756" s="36"/>
      <c r="Q1756" s="36">
        <v>652</v>
      </c>
      <c r="R1756" s="36">
        <v>13</v>
      </c>
      <c r="S1756" s="41"/>
      <c r="T1756" s="41">
        <f t="shared" si="98"/>
        <v>9.2024539877304107E-2</v>
      </c>
      <c r="U1756" s="41">
        <f t="shared" si="99"/>
        <v>0.46012269938650308</v>
      </c>
    </row>
    <row r="1757" spans="1:21">
      <c r="A1757" s="35" t="s">
        <v>1240</v>
      </c>
      <c r="B1757" s="36">
        <v>331.13281614935499</v>
      </c>
      <c r="C1757" s="36">
        <v>1.83465058640055</v>
      </c>
      <c r="D1757" s="36"/>
      <c r="E1757" s="66">
        <v>9.3889099148930306</v>
      </c>
      <c r="F1757" s="66">
        <v>0.54565466718149402</v>
      </c>
      <c r="G1757" s="68">
        <v>6.1500811543217002E-2</v>
      </c>
      <c r="H1757" s="68">
        <v>2.19231649399156E-3</v>
      </c>
      <c r="I1757" s="70">
        <v>0.67968386059047903</v>
      </c>
      <c r="J1757" s="36">
        <v>653</v>
      </c>
      <c r="K1757" s="36">
        <v>10</v>
      </c>
      <c r="L1757" s="36">
        <v>652</v>
      </c>
      <c r="M1757" s="36">
        <v>18</v>
      </c>
      <c r="N1757" s="36">
        <v>656</v>
      </c>
      <c r="O1757" s="36">
        <v>38</v>
      </c>
      <c r="P1757" s="36"/>
      <c r="Q1757" s="36">
        <v>652</v>
      </c>
      <c r="R1757" s="36">
        <v>18</v>
      </c>
      <c r="S1757" s="41"/>
      <c r="T1757" s="41">
        <f t="shared" si="98"/>
        <v>-0.15337423312883436</v>
      </c>
      <c r="U1757" s="41">
        <f t="shared" si="99"/>
        <v>-0.61349693251533743</v>
      </c>
    </row>
    <row r="1758" spans="1:21">
      <c r="A1758" s="35" t="s">
        <v>1239</v>
      </c>
      <c r="B1758" s="36">
        <v>372.928017825192</v>
      </c>
      <c r="C1758" s="36">
        <v>2.18650284442786</v>
      </c>
      <c r="D1758" s="36"/>
      <c r="E1758" s="66">
        <v>9.4001697851421095</v>
      </c>
      <c r="F1758" s="66">
        <v>0.33433933365844498</v>
      </c>
      <c r="G1758" s="68">
        <v>6.1588342585195202E-2</v>
      </c>
      <c r="H1758" s="68">
        <v>1.5345444962585101E-3</v>
      </c>
      <c r="I1758" s="70">
        <v>0.43911162939133802</v>
      </c>
      <c r="J1758" s="36">
        <v>653.29999999999995</v>
      </c>
      <c r="K1758" s="36">
        <v>8</v>
      </c>
      <c r="L1758" s="36">
        <v>652</v>
      </c>
      <c r="M1758" s="36">
        <v>11</v>
      </c>
      <c r="N1758" s="36">
        <v>659</v>
      </c>
      <c r="O1758" s="36">
        <v>27</v>
      </c>
      <c r="P1758" s="36"/>
      <c r="Q1758" s="36">
        <v>652</v>
      </c>
      <c r="R1758" s="36">
        <v>11</v>
      </c>
      <c r="S1758" s="41"/>
      <c r="T1758" s="41">
        <f t="shared" si="98"/>
        <v>-0.19938650306747771</v>
      </c>
      <c r="U1758" s="41">
        <f t="shared" si="99"/>
        <v>-1.0736196319018405</v>
      </c>
    </row>
    <row r="1759" spans="1:21">
      <c r="A1759" s="35" t="s">
        <v>1238</v>
      </c>
      <c r="B1759" s="36">
        <v>204.25588495080899</v>
      </c>
      <c r="C1759" s="36">
        <v>1.4690142109612701</v>
      </c>
      <c r="D1759" s="36"/>
      <c r="E1759" s="66">
        <v>9.3942254831390102</v>
      </c>
      <c r="F1759" s="66">
        <v>0.41877516171559598</v>
      </c>
      <c r="G1759" s="68">
        <v>6.0268421019317502E-2</v>
      </c>
      <c r="H1759" s="68">
        <v>1.26065641610201E-3</v>
      </c>
      <c r="I1759" s="70">
        <v>0.29205207275732298</v>
      </c>
      <c r="J1759" s="36">
        <v>643</v>
      </c>
      <c r="K1759" s="36">
        <v>10</v>
      </c>
      <c r="L1759" s="36">
        <v>652</v>
      </c>
      <c r="M1759" s="36">
        <v>14</v>
      </c>
      <c r="N1759" s="36">
        <v>612</v>
      </c>
      <c r="O1759" s="36">
        <v>23</v>
      </c>
      <c r="P1759" s="36"/>
      <c r="Q1759" s="36">
        <v>653</v>
      </c>
      <c r="R1759" s="36">
        <v>14</v>
      </c>
      <c r="S1759" s="41"/>
      <c r="T1759" s="41">
        <f t="shared" si="98"/>
        <v>1.3803680981595092</v>
      </c>
      <c r="U1759" s="41">
        <f t="shared" si="99"/>
        <v>6.1349693251533743</v>
      </c>
    </row>
    <row r="1760" spans="1:21">
      <c r="A1760" s="35" t="s">
        <v>1237</v>
      </c>
      <c r="B1760" s="36">
        <v>219.226423406446</v>
      </c>
      <c r="C1760" s="36">
        <v>1.9854825982395801</v>
      </c>
      <c r="D1760" s="36"/>
      <c r="E1760" s="66">
        <v>9.3434379118372597</v>
      </c>
      <c r="F1760" s="66">
        <v>0.37598057743737401</v>
      </c>
      <c r="G1760" s="68">
        <v>6.1427415052956097E-2</v>
      </c>
      <c r="H1760" s="68">
        <v>1.7749226586021201E-3</v>
      </c>
      <c r="I1760" s="70">
        <v>0.289919174594019</v>
      </c>
      <c r="J1760" s="36">
        <v>655</v>
      </c>
      <c r="K1760" s="36">
        <v>10</v>
      </c>
      <c r="L1760" s="36">
        <v>655</v>
      </c>
      <c r="M1760" s="36">
        <v>13</v>
      </c>
      <c r="N1760" s="36">
        <v>653</v>
      </c>
      <c r="O1760" s="36">
        <v>31</v>
      </c>
      <c r="P1760" s="36"/>
      <c r="Q1760" s="36">
        <v>656</v>
      </c>
      <c r="R1760" s="36">
        <v>13</v>
      </c>
      <c r="S1760" s="41"/>
      <c r="T1760" s="41">
        <f t="shared" ref="T1760:T1774" si="100">(L1760-J1760)/L1760*100</f>
        <v>0</v>
      </c>
      <c r="U1760" s="41">
        <f t="shared" ref="U1760:U1774" si="101">(L1760-N1760)/L1760*100</f>
        <v>0.30534351145038169</v>
      </c>
    </row>
    <row r="1761" spans="1:21">
      <c r="A1761" s="35" t="s">
        <v>1236</v>
      </c>
      <c r="B1761" s="36">
        <v>121.71381120220801</v>
      </c>
      <c r="C1761" s="36">
        <v>1.8789755385071001</v>
      </c>
      <c r="D1761" s="36"/>
      <c r="E1761" s="66">
        <v>9.3208003529184094</v>
      </c>
      <c r="F1761" s="66">
        <v>0.45554751855559</v>
      </c>
      <c r="G1761" s="68">
        <v>6.22525894986748E-2</v>
      </c>
      <c r="H1761" s="68">
        <v>2.3311938173579501E-3</v>
      </c>
      <c r="I1761" s="70">
        <v>0.55144206884279301</v>
      </c>
      <c r="J1761" s="36">
        <v>663</v>
      </c>
      <c r="K1761" s="36">
        <v>10</v>
      </c>
      <c r="L1761" s="36">
        <v>657</v>
      </c>
      <c r="M1761" s="36">
        <v>15</v>
      </c>
      <c r="N1761" s="36">
        <v>682</v>
      </c>
      <c r="O1761" s="36">
        <v>40</v>
      </c>
      <c r="P1761" s="36"/>
      <c r="Q1761" s="36">
        <v>656</v>
      </c>
      <c r="R1761" s="36">
        <v>15</v>
      </c>
      <c r="S1761" s="41"/>
      <c r="T1761" s="41">
        <f t="shared" si="100"/>
        <v>-0.91324200913242004</v>
      </c>
      <c r="U1761" s="41">
        <f t="shared" si="101"/>
        <v>-3.8051750380517504</v>
      </c>
    </row>
    <row r="1762" spans="1:21">
      <c r="A1762" s="35" t="s">
        <v>1235</v>
      </c>
      <c r="B1762" s="36">
        <v>285.150568718297</v>
      </c>
      <c r="C1762" s="36">
        <v>1.87151117104374</v>
      </c>
      <c r="D1762" s="36"/>
      <c r="E1762" s="66">
        <v>9.3178849779742094</v>
      </c>
      <c r="F1762" s="66">
        <v>0.47784296320618003</v>
      </c>
      <c r="G1762" s="68">
        <v>5.9953688192823699E-2</v>
      </c>
      <c r="H1762" s="68">
        <v>1.3561081478742801E-3</v>
      </c>
      <c r="I1762" s="70">
        <v>0.41511429117723297</v>
      </c>
      <c r="J1762" s="36">
        <v>645</v>
      </c>
      <c r="K1762" s="36">
        <v>11</v>
      </c>
      <c r="L1762" s="36">
        <v>657</v>
      </c>
      <c r="M1762" s="36">
        <v>16</v>
      </c>
      <c r="N1762" s="36">
        <v>601</v>
      </c>
      <c r="O1762" s="36">
        <v>24</v>
      </c>
      <c r="P1762" s="36"/>
      <c r="Q1762" s="36">
        <v>658</v>
      </c>
      <c r="R1762" s="36">
        <v>16</v>
      </c>
      <c r="S1762" s="41"/>
      <c r="T1762" s="41">
        <f t="shared" si="100"/>
        <v>1.8264840182648401</v>
      </c>
      <c r="U1762" s="41">
        <f t="shared" si="101"/>
        <v>8.5235920852359204</v>
      </c>
    </row>
    <row r="1763" spans="1:21">
      <c r="A1763" s="35" t="s">
        <v>1234</v>
      </c>
      <c r="B1763" s="36">
        <v>422.91551944611899</v>
      </c>
      <c r="C1763" s="36">
        <v>1.46930638709594</v>
      </c>
      <c r="D1763" s="36"/>
      <c r="E1763" s="66">
        <v>9.3104882922022991</v>
      </c>
      <c r="F1763" s="66">
        <v>0.40851900694784898</v>
      </c>
      <c r="G1763" s="68">
        <v>6.1091158638523602E-2</v>
      </c>
      <c r="H1763" s="68">
        <v>1.6211914099184799E-3</v>
      </c>
      <c r="I1763" s="70">
        <v>0.35136320015217898</v>
      </c>
      <c r="J1763" s="36">
        <v>654</v>
      </c>
      <c r="K1763" s="36">
        <v>10</v>
      </c>
      <c r="L1763" s="36">
        <v>658</v>
      </c>
      <c r="M1763" s="36">
        <v>14</v>
      </c>
      <c r="N1763" s="36">
        <v>641</v>
      </c>
      <c r="O1763" s="36">
        <v>29</v>
      </c>
      <c r="P1763" s="36"/>
      <c r="Q1763" s="36">
        <v>658</v>
      </c>
      <c r="R1763" s="36">
        <v>14</v>
      </c>
      <c r="S1763" s="41"/>
      <c r="T1763" s="41">
        <f t="shared" si="100"/>
        <v>0.60790273556231</v>
      </c>
      <c r="U1763" s="41">
        <f t="shared" si="101"/>
        <v>2.5835866261398177</v>
      </c>
    </row>
    <row r="1764" spans="1:21">
      <c r="A1764" s="35" t="s">
        <v>1233</v>
      </c>
      <c r="B1764" s="36">
        <v>128.46054772326701</v>
      </c>
      <c r="C1764" s="36">
        <v>1.56119726633612</v>
      </c>
      <c r="D1764" s="36"/>
      <c r="E1764" s="66">
        <v>9.3118580555646808</v>
      </c>
      <c r="F1764" s="66">
        <v>0.37883529116512699</v>
      </c>
      <c r="G1764" s="68">
        <v>6.1372387562325298E-2</v>
      </c>
      <c r="H1764" s="68">
        <v>1.7428219038029601E-3</v>
      </c>
      <c r="I1764" s="70">
        <v>0.34039658827876501</v>
      </c>
      <c r="J1764" s="36">
        <v>656.2</v>
      </c>
      <c r="K1764" s="36">
        <v>9.9</v>
      </c>
      <c r="L1764" s="36">
        <v>658</v>
      </c>
      <c r="M1764" s="36">
        <v>13</v>
      </c>
      <c r="N1764" s="36">
        <v>651</v>
      </c>
      <c r="O1764" s="36">
        <v>30</v>
      </c>
      <c r="P1764" s="36"/>
      <c r="Q1764" s="36">
        <v>658</v>
      </c>
      <c r="R1764" s="36">
        <v>13</v>
      </c>
      <c r="S1764" s="41"/>
      <c r="T1764" s="41">
        <f t="shared" si="100"/>
        <v>0.27355623100303261</v>
      </c>
      <c r="U1764" s="41">
        <f t="shared" si="101"/>
        <v>1.0638297872340425</v>
      </c>
    </row>
    <row r="1765" spans="1:21">
      <c r="A1765" s="35" t="s">
        <v>1232</v>
      </c>
      <c r="B1765" s="36">
        <v>115.949830834666</v>
      </c>
      <c r="C1765" s="36">
        <v>2.31283742294106</v>
      </c>
      <c r="D1765" s="36"/>
      <c r="E1765" s="66">
        <v>9.2275439601658107</v>
      </c>
      <c r="F1765" s="66">
        <v>0.39116020820330399</v>
      </c>
      <c r="G1765" s="68">
        <v>6.0639718045145202E-2</v>
      </c>
      <c r="H1765" s="68">
        <v>1.93105015462861E-3</v>
      </c>
      <c r="I1765" s="70">
        <v>0.18259399530400799</v>
      </c>
      <c r="J1765" s="36">
        <v>655</v>
      </c>
      <c r="K1765" s="36">
        <v>12</v>
      </c>
      <c r="L1765" s="36">
        <v>663</v>
      </c>
      <c r="M1765" s="36">
        <v>13</v>
      </c>
      <c r="N1765" s="36">
        <v>626</v>
      </c>
      <c r="O1765" s="36">
        <v>34</v>
      </c>
      <c r="P1765" s="36"/>
      <c r="Q1765" s="36">
        <v>664</v>
      </c>
      <c r="R1765" s="36">
        <v>13</v>
      </c>
      <c r="S1765" s="41"/>
      <c r="T1765" s="41">
        <f t="shared" si="100"/>
        <v>1.206636500754148</v>
      </c>
      <c r="U1765" s="41">
        <f t="shared" si="101"/>
        <v>5.5806938159879342</v>
      </c>
    </row>
    <row r="1766" spans="1:21">
      <c r="A1766" s="35" t="s">
        <v>1231</v>
      </c>
      <c r="B1766" s="36">
        <v>339.65656845365498</v>
      </c>
      <c r="C1766" s="36">
        <v>1.77614828179592</v>
      </c>
      <c r="D1766" s="36"/>
      <c r="E1766" s="66">
        <v>9.2021936052463609</v>
      </c>
      <c r="F1766" s="66">
        <v>0.392718696392161</v>
      </c>
      <c r="G1766" s="68">
        <v>6.1500446588524597E-2</v>
      </c>
      <c r="H1766" s="68">
        <v>1.9986244572498001E-3</v>
      </c>
      <c r="I1766" s="70">
        <v>0.360609396333816</v>
      </c>
      <c r="J1766" s="36">
        <v>663</v>
      </c>
      <c r="K1766" s="36">
        <v>11</v>
      </c>
      <c r="L1766" s="36">
        <v>665</v>
      </c>
      <c r="M1766" s="36">
        <v>13</v>
      </c>
      <c r="N1766" s="36">
        <v>656</v>
      </c>
      <c r="O1766" s="36">
        <v>35</v>
      </c>
      <c r="P1766" s="36"/>
      <c r="Q1766" s="36">
        <v>665</v>
      </c>
      <c r="R1766" s="36">
        <v>13</v>
      </c>
      <c r="S1766" s="41"/>
      <c r="T1766" s="41">
        <f t="shared" si="100"/>
        <v>0.30075187969924816</v>
      </c>
      <c r="U1766" s="41">
        <f t="shared" si="101"/>
        <v>1.3533834586466165</v>
      </c>
    </row>
    <row r="1767" spans="1:21">
      <c r="A1767" s="35" t="s">
        <v>1230</v>
      </c>
      <c r="B1767" s="36">
        <v>306.76904203312699</v>
      </c>
      <c r="C1767" s="36">
        <v>2.1577514682771302</v>
      </c>
      <c r="D1767" s="36"/>
      <c r="E1767" s="66">
        <v>9.1978879813943806</v>
      </c>
      <c r="F1767" s="66">
        <v>0.36723002385585801</v>
      </c>
      <c r="G1767" s="68">
        <v>6.1393622018382998E-2</v>
      </c>
      <c r="H1767" s="68">
        <v>1.3871764958774699E-3</v>
      </c>
      <c r="I1767" s="70">
        <v>0.10673050782365</v>
      </c>
      <c r="J1767" s="36">
        <v>662</v>
      </c>
      <c r="K1767" s="36">
        <v>11</v>
      </c>
      <c r="L1767" s="36">
        <v>665</v>
      </c>
      <c r="M1767" s="36">
        <v>13</v>
      </c>
      <c r="N1767" s="36">
        <v>652</v>
      </c>
      <c r="O1767" s="36">
        <v>24</v>
      </c>
      <c r="P1767" s="36"/>
      <c r="Q1767" s="36">
        <v>666</v>
      </c>
      <c r="R1767" s="36">
        <v>13</v>
      </c>
      <c r="S1767" s="41"/>
      <c r="T1767" s="41">
        <f t="shared" si="100"/>
        <v>0.45112781954887221</v>
      </c>
      <c r="U1767" s="41">
        <f t="shared" si="101"/>
        <v>1.9548872180451129</v>
      </c>
    </row>
    <row r="1768" spans="1:21">
      <c r="A1768" s="35" t="s">
        <v>1229</v>
      </c>
      <c r="B1768" s="36">
        <v>209.30666548697101</v>
      </c>
      <c r="C1768" s="36">
        <v>1.6721380211388699</v>
      </c>
      <c r="D1768" s="36"/>
      <c r="E1768" s="66">
        <v>9.1847447152459107</v>
      </c>
      <c r="F1768" s="66">
        <v>0.35996863383272099</v>
      </c>
      <c r="G1768" s="68">
        <v>6.1506733464745098E-2</v>
      </c>
      <c r="H1768" s="68">
        <v>1.23197712742371E-3</v>
      </c>
      <c r="I1768" s="70">
        <v>0.50273409510131095</v>
      </c>
      <c r="J1768" s="36">
        <v>663.9</v>
      </c>
      <c r="K1768" s="36">
        <v>8.3000000000000007</v>
      </c>
      <c r="L1768" s="36">
        <v>666</v>
      </c>
      <c r="M1768" s="36">
        <v>12</v>
      </c>
      <c r="N1768" s="36">
        <v>656</v>
      </c>
      <c r="O1768" s="36">
        <v>21</v>
      </c>
      <c r="P1768" s="36"/>
      <c r="Q1768" s="36">
        <v>666</v>
      </c>
      <c r="R1768" s="36">
        <v>12</v>
      </c>
      <c r="S1768" s="41"/>
      <c r="T1768" s="41">
        <f t="shared" si="100"/>
        <v>0.31531531531531876</v>
      </c>
      <c r="U1768" s="41">
        <f t="shared" si="101"/>
        <v>1.5015015015015014</v>
      </c>
    </row>
    <row r="1769" spans="1:21">
      <c r="A1769" s="35" t="s">
        <v>1228</v>
      </c>
      <c r="B1769" s="36">
        <v>162.871238626896</v>
      </c>
      <c r="C1769" s="36">
        <v>2.9080985990622099</v>
      </c>
      <c r="D1769" s="36"/>
      <c r="E1769" s="66">
        <v>9.1452177114775797</v>
      </c>
      <c r="F1769" s="66">
        <v>0.34890561621768601</v>
      </c>
      <c r="G1769" s="68">
        <v>6.0380451432652797E-2</v>
      </c>
      <c r="H1769" s="68">
        <v>1.80281723277732E-3</v>
      </c>
      <c r="I1769" s="70">
        <v>0.13764265681528901</v>
      </c>
      <c r="J1769" s="36">
        <v>657</v>
      </c>
      <c r="K1769" s="36">
        <v>11</v>
      </c>
      <c r="L1769" s="36">
        <v>669</v>
      </c>
      <c r="M1769" s="36">
        <v>12</v>
      </c>
      <c r="N1769" s="36">
        <v>616</v>
      </c>
      <c r="O1769" s="36">
        <v>32</v>
      </c>
      <c r="P1769" s="36"/>
      <c r="Q1769" s="36">
        <v>670</v>
      </c>
      <c r="R1769" s="36">
        <v>12</v>
      </c>
      <c r="S1769" s="41"/>
      <c r="T1769" s="41">
        <f t="shared" si="100"/>
        <v>1.7937219730941705</v>
      </c>
      <c r="U1769" s="41">
        <f t="shared" si="101"/>
        <v>7.9222720478325863</v>
      </c>
    </row>
    <row r="1770" spans="1:21">
      <c r="A1770" s="35" t="s">
        <v>1227</v>
      </c>
      <c r="B1770" s="36">
        <v>316.18595692932502</v>
      </c>
      <c r="C1770" s="36">
        <v>1.93335442094583</v>
      </c>
      <c r="D1770" s="36"/>
      <c r="E1770" s="66">
        <v>9.1283123028151305</v>
      </c>
      <c r="F1770" s="66">
        <v>0.282298640325785</v>
      </c>
      <c r="G1770" s="68">
        <v>6.1496527863039802E-2</v>
      </c>
      <c r="H1770" s="68">
        <v>2.0696611142171999E-3</v>
      </c>
      <c r="I1770" s="70">
        <v>0.52357015941382701</v>
      </c>
      <c r="J1770" s="36">
        <v>666.8</v>
      </c>
      <c r="K1770" s="36">
        <v>7.7</v>
      </c>
      <c r="L1770" s="36">
        <v>670.1</v>
      </c>
      <c r="M1770" s="36">
        <v>9.8000000000000007</v>
      </c>
      <c r="N1770" s="36">
        <v>656</v>
      </c>
      <c r="O1770" s="36">
        <v>36</v>
      </c>
      <c r="P1770" s="36"/>
      <c r="Q1770" s="36">
        <v>670.5</v>
      </c>
      <c r="R1770" s="36">
        <v>9.8000000000000007</v>
      </c>
      <c r="S1770" s="41"/>
      <c r="T1770" s="41">
        <f t="shared" si="100"/>
        <v>0.49246381137144729</v>
      </c>
      <c r="U1770" s="41">
        <f t="shared" si="101"/>
        <v>2.1041635576779618</v>
      </c>
    </row>
    <row r="1771" spans="1:21">
      <c r="A1771" s="35" t="s">
        <v>1226</v>
      </c>
      <c r="B1771" s="36">
        <v>415.566437089283</v>
      </c>
      <c r="C1771" s="36">
        <v>2.2335021848425498</v>
      </c>
      <c r="D1771" s="36"/>
      <c r="E1771" s="66">
        <v>9.1181536305553994</v>
      </c>
      <c r="F1771" s="66">
        <v>0.53885449146590303</v>
      </c>
      <c r="G1771" s="68">
        <v>6.1757303927843399E-2</v>
      </c>
      <c r="H1771" s="68">
        <v>1.83606430347621E-3</v>
      </c>
      <c r="I1771" s="70">
        <v>0.35294219366096602</v>
      </c>
      <c r="J1771" s="36">
        <v>669</v>
      </c>
      <c r="K1771" s="36">
        <v>14</v>
      </c>
      <c r="L1771" s="36">
        <v>671</v>
      </c>
      <c r="M1771" s="36">
        <v>19</v>
      </c>
      <c r="N1771" s="36">
        <v>665</v>
      </c>
      <c r="O1771" s="36">
        <v>32</v>
      </c>
      <c r="P1771" s="36"/>
      <c r="Q1771" s="36">
        <v>671</v>
      </c>
      <c r="R1771" s="36">
        <v>19</v>
      </c>
      <c r="S1771" s="41"/>
      <c r="T1771" s="41">
        <f t="shared" si="100"/>
        <v>0.29806259314456035</v>
      </c>
      <c r="U1771" s="41">
        <f t="shared" si="101"/>
        <v>0.89418777943368111</v>
      </c>
    </row>
    <row r="1772" spans="1:21">
      <c r="A1772" s="35" t="s">
        <v>1225</v>
      </c>
      <c r="B1772" s="36">
        <v>188.40390807145701</v>
      </c>
      <c r="C1772" s="36">
        <v>1.6431204552587</v>
      </c>
      <c r="D1772" s="36"/>
      <c r="E1772" s="66">
        <v>9.0134491452372796</v>
      </c>
      <c r="F1772" s="66">
        <v>0.541267479127572</v>
      </c>
      <c r="G1772" s="68">
        <v>6.1420792718366202E-2</v>
      </c>
      <c r="H1772" s="68">
        <v>1.90973714960514E-3</v>
      </c>
      <c r="I1772" s="70">
        <v>0.570374681881893</v>
      </c>
      <c r="J1772" s="36">
        <v>672</v>
      </c>
      <c r="K1772" s="36">
        <v>12</v>
      </c>
      <c r="L1772" s="36">
        <v>678</v>
      </c>
      <c r="M1772" s="36">
        <v>19</v>
      </c>
      <c r="N1772" s="36">
        <v>653</v>
      </c>
      <c r="O1772" s="36">
        <v>33</v>
      </c>
      <c r="P1772" s="36"/>
      <c r="Q1772" s="36">
        <v>679</v>
      </c>
      <c r="R1772" s="36">
        <v>19</v>
      </c>
      <c r="S1772" s="41"/>
      <c r="T1772" s="41">
        <f t="shared" si="100"/>
        <v>0.88495575221238942</v>
      </c>
      <c r="U1772" s="41">
        <f t="shared" si="101"/>
        <v>3.6873156342182889</v>
      </c>
    </row>
    <row r="1773" spans="1:21">
      <c r="A1773" s="35" t="s">
        <v>1224</v>
      </c>
      <c r="B1773" s="36">
        <v>190.57276105992199</v>
      </c>
      <c r="C1773" s="36">
        <v>1.28205970357097</v>
      </c>
      <c r="D1773" s="36"/>
      <c r="E1773" s="66">
        <v>8.5625064107715794</v>
      </c>
      <c r="F1773" s="66">
        <v>0.45112285728691998</v>
      </c>
      <c r="G1773" s="68">
        <v>6.0768454305632498E-2</v>
      </c>
      <c r="H1773" s="68">
        <v>2.3061573758577001E-3</v>
      </c>
      <c r="I1773" s="70">
        <v>0.42163314697826298</v>
      </c>
      <c r="J1773" s="36">
        <v>693</v>
      </c>
      <c r="K1773" s="36">
        <v>13</v>
      </c>
      <c r="L1773" s="36">
        <v>712</v>
      </c>
      <c r="M1773" s="36">
        <v>18</v>
      </c>
      <c r="N1773" s="36">
        <v>630</v>
      </c>
      <c r="O1773" s="36">
        <v>41</v>
      </c>
      <c r="P1773" s="36"/>
      <c r="Q1773" s="36">
        <v>714</v>
      </c>
      <c r="R1773" s="36">
        <v>18</v>
      </c>
      <c r="S1773" s="41"/>
      <c r="T1773" s="41">
        <f t="shared" si="100"/>
        <v>2.6685393258426964</v>
      </c>
      <c r="U1773" s="41">
        <f t="shared" si="101"/>
        <v>11.51685393258427</v>
      </c>
    </row>
    <row r="1774" spans="1:21">
      <c r="A1774" s="35" t="s">
        <v>1223</v>
      </c>
      <c r="B1774" s="36">
        <v>246.01352094574401</v>
      </c>
      <c r="C1774" s="36">
        <v>2.6365907963477899</v>
      </c>
      <c r="D1774" s="36"/>
      <c r="E1774" s="66">
        <v>6.2664082881725598</v>
      </c>
      <c r="F1774" s="66">
        <v>0.32298912141609998</v>
      </c>
      <c r="G1774" s="68">
        <v>0.11262138396634699</v>
      </c>
      <c r="H1774" s="68">
        <v>5.6330069935220202E-3</v>
      </c>
      <c r="I1774" s="70">
        <v>-0.20731866245087999</v>
      </c>
      <c r="J1774" s="36">
        <v>1265</v>
      </c>
      <c r="K1774" s="36">
        <v>29</v>
      </c>
      <c r="L1774" s="36">
        <v>954</v>
      </c>
      <c r="M1774" s="36">
        <v>23</v>
      </c>
      <c r="N1774" s="36">
        <v>1841</v>
      </c>
      <c r="O1774" s="36">
        <v>45</v>
      </c>
      <c r="P1774" s="36"/>
      <c r="Q1774" s="36">
        <v>908</v>
      </c>
      <c r="R1774" s="36">
        <v>22</v>
      </c>
      <c r="S1774" s="41"/>
      <c r="T1774" s="41">
        <f t="shared" si="100"/>
        <v>-32.59958071278826</v>
      </c>
      <c r="U1774" s="41">
        <f t="shared" si="101"/>
        <v>-92.976939203354306</v>
      </c>
    </row>
    <row r="1775" spans="1:21">
      <c r="B1775" s="36"/>
      <c r="C1775" s="36"/>
      <c r="D1775" s="36"/>
      <c r="E1775" s="66"/>
      <c r="F1775" s="66"/>
      <c r="G1775" s="68"/>
      <c r="H1775" s="68"/>
      <c r="I1775" s="70"/>
      <c r="J1775" s="36"/>
      <c r="K1775" s="36"/>
      <c r="L1775" s="36"/>
      <c r="M1775" s="36"/>
      <c r="N1775" s="36"/>
      <c r="O1775" s="36"/>
      <c r="P1775" s="36"/>
      <c r="Q1775" s="36"/>
      <c r="R1775" s="36"/>
      <c r="S1775" s="41"/>
      <c r="T1775" s="41"/>
      <c r="U1775" s="41"/>
    </row>
    <row r="1776" spans="1:21">
      <c r="A1776" s="43" t="s">
        <v>1222</v>
      </c>
      <c r="B1776" s="44">
        <v>819.46303317686898</v>
      </c>
      <c r="C1776" s="44">
        <v>2.8912741246238398</v>
      </c>
      <c r="D1776" s="44"/>
      <c r="E1776" s="71">
        <v>73.704090804849997</v>
      </c>
      <c r="F1776" s="71">
        <v>2.4285418458572798</v>
      </c>
      <c r="G1776" s="69">
        <v>4.57702051140539E-2</v>
      </c>
      <c r="H1776" s="69">
        <v>3.6617490766940402E-3</v>
      </c>
      <c r="I1776" s="76">
        <v>0.39865097867467802</v>
      </c>
      <c r="J1776" s="44">
        <v>83.38</v>
      </c>
      <c r="K1776" s="44">
        <v>2.94</v>
      </c>
      <c r="L1776" s="44">
        <v>86.88</v>
      </c>
      <c r="M1776" s="44">
        <v>1.42</v>
      </c>
      <c r="N1776" s="44">
        <v>1.6000000000000001E-4</v>
      </c>
      <c r="O1776" s="44">
        <v>101.71583</v>
      </c>
      <c r="P1776" s="36"/>
      <c r="Q1776" s="44">
        <v>87.1</v>
      </c>
      <c r="R1776" s="44">
        <v>1.4</v>
      </c>
      <c r="S1776" s="41"/>
      <c r="T1776" s="41">
        <f t="shared" ref="T1776:T1807" si="102">(L1776-J1776)/L1776*100</f>
        <v>4.028545119705341</v>
      </c>
      <c r="U1776" s="41">
        <f t="shared" ref="U1776:U1807" si="103">(L1776-N1776)/L1776*100</f>
        <v>99.99981583793739</v>
      </c>
    </row>
    <row r="1777" spans="1:21">
      <c r="A1777" s="43" t="s">
        <v>1221</v>
      </c>
      <c r="B1777" s="44">
        <v>1050.08271468115</v>
      </c>
      <c r="C1777" s="44">
        <v>3.9239977952623999</v>
      </c>
      <c r="D1777" s="44"/>
      <c r="E1777" s="71">
        <v>68.749871942824399</v>
      </c>
      <c r="F1777" s="71">
        <v>2.2266417113561601</v>
      </c>
      <c r="G1777" s="69">
        <v>4.8678181280446299E-2</v>
      </c>
      <c r="H1777" s="69">
        <v>4.3323246071103301E-3</v>
      </c>
      <c r="I1777" s="76">
        <v>0.49743526839410401</v>
      </c>
      <c r="J1777" s="44">
        <v>94.54</v>
      </c>
      <c r="K1777" s="44">
        <v>3.53</v>
      </c>
      <c r="L1777" s="44">
        <v>93.09</v>
      </c>
      <c r="M1777" s="44">
        <v>1.5</v>
      </c>
      <c r="N1777" s="44">
        <v>131</v>
      </c>
      <c r="O1777" s="44">
        <v>105</v>
      </c>
      <c r="P1777" s="36"/>
      <c r="Q1777" s="44">
        <v>93</v>
      </c>
      <c r="R1777" s="44">
        <v>1.5</v>
      </c>
      <c r="S1777" s="41"/>
      <c r="T1777" s="41">
        <f t="shared" si="102"/>
        <v>-1.5576323987538969</v>
      </c>
      <c r="U1777" s="41">
        <f t="shared" si="103"/>
        <v>-40.724030508110424</v>
      </c>
    </row>
    <row r="1778" spans="1:21">
      <c r="A1778" s="43" t="s">
        <v>1220</v>
      </c>
      <c r="B1778" s="44">
        <v>1421.35914476465</v>
      </c>
      <c r="C1778" s="44">
        <v>11.0363798690144</v>
      </c>
      <c r="D1778" s="44"/>
      <c r="E1778" s="71">
        <v>66.469897543568806</v>
      </c>
      <c r="F1778" s="71">
        <v>3.4095792840916399</v>
      </c>
      <c r="G1778" s="69">
        <v>4.5546668258450697E-2</v>
      </c>
      <c r="H1778" s="69">
        <v>2.3162953062935599E-3</v>
      </c>
      <c r="I1778" s="76">
        <v>0.102530355294136</v>
      </c>
      <c r="J1778" s="44">
        <v>91.63</v>
      </c>
      <c r="K1778" s="44">
        <v>3</v>
      </c>
      <c r="L1778" s="44">
        <v>96.26</v>
      </c>
      <c r="M1778" s="44">
        <v>2.4500000000000002</v>
      </c>
      <c r="N1778" s="44">
        <v>1.6000000000000001E-4</v>
      </c>
      <c r="O1778" s="44">
        <v>58.884790000000002</v>
      </c>
      <c r="P1778" s="36"/>
      <c r="Q1778" s="44">
        <v>96.6</v>
      </c>
      <c r="R1778" s="44">
        <v>2.5</v>
      </c>
      <c r="S1778" s="41"/>
      <c r="T1778" s="41">
        <f t="shared" si="102"/>
        <v>4.809889881570756</v>
      </c>
      <c r="U1778" s="41">
        <f t="shared" si="103"/>
        <v>99.999833783503021</v>
      </c>
    </row>
    <row r="1779" spans="1:21">
      <c r="A1779" s="43" t="s">
        <v>1219</v>
      </c>
      <c r="B1779" s="44">
        <v>2013.0939777749199</v>
      </c>
      <c r="C1779" s="44">
        <v>2.1736005883512699</v>
      </c>
      <c r="D1779" s="44"/>
      <c r="E1779" s="71">
        <v>55.042221387872502</v>
      </c>
      <c r="F1779" s="71">
        <v>7.3147424191850199</v>
      </c>
      <c r="G1779" s="69">
        <v>4.6260245590160003E-2</v>
      </c>
      <c r="H1779" s="69">
        <v>2.6494503032491101E-3</v>
      </c>
      <c r="I1779" s="76">
        <v>-0.19038690700387301</v>
      </c>
      <c r="J1779" s="44">
        <v>111.28</v>
      </c>
      <c r="K1779" s="44">
        <v>8.14</v>
      </c>
      <c r="L1779" s="44">
        <v>116.07</v>
      </c>
      <c r="M1779" s="44">
        <v>7.64</v>
      </c>
      <c r="N1779" s="44">
        <v>10.1</v>
      </c>
      <c r="O1779" s="44">
        <v>68.900000000000006</v>
      </c>
      <c r="P1779" s="36"/>
      <c r="Q1779" s="44">
        <v>116.4</v>
      </c>
      <c r="R1779" s="44">
        <v>7.7</v>
      </c>
      <c r="S1779" s="41"/>
      <c r="T1779" s="41">
        <f t="shared" si="102"/>
        <v>4.1268200224002687</v>
      </c>
      <c r="U1779" s="41">
        <f t="shared" si="103"/>
        <v>91.29835444128544</v>
      </c>
    </row>
    <row r="1780" spans="1:21">
      <c r="A1780" s="43" t="s">
        <v>1218</v>
      </c>
      <c r="B1780" s="44">
        <v>1905.06512730347</v>
      </c>
      <c r="C1780" s="44">
        <v>4.4023969676857897</v>
      </c>
      <c r="D1780" s="44"/>
      <c r="E1780" s="71">
        <v>54.931070839133902</v>
      </c>
      <c r="F1780" s="71">
        <v>3.1515223392881602</v>
      </c>
      <c r="G1780" s="69">
        <v>4.6832249549899799E-2</v>
      </c>
      <c r="H1780" s="69">
        <v>2.2235041616385301E-3</v>
      </c>
      <c r="I1780" s="76">
        <v>0.28985640335943702</v>
      </c>
      <c r="J1780" s="44">
        <v>112.8</v>
      </c>
      <c r="K1780" s="44">
        <v>3.36</v>
      </c>
      <c r="L1780" s="44">
        <v>116.3</v>
      </c>
      <c r="M1780" s="44">
        <v>3.31</v>
      </c>
      <c r="N1780" s="44">
        <v>39.6</v>
      </c>
      <c r="O1780" s="44">
        <v>56.8</v>
      </c>
      <c r="P1780" s="36"/>
      <c r="Q1780" s="44">
        <v>116.5</v>
      </c>
      <c r="R1780" s="44">
        <v>3.3</v>
      </c>
      <c r="S1780" s="41"/>
      <c r="T1780" s="41">
        <f t="shared" si="102"/>
        <v>3.0094582975064488</v>
      </c>
      <c r="U1780" s="41">
        <f t="shared" si="103"/>
        <v>65.950128976784171</v>
      </c>
    </row>
    <row r="1781" spans="1:21">
      <c r="A1781" s="43" t="s">
        <v>1217</v>
      </c>
      <c r="B1781" s="44">
        <v>1532.39182467148</v>
      </c>
      <c r="C1781" s="44">
        <v>2.97308518219607</v>
      </c>
      <c r="D1781" s="44"/>
      <c r="E1781" s="71">
        <v>48.7971194005084</v>
      </c>
      <c r="F1781" s="71">
        <v>1.6412451663332499</v>
      </c>
      <c r="G1781" s="69">
        <v>4.9289636159587501E-2</v>
      </c>
      <c r="H1781" s="69">
        <v>2.0690262521870298E-3</v>
      </c>
      <c r="I1781" s="76">
        <v>0.40459711306790302</v>
      </c>
      <c r="J1781" s="44">
        <v>132.34</v>
      </c>
      <c r="K1781" s="44">
        <v>2.6</v>
      </c>
      <c r="L1781" s="44">
        <v>130.77000000000001</v>
      </c>
      <c r="M1781" s="44">
        <v>2.1800000000000002</v>
      </c>
      <c r="N1781" s="44">
        <v>160.6</v>
      </c>
      <c r="O1781" s="44">
        <v>49.1</v>
      </c>
      <c r="P1781" s="36"/>
      <c r="Q1781" s="44">
        <v>130.69999999999999</v>
      </c>
      <c r="R1781" s="44">
        <v>2.2000000000000002</v>
      </c>
      <c r="S1781" s="41"/>
      <c r="T1781" s="41">
        <f t="shared" si="102"/>
        <v>-1.200581173051918</v>
      </c>
      <c r="U1781" s="41">
        <f t="shared" si="103"/>
        <v>-22.811042287986528</v>
      </c>
    </row>
    <row r="1782" spans="1:21">
      <c r="A1782" s="43" t="s">
        <v>1216</v>
      </c>
      <c r="B1782" s="44">
        <v>793.21250819082297</v>
      </c>
      <c r="C1782" s="44">
        <v>2.0660141057470098</v>
      </c>
      <c r="D1782" s="44"/>
      <c r="E1782" s="71">
        <v>47.453484086124803</v>
      </c>
      <c r="F1782" s="71">
        <v>1.7996771517557999</v>
      </c>
      <c r="G1782" s="69">
        <v>4.9097794216932202E-2</v>
      </c>
      <c r="H1782" s="69">
        <v>3.0774304127036199E-3</v>
      </c>
      <c r="I1782" s="76">
        <v>0.17437021527573399</v>
      </c>
      <c r="J1782" s="44">
        <v>135.35</v>
      </c>
      <c r="K1782" s="44">
        <v>4.2699999999999996</v>
      </c>
      <c r="L1782" s="44">
        <v>134.44</v>
      </c>
      <c r="M1782" s="44">
        <v>2.52</v>
      </c>
      <c r="N1782" s="44">
        <v>151.5</v>
      </c>
      <c r="O1782" s="44">
        <v>73.400000000000006</v>
      </c>
      <c r="P1782" s="36"/>
      <c r="Q1782" s="44">
        <v>134.4</v>
      </c>
      <c r="R1782" s="44">
        <v>2.5</v>
      </c>
      <c r="S1782" s="41"/>
      <c r="T1782" s="41">
        <f t="shared" si="102"/>
        <v>-0.67688188039273767</v>
      </c>
      <c r="U1782" s="41">
        <f t="shared" si="103"/>
        <v>-12.689675691758406</v>
      </c>
    </row>
    <row r="1783" spans="1:21">
      <c r="A1783" s="43" t="s">
        <v>1215</v>
      </c>
      <c r="B1783" s="44">
        <v>1599.1491958050799</v>
      </c>
      <c r="C1783" s="44">
        <v>1.6251612763193</v>
      </c>
      <c r="D1783" s="44"/>
      <c r="E1783" s="71">
        <v>47.134376293819599</v>
      </c>
      <c r="F1783" s="71">
        <v>1.5392782043434901</v>
      </c>
      <c r="G1783" s="69">
        <v>4.8869580421177797E-2</v>
      </c>
      <c r="H1783" s="69">
        <v>2.7016933086089802E-3</v>
      </c>
      <c r="I1783" s="76">
        <v>7.2937842670852002E-2</v>
      </c>
      <c r="J1783" s="44">
        <v>135.62</v>
      </c>
      <c r="K1783" s="44">
        <v>3.94</v>
      </c>
      <c r="L1783" s="44">
        <v>135.34</v>
      </c>
      <c r="M1783" s="44">
        <v>2.19</v>
      </c>
      <c r="N1783" s="44">
        <v>140.5</v>
      </c>
      <c r="O1783" s="44">
        <v>64.900000000000006</v>
      </c>
      <c r="P1783" s="36"/>
      <c r="Q1783" s="44">
        <v>135.30000000000001</v>
      </c>
      <c r="R1783" s="44">
        <v>2.2000000000000002</v>
      </c>
      <c r="S1783" s="41"/>
      <c r="T1783" s="41">
        <f t="shared" si="102"/>
        <v>-0.20688636027781965</v>
      </c>
      <c r="U1783" s="41">
        <f t="shared" si="103"/>
        <v>-3.812620067976944</v>
      </c>
    </row>
    <row r="1784" spans="1:21">
      <c r="A1784" s="43" t="s">
        <v>1214</v>
      </c>
      <c r="B1784" s="44">
        <v>1430.77458478367</v>
      </c>
      <c r="C1784" s="44">
        <v>2.09550429566087</v>
      </c>
      <c r="D1784" s="44"/>
      <c r="E1784" s="71">
        <v>47.046908138365097</v>
      </c>
      <c r="F1784" s="71">
        <v>1.7712668323888101</v>
      </c>
      <c r="G1784" s="69">
        <v>4.9374814947746197E-2</v>
      </c>
      <c r="H1784" s="69">
        <v>2.65146448486716E-3</v>
      </c>
      <c r="I1784" s="76">
        <v>0.24139318078062999</v>
      </c>
      <c r="J1784" s="44">
        <v>137.16999999999999</v>
      </c>
      <c r="K1784" s="44">
        <v>3.7</v>
      </c>
      <c r="L1784" s="44">
        <v>135.59</v>
      </c>
      <c r="M1784" s="44">
        <v>2.5299999999999998</v>
      </c>
      <c r="N1784" s="44">
        <v>164.6</v>
      </c>
      <c r="O1784" s="44">
        <v>62.8</v>
      </c>
      <c r="P1784" s="36"/>
      <c r="Q1784" s="44">
        <v>135.5</v>
      </c>
      <c r="R1784" s="44">
        <v>2.5</v>
      </c>
      <c r="S1784" s="41"/>
      <c r="T1784" s="41">
        <f t="shared" si="102"/>
        <v>-1.1652776753447776</v>
      </c>
      <c r="U1784" s="41">
        <f t="shared" si="103"/>
        <v>-21.395383140349576</v>
      </c>
    </row>
    <row r="1785" spans="1:21">
      <c r="A1785" s="43" t="s">
        <v>1213</v>
      </c>
      <c r="B1785" s="44">
        <v>1427.7867969445199</v>
      </c>
      <c r="C1785" s="44">
        <v>2.0791288402484298</v>
      </c>
      <c r="D1785" s="44"/>
      <c r="E1785" s="71">
        <v>46.539063395727098</v>
      </c>
      <c r="F1785" s="71">
        <v>1.9539320774390501</v>
      </c>
      <c r="G1785" s="69">
        <v>5.0741020980925797E-2</v>
      </c>
      <c r="H1785" s="69">
        <v>3.7790168071307E-3</v>
      </c>
      <c r="I1785" s="76">
        <v>0.35901831285885899</v>
      </c>
      <c r="J1785" s="44">
        <v>142.13999999999999</v>
      </c>
      <c r="K1785" s="44">
        <v>4.72</v>
      </c>
      <c r="L1785" s="44">
        <v>137.05000000000001</v>
      </c>
      <c r="M1785" s="44">
        <v>2.85</v>
      </c>
      <c r="N1785" s="44">
        <v>228</v>
      </c>
      <c r="O1785" s="44">
        <v>86</v>
      </c>
      <c r="P1785" s="36"/>
      <c r="Q1785" s="44">
        <v>136.69999999999999</v>
      </c>
      <c r="R1785" s="44">
        <v>2.8</v>
      </c>
      <c r="S1785" s="41"/>
      <c r="T1785" s="41">
        <f t="shared" si="102"/>
        <v>-3.7139730025537943</v>
      </c>
      <c r="U1785" s="41">
        <f t="shared" si="103"/>
        <v>-66.362641371762123</v>
      </c>
    </row>
    <row r="1786" spans="1:21">
      <c r="A1786" s="43" t="s">
        <v>1212</v>
      </c>
      <c r="B1786" s="44">
        <v>1967.69664142596</v>
      </c>
      <c r="C1786" s="44">
        <v>1.5008178241500001</v>
      </c>
      <c r="D1786" s="44"/>
      <c r="E1786" s="71">
        <v>45.809572096337703</v>
      </c>
      <c r="F1786" s="71">
        <v>1.56012831550932</v>
      </c>
      <c r="G1786" s="69">
        <v>5.0223614395103901E-2</v>
      </c>
      <c r="H1786" s="69">
        <v>2.7011694674837902E-3</v>
      </c>
      <c r="I1786" s="76">
        <v>0.151701900025277</v>
      </c>
      <c r="J1786" s="44">
        <v>142.88</v>
      </c>
      <c r="K1786" s="44">
        <v>3.94</v>
      </c>
      <c r="L1786" s="44">
        <v>139.21</v>
      </c>
      <c r="M1786" s="44">
        <v>2.35</v>
      </c>
      <c r="N1786" s="44">
        <v>204.3</v>
      </c>
      <c r="O1786" s="44">
        <v>62.4</v>
      </c>
      <c r="P1786" s="36"/>
      <c r="Q1786" s="44">
        <v>139</v>
      </c>
      <c r="R1786" s="44">
        <v>2.2999999999999998</v>
      </c>
      <c r="S1786" s="41"/>
      <c r="T1786" s="41">
        <f t="shared" si="102"/>
        <v>-2.636304863156373</v>
      </c>
      <c r="U1786" s="41">
        <f t="shared" si="103"/>
        <v>-46.756698513037861</v>
      </c>
    </row>
    <row r="1787" spans="1:21">
      <c r="A1787" s="43" t="s">
        <v>1211</v>
      </c>
      <c r="B1787" s="44">
        <v>1825.5483904201301</v>
      </c>
      <c r="C1787" s="44">
        <v>1.6286643411381001</v>
      </c>
      <c r="D1787" s="44"/>
      <c r="E1787" s="71">
        <v>45.632132643607697</v>
      </c>
      <c r="F1787" s="71">
        <v>1.2178876148809601</v>
      </c>
      <c r="G1787" s="69">
        <v>5.1309577771613497E-2</v>
      </c>
      <c r="H1787" s="69">
        <v>2.4139854941178898E-3</v>
      </c>
      <c r="I1787" s="76">
        <v>0.15134893219877399</v>
      </c>
      <c r="J1787" s="44">
        <v>146.29</v>
      </c>
      <c r="K1787" s="44">
        <v>3.44</v>
      </c>
      <c r="L1787" s="44">
        <v>139.74</v>
      </c>
      <c r="M1787" s="44">
        <v>1.84</v>
      </c>
      <c r="N1787" s="44">
        <v>253.7</v>
      </c>
      <c r="O1787" s="44">
        <v>54.1</v>
      </c>
      <c r="P1787" s="36"/>
      <c r="Q1787" s="44">
        <v>139.30000000000001</v>
      </c>
      <c r="R1787" s="44">
        <v>1.8</v>
      </c>
      <c r="S1787" s="41"/>
      <c r="T1787" s="41">
        <f t="shared" si="102"/>
        <v>-4.6872763704021629</v>
      </c>
      <c r="U1787" s="41">
        <f t="shared" si="103"/>
        <v>-81.551452697867447</v>
      </c>
    </row>
    <row r="1788" spans="1:21">
      <c r="A1788" s="43" t="s">
        <v>1210</v>
      </c>
      <c r="B1788" s="44">
        <v>1244.47072118708</v>
      </c>
      <c r="C1788" s="44">
        <v>1.2390275637758399</v>
      </c>
      <c r="D1788" s="44"/>
      <c r="E1788" s="71">
        <v>43.366553335970401</v>
      </c>
      <c r="F1788" s="71">
        <v>1.16421678953162</v>
      </c>
      <c r="G1788" s="69">
        <v>4.7929322753591901E-2</v>
      </c>
      <c r="H1788" s="69">
        <v>1.75346638291878E-3</v>
      </c>
      <c r="I1788" s="76">
        <v>9.4778133498599995E-2</v>
      </c>
      <c r="J1788" s="44">
        <v>143.96</v>
      </c>
      <c r="K1788" s="44">
        <v>2.9</v>
      </c>
      <c r="L1788" s="44">
        <v>146.96</v>
      </c>
      <c r="M1788" s="44">
        <v>1.95</v>
      </c>
      <c r="N1788" s="44">
        <v>94.7</v>
      </c>
      <c r="O1788" s="44">
        <v>43.3</v>
      </c>
      <c r="P1788" s="36"/>
      <c r="Q1788" s="44">
        <v>147.19999999999999</v>
      </c>
      <c r="R1788" s="44">
        <v>2</v>
      </c>
      <c r="S1788" s="41"/>
      <c r="T1788" s="41">
        <f t="shared" si="102"/>
        <v>2.0413718018508433</v>
      </c>
      <c r="U1788" s="41">
        <f t="shared" si="103"/>
        <v>35.5606967882417</v>
      </c>
    </row>
    <row r="1789" spans="1:21">
      <c r="A1789" s="43" t="s">
        <v>1209</v>
      </c>
      <c r="B1789" s="44">
        <v>1767.5551887183401</v>
      </c>
      <c r="C1789" s="44">
        <v>1.3710936127862201</v>
      </c>
      <c r="D1789" s="44"/>
      <c r="E1789" s="71">
        <v>43.056549435598001</v>
      </c>
      <c r="F1789" s="71">
        <v>1.23206135819716</v>
      </c>
      <c r="G1789" s="69">
        <v>5.2415099985160502E-2</v>
      </c>
      <c r="H1789" s="69">
        <v>3.7721588896038201E-3</v>
      </c>
      <c r="I1789" s="76">
        <v>0.54504005228487895</v>
      </c>
      <c r="J1789" s="44">
        <v>157.47999999999999</v>
      </c>
      <c r="K1789" s="44">
        <v>4.47</v>
      </c>
      <c r="L1789" s="44">
        <v>148.01</v>
      </c>
      <c r="M1789" s="44">
        <v>2.09</v>
      </c>
      <c r="N1789" s="44">
        <v>302.5</v>
      </c>
      <c r="O1789" s="44">
        <v>82</v>
      </c>
      <c r="P1789" s="36"/>
      <c r="Q1789" s="44">
        <v>147.4</v>
      </c>
      <c r="R1789" s="44">
        <v>2.1</v>
      </c>
      <c r="S1789" s="41"/>
      <c r="T1789" s="41">
        <f t="shared" si="102"/>
        <v>-6.3982163367340039</v>
      </c>
      <c r="U1789" s="41">
        <f t="shared" si="103"/>
        <v>-104.37808256198906</v>
      </c>
    </row>
    <row r="1790" spans="1:21">
      <c r="A1790" s="43" t="s">
        <v>1208</v>
      </c>
      <c r="B1790" s="44">
        <v>1215.64815434859</v>
      </c>
      <c r="C1790" s="44">
        <v>1.60841533735903</v>
      </c>
      <c r="D1790" s="44"/>
      <c r="E1790" s="71">
        <v>43.2456177315361</v>
      </c>
      <c r="F1790" s="71">
        <v>1.1730976462118901</v>
      </c>
      <c r="G1790" s="69">
        <v>4.7794032920229497E-2</v>
      </c>
      <c r="H1790" s="69">
        <v>2.9673058107305798E-3</v>
      </c>
      <c r="I1790" s="76">
        <v>0.36667442017447999</v>
      </c>
      <c r="J1790" s="44">
        <v>143.94999999999999</v>
      </c>
      <c r="K1790" s="44">
        <v>3.89</v>
      </c>
      <c r="L1790" s="44">
        <v>147.37</v>
      </c>
      <c r="M1790" s="44">
        <v>1.98</v>
      </c>
      <c r="N1790" s="44">
        <v>88</v>
      </c>
      <c r="O1790" s="44">
        <v>73.599999999999994</v>
      </c>
      <c r="P1790" s="36"/>
      <c r="Q1790" s="44">
        <v>147.6</v>
      </c>
      <c r="R1790" s="44">
        <v>2</v>
      </c>
      <c r="S1790" s="41"/>
      <c r="T1790" s="41">
        <f t="shared" si="102"/>
        <v>2.3206894211847837</v>
      </c>
      <c r="U1790" s="41">
        <f t="shared" si="103"/>
        <v>40.286354074777769</v>
      </c>
    </row>
    <row r="1791" spans="1:21">
      <c r="A1791" s="43" t="s">
        <v>1207</v>
      </c>
      <c r="B1791" s="44">
        <v>1689.9178064570899</v>
      </c>
      <c r="C1791" s="44">
        <v>1.5762276052019299</v>
      </c>
      <c r="D1791" s="44"/>
      <c r="E1791" s="71">
        <v>42.458996151455402</v>
      </c>
      <c r="F1791" s="71">
        <v>1.1203284746056701</v>
      </c>
      <c r="G1791" s="69">
        <v>4.8468268667291703E-2</v>
      </c>
      <c r="H1791" s="69">
        <v>2.4504197798147398E-3</v>
      </c>
      <c r="I1791" s="76">
        <v>9.9840305775541094E-2</v>
      </c>
      <c r="J1791" s="44">
        <v>148.36000000000001</v>
      </c>
      <c r="K1791" s="44">
        <v>3.77</v>
      </c>
      <c r="L1791" s="44">
        <v>150.07</v>
      </c>
      <c r="M1791" s="44">
        <v>1.96</v>
      </c>
      <c r="N1791" s="44">
        <v>121.1</v>
      </c>
      <c r="O1791" s="44">
        <v>59.6</v>
      </c>
      <c r="P1791" s="36"/>
      <c r="Q1791" s="44">
        <v>150.19999999999999</v>
      </c>
      <c r="R1791" s="44">
        <v>2</v>
      </c>
      <c r="S1791" s="41"/>
      <c r="T1791" s="41">
        <f t="shared" si="102"/>
        <v>1.1394682481508493</v>
      </c>
      <c r="U1791" s="41">
        <f t="shared" si="103"/>
        <v>19.304324648497367</v>
      </c>
    </row>
    <row r="1792" spans="1:21">
      <c r="A1792" s="43" t="s">
        <v>1206</v>
      </c>
      <c r="B1792" s="44">
        <v>1190.9091488931099</v>
      </c>
      <c r="C1792" s="44">
        <v>1.4686537319383499</v>
      </c>
      <c r="D1792" s="44"/>
      <c r="E1792" s="71">
        <v>41.166833284810998</v>
      </c>
      <c r="F1792" s="71">
        <v>1.50291549194092</v>
      </c>
      <c r="G1792" s="69">
        <v>5.0632984367024202E-2</v>
      </c>
      <c r="H1792" s="69">
        <v>3.1015944675157302E-3</v>
      </c>
      <c r="I1792" s="76">
        <v>0.233287824972777</v>
      </c>
      <c r="J1792" s="44">
        <v>158.99</v>
      </c>
      <c r="K1792" s="44">
        <v>4.68</v>
      </c>
      <c r="L1792" s="44">
        <v>154.72</v>
      </c>
      <c r="M1792" s="44">
        <v>2.79</v>
      </c>
      <c r="N1792" s="44">
        <v>223.1</v>
      </c>
      <c r="O1792" s="44">
        <v>70.8</v>
      </c>
      <c r="P1792" s="36"/>
      <c r="Q1792" s="44">
        <v>154.4</v>
      </c>
      <c r="R1792" s="44">
        <v>2.8</v>
      </c>
      <c r="S1792" s="41"/>
      <c r="T1792" s="41">
        <f t="shared" si="102"/>
        <v>-2.7598241985522303</v>
      </c>
      <c r="U1792" s="41">
        <f t="shared" si="103"/>
        <v>-44.19596690796277</v>
      </c>
    </row>
    <row r="1793" spans="1:21">
      <c r="A1793" s="43" t="s">
        <v>1205</v>
      </c>
      <c r="B1793" s="44">
        <v>2021.24567405678</v>
      </c>
      <c r="C1793" s="44">
        <v>1.4826926038263799</v>
      </c>
      <c r="D1793" s="44"/>
      <c r="E1793" s="71">
        <v>40.875784861180598</v>
      </c>
      <c r="F1793" s="71">
        <v>2.30395307268661</v>
      </c>
      <c r="G1793" s="69">
        <v>4.9093060227134097E-2</v>
      </c>
      <c r="H1793" s="69">
        <v>1.93576573988745E-3</v>
      </c>
      <c r="I1793" s="76">
        <v>4.6685606840768501E-2</v>
      </c>
      <c r="J1793" s="44">
        <v>155.53</v>
      </c>
      <c r="K1793" s="44">
        <v>4.8499999999999996</v>
      </c>
      <c r="L1793" s="44">
        <v>155.81</v>
      </c>
      <c r="M1793" s="44">
        <v>4.34</v>
      </c>
      <c r="N1793" s="44">
        <v>151.19999999999999</v>
      </c>
      <c r="O1793" s="44">
        <v>46.2</v>
      </c>
      <c r="P1793" s="36"/>
      <c r="Q1793" s="44">
        <v>155.80000000000001</v>
      </c>
      <c r="R1793" s="44">
        <v>4.3</v>
      </c>
      <c r="S1793" s="41"/>
      <c r="T1793" s="41">
        <f t="shared" si="102"/>
        <v>0.17970605224311734</v>
      </c>
      <c r="U1793" s="41">
        <f t="shared" si="103"/>
        <v>2.9587317887170359</v>
      </c>
    </row>
    <row r="1794" spans="1:21">
      <c r="A1794" s="43" t="s">
        <v>1204</v>
      </c>
      <c r="B1794" s="44">
        <v>1758.70989491609</v>
      </c>
      <c r="C1794" s="44">
        <v>1.40211395833159</v>
      </c>
      <c r="D1794" s="44"/>
      <c r="E1794" s="71">
        <v>40.613027648955303</v>
      </c>
      <c r="F1794" s="71">
        <v>1.40538830260614</v>
      </c>
      <c r="G1794" s="69">
        <v>4.89024763248583E-2</v>
      </c>
      <c r="H1794" s="69">
        <v>2.02850318010397E-3</v>
      </c>
      <c r="I1794" s="76">
        <v>3.3314179299556601E-2</v>
      </c>
      <c r="J1794" s="44">
        <v>155.9</v>
      </c>
      <c r="K1794" s="44">
        <v>3.84</v>
      </c>
      <c r="L1794" s="44">
        <v>156.81</v>
      </c>
      <c r="M1794" s="44">
        <v>2.68</v>
      </c>
      <c r="N1794" s="44">
        <v>142.1</v>
      </c>
      <c r="O1794" s="44">
        <v>48.7</v>
      </c>
      <c r="P1794" s="36"/>
      <c r="Q1794" s="44">
        <v>156.9</v>
      </c>
      <c r="R1794" s="44">
        <v>2.7</v>
      </c>
      <c r="S1794" s="41"/>
      <c r="T1794" s="41">
        <f t="shared" si="102"/>
        <v>0.58032013264459947</v>
      </c>
      <c r="U1794" s="41">
        <f t="shared" si="103"/>
        <v>9.3807792870352706</v>
      </c>
    </row>
    <row r="1795" spans="1:21">
      <c r="A1795" s="43" t="s">
        <v>1203</v>
      </c>
      <c r="B1795" s="44">
        <v>1318.1126792648199</v>
      </c>
      <c r="C1795" s="44">
        <v>1.48679355278561</v>
      </c>
      <c r="D1795" s="44"/>
      <c r="E1795" s="71">
        <v>40.6016508278054</v>
      </c>
      <c r="F1795" s="71">
        <v>1.8372706360109701</v>
      </c>
      <c r="G1795" s="69">
        <v>4.8218176390827497E-2</v>
      </c>
      <c r="H1795" s="69">
        <v>2.9545713461648E-3</v>
      </c>
      <c r="I1795" s="76">
        <v>0.322890095684915</v>
      </c>
      <c r="J1795" s="44">
        <v>153.91</v>
      </c>
      <c r="K1795" s="44">
        <v>4.5199999999999996</v>
      </c>
      <c r="L1795" s="44">
        <v>156.85</v>
      </c>
      <c r="M1795" s="44">
        <v>3.51</v>
      </c>
      <c r="N1795" s="44">
        <v>108.9</v>
      </c>
      <c r="O1795" s="44">
        <v>72.400000000000006</v>
      </c>
      <c r="P1795" s="36"/>
      <c r="Q1795" s="44">
        <v>157</v>
      </c>
      <c r="R1795" s="44">
        <v>3.5</v>
      </c>
      <c r="S1795" s="41"/>
      <c r="T1795" s="41">
        <f t="shared" si="102"/>
        <v>1.8744022951864825</v>
      </c>
      <c r="U1795" s="41">
        <f t="shared" si="103"/>
        <v>30.57060886197003</v>
      </c>
    </row>
    <row r="1796" spans="1:21">
      <c r="A1796" s="43" t="s">
        <v>1202</v>
      </c>
      <c r="B1796" s="44">
        <v>1515.09665228419</v>
      </c>
      <c r="C1796" s="44">
        <v>1.27875927215145</v>
      </c>
      <c r="D1796" s="44"/>
      <c r="E1796" s="71">
        <v>40.575728711095998</v>
      </c>
      <c r="F1796" s="71">
        <v>1.1396082533807601</v>
      </c>
      <c r="G1796" s="69">
        <v>4.7554127511345197E-2</v>
      </c>
      <c r="H1796" s="69">
        <v>1.74565870166548E-3</v>
      </c>
      <c r="I1796" s="76">
        <v>0.37605875895389701</v>
      </c>
      <c r="J1796" s="44">
        <v>152.03</v>
      </c>
      <c r="K1796" s="44">
        <v>2.6</v>
      </c>
      <c r="L1796" s="44">
        <v>156.94999999999999</v>
      </c>
      <c r="M1796" s="44">
        <v>2.1800000000000002</v>
      </c>
      <c r="N1796" s="44">
        <v>76.099999999999994</v>
      </c>
      <c r="O1796" s="44">
        <v>43.6</v>
      </c>
      <c r="P1796" s="36"/>
      <c r="Q1796" s="44">
        <v>157.30000000000001</v>
      </c>
      <c r="R1796" s="44">
        <v>2.2000000000000002</v>
      </c>
      <c r="S1796" s="41"/>
      <c r="T1796" s="41">
        <f t="shared" si="102"/>
        <v>3.1347562918126717</v>
      </c>
      <c r="U1796" s="41">
        <f t="shared" si="103"/>
        <v>51.51322077094617</v>
      </c>
    </row>
    <row r="1797" spans="1:21">
      <c r="A1797" s="43" t="s">
        <v>1201</v>
      </c>
      <c r="B1797" s="44">
        <v>3113.0683054311999</v>
      </c>
      <c r="C1797" s="44">
        <v>0.57584738249691902</v>
      </c>
      <c r="D1797" s="44"/>
      <c r="E1797" s="71">
        <v>39.936574214668497</v>
      </c>
      <c r="F1797" s="71">
        <v>2.0445611350642201</v>
      </c>
      <c r="G1797" s="69">
        <v>4.7719306245131397E-2</v>
      </c>
      <c r="H1797" s="69">
        <v>1.9486145925693701E-3</v>
      </c>
      <c r="I1797" s="76">
        <v>0.34849335089901601</v>
      </c>
      <c r="J1797" s="44">
        <v>154.79</v>
      </c>
      <c r="K1797" s="44">
        <v>3.82</v>
      </c>
      <c r="L1797" s="44">
        <v>159.43</v>
      </c>
      <c r="M1797" s="44">
        <v>4.03</v>
      </c>
      <c r="N1797" s="44">
        <v>84.3</v>
      </c>
      <c r="O1797" s="44">
        <v>48.4</v>
      </c>
      <c r="P1797" s="36"/>
      <c r="Q1797" s="44">
        <v>159.69999999999999</v>
      </c>
      <c r="R1797" s="44">
        <v>4</v>
      </c>
      <c r="S1797" s="41"/>
      <c r="T1797" s="41">
        <f t="shared" si="102"/>
        <v>2.9103681866650031</v>
      </c>
      <c r="U1797" s="41">
        <f t="shared" si="103"/>
        <v>47.124129712099361</v>
      </c>
    </row>
    <row r="1798" spans="1:21">
      <c r="A1798" s="43" t="s">
        <v>1200</v>
      </c>
      <c r="B1798" s="44">
        <v>1652.4421513426601</v>
      </c>
      <c r="C1798" s="44">
        <v>1.2985352871283899</v>
      </c>
      <c r="D1798" s="44"/>
      <c r="E1798" s="71">
        <v>39.754539017212899</v>
      </c>
      <c r="F1798" s="71">
        <v>1.0382549613349199</v>
      </c>
      <c r="G1798" s="69">
        <v>4.9795329691669603E-2</v>
      </c>
      <c r="H1798" s="69">
        <v>2.24988359967776E-3</v>
      </c>
      <c r="I1798" s="76">
        <v>0.28428200208939403</v>
      </c>
      <c r="J1798" s="44">
        <v>161.69999999999999</v>
      </c>
      <c r="K1798" s="44">
        <v>3.39</v>
      </c>
      <c r="L1798" s="44">
        <v>160.15</v>
      </c>
      <c r="M1798" s="44">
        <v>2.0699999999999998</v>
      </c>
      <c r="N1798" s="44">
        <v>184.4</v>
      </c>
      <c r="O1798" s="44">
        <v>52.6</v>
      </c>
      <c r="P1798" s="36"/>
      <c r="Q1798" s="44">
        <v>160</v>
      </c>
      <c r="R1798" s="44">
        <v>2.1</v>
      </c>
      <c r="S1798" s="41"/>
      <c r="T1798" s="41">
        <f t="shared" si="102"/>
        <v>-0.96784264751794113</v>
      </c>
      <c r="U1798" s="41">
        <f t="shared" si="103"/>
        <v>-15.142054324071182</v>
      </c>
    </row>
    <row r="1799" spans="1:21">
      <c r="A1799" s="43" t="s">
        <v>1199</v>
      </c>
      <c r="B1799" s="44">
        <v>2742.6446669736802</v>
      </c>
      <c r="C1799" s="44">
        <v>1.50358196046584</v>
      </c>
      <c r="D1799" s="44"/>
      <c r="E1799" s="71">
        <v>39.398018700059097</v>
      </c>
      <c r="F1799" s="71">
        <v>1.9616139063394</v>
      </c>
      <c r="G1799" s="69">
        <v>4.9845340524159898E-2</v>
      </c>
      <c r="H1799" s="69">
        <v>2.0410194329368802E-3</v>
      </c>
      <c r="I1799" s="76">
        <v>0.22607375692165299</v>
      </c>
      <c r="J1799" s="44">
        <v>163.19999999999999</v>
      </c>
      <c r="K1799" s="44">
        <v>4.29</v>
      </c>
      <c r="L1799" s="44">
        <v>161.58000000000001</v>
      </c>
      <c r="M1799" s="44">
        <v>3.97</v>
      </c>
      <c r="N1799" s="44">
        <v>186.7</v>
      </c>
      <c r="O1799" s="44">
        <v>47.7</v>
      </c>
      <c r="P1799" s="36"/>
      <c r="Q1799" s="44">
        <v>161.5</v>
      </c>
      <c r="R1799" s="44">
        <v>4</v>
      </c>
      <c r="S1799" s="41"/>
      <c r="T1799" s="41">
        <f t="shared" si="102"/>
        <v>-1.0025993316004309</v>
      </c>
      <c r="U1799" s="41">
        <f t="shared" si="103"/>
        <v>-15.546478524569856</v>
      </c>
    </row>
    <row r="1800" spans="1:21">
      <c r="A1800" s="43" t="s">
        <v>1198</v>
      </c>
      <c r="B1800" s="44">
        <v>1833.3947535821501</v>
      </c>
      <c r="C1800" s="44">
        <v>1.2413046978795901</v>
      </c>
      <c r="D1800" s="44"/>
      <c r="E1800" s="71">
        <v>39.4130486031722</v>
      </c>
      <c r="F1800" s="71">
        <v>1.09411139602887</v>
      </c>
      <c r="G1800" s="69">
        <v>4.8731528072594003E-2</v>
      </c>
      <c r="H1800" s="69">
        <v>2.2390429345394399E-3</v>
      </c>
      <c r="I1800" s="76">
        <v>0.13277230906194401</v>
      </c>
      <c r="J1800" s="44">
        <v>159.77000000000001</v>
      </c>
      <c r="K1800" s="44">
        <v>3.73</v>
      </c>
      <c r="L1800" s="44">
        <v>161.52000000000001</v>
      </c>
      <c r="M1800" s="44">
        <v>2.21</v>
      </c>
      <c r="N1800" s="44">
        <v>133.9</v>
      </c>
      <c r="O1800" s="44">
        <v>54</v>
      </c>
      <c r="P1800" s="36"/>
      <c r="Q1800" s="44">
        <v>161.6</v>
      </c>
      <c r="R1800" s="44">
        <v>2.2000000000000002</v>
      </c>
      <c r="S1800" s="41"/>
      <c r="T1800" s="41">
        <f t="shared" si="102"/>
        <v>1.0834571570084199</v>
      </c>
      <c r="U1800" s="41">
        <f t="shared" si="103"/>
        <v>17.100049529470038</v>
      </c>
    </row>
    <row r="1801" spans="1:21">
      <c r="A1801" s="43" t="s">
        <v>1197</v>
      </c>
      <c r="B1801" s="44">
        <v>1590.9461792708901</v>
      </c>
      <c r="C1801" s="44">
        <v>1.51318501764687</v>
      </c>
      <c r="D1801" s="44"/>
      <c r="E1801" s="71">
        <v>39.064697995340701</v>
      </c>
      <c r="F1801" s="71">
        <v>1.2338870347145501</v>
      </c>
      <c r="G1801" s="69">
        <v>4.7288073510694299E-2</v>
      </c>
      <c r="H1801" s="69">
        <v>2.39131366935251E-3</v>
      </c>
      <c r="I1801" s="76">
        <v>0.44368353186001602</v>
      </c>
      <c r="J1801" s="44">
        <v>156.66</v>
      </c>
      <c r="K1801" s="44">
        <v>3.36</v>
      </c>
      <c r="L1801" s="44">
        <v>162.94</v>
      </c>
      <c r="M1801" s="44">
        <v>2.54</v>
      </c>
      <c r="N1801" s="44">
        <v>62.7</v>
      </c>
      <c r="O1801" s="44">
        <v>60.2</v>
      </c>
      <c r="P1801" s="36"/>
      <c r="Q1801" s="44">
        <v>163.4</v>
      </c>
      <c r="R1801" s="44">
        <v>2.5</v>
      </c>
      <c r="S1801" s="41"/>
      <c r="T1801" s="41">
        <f t="shared" si="102"/>
        <v>3.8541794525592246</v>
      </c>
      <c r="U1801" s="41">
        <f t="shared" si="103"/>
        <v>61.519577758684171</v>
      </c>
    </row>
    <row r="1802" spans="1:21">
      <c r="A1802" s="43" t="s">
        <v>1196</v>
      </c>
      <c r="B1802" s="44">
        <v>2457.81645369118</v>
      </c>
      <c r="C1802" s="44">
        <v>1.70889188495907</v>
      </c>
      <c r="D1802" s="44"/>
      <c r="E1802" s="71">
        <v>38.338585279000597</v>
      </c>
      <c r="F1802" s="71">
        <v>1.535381976299</v>
      </c>
      <c r="G1802" s="69">
        <v>4.8422551908648102E-2</v>
      </c>
      <c r="H1802" s="69">
        <v>2.08887435659491E-3</v>
      </c>
      <c r="I1802" s="76">
        <v>0.12956570235952999</v>
      </c>
      <c r="J1802" s="44">
        <v>162.94</v>
      </c>
      <c r="K1802" s="44">
        <v>4.13</v>
      </c>
      <c r="L1802" s="44">
        <v>165.99</v>
      </c>
      <c r="M1802" s="44">
        <v>3.28</v>
      </c>
      <c r="N1802" s="44">
        <v>118.9</v>
      </c>
      <c r="O1802" s="44">
        <v>50.8</v>
      </c>
      <c r="P1802" s="36"/>
      <c r="Q1802" s="44">
        <v>166.2</v>
      </c>
      <c r="R1802" s="44">
        <v>3.3</v>
      </c>
      <c r="S1802" s="41"/>
      <c r="T1802" s="41">
        <f t="shared" si="102"/>
        <v>1.8374600879571126</v>
      </c>
      <c r="U1802" s="41">
        <f t="shared" si="103"/>
        <v>28.369178866196759</v>
      </c>
    </row>
    <row r="1803" spans="1:21">
      <c r="A1803" s="43" t="s">
        <v>1195</v>
      </c>
      <c r="B1803" s="44">
        <v>2150.0183639680999</v>
      </c>
      <c r="C1803" s="44">
        <v>1.5418945003420701</v>
      </c>
      <c r="D1803" s="44"/>
      <c r="E1803" s="71">
        <v>37.193845566467097</v>
      </c>
      <c r="F1803" s="71">
        <v>1.1260175244514401</v>
      </c>
      <c r="G1803" s="69">
        <v>4.7786371268500501E-2</v>
      </c>
      <c r="H1803" s="69">
        <v>2.3962526132998898E-3</v>
      </c>
      <c r="I1803" s="76">
        <v>-4.79014217736842E-2</v>
      </c>
      <c r="J1803" s="44">
        <v>165.53</v>
      </c>
      <c r="K1803" s="44">
        <v>4.57</v>
      </c>
      <c r="L1803" s="44">
        <v>171.03</v>
      </c>
      <c r="M1803" s="44">
        <v>2.5499999999999998</v>
      </c>
      <c r="N1803" s="44">
        <v>87.6</v>
      </c>
      <c r="O1803" s="44">
        <v>59.4</v>
      </c>
      <c r="P1803" s="36"/>
      <c r="Q1803" s="44">
        <v>171.3</v>
      </c>
      <c r="R1803" s="44">
        <v>2.6</v>
      </c>
      <c r="S1803" s="41"/>
      <c r="T1803" s="41">
        <f t="shared" si="102"/>
        <v>3.2158100917967607</v>
      </c>
      <c r="U1803" s="41">
        <f t="shared" si="103"/>
        <v>48.78091562883705</v>
      </c>
    </row>
    <row r="1804" spans="1:21">
      <c r="A1804" s="43" t="s">
        <v>1194</v>
      </c>
      <c r="B1804" s="44">
        <v>2270.9111640156598</v>
      </c>
      <c r="C1804" s="44">
        <v>1.1331519389745299</v>
      </c>
      <c r="D1804" s="44"/>
      <c r="E1804" s="71">
        <v>35.0845703261501</v>
      </c>
      <c r="F1804" s="71">
        <v>1.29970152997017</v>
      </c>
      <c r="G1804" s="69">
        <v>4.82724295650417E-2</v>
      </c>
      <c r="H1804" s="69">
        <v>1.7465604957759601E-3</v>
      </c>
      <c r="I1804" s="76">
        <v>0.17875820192471001</v>
      </c>
      <c r="J1804" s="44">
        <v>176.31</v>
      </c>
      <c r="K1804" s="44">
        <v>3.8</v>
      </c>
      <c r="L1804" s="44">
        <v>181.17</v>
      </c>
      <c r="M1804" s="44">
        <v>3.31</v>
      </c>
      <c r="N1804" s="44">
        <v>111.6</v>
      </c>
      <c r="O1804" s="44">
        <v>42.7</v>
      </c>
      <c r="P1804" s="36"/>
      <c r="Q1804" s="44">
        <v>181.5</v>
      </c>
      <c r="R1804" s="44">
        <v>3.3</v>
      </c>
      <c r="S1804" s="41"/>
      <c r="T1804" s="41">
        <f t="shared" si="102"/>
        <v>2.6825633383010352</v>
      </c>
      <c r="U1804" s="41">
        <f t="shared" si="103"/>
        <v>38.400397416790859</v>
      </c>
    </row>
    <row r="1805" spans="1:21">
      <c r="A1805" s="43" t="s">
        <v>1193</v>
      </c>
      <c r="B1805" s="44">
        <v>1328.75825663145</v>
      </c>
      <c r="C1805" s="44">
        <v>2.4628403143372002</v>
      </c>
      <c r="D1805" s="44"/>
      <c r="E1805" s="71">
        <v>20.491299509501001</v>
      </c>
      <c r="F1805" s="71">
        <v>2.0062412055371399</v>
      </c>
      <c r="G1805" s="69">
        <v>8.1115318008938203E-2</v>
      </c>
      <c r="H1805" s="69">
        <v>3.2371936303299599E-3</v>
      </c>
      <c r="I1805" s="76">
        <v>-0.59979517896897205</v>
      </c>
      <c r="J1805" s="44">
        <v>442.1</v>
      </c>
      <c r="K1805" s="44">
        <v>22.6</v>
      </c>
      <c r="L1805" s="44">
        <v>307.2</v>
      </c>
      <c r="M1805" s="44">
        <v>14.7</v>
      </c>
      <c r="N1805" s="44">
        <v>1223.4000000000001</v>
      </c>
      <c r="O1805" s="44">
        <v>39.200000000000003</v>
      </c>
      <c r="P1805" s="36"/>
      <c r="Q1805" s="44">
        <v>296</v>
      </c>
      <c r="R1805" s="44">
        <v>14</v>
      </c>
      <c r="S1805" s="41"/>
      <c r="T1805" s="41">
        <f t="shared" si="102"/>
        <v>-43.912760416666679</v>
      </c>
      <c r="U1805" s="41">
        <f t="shared" si="103"/>
        <v>-298.24218750000006</v>
      </c>
    </row>
    <row r="1806" spans="1:21">
      <c r="A1806" s="43" t="s">
        <v>1192</v>
      </c>
      <c r="B1806" s="44">
        <v>807.07161595934497</v>
      </c>
      <c r="C1806" s="44">
        <v>2.70073573545714</v>
      </c>
      <c r="D1806" s="44"/>
      <c r="E1806" s="71">
        <v>8.0845483160970097</v>
      </c>
      <c r="F1806" s="71">
        <v>0.78188253178658496</v>
      </c>
      <c r="G1806" s="69">
        <v>9.4574089684338003E-2</v>
      </c>
      <c r="H1806" s="69">
        <v>2.4747875117329902E-3</v>
      </c>
      <c r="I1806" s="76">
        <v>-8.3195430571923301E-2</v>
      </c>
      <c r="J1806" s="44">
        <v>975</v>
      </c>
      <c r="K1806" s="44">
        <v>32</v>
      </c>
      <c r="L1806" s="44">
        <v>751.8</v>
      </c>
      <c r="M1806" s="44">
        <v>34.299999999999997</v>
      </c>
      <c r="N1806" s="44">
        <v>1518.8</v>
      </c>
      <c r="O1806" s="44">
        <v>24.7</v>
      </c>
      <c r="P1806" s="36"/>
      <c r="Q1806" s="44">
        <v>725</v>
      </c>
      <c r="R1806" s="44">
        <v>33</v>
      </c>
      <c r="S1806" s="41"/>
      <c r="T1806" s="41">
        <f t="shared" si="102"/>
        <v>-29.688747007182769</v>
      </c>
      <c r="U1806" s="41">
        <f t="shared" si="103"/>
        <v>-102.02181431231712</v>
      </c>
    </row>
    <row r="1807" spans="1:21">
      <c r="A1807" s="43" t="s">
        <v>1191</v>
      </c>
      <c r="B1807" s="44">
        <v>846.01543243983303</v>
      </c>
      <c r="C1807" s="44">
        <v>4.2532597883666403</v>
      </c>
      <c r="D1807" s="44"/>
      <c r="E1807" s="71">
        <v>6.3064923517767397</v>
      </c>
      <c r="F1807" s="71">
        <v>0.24746019609307199</v>
      </c>
      <c r="G1807" s="69">
        <v>9.9437024785385797E-2</v>
      </c>
      <c r="H1807" s="69">
        <v>2.8699117950319601E-3</v>
      </c>
      <c r="I1807" s="76">
        <v>0.18183447948124301</v>
      </c>
      <c r="J1807" s="44">
        <v>1172.5</v>
      </c>
      <c r="K1807" s="44">
        <v>15.4</v>
      </c>
      <c r="L1807" s="44">
        <v>948.8</v>
      </c>
      <c r="M1807" s="44">
        <v>17.3</v>
      </c>
      <c r="N1807" s="44">
        <v>1612.7</v>
      </c>
      <c r="O1807" s="44">
        <v>26.9</v>
      </c>
      <c r="P1807" s="36"/>
      <c r="Q1807" s="44">
        <v>917</v>
      </c>
      <c r="R1807" s="44">
        <v>17</v>
      </c>
      <c r="S1807" s="41"/>
      <c r="T1807" s="41">
        <f t="shared" si="102"/>
        <v>-23.57715008431704</v>
      </c>
      <c r="U1807" s="41">
        <f t="shared" si="103"/>
        <v>-69.97259696458687</v>
      </c>
    </row>
    <row r="1808" spans="1:21">
      <c r="A1808" s="43"/>
      <c r="B1808" s="44"/>
      <c r="C1808" s="44"/>
      <c r="D1808" s="44"/>
      <c r="E1808" s="71"/>
      <c r="F1808" s="71"/>
      <c r="G1808" s="69"/>
      <c r="H1808" s="69"/>
      <c r="I1808" s="76"/>
      <c r="J1808" s="44"/>
      <c r="K1808" s="44"/>
      <c r="L1808" s="44"/>
      <c r="M1808" s="44"/>
      <c r="N1808" s="44"/>
      <c r="O1808" s="44"/>
      <c r="P1808" s="36"/>
      <c r="Q1808" s="44"/>
      <c r="R1808" s="44"/>
      <c r="S1808" s="41"/>
      <c r="T1808" s="41"/>
      <c r="U1808" s="41"/>
    </row>
    <row r="1809" spans="1:21">
      <c r="A1809" s="43" t="s">
        <v>1190</v>
      </c>
      <c r="B1809" s="44">
        <v>317.47151087608501</v>
      </c>
      <c r="C1809" s="44">
        <v>1.1783931492387301</v>
      </c>
      <c r="D1809" s="44"/>
      <c r="E1809" s="71">
        <v>43.524241533217896</v>
      </c>
      <c r="F1809" s="71">
        <v>2.1115897433681301</v>
      </c>
      <c r="G1809" s="69">
        <v>5.5476568768317198E-2</v>
      </c>
      <c r="H1809" s="69">
        <v>3.4154113849147599E-3</v>
      </c>
      <c r="I1809" s="76">
        <v>-8.0839857853062497E-2</v>
      </c>
      <c r="J1809" s="44">
        <v>164.32</v>
      </c>
      <c r="K1809" s="44">
        <v>6.18</v>
      </c>
      <c r="L1809" s="44">
        <v>146.44</v>
      </c>
      <c r="M1809" s="44">
        <v>3.51</v>
      </c>
      <c r="N1809" s="44">
        <v>430.5</v>
      </c>
      <c r="O1809" s="44">
        <v>68.599999999999994</v>
      </c>
      <c r="P1809" s="36"/>
      <c r="Q1809" s="44">
        <v>145.59</v>
      </c>
      <c r="R1809" s="44">
        <v>3.49</v>
      </c>
      <c r="S1809" s="41"/>
      <c r="T1809" s="41">
        <f t="shared" ref="T1809:T1840" si="104">(L1809-J1809)/L1809*100</f>
        <v>-12.209778748975687</v>
      </c>
      <c r="U1809" s="41">
        <f t="shared" ref="U1809:U1840" si="105">(L1809-N1809)/L1809*100</f>
        <v>-193.97705544933081</v>
      </c>
    </row>
    <row r="1810" spans="1:21">
      <c r="A1810" s="43" t="s">
        <v>1189</v>
      </c>
      <c r="B1810" s="44">
        <v>969.09833538129897</v>
      </c>
      <c r="C1810" s="44">
        <v>1.8071033678817701</v>
      </c>
      <c r="D1810" s="44"/>
      <c r="E1810" s="71">
        <v>74.781886392796693</v>
      </c>
      <c r="F1810" s="71">
        <v>2.4244674305678302</v>
      </c>
      <c r="G1810" s="69">
        <v>4.9602494732732101E-2</v>
      </c>
      <c r="H1810" s="69">
        <v>3.1183970244830599E-3</v>
      </c>
      <c r="I1810" s="76">
        <v>0.485916844325815</v>
      </c>
      <c r="J1810" s="44">
        <v>88.82</v>
      </c>
      <c r="K1810" s="44">
        <v>2.34</v>
      </c>
      <c r="L1810" s="44">
        <v>85.63</v>
      </c>
      <c r="M1810" s="44">
        <v>1.38</v>
      </c>
      <c r="N1810" s="44">
        <v>175.4</v>
      </c>
      <c r="O1810" s="44">
        <v>73.3</v>
      </c>
      <c r="P1810" s="36"/>
      <c r="Q1810" s="44">
        <v>85.43</v>
      </c>
      <c r="R1810" s="44">
        <v>1.38</v>
      </c>
      <c r="S1810" s="41"/>
      <c r="T1810" s="41">
        <f t="shared" si="104"/>
        <v>-3.7253299077426112</v>
      </c>
      <c r="U1810" s="41">
        <f t="shared" si="105"/>
        <v>-104.83475417493871</v>
      </c>
    </row>
    <row r="1811" spans="1:21">
      <c r="A1811" s="43" t="s">
        <v>1188</v>
      </c>
      <c r="B1811" s="44">
        <v>721.19532839802002</v>
      </c>
      <c r="C1811" s="44">
        <v>1.8969348540119899</v>
      </c>
      <c r="D1811" s="44"/>
      <c r="E1811" s="71">
        <v>76.299841547309001</v>
      </c>
      <c r="F1811" s="71">
        <v>3.5068351905393298</v>
      </c>
      <c r="G1811" s="69">
        <v>5.0279289054179797E-2</v>
      </c>
      <c r="H1811" s="69">
        <v>4.0800250112422503E-3</v>
      </c>
      <c r="I1811" s="76">
        <v>-0.13977334516620599</v>
      </c>
      <c r="J1811" s="44">
        <v>88.27</v>
      </c>
      <c r="K1811" s="44">
        <v>4.17</v>
      </c>
      <c r="L1811" s="44">
        <v>83.94</v>
      </c>
      <c r="M1811" s="44">
        <v>1.92</v>
      </c>
      <c r="N1811" s="44">
        <v>206.9</v>
      </c>
      <c r="O1811" s="44">
        <v>94.1</v>
      </c>
      <c r="P1811" s="36"/>
      <c r="Q1811" s="44">
        <v>83.67</v>
      </c>
      <c r="R1811" s="44">
        <v>1.91</v>
      </c>
      <c r="S1811" s="41"/>
      <c r="T1811" s="41">
        <f t="shared" si="104"/>
        <v>-5.1584465094114824</v>
      </c>
      <c r="U1811" s="41">
        <f t="shared" si="105"/>
        <v>-146.48558494162498</v>
      </c>
    </row>
    <row r="1812" spans="1:21">
      <c r="A1812" s="43" t="s">
        <v>1187</v>
      </c>
      <c r="B1812" s="44">
        <v>1138.0358527871999</v>
      </c>
      <c r="C1812" s="44">
        <v>1.5752787997625599</v>
      </c>
      <c r="D1812" s="44"/>
      <c r="E1812" s="71">
        <v>76.786359620709106</v>
      </c>
      <c r="F1812" s="71">
        <v>4.0095528536410896</v>
      </c>
      <c r="G1812" s="69">
        <v>5.0347993923833698E-2</v>
      </c>
      <c r="H1812" s="69">
        <v>3.3235780285969601E-3</v>
      </c>
      <c r="I1812" s="76">
        <v>0.21882184283565301</v>
      </c>
      <c r="J1812" s="44">
        <v>87.84</v>
      </c>
      <c r="K1812" s="44">
        <v>3.14</v>
      </c>
      <c r="L1812" s="44">
        <v>83.41</v>
      </c>
      <c r="M1812" s="44">
        <v>2.16</v>
      </c>
      <c r="N1812" s="44">
        <v>210</v>
      </c>
      <c r="O1812" s="44">
        <v>76.5</v>
      </c>
      <c r="P1812" s="36"/>
      <c r="Q1812" s="44">
        <v>83.13</v>
      </c>
      <c r="R1812" s="44">
        <v>2.16</v>
      </c>
      <c r="S1812" s="41"/>
      <c r="T1812" s="41">
        <f t="shared" si="104"/>
        <v>-5.3111137753267075</v>
      </c>
      <c r="U1812" s="41">
        <f t="shared" si="105"/>
        <v>-151.76837309675099</v>
      </c>
    </row>
    <row r="1813" spans="1:21">
      <c r="A1813" s="43" t="s">
        <v>1186</v>
      </c>
      <c r="B1813" s="44">
        <v>804.99694848675597</v>
      </c>
      <c r="C1813" s="44">
        <v>1.7522685846892101</v>
      </c>
      <c r="D1813" s="44"/>
      <c r="E1813" s="71">
        <v>76.889834044630106</v>
      </c>
      <c r="F1813" s="71">
        <v>2.3586602290659502</v>
      </c>
      <c r="G1813" s="69">
        <v>4.4095298520307101E-2</v>
      </c>
      <c r="H1813" s="69">
        <v>2.4024657101933298E-3</v>
      </c>
      <c r="I1813" s="76">
        <v>8.4105573601056499E-2</v>
      </c>
      <c r="J1813" s="44">
        <v>77.239999999999995</v>
      </c>
      <c r="K1813" s="44">
        <v>2.2400000000000002</v>
      </c>
      <c r="L1813" s="44">
        <v>83.3</v>
      </c>
      <c r="M1813" s="44">
        <v>1.27</v>
      </c>
      <c r="N1813" s="44">
        <v>1.8000000000000001E-4</v>
      </c>
      <c r="O1813" s="44">
        <v>63.68018</v>
      </c>
      <c r="P1813" s="36"/>
      <c r="Q1813" s="44">
        <v>83.68</v>
      </c>
      <c r="R1813" s="44">
        <v>1.28</v>
      </c>
      <c r="S1813" s="41"/>
      <c r="T1813" s="41">
        <f t="shared" si="104"/>
        <v>7.2749099639855972</v>
      </c>
      <c r="U1813" s="41">
        <f t="shared" si="105"/>
        <v>99.999783913565423</v>
      </c>
    </row>
    <row r="1814" spans="1:21">
      <c r="A1814" s="43" t="s">
        <v>1185</v>
      </c>
      <c r="B1814" s="44">
        <v>758.40831362434596</v>
      </c>
      <c r="C1814" s="44">
        <v>1.68015667618298</v>
      </c>
      <c r="D1814" s="44"/>
      <c r="E1814" s="71">
        <v>76.997521707887302</v>
      </c>
      <c r="F1814" s="71">
        <v>2.5537009533819499</v>
      </c>
      <c r="G1814" s="69">
        <v>5.0448983827039801E-2</v>
      </c>
      <c r="H1814" s="69">
        <v>3.7072966873371899E-3</v>
      </c>
      <c r="I1814" s="76">
        <v>0.35188872984530001</v>
      </c>
      <c r="J1814" s="44">
        <v>87.78</v>
      </c>
      <c r="K1814" s="44">
        <v>2.91</v>
      </c>
      <c r="L1814" s="44">
        <v>83.18</v>
      </c>
      <c r="M1814" s="44">
        <v>1.37</v>
      </c>
      <c r="N1814" s="44">
        <v>214.7</v>
      </c>
      <c r="O1814" s="44">
        <v>85.1</v>
      </c>
      <c r="P1814" s="36"/>
      <c r="Q1814" s="44">
        <v>82.9</v>
      </c>
      <c r="R1814" s="44">
        <v>1.37</v>
      </c>
      <c r="S1814" s="41"/>
      <c r="T1814" s="41">
        <f t="shared" si="104"/>
        <v>-5.5301755229622431</v>
      </c>
      <c r="U1814" s="41">
        <f t="shared" si="105"/>
        <v>-158.11493147391195</v>
      </c>
    </row>
    <row r="1815" spans="1:21">
      <c r="A1815" s="43" t="s">
        <v>1184</v>
      </c>
      <c r="B1815" s="44">
        <v>772.61279738732298</v>
      </c>
      <c r="C1815" s="44">
        <v>1.6893010449752901</v>
      </c>
      <c r="D1815" s="44"/>
      <c r="E1815" s="71">
        <v>78.046776576059997</v>
      </c>
      <c r="F1815" s="71">
        <v>2.5997926298655401</v>
      </c>
      <c r="G1815" s="69">
        <v>4.6382869592069297E-2</v>
      </c>
      <c r="H1815" s="69">
        <v>3.47193577337606E-3</v>
      </c>
      <c r="I1815" s="76">
        <v>-0.113176425832252</v>
      </c>
      <c r="J1815" s="44">
        <v>79.930000000000007</v>
      </c>
      <c r="K1815" s="44">
        <v>3.28</v>
      </c>
      <c r="L1815" s="44">
        <v>82.07</v>
      </c>
      <c r="M1815" s="44">
        <v>1.36</v>
      </c>
      <c r="N1815" s="44">
        <v>16.5</v>
      </c>
      <c r="O1815" s="44">
        <v>89.9</v>
      </c>
      <c r="P1815" s="36"/>
      <c r="Q1815" s="44">
        <v>82.17</v>
      </c>
      <c r="R1815" s="44">
        <v>1.36</v>
      </c>
      <c r="S1815" s="41"/>
      <c r="T1815" s="41">
        <f t="shared" si="104"/>
        <v>2.6075301571828762</v>
      </c>
      <c r="U1815" s="41">
        <f t="shared" si="105"/>
        <v>79.895211404898262</v>
      </c>
    </row>
    <row r="1816" spans="1:21">
      <c r="A1816" s="43" t="s">
        <v>1183</v>
      </c>
      <c r="B1816" s="44">
        <v>1078.1787803581999</v>
      </c>
      <c r="C1816" s="44">
        <v>2.61607046456517</v>
      </c>
      <c r="D1816" s="44"/>
      <c r="E1816" s="71">
        <v>78.935999797425197</v>
      </c>
      <c r="F1816" s="71">
        <v>5.9068666376962904</v>
      </c>
      <c r="G1816" s="69">
        <v>4.94041599513085E-2</v>
      </c>
      <c r="H1816" s="69">
        <v>3.62279084167704E-3</v>
      </c>
      <c r="I1816" s="76">
        <v>0.40026923142645998</v>
      </c>
      <c r="J1816" s="44">
        <v>84.01</v>
      </c>
      <c r="K1816" s="44">
        <v>3.27</v>
      </c>
      <c r="L1816" s="44">
        <v>81.150000000000006</v>
      </c>
      <c r="M1816" s="44">
        <v>3.02</v>
      </c>
      <c r="N1816" s="44">
        <v>166</v>
      </c>
      <c r="O1816" s="44">
        <v>85.7</v>
      </c>
      <c r="P1816" s="36"/>
      <c r="Q1816" s="44">
        <v>80.98</v>
      </c>
      <c r="R1816" s="44">
        <v>3.01</v>
      </c>
      <c r="S1816" s="41"/>
      <c r="T1816" s="41">
        <f t="shared" si="104"/>
        <v>-3.5243376463339486</v>
      </c>
      <c r="U1816" s="41">
        <f t="shared" si="105"/>
        <v>-104.55945779420823</v>
      </c>
    </row>
    <row r="1817" spans="1:21">
      <c r="A1817" s="43" t="s">
        <v>1182</v>
      </c>
      <c r="B1817" s="44">
        <v>1111.97766855687</v>
      </c>
      <c r="C1817" s="44">
        <v>1.0107838730999701</v>
      </c>
      <c r="D1817" s="44"/>
      <c r="E1817" s="71">
        <v>78.991137723358193</v>
      </c>
      <c r="F1817" s="71">
        <v>3.7754316129549101</v>
      </c>
      <c r="G1817" s="69">
        <v>4.6378522224374899E-2</v>
      </c>
      <c r="H1817" s="69">
        <v>3.87110396735475E-3</v>
      </c>
      <c r="I1817" s="76">
        <v>-2.24114224595858E-2</v>
      </c>
      <c r="J1817" s="44">
        <v>79.010000000000005</v>
      </c>
      <c r="K1817" s="44">
        <v>3.69</v>
      </c>
      <c r="L1817" s="44">
        <v>81.099999999999994</v>
      </c>
      <c r="M1817" s="44">
        <v>1.93</v>
      </c>
      <c r="N1817" s="44">
        <v>16.3</v>
      </c>
      <c r="O1817" s="44">
        <v>100.3</v>
      </c>
      <c r="P1817" s="36"/>
      <c r="Q1817" s="44">
        <v>81.19</v>
      </c>
      <c r="R1817" s="44">
        <v>1.93</v>
      </c>
      <c r="S1817" s="41"/>
      <c r="T1817" s="41">
        <f t="shared" si="104"/>
        <v>2.5770653514179895</v>
      </c>
      <c r="U1817" s="41">
        <f t="shared" si="105"/>
        <v>79.901356350184955</v>
      </c>
    </row>
    <row r="1818" spans="1:21">
      <c r="A1818" s="43" t="s">
        <v>1181</v>
      </c>
      <c r="B1818" s="44">
        <v>994.53022842800203</v>
      </c>
      <c r="C1818" s="44">
        <v>1.57318988887942</v>
      </c>
      <c r="D1818" s="44"/>
      <c r="E1818" s="71">
        <v>79.164230189418902</v>
      </c>
      <c r="F1818" s="71">
        <v>5.06895953304356</v>
      </c>
      <c r="G1818" s="69">
        <v>5.1255713212231602E-2</v>
      </c>
      <c r="H1818" s="69">
        <v>4.9538512917248001E-3</v>
      </c>
      <c r="I1818" s="76">
        <v>0.45725720463286401</v>
      </c>
      <c r="J1818" s="44">
        <v>86.79</v>
      </c>
      <c r="K1818" s="44">
        <v>3.67</v>
      </c>
      <c r="L1818" s="44">
        <v>80.92</v>
      </c>
      <c r="M1818" s="44">
        <v>2.57</v>
      </c>
      <c r="N1818" s="44">
        <v>251</v>
      </c>
      <c r="O1818" s="44">
        <v>111</v>
      </c>
      <c r="P1818" s="36"/>
      <c r="Q1818" s="44">
        <v>80.55</v>
      </c>
      <c r="R1818" s="44">
        <v>2.56</v>
      </c>
      <c r="S1818" s="41"/>
      <c r="T1818" s="41">
        <f t="shared" si="104"/>
        <v>-7.2540781018289726</v>
      </c>
      <c r="U1818" s="41">
        <f t="shared" si="105"/>
        <v>-210.182896688087</v>
      </c>
    </row>
    <row r="1819" spans="1:21">
      <c r="A1819" s="43" t="s">
        <v>1180</v>
      </c>
      <c r="B1819" s="44">
        <v>1040.5101949303701</v>
      </c>
      <c r="C1819" s="44">
        <v>1.49008465983904</v>
      </c>
      <c r="D1819" s="44"/>
      <c r="E1819" s="71">
        <v>79.330215152687799</v>
      </c>
      <c r="F1819" s="71">
        <v>3.6017325086808798</v>
      </c>
      <c r="G1819" s="69">
        <v>4.4722382863506299E-2</v>
      </c>
      <c r="H1819" s="69">
        <v>2.8290679458011698E-3</v>
      </c>
      <c r="I1819" s="76">
        <v>0.44427476694055001</v>
      </c>
      <c r="J1819" s="44">
        <v>75.98</v>
      </c>
      <c r="K1819" s="44">
        <v>2.17</v>
      </c>
      <c r="L1819" s="44">
        <v>80.75</v>
      </c>
      <c r="M1819" s="44">
        <v>1.82</v>
      </c>
      <c r="N1819" s="44">
        <v>1.4999999999999999E-4</v>
      </c>
      <c r="O1819" s="44">
        <v>76.330669999999998</v>
      </c>
      <c r="P1819" s="36"/>
      <c r="Q1819" s="44">
        <v>81.05</v>
      </c>
      <c r="R1819" s="44">
        <v>1.83</v>
      </c>
      <c r="S1819" s="41"/>
      <c r="T1819" s="41">
        <f t="shared" si="104"/>
        <v>5.9071207430340511</v>
      </c>
      <c r="U1819" s="41">
        <f t="shared" si="105"/>
        <v>99.999814241486064</v>
      </c>
    </row>
    <row r="1820" spans="1:21">
      <c r="A1820" s="43" t="s">
        <v>1179</v>
      </c>
      <c r="B1820" s="44">
        <v>969.72716008662906</v>
      </c>
      <c r="C1820" s="44">
        <v>1.7401673587864901</v>
      </c>
      <c r="D1820" s="44"/>
      <c r="E1820" s="71">
        <v>80.0650607120144</v>
      </c>
      <c r="F1820" s="71">
        <v>2.77986585614445</v>
      </c>
      <c r="G1820" s="69">
        <v>4.8282741734448902E-2</v>
      </c>
      <c r="H1820" s="69">
        <v>2.8954057348065899E-3</v>
      </c>
      <c r="I1820" s="76">
        <v>3.9184785517207103E-2</v>
      </c>
      <c r="J1820" s="44">
        <v>81.06</v>
      </c>
      <c r="K1820" s="44">
        <v>2.65</v>
      </c>
      <c r="L1820" s="44">
        <v>80.02</v>
      </c>
      <c r="M1820" s="44">
        <v>1.38</v>
      </c>
      <c r="N1820" s="44">
        <v>112.1</v>
      </c>
      <c r="O1820" s="44">
        <v>70.8</v>
      </c>
      <c r="P1820" s="36"/>
      <c r="Q1820" s="44">
        <v>79.95</v>
      </c>
      <c r="R1820" s="44">
        <v>1.38</v>
      </c>
      <c r="S1820" s="41"/>
      <c r="T1820" s="41">
        <f t="shared" si="104"/>
        <v>-1.2996750812297004</v>
      </c>
      <c r="U1820" s="41">
        <f t="shared" si="105"/>
        <v>-40.089977505623594</v>
      </c>
    </row>
    <row r="1821" spans="1:21">
      <c r="A1821" s="43" t="s">
        <v>1178</v>
      </c>
      <c r="B1821" s="44">
        <v>149.80172584985999</v>
      </c>
      <c r="C1821" s="44">
        <v>3.0623590576672601</v>
      </c>
      <c r="D1821" s="44"/>
      <c r="E1821" s="71">
        <v>80.288925714591002</v>
      </c>
      <c r="F1821" s="71">
        <v>3.4931961919130998</v>
      </c>
      <c r="G1821" s="69">
        <v>4.8798544230072599E-2</v>
      </c>
      <c r="H1821" s="69">
        <v>6.1667630748757597E-3</v>
      </c>
      <c r="I1821" s="76">
        <v>-3.5733579922431501E-2</v>
      </c>
      <c r="J1821" s="44">
        <v>81.680000000000007</v>
      </c>
      <c r="K1821" s="44">
        <v>5.3</v>
      </c>
      <c r="L1821" s="44">
        <v>79.790000000000006</v>
      </c>
      <c r="M1821" s="44">
        <v>1.73</v>
      </c>
      <c r="N1821" s="44">
        <v>137</v>
      </c>
      <c r="O1821" s="44">
        <v>148</v>
      </c>
      <c r="P1821" s="36"/>
      <c r="Q1821" s="44">
        <v>79.709999999999994</v>
      </c>
      <c r="R1821" s="44">
        <v>1.72</v>
      </c>
      <c r="S1821" s="41"/>
      <c r="T1821" s="41">
        <f t="shared" si="104"/>
        <v>-2.368717884446673</v>
      </c>
      <c r="U1821" s="41">
        <f t="shared" si="105"/>
        <v>-71.70071437523498</v>
      </c>
    </row>
    <row r="1822" spans="1:21">
      <c r="A1822" s="43" t="s">
        <v>1177</v>
      </c>
      <c r="B1822" s="44">
        <v>723.64290625484296</v>
      </c>
      <c r="C1822" s="44">
        <v>2.61802317608569</v>
      </c>
      <c r="D1822" s="44"/>
      <c r="E1822" s="71">
        <v>80.804867321268404</v>
      </c>
      <c r="F1822" s="71">
        <v>3.30695020351052</v>
      </c>
      <c r="G1822" s="69">
        <v>4.6070672770492697E-2</v>
      </c>
      <c r="H1822" s="69">
        <v>3.65807595243055E-3</v>
      </c>
      <c r="I1822" s="76">
        <v>0.26263672699382301</v>
      </c>
      <c r="J1822" s="44">
        <v>76.81</v>
      </c>
      <c r="K1822" s="44">
        <v>2.93</v>
      </c>
      <c r="L1822" s="44">
        <v>79.290000000000006</v>
      </c>
      <c r="M1822" s="44">
        <v>1.61</v>
      </c>
      <c r="N1822" s="44">
        <v>0.24</v>
      </c>
      <c r="O1822" s="44">
        <v>95.69</v>
      </c>
      <c r="P1822" s="36"/>
      <c r="Q1822" s="44">
        <v>79.44</v>
      </c>
      <c r="R1822" s="44">
        <v>1.62</v>
      </c>
      <c r="S1822" s="41"/>
      <c r="T1822" s="41">
        <f t="shared" si="104"/>
        <v>3.1277588598814527</v>
      </c>
      <c r="U1822" s="41">
        <f t="shared" si="105"/>
        <v>99.697313658721157</v>
      </c>
    </row>
    <row r="1823" spans="1:21">
      <c r="A1823" s="43" t="s">
        <v>1176</v>
      </c>
      <c r="B1823" s="44">
        <v>919.99046839216396</v>
      </c>
      <c r="C1823" s="44">
        <v>2.02395703178053</v>
      </c>
      <c r="D1823" s="44"/>
      <c r="E1823" s="71">
        <v>80.939880518315604</v>
      </c>
      <c r="F1823" s="71">
        <v>4.3598090910033704</v>
      </c>
      <c r="G1823" s="69">
        <v>4.9484906703480998E-2</v>
      </c>
      <c r="H1823" s="69">
        <v>4.05194159979175E-3</v>
      </c>
      <c r="I1823" s="76">
        <v>0.41203197026563299</v>
      </c>
      <c r="J1823" s="44">
        <v>82.14</v>
      </c>
      <c r="K1823" s="44">
        <v>3.05</v>
      </c>
      <c r="L1823" s="44">
        <v>79.16</v>
      </c>
      <c r="M1823" s="44">
        <v>2.12</v>
      </c>
      <c r="N1823" s="44">
        <v>169.8</v>
      </c>
      <c r="O1823" s="44">
        <v>95.6</v>
      </c>
      <c r="P1823" s="36"/>
      <c r="Q1823" s="44">
        <v>78.97</v>
      </c>
      <c r="R1823" s="44">
        <v>2.11</v>
      </c>
      <c r="S1823" s="41"/>
      <c r="T1823" s="41">
        <f t="shared" si="104"/>
        <v>-3.7645275391611976</v>
      </c>
      <c r="U1823" s="41">
        <f t="shared" si="105"/>
        <v>-114.50227387569483</v>
      </c>
    </row>
    <row r="1824" spans="1:21">
      <c r="A1824" s="43" t="s">
        <v>1175</v>
      </c>
      <c r="B1824" s="44">
        <v>773.295401541415</v>
      </c>
      <c r="C1824" s="44">
        <v>2.84698607257581</v>
      </c>
      <c r="D1824" s="44"/>
      <c r="E1824" s="71">
        <v>81.036721691015401</v>
      </c>
      <c r="F1824" s="71">
        <v>3.68465935016137</v>
      </c>
      <c r="G1824" s="69">
        <v>4.8804828323686399E-2</v>
      </c>
      <c r="H1824" s="69">
        <v>3.7310852998571702E-3</v>
      </c>
      <c r="I1824" s="76">
        <v>0.19202107712715999</v>
      </c>
      <c r="J1824" s="44">
        <v>80.959999999999994</v>
      </c>
      <c r="K1824" s="44">
        <v>3.16</v>
      </c>
      <c r="L1824" s="44">
        <v>79.06</v>
      </c>
      <c r="M1824" s="44">
        <v>1.79</v>
      </c>
      <c r="N1824" s="44">
        <v>137.4</v>
      </c>
      <c r="O1824" s="44">
        <v>89.8</v>
      </c>
      <c r="P1824" s="36"/>
      <c r="Q1824" s="44">
        <v>78.94</v>
      </c>
      <c r="R1824" s="44">
        <v>1.78</v>
      </c>
      <c r="S1824" s="41"/>
      <c r="T1824" s="41">
        <f t="shared" si="104"/>
        <v>-2.4032380470528603</v>
      </c>
      <c r="U1824" s="41">
        <f t="shared" si="105"/>
        <v>-73.792056665823424</v>
      </c>
    </row>
    <row r="1825" spans="1:21">
      <c r="A1825" s="43" t="s">
        <v>1174</v>
      </c>
      <c r="B1825" s="44">
        <v>813.36483142616305</v>
      </c>
      <c r="C1825" s="44">
        <v>2.2931027516223499</v>
      </c>
      <c r="D1825" s="44"/>
      <c r="E1825" s="71">
        <v>81.065695051200507</v>
      </c>
      <c r="F1825" s="71">
        <v>4.8242850013813303</v>
      </c>
      <c r="G1825" s="69">
        <v>5.0417824665429101E-2</v>
      </c>
      <c r="H1825" s="69">
        <v>5.2243787171202E-3</v>
      </c>
      <c r="I1825" s="76">
        <v>0.39310968793774098</v>
      </c>
      <c r="J1825" s="44">
        <v>83.5</v>
      </c>
      <c r="K1825" s="44">
        <v>3.89</v>
      </c>
      <c r="L1825" s="44">
        <v>79.03</v>
      </c>
      <c r="M1825" s="44">
        <v>2.34</v>
      </c>
      <c r="N1825" s="44">
        <v>213</v>
      </c>
      <c r="O1825" s="44">
        <v>120</v>
      </c>
      <c r="P1825" s="36"/>
      <c r="Q1825" s="44">
        <v>78.760000000000005</v>
      </c>
      <c r="R1825" s="44">
        <v>2.33</v>
      </c>
      <c r="S1825" s="41"/>
      <c r="T1825" s="41">
        <f t="shared" si="104"/>
        <v>-5.6560799696317838</v>
      </c>
      <c r="U1825" s="41">
        <f t="shared" si="105"/>
        <v>-169.51790459319244</v>
      </c>
    </row>
    <row r="1826" spans="1:21">
      <c r="A1826" s="43" t="s">
        <v>1173</v>
      </c>
      <c r="B1826" s="44">
        <v>1293.7844282306501</v>
      </c>
      <c r="C1826" s="44">
        <v>2.32919001586813</v>
      </c>
      <c r="D1826" s="44"/>
      <c r="E1826" s="71">
        <v>81.098768768555402</v>
      </c>
      <c r="F1826" s="71">
        <v>4.8256407162002297</v>
      </c>
      <c r="G1826" s="69">
        <v>4.9605571502804299E-2</v>
      </c>
      <c r="H1826" s="69">
        <v>4.3444143081438598E-3</v>
      </c>
      <c r="I1826" s="76">
        <v>0.13544301081394799</v>
      </c>
      <c r="J1826" s="44">
        <v>82.18</v>
      </c>
      <c r="K1826" s="44">
        <v>3.91</v>
      </c>
      <c r="L1826" s="44">
        <v>79</v>
      </c>
      <c r="M1826" s="44">
        <v>2.34</v>
      </c>
      <c r="N1826" s="44">
        <v>176</v>
      </c>
      <c r="O1826" s="44">
        <v>102</v>
      </c>
      <c r="P1826" s="36"/>
      <c r="Q1826" s="44">
        <v>78.8</v>
      </c>
      <c r="R1826" s="44">
        <v>2.33</v>
      </c>
      <c r="S1826" s="41"/>
      <c r="T1826" s="41">
        <f t="shared" si="104"/>
        <v>-4.0253164556962107</v>
      </c>
      <c r="U1826" s="41">
        <f t="shared" si="105"/>
        <v>-122.78481012658229</v>
      </c>
    </row>
    <row r="1827" spans="1:21">
      <c r="A1827" s="43" t="s">
        <v>1172</v>
      </c>
      <c r="B1827" s="44">
        <v>1667.6258380033601</v>
      </c>
      <c r="C1827" s="44">
        <v>1.8370590914173901</v>
      </c>
      <c r="D1827" s="44"/>
      <c r="E1827" s="71">
        <v>81.259749221067096</v>
      </c>
      <c r="F1827" s="71">
        <v>3.9199034600340799</v>
      </c>
      <c r="G1827" s="69">
        <v>5.0569557181716303E-2</v>
      </c>
      <c r="H1827" s="69">
        <v>3.18664998559118E-3</v>
      </c>
      <c r="I1827" s="76">
        <v>0.19321160660317499</v>
      </c>
      <c r="J1827" s="44">
        <v>83.55</v>
      </c>
      <c r="K1827" s="44">
        <v>2.87</v>
      </c>
      <c r="L1827" s="44">
        <v>78.849999999999994</v>
      </c>
      <c r="M1827" s="44">
        <v>1.89</v>
      </c>
      <c r="N1827" s="44">
        <v>220.2</v>
      </c>
      <c r="O1827" s="44">
        <v>72.900000000000006</v>
      </c>
      <c r="P1827" s="36"/>
      <c r="Q1827" s="44">
        <v>78.55</v>
      </c>
      <c r="R1827" s="44">
        <v>1.88</v>
      </c>
      <c r="S1827" s="41"/>
      <c r="T1827" s="41">
        <f t="shared" si="104"/>
        <v>-5.9606848446417287</v>
      </c>
      <c r="U1827" s="41">
        <f t="shared" si="105"/>
        <v>-179.26442612555488</v>
      </c>
    </row>
    <row r="1828" spans="1:21">
      <c r="A1828" s="43" t="s">
        <v>1171</v>
      </c>
      <c r="B1828" s="44">
        <v>802.51102190494396</v>
      </c>
      <c r="C1828" s="44">
        <v>2.7524589273840099</v>
      </c>
      <c r="D1828" s="44"/>
      <c r="E1828" s="71">
        <v>81.672045111827401</v>
      </c>
      <c r="F1828" s="71">
        <v>4.8709803415468498</v>
      </c>
      <c r="G1828" s="69">
        <v>4.66770639512155E-2</v>
      </c>
      <c r="H1828" s="69">
        <v>3.80766695602122E-3</v>
      </c>
      <c r="I1828" s="76">
        <v>-0.34831898193655098</v>
      </c>
      <c r="J1828" s="44">
        <v>76.98</v>
      </c>
      <c r="K1828" s="44">
        <v>4.32</v>
      </c>
      <c r="L1828" s="44">
        <v>78.45</v>
      </c>
      <c r="M1828" s="44">
        <v>2.33</v>
      </c>
      <c r="N1828" s="44">
        <v>31.7</v>
      </c>
      <c r="O1828" s="44">
        <v>97.7</v>
      </c>
      <c r="P1828" s="36"/>
      <c r="Q1828" s="44">
        <v>78.540000000000006</v>
      </c>
      <c r="R1828" s="44">
        <v>2.33</v>
      </c>
      <c r="S1828" s="41"/>
      <c r="T1828" s="41">
        <f t="shared" si="104"/>
        <v>1.8738049713193101</v>
      </c>
      <c r="U1828" s="41">
        <f t="shared" si="105"/>
        <v>59.592096876991704</v>
      </c>
    </row>
    <row r="1829" spans="1:21">
      <c r="A1829" s="43" t="s">
        <v>1170</v>
      </c>
      <c r="B1829" s="44">
        <v>799.39088948861297</v>
      </c>
      <c r="C1829" s="44">
        <v>1.84755234283756</v>
      </c>
      <c r="D1829" s="44"/>
      <c r="E1829" s="71">
        <v>81.756124431043901</v>
      </c>
      <c r="F1829" s="71">
        <v>2.9343080184271</v>
      </c>
      <c r="G1829" s="69">
        <v>4.9225177228156301E-2</v>
      </c>
      <c r="H1829" s="69">
        <v>3.2453255267835498E-3</v>
      </c>
      <c r="I1829" s="76">
        <v>0.14010013381338501</v>
      </c>
      <c r="J1829" s="44">
        <v>80.94</v>
      </c>
      <c r="K1829" s="44">
        <v>2.74</v>
      </c>
      <c r="L1829" s="44">
        <v>78.37</v>
      </c>
      <c r="M1829" s="44">
        <v>1.4</v>
      </c>
      <c r="N1829" s="44">
        <v>157.5</v>
      </c>
      <c r="O1829" s="44">
        <v>77.099999999999994</v>
      </c>
      <c r="P1829" s="36"/>
      <c r="Q1829" s="44">
        <v>78.209999999999994</v>
      </c>
      <c r="R1829" s="44">
        <v>1.4</v>
      </c>
      <c r="S1829" s="41"/>
      <c r="T1829" s="41">
        <f t="shared" si="104"/>
        <v>-3.2793160648207134</v>
      </c>
      <c r="U1829" s="41">
        <f t="shared" si="105"/>
        <v>-100.96975883628939</v>
      </c>
    </row>
    <row r="1830" spans="1:21">
      <c r="A1830" s="43" t="s">
        <v>1169</v>
      </c>
      <c r="B1830" s="44">
        <v>1464.3917203548899</v>
      </c>
      <c r="C1830" s="44">
        <v>1.4376634053125801</v>
      </c>
      <c r="D1830" s="44"/>
      <c r="E1830" s="71">
        <v>81.799103015863594</v>
      </c>
      <c r="F1830" s="71">
        <v>3.8359601592219001</v>
      </c>
      <c r="G1830" s="69">
        <v>4.8680737426360199E-2</v>
      </c>
      <c r="H1830" s="69">
        <v>2.8522664964202001E-3</v>
      </c>
      <c r="I1830" s="76">
        <v>0.47170132209181498</v>
      </c>
      <c r="J1830" s="44">
        <v>80.040000000000006</v>
      </c>
      <c r="K1830" s="44">
        <v>2.12</v>
      </c>
      <c r="L1830" s="44">
        <v>78.33</v>
      </c>
      <c r="M1830" s="44">
        <v>1.83</v>
      </c>
      <c r="N1830" s="44">
        <v>131.4</v>
      </c>
      <c r="O1830" s="44">
        <v>68.900000000000006</v>
      </c>
      <c r="P1830" s="36"/>
      <c r="Q1830" s="44">
        <v>78.22</v>
      </c>
      <c r="R1830" s="44">
        <v>1.82</v>
      </c>
      <c r="S1830" s="41"/>
      <c r="T1830" s="41">
        <f t="shared" si="104"/>
        <v>-2.1830716200689491</v>
      </c>
      <c r="U1830" s="41">
        <f t="shared" si="105"/>
        <v>-67.751819226350065</v>
      </c>
    </row>
    <row r="1831" spans="1:21">
      <c r="A1831" s="43" t="s">
        <v>1168</v>
      </c>
      <c r="B1831" s="44">
        <v>1062.7798444151599</v>
      </c>
      <c r="C1831" s="44">
        <v>1.6604424876327299</v>
      </c>
      <c r="D1831" s="44"/>
      <c r="E1831" s="71">
        <v>81.910888738891401</v>
      </c>
      <c r="F1831" s="71">
        <v>3.7205869104495699</v>
      </c>
      <c r="G1831" s="69">
        <v>4.4975527791930502E-2</v>
      </c>
      <c r="H1831" s="69">
        <v>3.08476233422317E-3</v>
      </c>
      <c r="I1831" s="76">
        <v>0.48744823875272902</v>
      </c>
      <c r="J1831" s="44">
        <v>74.069999999999993</v>
      </c>
      <c r="K1831" s="44">
        <v>2.1800000000000002</v>
      </c>
      <c r="L1831" s="44">
        <v>78.22</v>
      </c>
      <c r="M1831" s="44">
        <v>1.77</v>
      </c>
      <c r="N1831" s="44">
        <v>1.6000000000000001E-4</v>
      </c>
      <c r="O1831" s="44">
        <v>76.607429999999994</v>
      </c>
      <c r="P1831" s="36"/>
      <c r="Q1831" s="44">
        <v>78.48</v>
      </c>
      <c r="R1831" s="44">
        <v>1.77</v>
      </c>
      <c r="S1831" s="41"/>
      <c r="T1831" s="41">
        <f t="shared" si="104"/>
        <v>5.3055484530810615</v>
      </c>
      <c r="U1831" s="41">
        <f t="shared" si="105"/>
        <v>99.999795448734346</v>
      </c>
    </row>
    <row r="1832" spans="1:21">
      <c r="A1832" s="43" t="s">
        <v>1167</v>
      </c>
      <c r="B1832" s="44">
        <v>831.938082205814</v>
      </c>
      <c r="C1832" s="44">
        <v>2.4422254478127301</v>
      </c>
      <c r="D1832" s="44"/>
      <c r="E1832" s="71">
        <v>82.054468666340696</v>
      </c>
      <c r="F1832" s="71">
        <v>3.2188113008890298</v>
      </c>
      <c r="G1832" s="69">
        <v>4.8078247059837098E-2</v>
      </c>
      <c r="H1832" s="69">
        <v>2.6167067208029502E-3</v>
      </c>
      <c r="I1832" s="76">
        <v>0.35911527424238998</v>
      </c>
      <c r="J1832" s="44">
        <v>78.849999999999994</v>
      </c>
      <c r="K1832" s="44">
        <v>2.0699999999999998</v>
      </c>
      <c r="L1832" s="44">
        <v>78.09</v>
      </c>
      <c r="M1832" s="44">
        <v>1.52</v>
      </c>
      <c r="N1832" s="44">
        <v>102.1</v>
      </c>
      <c r="O1832" s="44">
        <v>64.3</v>
      </c>
      <c r="P1832" s="36"/>
      <c r="Q1832" s="44">
        <v>78.040000000000006</v>
      </c>
      <c r="R1832" s="44">
        <v>1.52</v>
      </c>
      <c r="S1832" s="41"/>
      <c r="T1832" s="41">
        <f t="shared" si="104"/>
        <v>-0.97323600973234836</v>
      </c>
      <c r="U1832" s="41">
        <f t="shared" si="105"/>
        <v>-30.746574465360471</v>
      </c>
    </row>
    <row r="1833" spans="1:21">
      <c r="A1833" s="43" t="s">
        <v>1166</v>
      </c>
      <c r="B1833" s="44">
        <v>1088.256627317</v>
      </c>
      <c r="C1833" s="44">
        <v>2.41159192565111</v>
      </c>
      <c r="D1833" s="44"/>
      <c r="E1833" s="71">
        <v>82.091706729814703</v>
      </c>
      <c r="F1833" s="71">
        <v>6.4081260838460699</v>
      </c>
      <c r="G1833" s="69">
        <v>5.0751344602237798E-2</v>
      </c>
      <c r="H1833" s="69">
        <v>4.6989084386713804E-3</v>
      </c>
      <c r="I1833" s="76">
        <v>0.30979970815699098</v>
      </c>
      <c r="J1833" s="44">
        <v>83.02</v>
      </c>
      <c r="K1833" s="44">
        <v>4.0199999999999996</v>
      </c>
      <c r="L1833" s="44">
        <v>78.05</v>
      </c>
      <c r="M1833" s="44">
        <v>3.03</v>
      </c>
      <c r="N1833" s="44">
        <v>229</v>
      </c>
      <c r="O1833" s="44">
        <v>107</v>
      </c>
      <c r="P1833" s="36"/>
      <c r="Q1833" s="44">
        <v>77.739999999999995</v>
      </c>
      <c r="R1833" s="44">
        <v>3.02</v>
      </c>
      <c r="S1833" s="41"/>
      <c r="T1833" s="41">
        <f t="shared" si="104"/>
        <v>-6.3677130044843029</v>
      </c>
      <c r="U1833" s="41">
        <f t="shared" si="105"/>
        <v>-193.401665598975</v>
      </c>
    </row>
    <row r="1834" spans="1:21">
      <c r="A1834" s="43" t="s">
        <v>1165</v>
      </c>
      <c r="B1834" s="44">
        <v>524.36470884867799</v>
      </c>
      <c r="C1834" s="44">
        <v>2.7494453708461601</v>
      </c>
      <c r="D1834" s="44"/>
      <c r="E1834" s="71">
        <v>82.7342148093107</v>
      </c>
      <c r="F1834" s="71">
        <v>4.8666113944102598</v>
      </c>
      <c r="G1834" s="69">
        <v>5.0749627855672497E-2</v>
      </c>
      <c r="H1834" s="69">
        <v>5.3493939624559301E-3</v>
      </c>
      <c r="I1834" s="76">
        <v>0.44325343573494502</v>
      </c>
      <c r="J1834" s="44">
        <v>82.4</v>
      </c>
      <c r="K1834" s="44">
        <v>3.77</v>
      </c>
      <c r="L1834" s="44">
        <v>77.45</v>
      </c>
      <c r="M1834" s="44">
        <v>2.2599999999999998</v>
      </c>
      <c r="N1834" s="44">
        <v>228</v>
      </c>
      <c r="O1834" s="44">
        <v>122</v>
      </c>
      <c r="P1834" s="36"/>
      <c r="Q1834" s="44">
        <v>77.14</v>
      </c>
      <c r="R1834" s="44">
        <v>2.2599999999999998</v>
      </c>
      <c r="S1834" s="41"/>
      <c r="T1834" s="41">
        <f t="shared" si="104"/>
        <v>-6.3912201420271177</v>
      </c>
      <c r="U1834" s="41">
        <f t="shared" si="105"/>
        <v>-194.38347320852162</v>
      </c>
    </row>
    <row r="1835" spans="1:21">
      <c r="A1835" s="43" t="s">
        <v>1164</v>
      </c>
      <c r="B1835" s="44">
        <v>931.15017758457304</v>
      </c>
      <c r="C1835" s="44">
        <v>1.11714349319442</v>
      </c>
      <c r="D1835" s="44"/>
      <c r="E1835" s="71">
        <v>83.060215246161306</v>
      </c>
      <c r="F1835" s="71">
        <v>3.73270482320746</v>
      </c>
      <c r="G1835" s="69">
        <v>5.2298915228351901E-2</v>
      </c>
      <c r="H1835" s="69">
        <v>4.9120393742395603E-3</v>
      </c>
      <c r="I1835" s="76">
        <v>0.44989927164194599</v>
      </c>
      <c r="J1835" s="44">
        <v>84.5</v>
      </c>
      <c r="K1835" s="44">
        <v>3.4</v>
      </c>
      <c r="L1835" s="44">
        <v>77.150000000000006</v>
      </c>
      <c r="M1835" s="44">
        <v>1.72</v>
      </c>
      <c r="N1835" s="44">
        <v>297</v>
      </c>
      <c r="O1835" s="44">
        <v>107</v>
      </c>
      <c r="P1835" s="36"/>
      <c r="Q1835" s="44">
        <v>76.69</v>
      </c>
      <c r="R1835" s="44">
        <v>1.71</v>
      </c>
      <c r="S1835" s="41"/>
      <c r="T1835" s="41">
        <f t="shared" si="104"/>
        <v>-9.5268956578094546</v>
      </c>
      <c r="U1835" s="41">
        <f t="shared" si="105"/>
        <v>-284.9643551523007</v>
      </c>
    </row>
    <row r="1836" spans="1:21">
      <c r="A1836" s="43" t="s">
        <v>1163</v>
      </c>
      <c r="B1836" s="44">
        <v>569.23784130191996</v>
      </c>
      <c r="C1836" s="44">
        <v>3.12139124410667</v>
      </c>
      <c r="D1836" s="44"/>
      <c r="E1836" s="71">
        <v>83.431656978804796</v>
      </c>
      <c r="F1836" s="71">
        <v>2.9901101904844101</v>
      </c>
      <c r="G1836" s="69">
        <v>4.6601480963523102E-2</v>
      </c>
      <c r="H1836" s="69">
        <v>4.4125480957315499E-3</v>
      </c>
      <c r="I1836" s="76">
        <v>5.5930362203322898E-2</v>
      </c>
      <c r="J1836" s="44">
        <v>75.3</v>
      </c>
      <c r="K1836" s="44">
        <v>3.61</v>
      </c>
      <c r="L1836" s="44">
        <v>76.81</v>
      </c>
      <c r="M1836" s="44">
        <v>1.37</v>
      </c>
      <c r="N1836" s="44">
        <v>27.8</v>
      </c>
      <c r="O1836" s="44">
        <v>113.5</v>
      </c>
      <c r="P1836" s="36"/>
      <c r="Q1836" s="44">
        <v>76.900000000000006</v>
      </c>
      <c r="R1836" s="44">
        <v>1.37</v>
      </c>
      <c r="S1836" s="41"/>
      <c r="T1836" s="41">
        <f t="shared" si="104"/>
        <v>1.9658898580914008</v>
      </c>
      <c r="U1836" s="41">
        <f t="shared" si="105"/>
        <v>63.806795990105456</v>
      </c>
    </row>
    <row r="1837" spans="1:21">
      <c r="A1837" s="43" t="s">
        <v>1162</v>
      </c>
      <c r="B1837" s="44">
        <v>892.43481954463698</v>
      </c>
      <c r="C1837" s="44">
        <v>2.2674241903832701</v>
      </c>
      <c r="D1837" s="44"/>
      <c r="E1837" s="71">
        <v>83.480743075294896</v>
      </c>
      <c r="F1837" s="71">
        <v>2.7663481886899901</v>
      </c>
      <c r="G1837" s="69">
        <v>4.8737588737442397E-2</v>
      </c>
      <c r="H1837" s="69">
        <v>3.5505339472758101E-3</v>
      </c>
      <c r="I1837" s="76">
        <v>0.322753753196793</v>
      </c>
      <c r="J1837" s="44">
        <v>78.58</v>
      </c>
      <c r="K1837" s="44">
        <v>2.63</v>
      </c>
      <c r="L1837" s="44">
        <v>76.760000000000005</v>
      </c>
      <c r="M1837" s="44">
        <v>1.26</v>
      </c>
      <c r="N1837" s="44">
        <v>134.19999999999999</v>
      </c>
      <c r="O1837" s="44">
        <v>85.6</v>
      </c>
      <c r="P1837" s="36"/>
      <c r="Q1837" s="44">
        <v>76.650000000000006</v>
      </c>
      <c r="R1837" s="44">
        <v>1.26</v>
      </c>
      <c r="S1837" s="41"/>
      <c r="T1837" s="41">
        <f t="shared" si="104"/>
        <v>-2.3710265763418357</v>
      </c>
      <c r="U1837" s="41">
        <f t="shared" si="105"/>
        <v>-74.830640958832689</v>
      </c>
    </row>
    <row r="1838" spans="1:21">
      <c r="A1838" s="43" t="s">
        <v>1161</v>
      </c>
      <c r="B1838" s="44">
        <v>842.23995568557598</v>
      </c>
      <c r="C1838" s="44">
        <v>2.0105493496146698</v>
      </c>
      <c r="D1838" s="44"/>
      <c r="E1838" s="71">
        <v>83.869848579868801</v>
      </c>
      <c r="F1838" s="71">
        <v>2.50175787661379</v>
      </c>
      <c r="G1838" s="69">
        <v>4.7905707680831897E-2</v>
      </c>
      <c r="H1838" s="69">
        <v>3.0358474797307299E-3</v>
      </c>
      <c r="I1838" s="76">
        <v>0.29764251650515999</v>
      </c>
      <c r="J1838" s="44">
        <v>76.94</v>
      </c>
      <c r="K1838" s="44">
        <v>2.2799999999999998</v>
      </c>
      <c r="L1838" s="44">
        <v>76.41</v>
      </c>
      <c r="M1838" s="44">
        <v>1.1299999999999999</v>
      </c>
      <c r="N1838" s="44">
        <v>93.5</v>
      </c>
      <c r="O1838" s="44">
        <v>75</v>
      </c>
      <c r="P1838" s="36"/>
      <c r="Q1838" s="44">
        <v>76.37</v>
      </c>
      <c r="R1838" s="44">
        <v>1.1299999999999999</v>
      </c>
      <c r="S1838" s="41"/>
      <c r="T1838" s="41">
        <f t="shared" si="104"/>
        <v>-0.69362648867949372</v>
      </c>
      <c r="U1838" s="41">
        <f t="shared" si="105"/>
        <v>-22.366182436853819</v>
      </c>
    </row>
    <row r="1839" spans="1:21">
      <c r="A1839" s="43" t="s">
        <v>1160</v>
      </c>
      <c r="B1839" s="44">
        <v>486.92941820233</v>
      </c>
      <c r="C1839" s="44">
        <v>3.2140242669965202</v>
      </c>
      <c r="D1839" s="44"/>
      <c r="E1839" s="71">
        <v>84.015786760644303</v>
      </c>
      <c r="F1839" s="71">
        <v>3.89853367750487</v>
      </c>
      <c r="G1839" s="69">
        <v>5.39835255367727E-2</v>
      </c>
      <c r="H1839" s="69">
        <v>6.1388234758396696E-3</v>
      </c>
      <c r="I1839" s="76">
        <v>0.14165514013500699</v>
      </c>
      <c r="J1839" s="44">
        <v>86.16</v>
      </c>
      <c r="K1839" s="44">
        <v>4.8099999999999996</v>
      </c>
      <c r="L1839" s="44">
        <v>76.28</v>
      </c>
      <c r="M1839" s="44">
        <v>1.76</v>
      </c>
      <c r="N1839" s="44">
        <v>369</v>
      </c>
      <c r="O1839" s="44">
        <v>128</v>
      </c>
      <c r="P1839" s="36"/>
      <c r="Q1839" s="44">
        <v>75.66</v>
      </c>
      <c r="R1839" s="44">
        <v>1.75</v>
      </c>
      <c r="S1839" s="41"/>
      <c r="T1839" s="41">
        <f t="shared" si="104"/>
        <v>-12.952281069743046</v>
      </c>
      <c r="U1839" s="41">
        <f t="shared" si="105"/>
        <v>-383.74410068169902</v>
      </c>
    </row>
    <row r="1840" spans="1:21">
      <c r="A1840" s="43" t="s">
        <v>1159</v>
      </c>
      <c r="B1840" s="44">
        <v>1133.1855812473</v>
      </c>
      <c r="C1840" s="44">
        <v>1.88014108217915</v>
      </c>
      <c r="D1840" s="44"/>
      <c r="E1840" s="71">
        <v>84.048029959763994</v>
      </c>
      <c r="F1840" s="71">
        <v>3.01651506817874</v>
      </c>
      <c r="G1840" s="69">
        <v>4.8971334046756201E-2</v>
      </c>
      <c r="H1840" s="69">
        <v>3.2496187573865798E-3</v>
      </c>
      <c r="I1840" s="76">
        <v>0.53245642246979696</v>
      </c>
      <c r="J1840" s="44">
        <v>78.430000000000007</v>
      </c>
      <c r="K1840" s="44">
        <v>2.12</v>
      </c>
      <c r="L1840" s="44">
        <v>76.25</v>
      </c>
      <c r="M1840" s="44">
        <v>1.36</v>
      </c>
      <c r="N1840" s="44">
        <v>145.4</v>
      </c>
      <c r="O1840" s="44">
        <v>77.8</v>
      </c>
      <c r="P1840" s="36"/>
      <c r="Q1840" s="44">
        <v>76.11</v>
      </c>
      <c r="R1840" s="44">
        <v>1.36</v>
      </c>
      <c r="S1840" s="41"/>
      <c r="T1840" s="41">
        <f t="shared" si="104"/>
        <v>-2.8590163934426318</v>
      </c>
      <c r="U1840" s="41">
        <f t="shared" si="105"/>
        <v>-90.688524590163951</v>
      </c>
    </row>
    <row r="1841" spans="1:21">
      <c r="A1841" s="43" t="s">
        <v>1158</v>
      </c>
      <c r="B1841" s="44">
        <v>660.99297729838895</v>
      </c>
      <c r="C1841" s="44">
        <v>3.35051905304466</v>
      </c>
      <c r="D1841" s="44"/>
      <c r="E1841" s="71">
        <v>84.158556659237803</v>
      </c>
      <c r="F1841" s="71">
        <v>4.6657951171938299</v>
      </c>
      <c r="G1841" s="69">
        <v>4.6788211238682799E-2</v>
      </c>
      <c r="H1841" s="69">
        <v>5.0918273450719703E-3</v>
      </c>
      <c r="I1841" s="76">
        <v>0.21863232190281801</v>
      </c>
      <c r="J1841" s="44">
        <v>74.959999999999994</v>
      </c>
      <c r="K1841" s="44">
        <v>4</v>
      </c>
      <c r="L1841" s="44">
        <v>76.150000000000006</v>
      </c>
      <c r="M1841" s="44">
        <v>2.1</v>
      </c>
      <c r="N1841" s="44">
        <v>37.4</v>
      </c>
      <c r="O1841" s="44">
        <v>130.19999999999999</v>
      </c>
      <c r="P1841" s="36"/>
      <c r="Q1841" s="44">
        <v>76.22</v>
      </c>
      <c r="R1841" s="44">
        <v>2.1</v>
      </c>
      <c r="S1841" s="41"/>
      <c r="T1841" s="41">
        <f t="shared" ref="T1841:T1860" si="106">(L1841-J1841)/L1841*100</f>
        <v>1.5627051871306787</v>
      </c>
      <c r="U1841" s="41">
        <f t="shared" ref="U1841:U1860" si="107">(L1841-N1841)/L1841*100</f>
        <v>50.886408404464881</v>
      </c>
    </row>
    <row r="1842" spans="1:21">
      <c r="A1842" s="43" t="s">
        <v>1157</v>
      </c>
      <c r="B1842" s="44">
        <v>880.62978940771598</v>
      </c>
      <c r="C1842" s="44">
        <v>2.0971610229059099</v>
      </c>
      <c r="D1842" s="44"/>
      <c r="E1842" s="71">
        <v>84.278646216130895</v>
      </c>
      <c r="F1842" s="71">
        <v>4.8445322104119697</v>
      </c>
      <c r="G1842" s="69">
        <v>4.9342784870636702E-2</v>
      </c>
      <c r="H1842" s="69">
        <v>3.4722030812298099E-3</v>
      </c>
      <c r="I1842" s="76">
        <v>0.29665021832356803</v>
      </c>
      <c r="J1842" s="44">
        <v>78.790000000000006</v>
      </c>
      <c r="K1842" s="44">
        <v>2.9</v>
      </c>
      <c r="L1842" s="44">
        <v>76.040000000000006</v>
      </c>
      <c r="M1842" s="44">
        <v>2.17</v>
      </c>
      <c r="N1842" s="44">
        <v>163.1</v>
      </c>
      <c r="O1842" s="44">
        <v>82.3</v>
      </c>
      <c r="P1842" s="36"/>
      <c r="Q1842" s="44">
        <v>75.87</v>
      </c>
      <c r="R1842" s="44">
        <v>2.17</v>
      </c>
      <c r="S1842" s="41"/>
      <c r="T1842" s="41">
        <f t="shared" si="106"/>
        <v>-3.6165176223040505</v>
      </c>
      <c r="U1842" s="41">
        <f t="shared" si="107"/>
        <v>-114.49237243556021</v>
      </c>
    </row>
    <row r="1843" spans="1:21">
      <c r="A1843" s="43" t="s">
        <v>1156</v>
      </c>
      <c r="B1843" s="44">
        <v>654.15690158863094</v>
      </c>
      <c r="C1843" s="44">
        <v>1.37243301104892</v>
      </c>
      <c r="D1843" s="44"/>
      <c r="E1843" s="71">
        <v>84.317742072204098</v>
      </c>
      <c r="F1843" s="71">
        <v>3.2701373653138099</v>
      </c>
      <c r="G1843" s="69">
        <v>4.6548298253025297E-2</v>
      </c>
      <c r="H1843" s="69">
        <v>2.7944536393830501E-3</v>
      </c>
      <c r="I1843" s="76">
        <v>6.62588023591347E-2</v>
      </c>
      <c r="J1843" s="44">
        <v>74.459999999999994</v>
      </c>
      <c r="K1843" s="44">
        <v>2.4900000000000002</v>
      </c>
      <c r="L1843" s="44">
        <v>76</v>
      </c>
      <c r="M1843" s="44">
        <v>1.47</v>
      </c>
      <c r="N1843" s="44">
        <v>25</v>
      </c>
      <c r="O1843" s="44">
        <v>72</v>
      </c>
      <c r="P1843" s="36"/>
      <c r="Q1843" s="44">
        <v>76.099999999999994</v>
      </c>
      <c r="R1843" s="44">
        <v>1.47</v>
      </c>
      <c r="S1843" s="41"/>
      <c r="T1843" s="41">
        <f t="shared" si="106"/>
        <v>2.0263157894736925</v>
      </c>
      <c r="U1843" s="41">
        <f t="shared" si="107"/>
        <v>67.10526315789474</v>
      </c>
    </row>
    <row r="1844" spans="1:21">
      <c r="A1844" s="43" t="s">
        <v>1155</v>
      </c>
      <c r="B1844" s="44">
        <v>732.63671307381605</v>
      </c>
      <c r="C1844" s="44">
        <v>2.5766996565718401</v>
      </c>
      <c r="D1844" s="44"/>
      <c r="E1844" s="71">
        <v>84.394180761933697</v>
      </c>
      <c r="F1844" s="71">
        <v>3.4625054632210901</v>
      </c>
      <c r="G1844" s="69">
        <v>4.6750649038781303E-2</v>
      </c>
      <c r="H1844" s="69">
        <v>2.8671208146473798E-3</v>
      </c>
      <c r="I1844" s="76">
        <v>-3.4547440958642102E-2</v>
      </c>
      <c r="J1844" s="44">
        <v>74.7</v>
      </c>
      <c r="K1844" s="44">
        <v>2.7</v>
      </c>
      <c r="L1844" s="44">
        <v>75.94</v>
      </c>
      <c r="M1844" s="44">
        <v>1.55</v>
      </c>
      <c r="N1844" s="44">
        <v>35.4</v>
      </c>
      <c r="O1844" s="44">
        <v>73.400000000000006</v>
      </c>
      <c r="P1844" s="36"/>
      <c r="Q1844" s="44">
        <v>75.989999999999995</v>
      </c>
      <c r="R1844" s="44">
        <v>1.55</v>
      </c>
      <c r="S1844" s="41"/>
      <c r="T1844" s="41">
        <f t="shared" si="106"/>
        <v>1.6328680537266196</v>
      </c>
      <c r="U1844" s="41">
        <f t="shared" si="107"/>
        <v>53.384250724255992</v>
      </c>
    </row>
    <row r="1845" spans="1:21">
      <c r="A1845" s="43" t="s">
        <v>1154</v>
      </c>
      <c r="B1845" s="44">
        <v>533.621357392557</v>
      </c>
      <c r="C1845" s="44">
        <v>0.58926556030126798</v>
      </c>
      <c r="D1845" s="44"/>
      <c r="E1845" s="71">
        <v>84.476932272464694</v>
      </c>
      <c r="F1845" s="71">
        <v>2.60022115138921</v>
      </c>
      <c r="G1845" s="69">
        <v>4.9141304333326002E-2</v>
      </c>
      <c r="H1845" s="69">
        <v>5.0608043749147697E-3</v>
      </c>
      <c r="I1845" s="76">
        <v>6.6025606447911098E-2</v>
      </c>
      <c r="J1845" s="44">
        <v>78.31</v>
      </c>
      <c r="K1845" s="44">
        <v>3.98</v>
      </c>
      <c r="L1845" s="44">
        <v>75.86</v>
      </c>
      <c r="M1845" s="44">
        <v>1.1599999999999999</v>
      </c>
      <c r="N1845" s="44">
        <v>154</v>
      </c>
      <c r="O1845" s="44">
        <v>121</v>
      </c>
      <c r="P1845" s="36"/>
      <c r="Q1845" s="44">
        <v>75.709999999999994</v>
      </c>
      <c r="R1845" s="44">
        <v>1.1599999999999999</v>
      </c>
      <c r="S1845" s="41"/>
      <c r="T1845" s="41">
        <f t="shared" si="106"/>
        <v>-3.2296335354600614</v>
      </c>
      <c r="U1845" s="41">
        <f t="shared" si="107"/>
        <v>-103.00553651463223</v>
      </c>
    </row>
    <row r="1846" spans="1:21">
      <c r="A1846" s="43" t="s">
        <v>1153</v>
      </c>
      <c r="B1846" s="44">
        <v>478.53921019480703</v>
      </c>
      <c r="C1846" s="44">
        <v>3.2312550901999999</v>
      </c>
      <c r="D1846" s="44"/>
      <c r="E1846" s="71">
        <v>84.520181578159793</v>
      </c>
      <c r="F1846" s="71">
        <v>3.4996881473353798</v>
      </c>
      <c r="G1846" s="69">
        <v>4.6513368842252802E-2</v>
      </c>
      <c r="H1846" s="69">
        <v>3.71306549608864E-3</v>
      </c>
      <c r="I1846" s="76">
        <v>0.20845645353197001</v>
      </c>
      <c r="J1846" s="44">
        <v>74.23</v>
      </c>
      <c r="K1846" s="44">
        <v>2.93</v>
      </c>
      <c r="L1846" s="44">
        <v>75.819999999999993</v>
      </c>
      <c r="M1846" s="44">
        <v>1.56</v>
      </c>
      <c r="N1846" s="44">
        <v>23.2</v>
      </c>
      <c r="O1846" s="44">
        <v>95.8</v>
      </c>
      <c r="P1846" s="36"/>
      <c r="Q1846" s="44">
        <v>75.92</v>
      </c>
      <c r="R1846" s="44">
        <v>1.56</v>
      </c>
      <c r="S1846" s="41"/>
      <c r="T1846" s="41">
        <f t="shared" si="106"/>
        <v>2.097072012661553</v>
      </c>
      <c r="U1846" s="41">
        <f t="shared" si="107"/>
        <v>69.401213400158269</v>
      </c>
    </row>
    <row r="1847" spans="1:21">
      <c r="A1847" s="43" t="s">
        <v>1152</v>
      </c>
      <c r="B1847" s="44">
        <v>1180.20638109787</v>
      </c>
      <c r="C1847" s="44">
        <v>2.2180540103162398</v>
      </c>
      <c r="D1847" s="44"/>
      <c r="E1847" s="71">
        <v>84.761420474861296</v>
      </c>
      <c r="F1847" s="71">
        <v>3.9989143641929599</v>
      </c>
      <c r="G1847" s="69">
        <v>4.7338559225372202E-2</v>
      </c>
      <c r="H1847" s="69">
        <v>3.4865919177634402E-3</v>
      </c>
      <c r="I1847" s="76">
        <v>0.26670467512263601</v>
      </c>
      <c r="J1847" s="44">
        <v>75.290000000000006</v>
      </c>
      <c r="K1847" s="44">
        <v>2.76</v>
      </c>
      <c r="L1847" s="44">
        <v>75.61</v>
      </c>
      <c r="M1847" s="44">
        <v>1.77</v>
      </c>
      <c r="N1847" s="44">
        <v>65.3</v>
      </c>
      <c r="O1847" s="44">
        <v>87.7</v>
      </c>
      <c r="P1847" s="36"/>
      <c r="Q1847" s="44">
        <v>75.63</v>
      </c>
      <c r="R1847" s="44">
        <v>1.77</v>
      </c>
      <c r="S1847" s="41"/>
      <c r="T1847" s="41">
        <f t="shared" si="106"/>
        <v>0.4232244412114709</v>
      </c>
      <c r="U1847" s="41">
        <f t="shared" si="107"/>
        <v>13.635762465282372</v>
      </c>
    </row>
    <row r="1848" spans="1:21">
      <c r="A1848" s="43" t="s">
        <v>1151</v>
      </c>
      <c r="B1848" s="44">
        <v>919.88550976793795</v>
      </c>
      <c r="C1848" s="44">
        <v>1.66648342295263</v>
      </c>
      <c r="D1848" s="44"/>
      <c r="E1848" s="71">
        <v>85.095006405781106</v>
      </c>
      <c r="F1848" s="71">
        <v>5.6732746030589203</v>
      </c>
      <c r="G1848" s="69">
        <v>4.9891826826685699E-2</v>
      </c>
      <c r="H1848" s="69">
        <v>3.8949351196663502E-3</v>
      </c>
      <c r="I1848" s="76">
        <v>0.54860099785176597</v>
      </c>
      <c r="J1848" s="44">
        <v>78.900000000000006</v>
      </c>
      <c r="K1848" s="44">
        <v>2.64</v>
      </c>
      <c r="L1848" s="44">
        <v>75.31</v>
      </c>
      <c r="M1848" s="44">
        <v>2.5</v>
      </c>
      <c r="N1848" s="44">
        <v>188.9</v>
      </c>
      <c r="O1848" s="44">
        <v>90.8</v>
      </c>
      <c r="P1848" s="36"/>
      <c r="Q1848" s="44">
        <v>75.09</v>
      </c>
      <c r="R1848" s="44">
        <v>2.4900000000000002</v>
      </c>
      <c r="S1848" s="41"/>
      <c r="T1848" s="41">
        <f t="shared" si="106"/>
        <v>-4.7669632186960609</v>
      </c>
      <c r="U1848" s="41">
        <f t="shared" si="107"/>
        <v>-150.82990306732174</v>
      </c>
    </row>
    <row r="1849" spans="1:21">
      <c r="A1849" s="43" t="s">
        <v>1150</v>
      </c>
      <c r="B1849" s="44">
        <v>1189.0511538841199</v>
      </c>
      <c r="C1849" s="44">
        <v>1.4242652537585501</v>
      </c>
      <c r="D1849" s="44"/>
      <c r="E1849" s="71">
        <v>85.209397831768797</v>
      </c>
      <c r="F1849" s="71">
        <v>4.0625835132863601</v>
      </c>
      <c r="G1849" s="69">
        <v>4.8808528470111301E-2</v>
      </c>
      <c r="H1849" s="69">
        <v>2.7586282441132998E-3</v>
      </c>
      <c r="I1849" s="76">
        <v>8.0516878274301297E-3</v>
      </c>
      <c r="J1849" s="44">
        <v>77.150000000000006</v>
      </c>
      <c r="K1849" s="44">
        <v>2.74</v>
      </c>
      <c r="L1849" s="44">
        <v>75.209999999999994</v>
      </c>
      <c r="M1849" s="44">
        <v>1.78</v>
      </c>
      <c r="N1849" s="44">
        <v>137.6</v>
      </c>
      <c r="O1849" s="44">
        <v>66.400000000000006</v>
      </c>
      <c r="P1849" s="36"/>
      <c r="Q1849" s="44">
        <v>75.09</v>
      </c>
      <c r="R1849" s="44">
        <v>1.78</v>
      </c>
      <c r="S1849" s="41"/>
      <c r="T1849" s="41">
        <f t="shared" si="106"/>
        <v>-2.5794442228427235</v>
      </c>
      <c r="U1849" s="41">
        <f t="shared" si="107"/>
        <v>-82.954394362451808</v>
      </c>
    </row>
    <row r="1850" spans="1:21">
      <c r="A1850" s="43" t="s">
        <v>1149</v>
      </c>
      <c r="B1850" s="44">
        <v>702.87556204025998</v>
      </c>
      <c r="C1850" s="44">
        <v>0.86371812336727305</v>
      </c>
      <c r="D1850" s="44"/>
      <c r="E1850" s="71">
        <v>85.369987189346702</v>
      </c>
      <c r="F1850" s="71">
        <v>3.33405639800857</v>
      </c>
      <c r="G1850" s="69">
        <v>4.4853626243169603E-2</v>
      </c>
      <c r="H1850" s="69">
        <v>3.10231114010312E-3</v>
      </c>
      <c r="I1850" s="76">
        <v>0.367181450753085</v>
      </c>
      <c r="J1850" s="44">
        <v>70.98</v>
      </c>
      <c r="K1850" s="44">
        <v>2.25</v>
      </c>
      <c r="L1850" s="44">
        <v>75.069999999999993</v>
      </c>
      <c r="M1850" s="44">
        <v>1.46</v>
      </c>
      <c r="N1850" s="44">
        <v>1.6000000000000001E-4</v>
      </c>
      <c r="O1850" s="44">
        <v>85.501649999999998</v>
      </c>
      <c r="P1850" s="36"/>
      <c r="Q1850" s="44">
        <v>75.33</v>
      </c>
      <c r="R1850" s="44">
        <v>1.46</v>
      </c>
      <c r="S1850" s="41"/>
      <c r="T1850" s="41">
        <f t="shared" si="106"/>
        <v>5.4482483015851733</v>
      </c>
      <c r="U1850" s="41">
        <f t="shared" si="107"/>
        <v>99.999786865592128</v>
      </c>
    </row>
    <row r="1851" spans="1:21">
      <c r="A1851" s="43" t="s">
        <v>1148</v>
      </c>
      <c r="B1851" s="44">
        <v>682.37718380263902</v>
      </c>
      <c r="C1851" s="44">
        <v>1.80645992795829</v>
      </c>
      <c r="D1851" s="44"/>
      <c r="E1851" s="71">
        <v>86.0901306158528</v>
      </c>
      <c r="F1851" s="71">
        <v>2.9128851686303401</v>
      </c>
      <c r="G1851" s="69">
        <v>4.9047370770082997E-2</v>
      </c>
      <c r="H1851" s="69">
        <v>3.61130112007336E-3</v>
      </c>
      <c r="I1851" s="76">
        <v>0.47289843767022</v>
      </c>
      <c r="J1851" s="44">
        <v>76.75</v>
      </c>
      <c r="K1851" s="44">
        <v>2.4</v>
      </c>
      <c r="L1851" s="44">
        <v>74.45</v>
      </c>
      <c r="M1851" s="44">
        <v>1.25</v>
      </c>
      <c r="N1851" s="44">
        <v>149</v>
      </c>
      <c r="O1851" s="44">
        <v>86.3</v>
      </c>
      <c r="P1851" s="36"/>
      <c r="Q1851" s="44">
        <v>74.31</v>
      </c>
      <c r="R1851" s="44">
        <v>1.25</v>
      </c>
      <c r="S1851" s="41"/>
      <c r="T1851" s="41">
        <f t="shared" si="106"/>
        <v>-3.0893216924110103</v>
      </c>
      <c r="U1851" s="41">
        <f t="shared" si="107"/>
        <v>-100.13431833445266</v>
      </c>
    </row>
    <row r="1852" spans="1:21">
      <c r="A1852" s="43" t="s">
        <v>1147</v>
      </c>
      <c r="B1852" s="44">
        <v>1849.4629570991301</v>
      </c>
      <c r="C1852" s="44">
        <v>1.50816819622748</v>
      </c>
      <c r="D1852" s="44"/>
      <c r="E1852" s="71">
        <v>86.427833856583504</v>
      </c>
      <c r="F1852" s="71">
        <v>5.6983206941535798</v>
      </c>
      <c r="G1852" s="69">
        <v>5.3990347089311101E-2</v>
      </c>
      <c r="H1852" s="69">
        <v>3.5687043242338501E-3</v>
      </c>
      <c r="I1852" s="76">
        <v>-1.2267584871265801E-2</v>
      </c>
      <c r="J1852" s="44">
        <v>83.86</v>
      </c>
      <c r="K1852" s="44">
        <v>3.78</v>
      </c>
      <c r="L1852" s="44">
        <v>74.16</v>
      </c>
      <c r="M1852" s="44">
        <v>2.4300000000000002</v>
      </c>
      <c r="N1852" s="44">
        <v>369.6</v>
      </c>
      <c r="O1852" s="44">
        <v>74.400000000000006</v>
      </c>
      <c r="P1852" s="36"/>
      <c r="Q1852" s="44">
        <v>73.73</v>
      </c>
      <c r="R1852" s="44">
        <v>2.42</v>
      </c>
      <c r="S1852" s="41"/>
      <c r="T1852" s="41">
        <f t="shared" si="106"/>
        <v>-13.079827400215754</v>
      </c>
      <c r="U1852" s="41">
        <f t="shared" si="107"/>
        <v>-398.38187702265378</v>
      </c>
    </row>
    <row r="1853" spans="1:21">
      <c r="A1853" s="43" t="s">
        <v>1146</v>
      </c>
      <c r="B1853" s="44">
        <v>680.77231031781503</v>
      </c>
      <c r="C1853" s="44">
        <v>1.45643135482321</v>
      </c>
      <c r="D1853" s="44"/>
      <c r="E1853" s="71">
        <v>86.703946142278994</v>
      </c>
      <c r="F1853" s="71">
        <v>2.72434772165205</v>
      </c>
      <c r="G1853" s="69">
        <v>5.03349328039581E-2</v>
      </c>
      <c r="H1853" s="69">
        <v>3.3523806740227398E-3</v>
      </c>
      <c r="I1853" s="76">
        <v>0.32412732574671099</v>
      </c>
      <c r="J1853" s="44">
        <v>78.150000000000006</v>
      </c>
      <c r="K1853" s="44">
        <v>2.4</v>
      </c>
      <c r="L1853" s="44">
        <v>73.92</v>
      </c>
      <c r="M1853" s="44">
        <v>1.1499999999999999</v>
      </c>
      <c r="N1853" s="44">
        <v>209.4</v>
      </c>
      <c r="O1853" s="44">
        <v>77.2</v>
      </c>
      <c r="P1853" s="36"/>
      <c r="Q1853" s="44">
        <v>73.66</v>
      </c>
      <c r="R1853" s="44">
        <v>1.1499999999999999</v>
      </c>
      <c r="S1853" s="41"/>
      <c r="T1853" s="41">
        <f t="shared" si="106"/>
        <v>-5.7224025974026027</v>
      </c>
      <c r="U1853" s="41">
        <f t="shared" si="107"/>
        <v>-183.27922077922082</v>
      </c>
    </row>
    <row r="1854" spans="1:21">
      <c r="A1854" s="43" t="s">
        <v>1145</v>
      </c>
      <c r="B1854" s="44">
        <v>399.83787830933602</v>
      </c>
      <c r="C1854" s="44">
        <v>11.3038917644276</v>
      </c>
      <c r="D1854" s="44"/>
      <c r="E1854" s="71">
        <v>86.7089353856977</v>
      </c>
      <c r="F1854" s="71">
        <v>3.7810791078600401</v>
      </c>
      <c r="G1854" s="69">
        <v>5.45333488564941E-2</v>
      </c>
      <c r="H1854" s="69">
        <v>6.4001306936793496E-3</v>
      </c>
      <c r="I1854" s="76">
        <v>0.22897051725178999</v>
      </c>
      <c r="J1854" s="44">
        <v>84.4</v>
      </c>
      <c r="K1854" s="44">
        <v>4.68</v>
      </c>
      <c r="L1854" s="44">
        <v>73.92</v>
      </c>
      <c r="M1854" s="44">
        <v>1.6</v>
      </c>
      <c r="N1854" s="44">
        <v>392</v>
      </c>
      <c r="O1854" s="44">
        <v>132</v>
      </c>
      <c r="P1854" s="36"/>
      <c r="Q1854" s="44">
        <v>73.27</v>
      </c>
      <c r="R1854" s="44">
        <v>1.59</v>
      </c>
      <c r="S1854" s="41"/>
      <c r="T1854" s="41">
        <f t="shared" si="106"/>
        <v>-14.177489177489184</v>
      </c>
      <c r="U1854" s="41">
        <f t="shared" si="107"/>
        <v>-430.30303030303025</v>
      </c>
    </row>
    <row r="1855" spans="1:21">
      <c r="A1855" s="43" t="s">
        <v>1144</v>
      </c>
      <c r="B1855" s="44">
        <v>594.41548805550894</v>
      </c>
      <c r="C1855" s="44">
        <v>2.35350609559607</v>
      </c>
      <c r="D1855" s="44"/>
      <c r="E1855" s="71">
        <v>86.754906254454895</v>
      </c>
      <c r="F1855" s="71">
        <v>2.7870156784295101</v>
      </c>
      <c r="G1855" s="69">
        <v>4.9980606012805899E-2</v>
      </c>
      <c r="H1855" s="69">
        <v>4.4544108436974702E-3</v>
      </c>
      <c r="I1855" s="76">
        <v>0.17384113486703601</v>
      </c>
      <c r="J1855" s="44">
        <v>77.58</v>
      </c>
      <c r="K1855" s="44">
        <v>3.34</v>
      </c>
      <c r="L1855" s="44">
        <v>73.88</v>
      </c>
      <c r="M1855" s="44">
        <v>1.18</v>
      </c>
      <c r="N1855" s="44">
        <v>193</v>
      </c>
      <c r="O1855" s="44">
        <v>104</v>
      </c>
      <c r="P1855" s="36"/>
      <c r="Q1855" s="44">
        <v>73.650000000000006</v>
      </c>
      <c r="R1855" s="44">
        <v>1.18</v>
      </c>
      <c r="S1855" s="41"/>
      <c r="T1855" s="41">
        <f t="shared" si="106"/>
        <v>-5.0081212777477031</v>
      </c>
      <c r="U1855" s="41">
        <f t="shared" si="107"/>
        <v>-161.23443421765026</v>
      </c>
    </row>
    <row r="1856" spans="1:21">
      <c r="A1856" s="43" t="s">
        <v>1143</v>
      </c>
      <c r="B1856" s="44">
        <v>468.913093365615</v>
      </c>
      <c r="C1856" s="44">
        <v>2.1403567531313099</v>
      </c>
      <c r="D1856" s="44"/>
      <c r="E1856" s="71">
        <v>87.026256125774907</v>
      </c>
      <c r="F1856" s="71">
        <v>5.2430423796165098</v>
      </c>
      <c r="G1856" s="69">
        <v>5.7950497394483602E-2</v>
      </c>
      <c r="H1856" s="69">
        <v>6.2150580955377399E-3</v>
      </c>
      <c r="I1856" s="76">
        <v>0.13763482914007999</v>
      </c>
      <c r="J1856" s="44">
        <v>89.15</v>
      </c>
      <c r="K1856" s="44">
        <v>4.93</v>
      </c>
      <c r="L1856" s="44">
        <v>73.650000000000006</v>
      </c>
      <c r="M1856" s="44">
        <v>2.21</v>
      </c>
      <c r="N1856" s="44">
        <v>527</v>
      </c>
      <c r="O1856" s="44">
        <v>118</v>
      </c>
      <c r="P1856" s="36"/>
      <c r="Q1856" s="44">
        <v>72.69</v>
      </c>
      <c r="R1856" s="44">
        <v>2.1800000000000002</v>
      </c>
      <c r="S1856" s="41"/>
      <c r="T1856" s="41">
        <f t="shared" si="106"/>
        <v>-21.045485403937541</v>
      </c>
      <c r="U1856" s="41">
        <f t="shared" si="107"/>
        <v>-615.54650373387642</v>
      </c>
    </row>
    <row r="1857" spans="1:21">
      <c r="A1857" s="43" t="s">
        <v>1142</v>
      </c>
      <c r="B1857" s="44">
        <v>1051.12708216346</v>
      </c>
      <c r="C1857" s="44">
        <v>1.51076106474224</v>
      </c>
      <c r="D1857" s="44"/>
      <c r="E1857" s="71">
        <v>87.073195553056294</v>
      </c>
      <c r="F1857" s="71">
        <v>4.0047263274543203</v>
      </c>
      <c r="G1857" s="69">
        <v>5.1952429393198302E-2</v>
      </c>
      <c r="H1857" s="69">
        <v>3.6256615877476701E-3</v>
      </c>
      <c r="I1857" s="76">
        <v>0.28737091897790001</v>
      </c>
      <c r="J1857" s="44">
        <v>80.239999999999995</v>
      </c>
      <c r="K1857" s="44">
        <v>2.77</v>
      </c>
      <c r="L1857" s="44">
        <v>73.61</v>
      </c>
      <c r="M1857" s="44">
        <v>1.68</v>
      </c>
      <c r="N1857" s="44">
        <v>282.3</v>
      </c>
      <c r="O1857" s="44">
        <v>79.8</v>
      </c>
      <c r="P1857" s="36"/>
      <c r="Q1857" s="44">
        <v>73.2</v>
      </c>
      <c r="R1857" s="44">
        <v>1.67</v>
      </c>
      <c r="S1857" s="41"/>
      <c r="T1857" s="41">
        <f t="shared" si="106"/>
        <v>-9.0069284064665069</v>
      </c>
      <c r="U1857" s="41">
        <f t="shared" si="107"/>
        <v>-283.50767558755604</v>
      </c>
    </row>
    <row r="1858" spans="1:21">
      <c r="A1858" s="43" t="s">
        <v>1141</v>
      </c>
      <c r="B1858" s="44">
        <v>556.30298832801498</v>
      </c>
      <c r="C1858" s="44">
        <v>2.70828071948814</v>
      </c>
      <c r="D1858" s="44"/>
      <c r="E1858" s="71">
        <v>88.005009473065201</v>
      </c>
      <c r="F1858" s="71">
        <v>3.2167437031994099</v>
      </c>
      <c r="G1858" s="69">
        <v>4.52200328433328E-2</v>
      </c>
      <c r="H1858" s="69">
        <v>2.5595094074778398E-3</v>
      </c>
      <c r="I1858" s="76">
        <v>-0.24709131075712301</v>
      </c>
      <c r="J1858" s="44">
        <v>69.47</v>
      </c>
      <c r="K1858" s="44">
        <v>2.5</v>
      </c>
      <c r="L1858" s="44">
        <v>72.84</v>
      </c>
      <c r="M1858" s="44">
        <v>1.32</v>
      </c>
      <c r="N1858" s="44">
        <v>1.8000000000000001E-4</v>
      </c>
      <c r="O1858" s="44">
        <v>67.543220000000005</v>
      </c>
      <c r="P1858" s="36"/>
      <c r="Q1858" s="44">
        <v>73.05</v>
      </c>
      <c r="R1858" s="44">
        <v>1.33</v>
      </c>
      <c r="S1858" s="41"/>
      <c r="T1858" s="41">
        <f t="shared" si="106"/>
        <v>4.6265788028555797</v>
      </c>
      <c r="U1858" s="41">
        <f t="shared" si="107"/>
        <v>99.999752883031306</v>
      </c>
    </row>
    <row r="1859" spans="1:21">
      <c r="A1859" s="43" t="s">
        <v>1140</v>
      </c>
      <c r="B1859" s="44">
        <v>299.229777305666</v>
      </c>
      <c r="C1859" s="44">
        <v>2.4387311486540502</v>
      </c>
      <c r="D1859" s="44"/>
      <c r="E1859" s="71">
        <v>88.806234379694502</v>
      </c>
      <c r="F1859" s="71">
        <v>3.7638560859977299</v>
      </c>
      <c r="G1859" s="69">
        <v>4.8295200936173101E-2</v>
      </c>
      <c r="H1859" s="69">
        <v>6.7562820663808702E-3</v>
      </c>
      <c r="I1859" s="76">
        <v>6.2968357463847801E-3</v>
      </c>
      <c r="J1859" s="44">
        <v>73.39</v>
      </c>
      <c r="K1859" s="44">
        <v>5.17</v>
      </c>
      <c r="L1859" s="44">
        <v>72.180000000000007</v>
      </c>
      <c r="M1859" s="44">
        <v>1.52</v>
      </c>
      <c r="N1859" s="44">
        <v>113</v>
      </c>
      <c r="O1859" s="44">
        <v>165</v>
      </c>
      <c r="P1859" s="36"/>
      <c r="Q1859" s="44">
        <v>72.11</v>
      </c>
      <c r="R1859" s="44">
        <v>1.52</v>
      </c>
      <c r="S1859" s="41"/>
      <c r="T1859" s="41">
        <f t="shared" si="106"/>
        <v>-1.6763646439456825</v>
      </c>
      <c r="U1859" s="41">
        <f t="shared" si="107"/>
        <v>-56.553061789969505</v>
      </c>
    </row>
    <row r="1860" spans="1:21">
      <c r="A1860" s="43" t="s">
        <v>1139</v>
      </c>
      <c r="B1860" s="44">
        <v>404.63417473586497</v>
      </c>
      <c r="C1860" s="44">
        <v>4.9195192705882897</v>
      </c>
      <c r="D1860" s="44"/>
      <c r="E1860" s="71">
        <v>91.651131732366906</v>
      </c>
      <c r="F1860" s="71">
        <v>3.4788475662895499</v>
      </c>
      <c r="G1860" s="69">
        <v>4.5769881966224397E-2</v>
      </c>
      <c r="H1860" s="69">
        <v>5.1137381388943401E-3</v>
      </c>
      <c r="I1860" s="76">
        <v>0.234672928064801</v>
      </c>
      <c r="J1860" s="44">
        <v>67.58</v>
      </c>
      <c r="K1860" s="44">
        <v>3.57</v>
      </c>
      <c r="L1860" s="44">
        <v>69.959999999999994</v>
      </c>
      <c r="M1860" s="44">
        <v>1.32</v>
      </c>
      <c r="N1860" s="44">
        <v>1.6000000000000001E-4</v>
      </c>
      <c r="O1860" s="44">
        <v>131.71677</v>
      </c>
      <c r="P1860" s="36"/>
      <c r="Q1860" s="44">
        <v>70.099999999999994</v>
      </c>
      <c r="R1860" s="44">
        <v>1.32</v>
      </c>
      <c r="S1860" s="41"/>
      <c r="T1860" s="41">
        <f t="shared" si="106"/>
        <v>3.4019439679816981</v>
      </c>
      <c r="U1860" s="41">
        <f t="shared" si="107"/>
        <v>99.999771297884507</v>
      </c>
    </row>
    <row r="1861" spans="1:21">
      <c r="A1861" s="43"/>
      <c r="B1861" s="44"/>
      <c r="C1861" s="44"/>
      <c r="D1861" s="44"/>
      <c r="E1861" s="71"/>
      <c r="F1861" s="71"/>
      <c r="G1861" s="69"/>
      <c r="H1861" s="69"/>
      <c r="I1861" s="76"/>
      <c r="J1861" s="44"/>
      <c r="K1861" s="44"/>
      <c r="L1861" s="44"/>
      <c r="M1861" s="44"/>
      <c r="N1861" s="44"/>
      <c r="O1861" s="44"/>
      <c r="P1861" s="36"/>
      <c r="Q1861" s="44"/>
      <c r="R1861" s="44"/>
      <c r="S1861" s="41"/>
      <c r="T1861" s="41"/>
      <c r="U1861" s="41"/>
    </row>
    <row r="1862" spans="1:21">
      <c r="A1862" s="43" t="s">
        <v>1138</v>
      </c>
      <c r="B1862" s="44">
        <v>1333.3248742518199</v>
      </c>
      <c r="C1862" s="44">
        <v>6.4924875648616398</v>
      </c>
      <c r="D1862" s="44"/>
      <c r="E1862" s="71">
        <v>3.8779963681893199</v>
      </c>
      <c r="F1862" s="71">
        <v>0.18165789092433901</v>
      </c>
      <c r="G1862" s="69">
        <v>9.8975402417983097E-2</v>
      </c>
      <c r="H1862" s="69">
        <v>4.48402482120189E-3</v>
      </c>
      <c r="I1862" s="76">
        <v>0.39266494904823201</v>
      </c>
      <c r="J1862" s="44">
        <v>1531.1</v>
      </c>
      <c r="K1862" s="44">
        <v>20.100000000000001</v>
      </c>
      <c r="L1862" s="44">
        <v>1478.9</v>
      </c>
      <c r="M1862" s="44">
        <v>31</v>
      </c>
      <c r="N1862" s="44">
        <v>1604.1</v>
      </c>
      <c r="O1862" s="44">
        <v>42.2</v>
      </c>
      <c r="P1862" s="36"/>
      <c r="Q1862" s="44">
        <v>1468.3</v>
      </c>
      <c r="R1862" s="44">
        <v>30.8</v>
      </c>
      <c r="S1862" s="41"/>
      <c r="T1862" s="41">
        <f t="shared" ref="T1862:T1905" si="108">(L1862-J1862)/L1862*100</f>
        <v>-3.5296504158496056</v>
      </c>
      <c r="U1862" s="41">
        <f t="shared" ref="U1862:U1905" si="109">(L1862-N1862)/L1862*100</f>
        <v>-8.4657515721143959</v>
      </c>
    </row>
    <row r="1863" spans="1:21">
      <c r="A1863" s="43" t="s">
        <v>1137</v>
      </c>
      <c r="B1863" s="44">
        <v>273.68630664109298</v>
      </c>
      <c r="C1863" s="44">
        <v>2.4382696430843298</v>
      </c>
      <c r="D1863" s="44"/>
      <c r="E1863" s="71">
        <v>8.1581615040213507</v>
      </c>
      <c r="F1863" s="71">
        <v>0.32578691709708801</v>
      </c>
      <c r="G1863" s="69">
        <v>8.7944859190514701E-2</v>
      </c>
      <c r="H1863" s="69">
        <v>3.4566353268115101E-3</v>
      </c>
      <c r="I1863" s="76">
        <v>-2.2543696517744599E-2</v>
      </c>
      <c r="J1863" s="44">
        <v>924.6</v>
      </c>
      <c r="K1863" s="44">
        <v>17.2</v>
      </c>
      <c r="L1863" s="44">
        <v>745.4</v>
      </c>
      <c r="M1863" s="44">
        <v>14.1</v>
      </c>
      <c r="N1863" s="44">
        <v>1380.4</v>
      </c>
      <c r="O1863" s="44">
        <v>37.799999999999997</v>
      </c>
      <c r="P1863" s="36"/>
      <c r="Q1863" s="44">
        <v>724.4</v>
      </c>
      <c r="R1863" s="44">
        <v>13.7</v>
      </c>
      <c r="S1863" s="41"/>
      <c r="T1863" s="41">
        <f t="shared" si="108"/>
        <v>-24.040783471961369</v>
      </c>
      <c r="U1863" s="41">
        <f t="shared" si="109"/>
        <v>-85.189160182452397</v>
      </c>
    </row>
    <row r="1864" spans="1:21">
      <c r="A1864" s="43" t="s">
        <v>1136</v>
      </c>
      <c r="B1864" s="44">
        <v>381.38092857847499</v>
      </c>
      <c r="C1864" s="44">
        <v>2.4434439372317298</v>
      </c>
      <c r="D1864" s="44"/>
      <c r="E1864" s="71">
        <v>13.7043868189383</v>
      </c>
      <c r="F1864" s="71">
        <v>1.76067249485627</v>
      </c>
      <c r="G1864" s="69">
        <v>0.10093137442213899</v>
      </c>
      <c r="H1864" s="69">
        <v>4.1027343599092797E-3</v>
      </c>
      <c r="I1864" s="76">
        <v>-1.42064117602782E-2</v>
      </c>
      <c r="J1864" s="44">
        <v>711.4</v>
      </c>
      <c r="K1864" s="44">
        <v>34.6</v>
      </c>
      <c r="L1864" s="44">
        <v>454</v>
      </c>
      <c r="M1864" s="44">
        <v>28.2</v>
      </c>
      <c r="N1864" s="44">
        <v>1640.5</v>
      </c>
      <c r="O1864" s="44">
        <v>37.700000000000003</v>
      </c>
      <c r="P1864" s="36"/>
      <c r="Q1864" s="44">
        <v>436.2</v>
      </c>
      <c r="R1864" s="44">
        <v>27.1</v>
      </c>
      <c r="S1864" s="41"/>
      <c r="T1864" s="41">
        <f t="shared" si="108"/>
        <v>-56.696035242290741</v>
      </c>
      <c r="U1864" s="41">
        <f t="shared" si="109"/>
        <v>-261.34361233480178</v>
      </c>
    </row>
    <row r="1865" spans="1:21">
      <c r="A1865" s="43" t="s">
        <v>1135</v>
      </c>
      <c r="B1865" s="44">
        <v>898.02384027412199</v>
      </c>
      <c r="C1865" s="44">
        <v>1.44356561342707</v>
      </c>
      <c r="D1865" s="44"/>
      <c r="E1865" s="71">
        <v>16.850637085450099</v>
      </c>
      <c r="F1865" s="71">
        <v>0.777254050559962</v>
      </c>
      <c r="G1865" s="69">
        <v>8.6569829808521195E-2</v>
      </c>
      <c r="H1865" s="69">
        <v>5.5701603197632604E-3</v>
      </c>
      <c r="I1865" s="76">
        <v>0.41024059705061999</v>
      </c>
      <c r="J1865" s="44">
        <v>543.6</v>
      </c>
      <c r="K1865" s="44">
        <v>13</v>
      </c>
      <c r="L1865" s="44">
        <v>371.64</v>
      </c>
      <c r="M1865" s="44">
        <v>8.33</v>
      </c>
      <c r="N1865" s="44">
        <v>1350.1</v>
      </c>
      <c r="O1865" s="44">
        <v>62.1</v>
      </c>
      <c r="P1865" s="36"/>
      <c r="Q1865" s="44">
        <v>356.89</v>
      </c>
      <c r="R1865" s="44">
        <v>8.01</v>
      </c>
      <c r="S1865" s="41"/>
      <c r="T1865" s="41">
        <f t="shared" si="108"/>
        <v>-46.270584436551516</v>
      </c>
      <c r="U1865" s="41">
        <f t="shared" si="109"/>
        <v>-263.28167043375311</v>
      </c>
    </row>
    <row r="1866" spans="1:21">
      <c r="A1866" s="43" t="s">
        <v>1134</v>
      </c>
      <c r="B1866" s="44">
        <v>1402.3021023045801</v>
      </c>
      <c r="C1866" s="44">
        <v>1.0496651475065699</v>
      </c>
      <c r="D1866" s="44"/>
      <c r="E1866" s="71">
        <v>53.388389460833501</v>
      </c>
      <c r="F1866" s="71">
        <v>5.7813900347404097</v>
      </c>
      <c r="G1866" s="69">
        <v>6.0574811953546803E-2</v>
      </c>
      <c r="H1866" s="69">
        <v>4.9383381906050799E-3</v>
      </c>
      <c r="I1866" s="76">
        <v>-0.42487530675833801</v>
      </c>
      <c r="J1866" s="44">
        <v>147.5</v>
      </c>
      <c r="K1866" s="44">
        <v>11</v>
      </c>
      <c r="L1866" s="44">
        <v>119.63</v>
      </c>
      <c r="M1866" s="44">
        <v>6.42</v>
      </c>
      <c r="N1866" s="44">
        <v>623.20000000000005</v>
      </c>
      <c r="O1866" s="44">
        <v>87.9</v>
      </c>
      <c r="P1866" s="36"/>
      <c r="Q1866" s="44">
        <v>117.81</v>
      </c>
      <c r="R1866" s="44">
        <v>6.32</v>
      </c>
      <c r="S1866" s="41"/>
      <c r="T1866" s="41">
        <f t="shared" si="108"/>
        <v>-23.296831898353261</v>
      </c>
      <c r="U1866" s="41">
        <f t="shared" si="109"/>
        <v>-420.93956365460173</v>
      </c>
    </row>
    <row r="1867" spans="1:21">
      <c r="A1867" s="43" t="s">
        <v>1133</v>
      </c>
      <c r="B1867" s="44">
        <v>935.19277192054597</v>
      </c>
      <c r="C1867" s="44">
        <v>1.0742425147754799</v>
      </c>
      <c r="D1867" s="44"/>
      <c r="E1867" s="71">
        <v>73.587457031762</v>
      </c>
      <c r="F1867" s="71">
        <v>2.46895061403881</v>
      </c>
      <c r="G1867" s="69">
        <v>4.58548995147929E-2</v>
      </c>
      <c r="H1867" s="69">
        <v>2.7891787961630901E-3</v>
      </c>
      <c r="I1867" s="76">
        <v>5.2823446479177201E-2</v>
      </c>
      <c r="J1867" s="44">
        <v>83.66</v>
      </c>
      <c r="K1867" s="44">
        <v>2.73</v>
      </c>
      <c r="L1867" s="44">
        <v>87.01</v>
      </c>
      <c r="M1867" s="44">
        <v>1.45</v>
      </c>
      <c r="N1867" s="44">
        <v>1.6000000000000001E-4</v>
      </c>
      <c r="O1867" s="44">
        <v>75.340770000000006</v>
      </c>
      <c r="P1867" s="36"/>
      <c r="Q1867" s="44">
        <v>87.22</v>
      </c>
      <c r="R1867" s="44">
        <v>1.45</v>
      </c>
      <c r="S1867" s="41"/>
      <c r="T1867" s="41">
        <f t="shared" si="108"/>
        <v>3.8501321687162493</v>
      </c>
      <c r="U1867" s="41">
        <f t="shared" si="109"/>
        <v>99.999816113090461</v>
      </c>
    </row>
    <row r="1868" spans="1:21">
      <c r="A1868" s="43" t="s">
        <v>1132</v>
      </c>
      <c r="B1868" s="44">
        <v>1222.82289329733</v>
      </c>
      <c r="C1868" s="44">
        <v>0.93721413369292095</v>
      </c>
      <c r="D1868" s="44"/>
      <c r="E1868" s="71">
        <v>73.627177292027895</v>
      </c>
      <c r="F1868" s="71">
        <v>3.20323493666096</v>
      </c>
      <c r="G1868" s="69">
        <v>5.4428720167831998E-2</v>
      </c>
      <c r="H1868" s="69">
        <v>2.9807276810128202E-3</v>
      </c>
      <c r="I1868" s="76">
        <v>-3.6687923039628201E-2</v>
      </c>
      <c r="J1868" s="44">
        <v>98.51</v>
      </c>
      <c r="K1868" s="44">
        <v>3.34</v>
      </c>
      <c r="L1868" s="44">
        <v>86.97</v>
      </c>
      <c r="M1868" s="44">
        <v>1.88</v>
      </c>
      <c r="N1868" s="44">
        <v>387.8</v>
      </c>
      <c r="O1868" s="44">
        <v>61.5</v>
      </c>
      <c r="P1868" s="36"/>
      <c r="Q1868" s="44">
        <v>86.45</v>
      </c>
      <c r="R1868" s="44">
        <v>1.87</v>
      </c>
      <c r="S1868" s="41"/>
      <c r="T1868" s="41">
        <f t="shared" si="108"/>
        <v>-13.268943313786371</v>
      </c>
      <c r="U1868" s="41">
        <f t="shared" si="109"/>
        <v>-345.90088536276886</v>
      </c>
    </row>
    <row r="1869" spans="1:21">
      <c r="A1869" s="43" t="s">
        <v>1131</v>
      </c>
      <c r="B1869" s="44">
        <v>769.23749104319597</v>
      </c>
      <c r="C1869" s="44">
        <v>1.51607094368577</v>
      </c>
      <c r="D1869" s="44"/>
      <c r="E1869" s="71">
        <v>74.967113295106302</v>
      </c>
      <c r="F1869" s="71">
        <v>3.5008419159177802</v>
      </c>
      <c r="G1869" s="69">
        <v>4.92225213471374E-2</v>
      </c>
      <c r="H1869" s="69">
        <v>3.5129712837722702E-3</v>
      </c>
      <c r="I1869" s="76">
        <v>-0.111484707064691</v>
      </c>
      <c r="J1869" s="44">
        <v>87.96</v>
      </c>
      <c r="K1869" s="44">
        <v>3.77</v>
      </c>
      <c r="L1869" s="44">
        <v>85.42</v>
      </c>
      <c r="M1869" s="44">
        <v>1.98</v>
      </c>
      <c r="N1869" s="44">
        <v>157.4</v>
      </c>
      <c r="O1869" s="44">
        <v>83.5</v>
      </c>
      <c r="P1869" s="36"/>
      <c r="Q1869" s="44">
        <v>85.26</v>
      </c>
      <c r="R1869" s="44">
        <v>1.98</v>
      </c>
      <c r="S1869" s="41"/>
      <c r="T1869" s="41">
        <f t="shared" si="108"/>
        <v>-2.9735424959025898</v>
      </c>
      <c r="U1869" s="41">
        <f t="shared" si="109"/>
        <v>-84.265979864200418</v>
      </c>
    </row>
    <row r="1870" spans="1:21">
      <c r="A1870" s="43" t="s">
        <v>1130</v>
      </c>
      <c r="B1870" s="44">
        <v>1045.3171919888</v>
      </c>
      <c r="C1870" s="44">
        <v>1.52716134940978</v>
      </c>
      <c r="D1870" s="44"/>
      <c r="E1870" s="71">
        <v>75.410485510439997</v>
      </c>
      <c r="F1870" s="71">
        <v>3.0802234747253401</v>
      </c>
      <c r="G1870" s="69">
        <v>4.97233696799248E-2</v>
      </c>
      <c r="H1870" s="69">
        <v>4.2427574973875198E-3</v>
      </c>
      <c r="I1870" s="76">
        <v>0.28861938601845</v>
      </c>
      <c r="J1870" s="44">
        <v>88.32</v>
      </c>
      <c r="K1870" s="44">
        <v>3.52</v>
      </c>
      <c r="L1870" s="44">
        <v>84.92</v>
      </c>
      <c r="M1870" s="44">
        <v>1.72</v>
      </c>
      <c r="N1870" s="44">
        <v>181</v>
      </c>
      <c r="O1870" s="44">
        <v>99.4</v>
      </c>
      <c r="P1870" s="36"/>
      <c r="Q1870" s="44">
        <v>84.71</v>
      </c>
      <c r="R1870" s="44">
        <v>1.72</v>
      </c>
      <c r="S1870" s="41"/>
      <c r="T1870" s="41">
        <f t="shared" si="108"/>
        <v>-4.0037682524729057</v>
      </c>
      <c r="U1870" s="41">
        <f t="shared" si="109"/>
        <v>-113.14178049929345</v>
      </c>
    </row>
    <row r="1871" spans="1:21">
      <c r="A1871" s="43" t="s">
        <v>1129</v>
      </c>
      <c r="B1871" s="44">
        <v>1068.4337369274999</v>
      </c>
      <c r="C1871" s="44">
        <v>0.98283230246444298</v>
      </c>
      <c r="D1871" s="44"/>
      <c r="E1871" s="71">
        <v>75.819931424139199</v>
      </c>
      <c r="F1871" s="71">
        <v>3.9448386818649599</v>
      </c>
      <c r="G1871" s="69">
        <v>5.0811977530509603E-2</v>
      </c>
      <c r="H1871" s="69">
        <v>3.51686340626681E-3</v>
      </c>
      <c r="I1871" s="76">
        <v>7.5992765401257698E-2</v>
      </c>
      <c r="J1871" s="44">
        <v>89.7</v>
      </c>
      <c r="K1871" s="44">
        <v>3.58</v>
      </c>
      <c r="L1871" s="44">
        <v>84.47</v>
      </c>
      <c r="M1871" s="44">
        <v>2.1800000000000002</v>
      </c>
      <c r="N1871" s="44">
        <v>231.3</v>
      </c>
      <c r="O1871" s="44">
        <v>79.900000000000006</v>
      </c>
      <c r="P1871" s="36"/>
      <c r="Q1871" s="44">
        <v>84.14</v>
      </c>
      <c r="R1871" s="44">
        <v>2.17</v>
      </c>
      <c r="S1871" s="41"/>
      <c r="T1871" s="41">
        <f t="shared" si="108"/>
        <v>-6.1915472948976014</v>
      </c>
      <c r="U1871" s="41">
        <f t="shared" si="109"/>
        <v>-173.82502663667577</v>
      </c>
    </row>
    <row r="1872" spans="1:21">
      <c r="A1872" s="43" t="s">
        <v>1128</v>
      </c>
      <c r="B1872" s="44">
        <v>1266.9449499224399</v>
      </c>
      <c r="C1872" s="44">
        <v>1.22881032293499</v>
      </c>
      <c r="D1872" s="44"/>
      <c r="E1872" s="71">
        <v>76.302444661247094</v>
      </c>
      <c r="F1872" s="71">
        <v>2.7053635562630598</v>
      </c>
      <c r="G1872" s="69">
        <v>5.0127474420911401E-2</v>
      </c>
      <c r="H1872" s="69">
        <v>2.63552561279318E-3</v>
      </c>
      <c r="I1872" s="76">
        <v>0.17570450212896599</v>
      </c>
      <c r="J1872" s="44">
        <v>88.01</v>
      </c>
      <c r="K1872" s="44">
        <v>2.4500000000000002</v>
      </c>
      <c r="L1872" s="44">
        <v>83.94</v>
      </c>
      <c r="M1872" s="44">
        <v>1.48</v>
      </c>
      <c r="N1872" s="44">
        <v>199.9</v>
      </c>
      <c r="O1872" s="44">
        <v>61</v>
      </c>
      <c r="P1872" s="36"/>
      <c r="Q1872" s="44">
        <v>83.68</v>
      </c>
      <c r="R1872" s="44">
        <v>1.47</v>
      </c>
      <c r="S1872" s="41"/>
      <c r="T1872" s="41">
        <f t="shared" si="108"/>
        <v>-4.8487014534191175</v>
      </c>
      <c r="U1872" s="41">
        <f t="shared" si="109"/>
        <v>-138.14629497259949</v>
      </c>
    </row>
    <row r="1873" spans="1:21">
      <c r="A1873" s="43" t="s">
        <v>1127</v>
      </c>
      <c r="B1873" s="44">
        <v>1108.3418761161599</v>
      </c>
      <c r="C1873" s="44">
        <v>1.43264283840449</v>
      </c>
      <c r="D1873" s="44"/>
      <c r="E1873" s="71">
        <v>76.481268385787203</v>
      </c>
      <c r="F1873" s="71">
        <v>2.4519398832621899</v>
      </c>
      <c r="G1873" s="69">
        <v>5.0081575726128202E-2</v>
      </c>
      <c r="H1873" s="69">
        <v>3.4406409762492399E-3</v>
      </c>
      <c r="I1873" s="76">
        <v>0.417997227498209</v>
      </c>
      <c r="J1873" s="44">
        <v>87.73</v>
      </c>
      <c r="K1873" s="44">
        <v>2.63</v>
      </c>
      <c r="L1873" s="44">
        <v>83.74</v>
      </c>
      <c r="M1873" s="44">
        <v>1.33</v>
      </c>
      <c r="N1873" s="44">
        <v>197.7</v>
      </c>
      <c r="O1873" s="44">
        <v>79.8</v>
      </c>
      <c r="P1873" s="36"/>
      <c r="Q1873" s="44">
        <v>83.49</v>
      </c>
      <c r="R1873" s="44">
        <v>1.33</v>
      </c>
      <c r="S1873" s="41"/>
      <c r="T1873" s="41">
        <f t="shared" si="108"/>
        <v>-4.7647480296154878</v>
      </c>
      <c r="U1873" s="41">
        <f t="shared" si="109"/>
        <v>-136.08789109147361</v>
      </c>
    </row>
    <row r="1874" spans="1:21">
      <c r="A1874" s="43" t="s">
        <v>1126</v>
      </c>
      <c r="B1874" s="44">
        <v>1084.54176197831</v>
      </c>
      <c r="C1874" s="44">
        <v>1.8327370436297299</v>
      </c>
      <c r="D1874" s="44"/>
      <c r="E1874" s="71">
        <v>76.610170913656304</v>
      </c>
      <c r="F1874" s="71">
        <v>3.3813329604409099</v>
      </c>
      <c r="G1874" s="69">
        <v>4.8644913604116602E-2</v>
      </c>
      <c r="H1874" s="69">
        <v>3.6779792646237401E-3</v>
      </c>
      <c r="I1874" s="76">
        <v>0.44157412882545799</v>
      </c>
      <c r="J1874" s="44">
        <v>85.18</v>
      </c>
      <c r="K1874" s="44">
        <v>2.81</v>
      </c>
      <c r="L1874" s="44">
        <v>83.6</v>
      </c>
      <c r="M1874" s="44">
        <v>1.83</v>
      </c>
      <c r="N1874" s="44">
        <v>129.69999999999999</v>
      </c>
      <c r="O1874" s="44">
        <v>88.9</v>
      </c>
      <c r="P1874" s="36"/>
      <c r="Q1874" s="44">
        <v>83.5</v>
      </c>
      <c r="R1874" s="44">
        <v>1.83</v>
      </c>
      <c r="S1874" s="41"/>
      <c r="T1874" s="41">
        <f t="shared" si="108"/>
        <v>-1.8899521531100627</v>
      </c>
      <c r="U1874" s="41">
        <f t="shared" si="109"/>
        <v>-55.143540669856463</v>
      </c>
    </row>
    <row r="1875" spans="1:21">
      <c r="A1875" s="43" t="s">
        <v>1125</v>
      </c>
      <c r="B1875" s="44">
        <v>1919.2003137984</v>
      </c>
      <c r="C1875" s="44">
        <v>1.35413263795784</v>
      </c>
      <c r="D1875" s="44"/>
      <c r="E1875" s="71">
        <v>76.637325358077902</v>
      </c>
      <c r="F1875" s="71">
        <v>2.7958908634322102</v>
      </c>
      <c r="G1875" s="69">
        <v>4.7747813697672399E-2</v>
      </c>
      <c r="H1875" s="69">
        <v>2.8208579712552498E-3</v>
      </c>
      <c r="I1875" s="76">
        <v>0.25132201352714101</v>
      </c>
      <c r="J1875" s="44">
        <v>83.64</v>
      </c>
      <c r="K1875" s="44">
        <v>2.4500000000000002</v>
      </c>
      <c r="L1875" s="44">
        <v>83.57</v>
      </c>
      <c r="M1875" s="44">
        <v>1.51</v>
      </c>
      <c r="N1875" s="44">
        <v>85.7</v>
      </c>
      <c r="O1875" s="44">
        <v>70.099999999999994</v>
      </c>
      <c r="P1875" s="36"/>
      <c r="Q1875" s="44">
        <v>83.57</v>
      </c>
      <c r="R1875" s="44">
        <v>1.51</v>
      </c>
      <c r="S1875" s="41"/>
      <c r="T1875" s="41">
        <f t="shared" si="108"/>
        <v>-8.3762115591728359E-2</v>
      </c>
      <c r="U1875" s="41">
        <f t="shared" si="109"/>
        <v>-2.5487615172909055</v>
      </c>
    </row>
    <row r="1876" spans="1:21">
      <c r="A1876" s="43" t="s">
        <v>1124</v>
      </c>
      <c r="B1876" s="44">
        <v>807.67678368054601</v>
      </c>
      <c r="C1876" s="44">
        <v>1.29862871271202</v>
      </c>
      <c r="D1876" s="44"/>
      <c r="E1876" s="71">
        <v>77.307504014356795</v>
      </c>
      <c r="F1876" s="71">
        <v>3.1273766466388699</v>
      </c>
      <c r="G1876" s="69">
        <v>4.7399280846823599E-2</v>
      </c>
      <c r="H1876" s="69">
        <v>3.0870138970844501E-3</v>
      </c>
      <c r="I1876" s="76">
        <v>0.27488335313204998</v>
      </c>
      <c r="J1876" s="44">
        <v>82.37</v>
      </c>
      <c r="K1876" s="44">
        <v>2.63</v>
      </c>
      <c r="L1876" s="44">
        <v>82.85</v>
      </c>
      <c r="M1876" s="44">
        <v>1.67</v>
      </c>
      <c r="N1876" s="44">
        <v>68.3</v>
      </c>
      <c r="O1876" s="44">
        <v>77.5</v>
      </c>
      <c r="P1876" s="36"/>
      <c r="Q1876" s="44">
        <v>82.88</v>
      </c>
      <c r="R1876" s="44">
        <v>1.67</v>
      </c>
      <c r="S1876" s="41"/>
      <c r="T1876" s="41">
        <f t="shared" si="108"/>
        <v>0.57936028968013253</v>
      </c>
      <c r="U1876" s="41">
        <f t="shared" si="109"/>
        <v>17.561858780929388</v>
      </c>
    </row>
    <row r="1877" spans="1:21">
      <c r="A1877" s="43" t="s">
        <v>1123</v>
      </c>
      <c r="B1877" s="44">
        <v>868.86644832357399</v>
      </c>
      <c r="C1877" s="44">
        <v>1.38559983831126</v>
      </c>
      <c r="D1877" s="44"/>
      <c r="E1877" s="71">
        <v>77.410800900004006</v>
      </c>
      <c r="F1877" s="71">
        <v>3.2906115116488799</v>
      </c>
      <c r="G1877" s="69">
        <v>4.8314412770194E-2</v>
      </c>
      <c r="H1877" s="69">
        <v>2.9763972008865899E-3</v>
      </c>
      <c r="I1877" s="76">
        <v>0.310150926871049</v>
      </c>
      <c r="J1877" s="44">
        <v>83.79</v>
      </c>
      <c r="K1877" s="44">
        <v>2.54</v>
      </c>
      <c r="L1877" s="44">
        <v>82.74</v>
      </c>
      <c r="M1877" s="44">
        <v>1.75</v>
      </c>
      <c r="N1877" s="44">
        <v>113.6</v>
      </c>
      <c r="O1877" s="44">
        <v>72.7</v>
      </c>
      <c r="P1877" s="36"/>
      <c r="Q1877" s="44">
        <v>82.68</v>
      </c>
      <c r="R1877" s="44">
        <v>1.75</v>
      </c>
      <c r="S1877" s="41"/>
      <c r="T1877" s="41">
        <f t="shared" si="108"/>
        <v>-1.2690355329949377</v>
      </c>
      <c r="U1877" s="41">
        <f t="shared" si="109"/>
        <v>-37.297558617355577</v>
      </c>
    </row>
    <row r="1878" spans="1:21">
      <c r="A1878" s="43" t="s">
        <v>1122</v>
      </c>
      <c r="B1878" s="44">
        <v>1638.2915225020799</v>
      </c>
      <c r="C1878" s="44">
        <v>1.2384575083990901</v>
      </c>
      <c r="D1878" s="44"/>
      <c r="E1878" s="71">
        <v>77.884010506145103</v>
      </c>
      <c r="F1878" s="71">
        <v>2.5930750586668601</v>
      </c>
      <c r="G1878" s="69">
        <v>5.0856853040314502E-2</v>
      </c>
      <c r="H1878" s="69">
        <v>2.29613779526494E-3</v>
      </c>
      <c r="I1878" s="76">
        <v>0.159380355714208</v>
      </c>
      <c r="J1878" s="44">
        <v>87.5</v>
      </c>
      <c r="K1878" s="44">
        <v>2.16</v>
      </c>
      <c r="L1878" s="44">
        <v>82.24</v>
      </c>
      <c r="M1878" s="44">
        <v>1.36</v>
      </c>
      <c r="N1878" s="44">
        <v>233.3</v>
      </c>
      <c r="O1878" s="44">
        <v>52.1</v>
      </c>
      <c r="P1878" s="36"/>
      <c r="Q1878" s="44">
        <v>81.91</v>
      </c>
      <c r="R1878" s="44">
        <v>1.36</v>
      </c>
      <c r="S1878" s="41"/>
      <c r="T1878" s="41">
        <f t="shared" si="108"/>
        <v>-6.3959143968871661</v>
      </c>
      <c r="U1878" s="41">
        <f t="shared" si="109"/>
        <v>-183.68190661478602</v>
      </c>
    </row>
    <row r="1879" spans="1:21">
      <c r="A1879" s="43" t="s">
        <v>1121</v>
      </c>
      <c r="B1879" s="44">
        <v>981.48208676679405</v>
      </c>
      <c r="C1879" s="44">
        <v>1.1088970693214699</v>
      </c>
      <c r="D1879" s="44"/>
      <c r="E1879" s="71">
        <v>78.123306668107801</v>
      </c>
      <c r="F1879" s="71">
        <v>3.8285566679422001</v>
      </c>
      <c r="G1879" s="69">
        <v>6.2598103655800805E-2</v>
      </c>
      <c r="H1879" s="69">
        <v>5.3932613210442302E-3</v>
      </c>
      <c r="I1879" s="76">
        <v>0.59294584281778295</v>
      </c>
      <c r="J1879" s="44">
        <v>106.36</v>
      </c>
      <c r="K1879" s="44">
        <v>3.5</v>
      </c>
      <c r="L1879" s="44">
        <v>81.99</v>
      </c>
      <c r="M1879" s="44">
        <v>2</v>
      </c>
      <c r="N1879" s="44">
        <v>693.6</v>
      </c>
      <c r="O1879" s="44">
        <v>91.8</v>
      </c>
      <c r="P1879" s="36"/>
      <c r="Q1879" s="44">
        <v>80.459999999999994</v>
      </c>
      <c r="R1879" s="44">
        <v>1.96</v>
      </c>
      <c r="S1879" s="41"/>
      <c r="T1879" s="41">
        <f t="shared" si="108"/>
        <v>-29.723136967922926</v>
      </c>
      <c r="U1879" s="41">
        <f t="shared" si="109"/>
        <v>-745.95682400292731</v>
      </c>
    </row>
    <row r="1880" spans="1:21">
      <c r="A1880" s="43" t="s">
        <v>1120</v>
      </c>
      <c r="B1880" s="44">
        <v>300.26261785950697</v>
      </c>
      <c r="C1880" s="44">
        <v>2.3294567412397398</v>
      </c>
      <c r="D1880" s="44"/>
      <c r="E1880" s="71">
        <v>78.348448777759899</v>
      </c>
      <c r="F1880" s="71">
        <v>2.8591351239477198</v>
      </c>
      <c r="G1880" s="69">
        <v>4.5534014206390701E-2</v>
      </c>
      <c r="H1880" s="69">
        <v>3.8342377547976501E-3</v>
      </c>
      <c r="I1880" s="76">
        <v>0.111829848899407</v>
      </c>
      <c r="J1880" s="44">
        <v>78.239999999999995</v>
      </c>
      <c r="K1880" s="44">
        <v>3.31</v>
      </c>
      <c r="L1880" s="44">
        <v>81.760000000000005</v>
      </c>
      <c r="M1880" s="44">
        <v>1.48</v>
      </c>
      <c r="N1880" s="44">
        <v>1.6000000000000001E-4</v>
      </c>
      <c r="O1880" s="44">
        <v>97.104929999999996</v>
      </c>
      <c r="P1880" s="36"/>
      <c r="Q1880" s="44">
        <v>81.98</v>
      </c>
      <c r="R1880" s="44">
        <v>1.49</v>
      </c>
      <c r="S1880" s="41"/>
      <c r="T1880" s="41">
        <f t="shared" si="108"/>
        <v>4.3052837573385645</v>
      </c>
      <c r="U1880" s="41">
        <f t="shared" si="109"/>
        <v>99.999804305283774</v>
      </c>
    </row>
    <row r="1881" spans="1:21">
      <c r="A1881" s="43" t="s">
        <v>1119</v>
      </c>
      <c r="B1881" s="44">
        <v>1181.34260676799</v>
      </c>
      <c r="C1881" s="44">
        <v>1.59382549749299</v>
      </c>
      <c r="D1881" s="44"/>
      <c r="E1881" s="71">
        <v>78.825341406969898</v>
      </c>
      <c r="F1881" s="71">
        <v>4.01229966809536</v>
      </c>
      <c r="G1881" s="69">
        <v>4.6445010257168698E-2</v>
      </c>
      <c r="H1881" s="69">
        <v>2.6234127953764599E-3</v>
      </c>
      <c r="I1881" s="76">
        <v>0.32732514446356198</v>
      </c>
      <c r="J1881" s="44">
        <v>79.28</v>
      </c>
      <c r="K1881" s="44">
        <v>2.38</v>
      </c>
      <c r="L1881" s="44">
        <v>81.27</v>
      </c>
      <c r="M1881" s="44">
        <v>2.06</v>
      </c>
      <c r="N1881" s="44">
        <v>19.7</v>
      </c>
      <c r="O1881" s="44">
        <v>67.8</v>
      </c>
      <c r="P1881" s="36"/>
      <c r="Q1881" s="44">
        <v>81.39</v>
      </c>
      <c r="R1881" s="44">
        <v>2.06</v>
      </c>
      <c r="S1881" s="41"/>
      <c r="T1881" s="41">
        <f t="shared" si="108"/>
        <v>2.4486280300233725</v>
      </c>
      <c r="U1881" s="41">
        <f t="shared" si="109"/>
        <v>75.759812969115288</v>
      </c>
    </row>
    <row r="1882" spans="1:21">
      <c r="A1882" s="43" t="s">
        <v>1118</v>
      </c>
      <c r="B1882" s="44">
        <v>1136.4903809556399</v>
      </c>
      <c r="C1882" s="44">
        <v>0.67967038358225895</v>
      </c>
      <c r="D1882" s="44"/>
      <c r="E1882" s="71">
        <v>79.018346879156795</v>
      </c>
      <c r="F1882" s="71">
        <v>2.8922085674368199</v>
      </c>
      <c r="G1882" s="69">
        <v>4.8947160737069499E-2</v>
      </c>
      <c r="H1882" s="69">
        <v>2.4956426771554499E-3</v>
      </c>
      <c r="I1882" s="76">
        <v>0.28448283998420998</v>
      </c>
      <c r="J1882" s="44">
        <v>83.18</v>
      </c>
      <c r="K1882" s="44">
        <v>2.14</v>
      </c>
      <c r="L1882" s="44">
        <v>81.069999999999993</v>
      </c>
      <c r="M1882" s="44">
        <v>1.47</v>
      </c>
      <c r="N1882" s="44">
        <v>144.19999999999999</v>
      </c>
      <c r="O1882" s="44">
        <v>59.8</v>
      </c>
      <c r="P1882" s="36"/>
      <c r="Q1882" s="44">
        <v>80.94</v>
      </c>
      <c r="R1882" s="44">
        <v>1.47</v>
      </c>
      <c r="S1882" s="41"/>
      <c r="T1882" s="41">
        <f t="shared" si="108"/>
        <v>-2.6026890341680198</v>
      </c>
      <c r="U1882" s="41">
        <f t="shared" si="109"/>
        <v>-77.870975700012337</v>
      </c>
    </row>
    <row r="1883" spans="1:21">
      <c r="A1883" s="43" t="s">
        <v>1117</v>
      </c>
      <c r="B1883" s="44">
        <v>872.91078718822496</v>
      </c>
      <c r="C1883" s="44">
        <v>1.5004384006790299</v>
      </c>
      <c r="D1883" s="44"/>
      <c r="E1883" s="71">
        <v>79.218551109695895</v>
      </c>
      <c r="F1883" s="71">
        <v>2.80627235669562</v>
      </c>
      <c r="G1883" s="69">
        <v>4.81514289346116E-2</v>
      </c>
      <c r="H1883" s="69">
        <v>3.2110193224018399E-3</v>
      </c>
      <c r="I1883" s="76">
        <v>-0.222355827537911</v>
      </c>
      <c r="J1883" s="44">
        <v>81.680000000000007</v>
      </c>
      <c r="K1883" s="44">
        <v>3.22</v>
      </c>
      <c r="L1883" s="44">
        <v>80.87</v>
      </c>
      <c r="M1883" s="44">
        <v>1.42</v>
      </c>
      <c r="N1883" s="44">
        <v>105.7</v>
      </c>
      <c r="O1883" s="44">
        <v>78.8</v>
      </c>
      <c r="P1883" s="36"/>
      <c r="Q1883" s="44">
        <v>80.81</v>
      </c>
      <c r="R1883" s="44">
        <v>1.42</v>
      </c>
      <c r="S1883" s="41"/>
      <c r="T1883" s="41">
        <f t="shared" si="108"/>
        <v>-1.001607518239152</v>
      </c>
      <c r="U1883" s="41">
        <f t="shared" si="109"/>
        <v>-30.703598367750708</v>
      </c>
    </row>
    <row r="1884" spans="1:21">
      <c r="A1884" s="43" t="s">
        <v>1116</v>
      </c>
      <c r="B1884" s="44">
        <v>788.31486860408995</v>
      </c>
      <c r="C1884" s="44">
        <v>1.83757891629978</v>
      </c>
      <c r="D1884" s="44"/>
      <c r="E1884" s="71">
        <v>79.947479109622407</v>
      </c>
      <c r="F1884" s="71">
        <v>3.1459731457206299</v>
      </c>
      <c r="G1884" s="69">
        <v>4.7882019137877499E-2</v>
      </c>
      <c r="H1884" s="69">
        <v>4.7219696993964499E-3</v>
      </c>
      <c r="I1884" s="76">
        <v>0.43285615253429499</v>
      </c>
      <c r="J1884" s="44">
        <v>80.53</v>
      </c>
      <c r="K1884" s="44">
        <v>3.44</v>
      </c>
      <c r="L1884" s="44">
        <v>80.13</v>
      </c>
      <c r="M1884" s="44">
        <v>1.57</v>
      </c>
      <c r="N1884" s="44">
        <v>92.4</v>
      </c>
      <c r="O1884" s="44">
        <v>116.8</v>
      </c>
      <c r="P1884" s="36"/>
      <c r="Q1884" s="44">
        <v>80.11</v>
      </c>
      <c r="R1884" s="44">
        <v>1.57</v>
      </c>
      <c r="S1884" s="41"/>
      <c r="T1884" s="41">
        <f t="shared" si="108"/>
        <v>-0.49918881817048011</v>
      </c>
      <c r="U1884" s="41">
        <f t="shared" si="109"/>
        <v>-15.312616997379273</v>
      </c>
    </row>
    <row r="1885" spans="1:21">
      <c r="A1885" s="43" t="s">
        <v>1115</v>
      </c>
      <c r="B1885" s="44">
        <v>970.78131925429796</v>
      </c>
      <c r="C1885" s="44">
        <v>1.6628950899385899</v>
      </c>
      <c r="D1885" s="44"/>
      <c r="E1885" s="71">
        <v>80.088384887875804</v>
      </c>
      <c r="F1885" s="71">
        <v>3.73624533453129</v>
      </c>
      <c r="G1885" s="69">
        <v>4.7989237222867701E-2</v>
      </c>
      <c r="H1885" s="69">
        <v>2.9355337500617099E-3</v>
      </c>
      <c r="I1885" s="76">
        <v>0.42287409798432402</v>
      </c>
      <c r="J1885" s="44">
        <v>80.569999999999993</v>
      </c>
      <c r="K1885" s="44">
        <v>2.29</v>
      </c>
      <c r="L1885" s="44">
        <v>79.989999999999995</v>
      </c>
      <c r="M1885" s="44">
        <v>1.85</v>
      </c>
      <c r="N1885" s="44">
        <v>97.7</v>
      </c>
      <c r="O1885" s="44">
        <v>72.400000000000006</v>
      </c>
      <c r="P1885" s="36"/>
      <c r="Q1885" s="44">
        <v>79.959999999999994</v>
      </c>
      <c r="R1885" s="44">
        <v>1.85</v>
      </c>
      <c r="S1885" s="41"/>
      <c r="T1885" s="41">
        <f t="shared" si="108"/>
        <v>-0.72509063632953907</v>
      </c>
      <c r="U1885" s="41">
        <f t="shared" si="109"/>
        <v>-22.140267533441691</v>
      </c>
    </row>
    <row r="1886" spans="1:21">
      <c r="A1886" s="43" t="s">
        <v>1114</v>
      </c>
      <c r="B1886" s="44">
        <v>646.84299886128201</v>
      </c>
      <c r="C1886" s="44">
        <v>1.03492650685104</v>
      </c>
      <c r="D1886" s="44"/>
      <c r="E1886" s="71">
        <v>80.263757946027695</v>
      </c>
      <c r="F1886" s="71">
        <v>2.4093307281703198</v>
      </c>
      <c r="G1886" s="69">
        <v>4.7131734844152402E-2</v>
      </c>
      <c r="H1886" s="69">
        <v>3.8384785631142499E-3</v>
      </c>
      <c r="I1886" s="76">
        <v>5.0970211162857097E-2</v>
      </c>
      <c r="J1886" s="44">
        <v>79.02</v>
      </c>
      <c r="K1886" s="44">
        <v>3.24</v>
      </c>
      <c r="L1886" s="44">
        <v>79.819999999999993</v>
      </c>
      <c r="M1886" s="44">
        <v>1.19</v>
      </c>
      <c r="N1886" s="44">
        <v>54.8</v>
      </c>
      <c r="O1886" s="44">
        <v>97.1</v>
      </c>
      <c r="P1886" s="36"/>
      <c r="Q1886" s="44">
        <v>79.87</v>
      </c>
      <c r="R1886" s="44">
        <v>1.19</v>
      </c>
      <c r="S1886" s="41"/>
      <c r="T1886" s="41">
        <f t="shared" si="108"/>
        <v>1.0022550739163083</v>
      </c>
      <c r="U1886" s="41">
        <f t="shared" si="109"/>
        <v>31.345527436732645</v>
      </c>
    </row>
    <row r="1887" spans="1:21">
      <c r="A1887" s="43" t="s">
        <v>1113</v>
      </c>
      <c r="B1887" s="44">
        <v>699.81808412204396</v>
      </c>
      <c r="C1887" s="44">
        <v>1.68776598148963</v>
      </c>
      <c r="D1887" s="44"/>
      <c r="E1887" s="71">
        <v>80.310129120936494</v>
      </c>
      <c r="F1887" s="71">
        <v>3.0050507936201201</v>
      </c>
      <c r="G1887" s="69">
        <v>5.0810938112251701E-2</v>
      </c>
      <c r="H1887" s="69">
        <v>4.7861809596359203E-3</v>
      </c>
      <c r="I1887" s="76">
        <v>0.44373380486638803</v>
      </c>
      <c r="J1887" s="44">
        <v>84.89</v>
      </c>
      <c r="K1887" s="44">
        <v>3.44</v>
      </c>
      <c r="L1887" s="44">
        <v>79.77</v>
      </c>
      <c r="M1887" s="44">
        <v>1.48</v>
      </c>
      <c r="N1887" s="44">
        <v>231</v>
      </c>
      <c r="O1887" s="44">
        <v>109</v>
      </c>
      <c r="P1887" s="36"/>
      <c r="Q1887" s="44">
        <v>79.45</v>
      </c>
      <c r="R1887" s="44">
        <v>1.48</v>
      </c>
      <c r="S1887" s="41"/>
      <c r="T1887" s="41">
        <f t="shared" si="108"/>
        <v>-6.4184530525260186</v>
      </c>
      <c r="U1887" s="41">
        <f t="shared" si="109"/>
        <v>-189.58254983076347</v>
      </c>
    </row>
    <row r="1888" spans="1:21">
      <c r="A1888" s="43" t="s">
        <v>1112</v>
      </c>
      <c r="B1888" s="44">
        <v>2268.11132620536</v>
      </c>
      <c r="C1888" s="44">
        <v>1.90219601186262</v>
      </c>
      <c r="D1888" s="44"/>
      <c r="E1888" s="71">
        <v>80.598969523546899</v>
      </c>
      <c r="F1888" s="71">
        <v>3.1202740832154299</v>
      </c>
      <c r="G1888" s="69">
        <v>4.8613770059846899E-2</v>
      </c>
      <c r="H1888" s="69">
        <v>2.1007460424863301E-3</v>
      </c>
      <c r="I1888" s="76">
        <v>0.49096748979828098</v>
      </c>
      <c r="J1888" s="44">
        <v>81.08</v>
      </c>
      <c r="K1888" s="44">
        <v>1.62</v>
      </c>
      <c r="L1888" s="44">
        <v>79.489999999999995</v>
      </c>
      <c r="M1888" s="44">
        <v>1.53</v>
      </c>
      <c r="N1888" s="44">
        <v>128.19999999999999</v>
      </c>
      <c r="O1888" s="44">
        <v>50.8</v>
      </c>
      <c r="P1888" s="36"/>
      <c r="Q1888" s="44">
        <v>79.39</v>
      </c>
      <c r="R1888" s="44">
        <v>1.53</v>
      </c>
      <c r="S1888" s="41"/>
      <c r="T1888" s="41">
        <f t="shared" si="108"/>
        <v>-2.0002516039753471</v>
      </c>
      <c r="U1888" s="41">
        <f t="shared" si="109"/>
        <v>-61.278148194741476</v>
      </c>
    </row>
    <row r="1889" spans="1:21">
      <c r="A1889" s="43" t="s">
        <v>1111</v>
      </c>
      <c r="B1889" s="44">
        <v>736.22761700178398</v>
      </c>
      <c r="C1889" s="44">
        <v>1.8666962981014801</v>
      </c>
      <c r="D1889" s="44"/>
      <c r="E1889" s="71">
        <v>80.645909925435703</v>
      </c>
      <c r="F1889" s="71">
        <v>3.0386816759619801</v>
      </c>
      <c r="G1889" s="69">
        <v>4.6254486854782999E-2</v>
      </c>
      <c r="H1889" s="69">
        <v>2.99385519652295E-3</v>
      </c>
      <c r="I1889" s="76">
        <v>0.602853749664923</v>
      </c>
      <c r="J1889" s="44">
        <v>77.25</v>
      </c>
      <c r="K1889" s="44">
        <v>1.92</v>
      </c>
      <c r="L1889" s="44">
        <v>79.44</v>
      </c>
      <c r="M1889" s="44">
        <v>1.49</v>
      </c>
      <c r="N1889" s="44">
        <v>9.82</v>
      </c>
      <c r="O1889" s="44">
        <v>77.86</v>
      </c>
      <c r="P1889" s="36"/>
      <c r="Q1889" s="44">
        <v>79.58</v>
      </c>
      <c r="R1889" s="44">
        <v>1.49</v>
      </c>
      <c r="S1889" s="41"/>
      <c r="T1889" s="41">
        <f t="shared" si="108"/>
        <v>2.7567975830815681</v>
      </c>
      <c r="U1889" s="41">
        <f t="shared" si="109"/>
        <v>87.638469284994969</v>
      </c>
    </row>
    <row r="1890" spans="1:21">
      <c r="A1890" s="43" t="s">
        <v>1110</v>
      </c>
      <c r="B1890" s="44">
        <v>760.27210937285804</v>
      </c>
      <c r="C1890" s="44">
        <v>2.21127036648836</v>
      </c>
      <c r="D1890" s="44"/>
      <c r="E1890" s="71">
        <v>81.037984968301004</v>
      </c>
      <c r="F1890" s="71">
        <v>3.50095928805364</v>
      </c>
      <c r="G1890" s="69">
        <v>4.7096112463753802E-2</v>
      </c>
      <c r="H1890" s="69">
        <v>3.20628997235246E-3</v>
      </c>
      <c r="I1890" s="76">
        <v>0.26389629691206301</v>
      </c>
      <c r="J1890" s="44">
        <v>78.23</v>
      </c>
      <c r="K1890" s="44">
        <v>2.65</v>
      </c>
      <c r="L1890" s="44">
        <v>79.06</v>
      </c>
      <c r="M1890" s="44">
        <v>1.7</v>
      </c>
      <c r="N1890" s="44">
        <v>53</v>
      </c>
      <c r="O1890" s="44">
        <v>81.2</v>
      </c>
      <c r="P1890" s="36"/>
      <c r="Q1890" s="44">
        <v>79.11</v>
      </c>
      <c r="R1890" s="44">
        <v>1.7</v>
      </c>
      <c r="S1890" s="41"/>
      <c r="T1890" s="41">
        <f t="shared" si="108"/>
        <v>1.0498355679230942</v>
      </c>
      <c r="U1890" s="41">
        <f t="shared" si="109"/>
        <v>32.962307108525174</v>
      </c>
    </row>
    <row r="1891" spans="1:21">
      <c r="A1891" s="43" t="s">
        <v>1109</v>
      </c>
      <c r="B1891" s="44">
        <v>937.59420096126905</v>
      </c>
      <c r="C1891" s="44">
        <v>0.83308886909452196</v>
      </c>
      <c r="D1891" s="44"/>
      <c r="E1891" s="71">
        <v>81.557346697999506</v>
      </c>
      <c r="F1891" s="71">
        <v>5.5655448157101599</v>
      </c>
      <c r="G1891" s="69">
        <v>5.0785709651576499E-2</v>
      </c>
      <c r="H1891" s="69">
        <v>4.1550006549430397E-3</v>
      </c>
      <c r="I1891" s="76">
        <v>0.40401920615047598</v>
      </c>
      <c r="J1891" s="44">
        <v>83.6</v>
      </c>
      <c r="K1891" s="44">
        <v>3.32</v>
      </c>
      <c r="L1891" s="44">
        <v>78.56</v>
      </c>
      <c r="M1891" s="44">
        <v>2.66</v>
      </c>
      <c r="N1891" s="44">
        <v>230.1</v>
      </c>
      <c r="O1891" s="44">
        <v>94.5</v>
      </c>
      <c r="P1891" s="36"/>
      <c r="Q1891" s="44">
        <v>78.25</v>
      </c>
      <c r="R1891" s="44">
        <v>2.65</v>
      </c>
      <c r="S1891" s="41"/>
      <c r="T1891" s="41">
        <f t="shared" si="108"/>
        <v>-6.4154786150712724</v>
      </c>
      <c r="U1891" s="41">
        <f t="shared" si="109"/>
        <v>-192.89714867617107</v>
      </c>
    </row>
    <row r="1892" spans="1:21">
      <c r="A1892" s="43" t="s">
        <v>1108</v>
      </c>
      <c r="B1892" s="44">
        <v>787.53309752729604</v>
      </c>
      <c r="C1892" s="44">
        <v>1.4331853931857399</v>
      </c>
      <c r="D1892" s="44"/>
      <c r="E1892" s="71">
        <v>81.557747648761705</v>
      </c>
      <c r="F1892" s="71">
        <v>3.0159271555582001</v>
      </c>
      <c r="G1892" s="69">
        <v>4.8047105050970297E-2</v>
      </c>
      <c r="H1892" s="69">
        <v>3.8451863799664398E-3</v>
      </c>
      <c r="I1892" s="76">
        <v>6.7110651787275905E-2</v>
      </c>
      <c r="J1892" s="44">
        <v>79.260000000000005</v>
      </c>
      <c r="K1892" s="44">
        <v>3.27</v>
      </c>
      <c r="L1892" s="44">
        <v>78.56</v>
      </c>
      <c r="M1892" s="44">
        <v>1.44</v>
      </c>
      <c r="N1892" s="44">
        <v>100.5</v>
      </c>
      <c r="O1892" s="44">
        <v>94.6</v>
      </c>
      <c r="P1892" s="36"/>
      <c r="Q1892" s="44">
        <v>78.52</v>
      </c>
      <c r="R1892" s="44">
        <v>1.44</v>
      </c>
      <c r="S1892" s="41"/>
      <c r="T1892" s="41">
        <f t="shared" si="108"/>
        <v>-0.89103869653768175</v>
      </c>
      <c r="U1892" s="41">
        <f t="shared" si="109"/>
        <v>-27.927698574338084</v>
      </c>
    </row>
    <row r="1893" spans="1:21">
      <c r="A1893" s="43" t="s">
        <v>1107</v>
      </c>
      <c r="B1893" s="44">
        <v>2056.0426061616199</v>
      </c>
      <c r="C1893" s="44">
        <v>1.2501879773314699</v>
      </c>
      <c r="D1893" s="44"/>
      <c r="E1893" s="71">
        <v>81.609487662454299</v>
      </c>
      <c r="F1893" s="71">
        <v>3.5033048171268701</v>
      </c>
      <c r="G1893" s="69">
        <v>4.93308975134834E-2</v>
      </c>
      <c r="H1893" s="69">
        <v>2.9313401101773002E-3</v>
      </c>
      <c r="I1893" s="76">
        <v>0.52701406115967098</v>
      </c>
      <c r="J1893" s="44">
        <v>81.25</v>
      </c>
      <c r="K1893" s="44">
        <v>2.02</v>
      </c>
      <c r="L1893" s="44">
        <v>78.510000000000005</v>
      </c>
      <c r="M1893" s="44">
        <v>1.67</v>
      </c>
      <c r="N1893" s="44">
        <v>162.5</v>
      </c>
      <c r="O1893" s="44">
        <v>69.5</v>
      </c>
      <c r="P1893" s="36"/>
      <c r="Q1893" s="44">
        <v>78.34</v>
      </c>
      <c r="R1893" s="44">
        <v>1.67</v>
      </c>
      <c r="S1893" s="41"/>
      <c r="T1893" s="41">
        <f t="shared" si="108"/>
        <v>-3.4900012737230859</v>
      </c>
      <c r="U1893" s="41">
        <f t="shared" si="109"/>
        <v>-106.98000254744618</v>
      </c>
    </row>
    <row r="1894" spans="1:21">
      <c r="A1894" s="43" t="s">
        <v>1106</v>
      </c>
      <c r="B1894" s="44">
        <v>784.38077747792704</v>
      </c>
      <c r="C1894" s="44">
        <v>1.71230494884524</v>
      </c>
      <c r="D1894" s="44"/>
      <c r="E1894" s="71">
        <v>81.617638603249603</v>
      </c>
      <c r="F1894" s="71">
        <v>2.8200829510199599</v>
      </c>
      <c r="G1894" s="69">
        <v>4.9608452192391801E-2</v>
      </c>
      <c r="H1894" s="69">
        <v>3.6854384216906898E-3</v>
      </c>
      <c r="I1894" s="76">
        <v>0.32422108093208601</v>
      </c>
      <c r="J1894" s="44">
        <v>81.680000000000007</v>
      </c>
      <c r="K1894" s="44">
        <v>2.79</v>
      </c>
      <c r="L1894" s="44">
        <v>78.5</v>
      </c>
      <c r="M1894" s="44">
        <v>1.35</v>
      </c>
      <c r="N1894" s="44">
        <v>175.6</v>
      </c>
      <c r="O1894" s="44">
        <v>86.6</v>
      </c>
      <c r="P1894" s="36"/>
      <c r="Q1894" s="44">
        <v>78.31</v>
      </c>
      <c r="R1894" s="44">
        <v>1.34</v>
      </c>
      <c r="S1894" s="41"/>
      <c r="T1894" s="41">
        <f t="shared" si="108"/>
        <v>-4.0509554140127477</v>
      </c>
      <c r="U1894" s="41">
        <f t="shared" si="109"/>
        <v>-123.69426751592356</v>
      </c>
    </row>
    <row r="1895" spans="1:21">
      <c r="A1895" s="43" t="s">
        <v>1105</v>
      </c>
      <c r="B1895" s="44">
        <v>1316.87107142369</v>
      </c>
      <c r="C1895" s="44">
        <v>1.6635369128211801</v>
      </c>
      <c r="D1895" s="44"/>
      <c r="E1895" s="71">
        <v>81.706775428584294</v>
      </c>
      <c r="F1895" s="71">
        <v>3.1245871276980601</v>
      </c>
      <c r="G1895" s="69">
        <v>4.82021023243746E-2</v>
      </c>
      <c r="H1895" s="69">
        <v>2.9481371812543002E-3</v>
      </c>
      <c r="I1895" s="76">
        <v>0.37313918605276603</v>
      </c>
      <c r="J1895" s="44">
        <v>79.37</v>
      </c>
      <c r="K1895" s="44">
        <v>2.2400000000000002</v>
      </c>
      <c r="L1895" s="44">
        <v>78.42</v>
      </c>
      <c r="M1895" s="44">
        <v>1.49</v>
      </c>
      <c r="N1895" s="44">
        <v>108.1</v>
      </c>
      <c r="O1895" s="44">
        <v>72.2</v>
      </c>
      <c r="P1895" s="36"/>
      <c r="Q1895" s="44">
        <v>78.36</v>
      </c>
      <c r="R1895" s="44">
        <v>1.49</v>
      </c>
      <c r="S1895" s="41"/>
      <c r="T1895" s="41">
        <f t="shared" si="108"/>
        <v>-1.211425656720228</v>
      </c>
      <c r="U1895" s="41">
        <f t="shared" si="109"/>
        <v>-37.847487885743426</v>
      </c>
    </row>
    <row r="1896" spans="1:21">
      <c r="A1896" s="43" t="s">
        <v>1104</v>
      </c>
      <c r="B1896" s="44">
        <v>654.18674067410404</v>
      </c>
      <c r="C1896" s="44">
        <v>1.8184397782372399</v>
      </c>
      <c r="D1896" s="44"/>
      <c r="E1896" s="71">
        <v>81.885068478546998</v>
      </c>
      <c r="F1896" s="71">
        <v>2.8667977246408198</v>
      </c>
      <c r="G1896" s="69">
        <v>4.9531045673720402E-2</v>
      </c>
      <c r="H1896" s="69">
        <v>4.2050432498711302E-3</v>
      </c>
      <c r="I1896" s="76">
        <v>-5.1347920584692897E-2</v>
      </c>
      <c r="J1896" s="44">
        <v>81.3</v>
      </c>
      <c r="K1896" s="44">
        <v>3.65</v>
      </c>
      <c r="L1896" s="44">
        <v>78.25</v>
      </c>
      <c r="M1896" s="44">
        <v>1.36</v>
      </c>
      <c r="N1896" s="44">
        <v>172</v>
      </c>
      <c r="O1896" s="44">
        <v>99.1</v>
      </c>
      <c r="P1896" s="36"/>
      <c r="Q1896" s="44">
        <v>78.11</v>
      </c>
      <c r="R1896" s="44">
        <v>1.36</v>
      </c>
      <c r="S1896" s="41"/>
      <c r="T1896" s="41">
        <f t="shared" si="108"/>
        <v>-3.8977635782747564</v>
      </c>
      <c r="U1896" s="41">
        <f t="shared" si="109"/>
        <v>-119.80830670926517</v>
      </c>
    </row>
    <row r="1897" spans="1:21">
      <c r="A1897" s="43" t="s">
        <v>1103</v>
      </c>
      <c r="B1897" s="44">
        <v>988.02607252984205</v>
      </c>
      <c r="C1897" s="44">
        <v>1.9393623052414599</v>
      </c>
      <c r="D1897" s="44"/>
      <c r="E1897" s="71">
        <v>82.934720899414799</v>
      </c>
      <c r="F1897" s="71">
        <v>4.1482650314165603</v>
      </c>
      <c r="G1897" s="69">
        <v>4.6655317499022797E-2</v>
      </c>
      <c r="H1897" s="69">
        <v>3.6750720299614601E-3</v>
      </c>
      <c r="I1897" s="76">
        <v>0.19836148676990301</v>
      </c>
      <c r="J1897" s="44">
        <v>75.819999999999993</v>
      </c>
      <c r="K1897" s="44">
        <v>3.09</v>
      </c>
      <c r="L1897" s="44">
        <v>77.260000000000005</v>
      </c>
      <c r="M1897" s="44">
        <v>1.92</v>
      </c>
      <c r="N1897" s="44">
        <v>30.5</v>
      </c>
      <c r="O1897" s="44">
        <v>94.4</v>
      </c>
      <c r="P1897" s="36"/>
      <c r="Q1897" s="44">
        <v>77.349999999999994</v>
      </c>
      <c r="R1897" s="44">
        <v>1.92</v>
      </c>
      <c r="S1897" s="41"/>
      <c r="T1897" s="41">
        <f t="shared" si="108"/>
        <v>1.8638363965829821</v>
      </c>
      <c r="U1897" s="41">
        <f t="shared" si="109"/>
        <v>60.522909655707998</v>
      </c>
    </row>
    <row r="1898" spans="1:21">
      <c r="A1898" s="43" t="s">
        <v>1102</v>
      </c>
      <c r="B1898" s="44">
        <v>2437.2226194319301</v>
      </c>
      <c r="C1898" s="44">
        <v>2.73247400749172</v>
      </c>
      <c r="D1898" s="44"/>
      <c r="E1898" s="71">
        <v>83.6797099569756</v>
      </c>
      <c r="F1898" s="71">
        <v>3.8555515103919702</v>
      </c>
      <c r="G1898" s="69">
        <v>4.9890520422504699E-2</v>
      </c>
      <c r="H1898" s="69">
        <v>3.0404398590181702E-3</v>
      </c>
      <c r="I1898" s="76">
        <v>0.18346037940962401</v>
      </c>
      <c r="J1898" s="44">
        <v>80.180000000000007</v>
      </c>
      <c r="K1898" s="44">
        <v>2.67</v>
      </c>
      <c r="L1898" s="44">
        <v>76.58</v>
      </c>
      <c r="M1898" s="44">
        <v>1.75</v>
      </c>
      <c r="N1898" s="44">
        <v>188.8</v>
      </c>
      <c r="O1898" s="44">
        <v>70.900000000000006</v>
      </c>
      <c r="P1898" s="36"/>
      <c r="Q1898" s="44">
        <v>76.36</v>
      </c>
      <c r="R1898" s="44">
        <v>1.75</v>
      </c>
      <c r="S1898" s="41"/>
      <c r="T1898" s="41">
        <f t="shared" si="108"/>
        <v>-4.7009663097414585</v>
      </c>
      <c r="U1898" s="41">
        <f t="shared" si="109"/>
        <v>-146.53956646644036</v>
      </c>
    </row>
    <row r="1899" spans="1:21">
      <c r="A1899" s="43" t="s">
        <v>1101</v>
      </c>
      <c r="B1899" s="44">
        <v>1623.5035309156201</v>
      </c>
      <c r="C1899" s="44">
        <v>1.37943079387287</v>
      </c>
      <c r="D1899" s="44"/>
      <c r="E1899" s="71">
        <v>83.815935567372804</v>
      </c>
      <c r="F1899" s="71">
        <v>3.6826705429212101</v>
      </c>
      <c r="G1899" s="69">
        <v>4.98317264293614E-2</v>
      </c>
      <c r="H1899" s="69">
        <v>2.5959335354647098E-3</v>
      </c>
      <c r="I1899" s="76">
        <v>0.182097280078268</v>
      </c>
      <c r="J1899" s="44">
        <v>79.97</v>
      </c>
      <c r="K1899" s="44">
        <v>2.37</v>
      </c>
      <c r="L1899" s="44">
        <v>76.459999999999994</v>
      </c>
      <c r="M1899" s="44">
        <v>1.67</v>
      </c>
      <c r="N1899" s="44">
        <v>186.1</v>
      </c>
      <c r="O1899" s="44">
        <v>60.6</v>
      </c>
      <c r="P1899" s="36"/>
      <c r="Q1899" s="44">
        <v>76.239999999999995</v>
      </c>
      <c r="R1899" s="44">
        <v>1.67</v>
      </c>
      <c r="S1899" s="41"/>
      <c r="T1899" s="41">
        <f t="shared" si="108"/>
        <v>-4.5906356264713652</v>
      </c>
      <c r="U1899" s="41">
        <f t="shared" si="109"/>
        <v>-143.39523934083184</v>
      </c>
    </row>
    <row r="1900" spans="1:21">
      <c r="A1900" s="43" t="s">
        <v>1100</v>
      </c>
      <c r="B1900" s="44">
        <v>688.38437968095695</v>
      </c>
      <c r="C1900" s="44">
        <v>2.5445803628004202</v>
      </c>
      <c r="D1900" s="44"/>
      <c r="E1900" s="71">
        <v>85.396714321119902</v>
      </c>
      <c r="F1900" s="71">
        <v>3.7377787403032201</v>
      </c>
      <c r="G1900" s="69">
        <v>4.93143494771031E-2</v>
      </c>
      <c r="H1900" s="69">
        <v>4.3084762401661E-3</v>
      </c>
      <c r="I1900" s="76">
        <v>0.16274848225704899</v>
      </c>
      <c r="J1900" s="44">
        <v>77.760000000000005</v>
      </c>
      <c r="K1900" s="44">
        <v>3.41</v>
      </c>
      <c r="L1900" s="44">
        <v>75.05</v>
      </c>
      <c r="M1900" s="44">
        <v>1.63</v>
      </c>
      <c r="N1900" s="44">
        <v>162</v>
      </c>
      <c r="O1900" s="44">
        <v>102</v>
      </c>
      <c r="P1900" s="36"/>
      <c r="Q1900" s="44">
        <v>74.88</v>
      </c>
      <c r="R1900" s="44">
        <v>1.63</v>
      </c>
      <c r="S1900" s="41"/>
      <c r="T1900" s="41">
        <f t="shared" si="108"/>
        <v>-3.6109260493004771</v>
      </c>
      <c r="U1900" s="41">
        <f t="shared" si="109"/>
        <v>-115.85609593604265</v>
      </c>
    </row>
    <row r="1901" spans="1:21">
      <c r="A1901" s="43" t="s">
        <v>1099</v>
      </c>
      <c r="B1901" s="44">
        <v>1611.4142308671401</v>
      </c>
      <c r="C1901" s="44">
        <v>1.9555667053799199</v>
      </c>
      <c r="D1901" s="44"/>
      <c r="E1901" s="71">
        <v>86.168284125376601</v>
      </c>
      <c r="F1901" s="71">
        <v>4.0915582748589499</v>
      </c>
      <c r="G1901" s="69">
        <v>4.8364562158912501E-2</v>
      </c>
      <c r="H1901" s="69">
        <v>4.3286203823671796E-3</v>
      </c>
      <c r="I1901" s="76">
        <v>0.35042029478664799</v>
      </c>
      <c r="J1901" s="44">
        <v>75.650000000000006</v>
      </c>
      <c r="K1901" s="44">
        <v>3.11</v>
      </c>
      <c r="L1901" s="44">
        <v>74.38</v>
      </c>
      <c r="M1901" s="44">
        <v>1.76</v>
      </c>
      <c r="N1901" s="44">
        <v>116</v>
      </c>
      <c r="O1901" s="44">
        <v>106</v>
      </c>
      <c r="P1901" s="36"/>
      <c r="Q1901" s="44">
        <v>74.3</v>
      </c>
      <c r="R1901" s="44">
        <v>1.75</v>
      </c>
      <c r="S1901" s="41"/>
      <c r="T1901" s="41">
        <f t="shared" si="108"/>
        <v>-1.7074482387738776</v>
      </c>
      <c r="U1901" s="41">
        <f t="shared" si="109"/>
        <v>-55.955902124226952</v>
      </c>
    </row>
    <row r="1902" spans="1:21">
      <c r="A1902" s="43" t="s">
        <v>1098</v>
      </c>
      <c r="B1902" s="44">
        <v>313.26453152192602</v>
      </c>
      <c r="C1902" s="44">
        <v>1.96831679056621</v>
      </c>
      <c r="D1902" s="44"/>
      <c r="E1902" s="71">
        <v>87.603039978556197</v>
      </c>
      <c r="F1902" s="71">
        <v>2.9577316942551302</v>
      </c>
      <c r="G1902" s="69">
        <v>4.9291595064726398E-2</v>
      </c>
      <c r="H1902" s="69">
        <v>8.0255757689968003E-3</v>
      </c>
      <c r="I1902" s="76">
        <v>0.52450987521898795</v>
      </c>
      <c r="J1902" s="44">
        <v>75.84</v>
      </c>
      <c r="K1902" s="44">
        <v>5.4</v>
      </c>
      <c r="L1902" s="44">
        <v>73.17</v>
      </c>
      <c r="M1902" s="44">
        <v>1.23</v>
      </c>
      <c r="N1902" s="44">
        <v>161</v>
      </c>
      <c r="O1902" s="44">
        <v>190</v>
      </c>
      <c r="P1902" s="36"/>
      <c r="Q1902" s="44">
        <v>73</v>
      </c>
      <c r="R1902" s="44">
        <v>1.23</v>
      </c>
      <c r="S1902" s="41"/>
      <c r="T1902" s="41">
        <f t="shared" si="108"/>
        <v>-3.6490364903649057</v>
      </c>
      <c r="U1902" s="41">
        <f t="shared" si="109"/>
        <v>-120.03553368867021</v>
      </c>
    </row>
    <row r="1903" spans="1:21">
      <c r="A1903" s="43" t="s">
        <v>1097</v>
      </c>
      <c r="B1903" s="44">
        <v>603.91548239137796</v>
      </c>
      <c r="C1903" s="44">
        <v>2.3058335344921002</v>
      </c>
      <c r="D1903" s="44"/>
      <c r="E1903" s="71">
        <v>88.328657711253499</v>
      </c>
      <c r="F1903" s="71">
        <v>2.9530849429392099</v>
      </c>
      <c r="G1903" s="69">
        <v>4.6196676017932703E-2</v>
      </c>
      <c r="H1903" s="69">
        <v>3.03522980975979E-3</v>
      </c>
      <c r="I1903" s="76">
        <v>0.17928366965298201</v>
      </c>
      <c r="J1903" s="44">
        <v>70.67</v>
      </c>
      <c r="K1903" s="44">
        <v>2.33</v>
      </c>
      <c r="L1903" s="44">
        <v>72.569999999999993</v>
      </c>
      <c r="M1903" s="44">
        <v>1.21</v>
      </c>
      <c r="N1903" s="44">
        <v>6.81</v>
      </c>
      <c r="O1903" s="44">
        <v>79.08</v>
      </c>
      <c r="P1903" s="36"/>
      <c r="Q1903" s="44">
        <v>72.69</v>
      </c>
      <c r="R1903" s="44">
        <v>1.21</v>
      </c>
      <c r="S1903" s="41"/>
      <c r="T1903" s="41">
        <f t="shared" si="108"/>
        <v>2.6181617748380757</v>
      </c>
      <c r="U1903" s="41">
        <f t="shared" si="109"/>
        <v>90.615957007027689</v>
      </c>
    </row>
    <row r="1904" spans="1:21">
      <c r="A1904" s="43" t="s">
        <v>1096</v>
      </c>
      <c r="B1904" s="44">
        <v>429.28495836760402</v>
      </c>
      <c r="C1904" s="44">
        <v>2.5290235277003199</v>
      </c>
      <c r="D1904" s="44"/>
      <c r="E1904" s="71">
        <v>90.539226733352805</v>
      </c>
      <c r="F1904" s="71">
        <v>4.14628952472387</v>
      </c>
      <c r="G1904" s="69">
        <v>4.7618635919088298E-2</v>
      </c>
      <c r="H1904" s="69">
        <v>4.7269247627584696E-3</v>
      </c>
      <c r="I1904" s="76">
        <v>0.139679301393972</v>
      </c>
      <c r="J1904" s="44">
        <v>71.05</v>
      </c>
      <c r="K1904" s="44">
        <v>3.55</v>
      </c>
      <c r="L1904" s="44">
        <v>70.81</v>
      </c>
      <c r="M1904" s="44">
        <v>1.61</v>
      </c>
      <c r="N1904" s="44">
        <v>79.3</v>
      </c>
      <c r="O1904" s="44">
        <v>117.9</v>
      </c>
      <c r="P1904" s="36"/>
      <c r="Q1904" s="44">
        <v>70.790000000000006</v>
      </c>
      <c r="R1904" s="44">
        <v>1.61</v>
      </c>
      <c r="S1904" s="41"/>
      <c r="T1904" s="41">
        <f t="shared" si="108"/>
        <v>-0.33893517864707651</v>
      </c>
      <c r="U1904" s="41">
        <f t="shared" si="109"/>
        <v>-11.98983194464058</v>
      </c>
    </row>
    <row r="1905" spans="1:21">
      <c r="A1905" s="43" t="s">
        <v>1095</v>
      </c>
      <c r="B1905" s="44">
        <v>372.09472797334098</v>
      </c>
      <c r="C1905" s="44">
        <v>7.1186113249111003</v>
      </c>
      <c r="D1905" s="44"/>
      <c r="E1905" s="71">
        <v>90.605783555404699</v>
      </c>
      <c r="F1905" s="71">
        <v>3.7276772346961402</v>
      </c>
      <c r="G1905" s="69">
        <v>4.5417363512373903E-2</v>
      </c>
      <c r="H1905" s="69">
        <v>5.7073399021345499E-3</v>
      </c>
      <c r="I1905" s="76">
        <v>0.17084454526197501</v>
      </c>
      <c r="J1905" s="44">
        <v>67.83</v>
      </c>
      <c r="K1905" s="44">
        <v>4.1100000000000003</v>
      </c>
      <c r="L1905" s="44">
        <v>70.760000000000005</v>
      </c>
      <c r="M1905" s="44">
        <v>1.45</v>
      </c>
      <c r="N1905" s="44">
        <v>1.4999999999999999E-4</v>
      </c>
      <c r="O1905" s="44">
        <v>140.41413</v>
      </c>
      <c r="P1905" s="36"/>
      <c r="Q1905" s="44">
        <v>70.94</v>
      </c>
      <c r="R1905" s="44">
        <v>1.45</v>
      </c>
      <c r="S1905" s="41"/>
      <c r="T1905" s="41">
        <f t="shared" si="108"/>
        <v>4.1407574901074149</v>
      </c>
      <c r="U1905" s="41">
        <f t="shared" si="109"/>
        <v>99.999788015828145</v>
      </c>
    </row>
    <row r="1906" spans="1:21">
      <c r="A1906" s="43"/>
      <c r="B1906" s="44"/>
      <c r="C1906" s="44"/>
      <c r="D1906" s="44"/>
      <c r="E1906" s="71"/>
      <c r="F1906" s="71"/>
      <c r="G1906" s="69"/>
      <c r="H1906" s="69"/>
      <c r="I1906" s="76"/>
      <c r="J1906" s="44"/>
      <c r="K1906" s="44"/>
      <c r="L1906" s="44"/>
      <c r="M1906" s="44"/>
      <c r="N1906" s="44"/>
      <c r="O1906" s="44"/>
      <c r="P1906" s="36"/>
      <c r="Q1906" s="44"/>
      <c r="R1906" s="44"/>
      <c r="S1906" s="41"/>
      <c r="T1906" s="41"/>
      <c r="U1906" s="41"/>
    </row>
    <row r="1907" spans="1:21">
      <c r="A1907" s="43" t="s">
        <v>1094</v>
      </c>
      <c r="B1907" s="44">
        <v>1116.72640473465</v>
      </c>
      <c r="C1907" s="44">
        <v>35.926084084838699</v>
      </c>
      <c r="D1907" s="44"/>
      <c r="E1907" s="71">
        <v>3.1409425663741302</v>
      </c>
      <c r="F1907" s="71">
        <v>0.110912209107091</v>
      </c>
      <c r="G1907" s="69">
        <v>0.10104841568013199</v>
      </c>
      <c r="H1907" s="69">
        <v>2.5464217184690999E-3</v>
      </c>
      <c r="I1907" s="76">
        <v>0.30893609827769097</v>
      </c>
      <c r="J1907" s="44">
        <v>1718.7</v>
      </c>
      <c r="K1907" s="44">
        <v>15.1</v>
      </c>
      <c r="L1907" s="44">
        <v>1781.8</v>
      </c>
      <c r="M1907" s="44">
        <v>27.5</v>
      </c>
      <c r="N1907" s="44">
        <v>1642.6</v>
      </c>
      <c r="O1907" s="44">
        <v>23.4</v>
      </c>
      <c r="P1907" s="36"/>
      <c r="Q1907" s="44">
        <v>1797.7</v>
      </c>
      <c r="R1907" s="44">
        <v>27.7</v>
      </c>
      <c r="S1907" s="41"/>
      <c r="T1907" s="41">
        <f t="shared" ref="T1907:T1938" si="110">(L1907-J1907)/L1907*100</f>
        <v>3.5413626669659846</v>
      </c>
      <c r="U1907" s="41">
        <f t="shared" ref="U1907:U1938" si="111">(L1907-N1907)/L1907*100</f>
        <v>7.812324615557305</v>
      </c>
    </row>
    <row r="1908" spans="1:21">
      <c r="A1908" s="43" t="s">
        <v>1093</v>
      </c>
      <c r="B1908" s="44">
        <v>374.62692438374501</v>
      </c>
      <c r="C1908" s="44">
        <v>3.1584871922820699</v>
      </c>
      <c r="D1908" s="44"/>
      <c r="E1908" s="71">
        <v>3.3828863083024499</v>
      </c>
      <c r="F1908" s="71">
        <v>0.111190581475877</v>
      </c>
      <c r="G1908" s="69">
        <v>0.107914323981187</v>
      </c>
      <c r="H1908" s="69">
        <v>3.4723234604488798E-3</v>
      </c>
      <c r="I1908" s="76">
        <v>0.34687019034821698</v>
      </c>
      <c r="J1908" s="44">
        <v>1711.7</v>
      </c>
      <c r="K1908" s="44">
        <v>15.4</v>
      </c>
      <c r="L1908" s="44">
        <v>1669.5</v>
      </c>
      <c r="M1908" s="44">
        <v>24.2</v>
      </c>
      <c r="N1908" s="44">
        <v>1763.7</v>
      </c>
      <c r="O1908" s="44">
        <v>29.4</v>
      </c>
      <c r="P1908" s="36"/>
      <c r="Q1908" s="44">
        <v>1659.4</v>
      </c>
      <c r="R1908" s="44">
        <v>24</v>
      </c>
      <c r="S1908" s="41"/>
      <c r="T1908" s="41">
        <f t="shared" si="110"/>
        <v>-2.5277029050613984</v>
      </c>
      <c r="U1908" s="41">
        <f t="shared" si="111"/>
        <v>-5.6424079065588533</v>
      </c>
    </row>
    <row r="1909" spans="1:21">
      <c r="A1909" s="43" t="s">
        <v>1092</v>
      </c>
      <c r="B1909" s="44">
        <v>71.323095635178106</v>
      </c>
      <c r="C1909" s="44">
        <v>1.04307896955363</v>
      </c>
      <c r="D1909" s="44"/>
      <c r="E1909" s="71">
        <v>3.4269704683071902</v>
      </c>
      <c r="F1909" s="71">
        <v>9.1877983856694406E-2</v>
      </c>
      <c r="G1909" s="69">
        <v>0.106877269359028</v>
      </c>
      <c r="H1909" s="69">
        <v>4.7777438504065196E-3</v>
      </c>
      <c r="I1909" s="76">
        <v>1.89401181593854E-2</v>
      </c>
      <c r="J1909" s="44">
        <v>1693</v>
      </c>
      <c r="K1909" s="44">
        <v>21.3</v>
      </c>
      <c r="L1909" s="44">
        <v>1650.5</v>
      </c>
      <c r="M1909" s="44">
        <v>19.5</v>
      </c>
      <c r="N1909" s="44">
        <v>1746</v>
      </c>
      <c r="O1909" s="44">
        <v>40.9</v>
      </c>
      <c r="P1909" s="36"/>
      <c r="Q1909" s="44">
        <v>1640.5</v>
      </c>
      <c r="R1909" s="44">
        <v>19.399999999999999</v>
      </c>
      <c r="S1909" s="41"/>
      <c r="T1909" s="41">
        <f t="shared" si="110"/>
        <v>-2.5749772796122388</v>
      </c>
      <c r="U1909" s="41">
        <f t="shared" si="111"/>
        <v>-5.7861254165404423</v>
      </c>
    </row>
    <row r="1910" spans="1:21">
      <c r="A1910" s="43" t="s">
        <v>1091</v>
      </c>
      <c r="B1910" s="44">
        <v>595.64458575176695</v>
      </c>
      <c r="C1910" s="44">
        <v>75.201852618418997</v>
      </c>
      <c r="D1910" s="44"/>
      <c r="E1910" s="71">
        <v>3.9343043235802502</v>
      </c>
      <c r="F1910" s="71">
        <v>0.160633066203452</v>
      </c>
      <c r="G1910" s="69">
        <v>0.101427880219138</v>
      </c>
      <c r="H1910" s="69">
        <v>4.1067127845647901E-3</v>
      </c>
      <c r="I1910" s="76">
        <v>0.23264421137942201</v>
      </c>
      <c r="J1910" s="44">
        <v>1539.1</v>
      </c>
      <c r="K1910" s="44">
        <v>20</v>
      </c>
      <c r="L1910" s="44">
        <v>1460</v>
      </c>
      <c r="M1910" s="44">
        <v>26.7</v>
      </c>
      <c r="N1910" s="44">
        <v>1649.6</v>
      </c>
      <c r="O1910" s="44">
        <v>37.5</v>
      </c>
      <c r="P1910" s="36"/>
      <c r="Q1910" s="44">
        <v>1443.9</v>
      </c>
      <c r="R1910" s="44">
        <v>26.4</v>
      </c>
      <c r="S1910" s="41"/>
      <c r="T1910" s="41">
        <f t="shared" si="110"/>
        <v>-5.4178082191780756</v>
      </c>
      <c r="U1910" s="41">
        <f t="shared" si="111"/>
        <v>-12.986301369863007</v>
      </c>
    </row>
    <row r="1911" spans="1:21">
      <c r="A1911" s="43" t="s">
        <v>1090</v>
      </c>
      <c r="B1911" s="44">
        <v>171.787397249186</v>
      </c>
      <c r="C1911" s="44">
        <v>2.1321776292894898</v>
      </c>
      <c r="D1911" s="44"/>
      <c r="E1911" s="71">
        <v>4.1001778261364201</v>
      </c>
      <c r="F1911" s="71">
        <v>0.28391120890842497</v>
      </c>
      <c r="G1911" s="69">
        <v>0.10203504677776799</v>
      </c>
      <c r="H1911" s="69">
        <v>6.28918295252628E-3</v>
      </c>
      <c r="I1911" s="76">
        <v>0.23683698989826801</v>
      </c>
      <c r="J1911" s="44">
        <v>1511.2</v>
      </c>
      <c r="K1911" s="44">
        <v>31.9</v>
      </c>
      <c r="L1911" s="44">
        <v>1406.9</v>
      </c>
      <c r="M1911" s="44">
        <v>43.8</v>
      </c>
      <c r="N1911" s="44">
        <v>1660.6</v>
      </c>
      <c r="O1911" s="44">
        <v>57.1</v>
      </c>
      <c r="P1911" s="36"/>
      <c r="Q1911" s="44">
        <v>1386.4</v>
      </c>
      <c r="R1911" s="44">
        <v>43.2</v>
      </c>
      <c r="S1911" s="41"/>
      <c r="T1911" s="41">
        <f t="shared" si="110"/>
        <v>-7.4134622219063155</v>
      </c>
      <c r="U1911" s="41">
        <f t="shared" si="111"/>
        <v>-18.032553841779787</v>
      </c>
    </row>
    <row r="1912" spans="1:21">
      <c r="A1912" s="43" t="s">
        <v>1089</v>
      </c>
      <c r="B1912" s="44">
        <v>1623.8800210980401</v>
      </c>
      <c r="C1912" s="44">
        <v>9.6718017224020691</v>
      </c>
      <c r="D1912" s="44"/>
      <c r="E1912" s="71">
        <v>4.1354870730512596</v>
      </c>
      <c r="F1912" s="71">
        <v>0.30187634482329401</v>
      </c>
      <c r="G1912" s="69">
        <v>9.9688705279617595E-2</v>
      </c>
      <c r="H1912" s="69">
        <v>5.4301034705110697E-3</v>
      </c>
      <c r="I1912" s="76">
        <v>8.8814439685908894E-2</v>
      </c>
      <c r="J1912" s="44">
        <v>1486.3</v>
      </c>
      <c r="K1912" s="44">
        <v>34</v>
      </c>
      <c r="L1912" s="44">
        <v>1396.1</v>
      </c>
      <c r="M1912" s="44">
        <v>45.8</v>
      </c>
      <c r="N1912" s="44">
        <v>1617.4</v>
      </c>
      <c r="O1912" s="44">
        <v>50.7</v>
      </c>
      <c r="P1912" s="36"/>
      <c r="Q1912" s="44">
        <v>1378.7</v>
      </c>
      <c r="R1912" s="44">
        <v>45.3</v>
      </c>
      <c r="S1912" s="41"/>
      <c r="T1912" s="41">
        <f t="shared" si="110"/>
        <v>-6.4608552395960208</v>
      </c>
      <c r="U1912" s="41">
        <f t="shared" si="111"/>
        <v>-15.851300050139688</v>
      </c>
    </row>
    <row r="1913" spans="1:21">
      <c r="A1913" s="43" t="s">
        <v>1088</v>
      </c>
      <c r="B1913" s="44">
        <v>581.06819450529497</v>
      </c>
      <c r="C1913" s="44">
        <v>11.920745567765801</v>
      </c>
      <c r="D1913" s="44"/>
      <c r="E1913" s="71">
        <v>6.0860572131830599</v>
      </c>
      <c r="F1913" s="71">
        <v>0.50112810714448097</v>
      </c>
      <c r="G1913" s="69">
        <v>8.6139371601107795E-2</v>
      </c>
      <c r="H1913" s="69">
        <v>5.8885662110356599E-3</v>
      </c>
      <c r="I1913" s="76">
        <v>0.362647402222112</v>
      </c>
      <c r="J1913" s="44">
        <v>1098.7</v>
      </c>
      <c r="K1913" s="44">
        <v>28.8</v>
      </c>
      <c r="L1913" s="44">
        <v>980.7</v>
      </c>
      <c r="M1913" s="44">
        <v>37.5</v>
      </c>
      <c r="N1913" s="44">
        <v>1340.4</v>
      </c>
      <c r="O1913" s="44">
        <v>66</v>
      </c>
      <c r="P1913" s="36"/>
      <c r="Q1913" s="44">
        <v>964.5</v>
      </c>
      <c r="R1913" s="44">
        <v>36.9</v>
      </c>
      <c r="S1913" s="41"/>
      <c r="T1913" s="41">
        <f t="shared" si="110"/>
        <v>-12.032221882328949</v>
      </c>
      <c r="U1913" s="41">
        <f t="shared" si="111"/>
        <v>-36.677883144692572</v>
      </c>
    </row>
    <row r="1914" spans="1:21">
      <c r="A1914" s="43" t="s">
        <v>1087</v>
      </c>
      <c r="B1914" s="44">
        <v>399.68742244305901</v>
      </c>
      <c r="C1914" s="44">
        <v>2.3609251174617998</v>
      </c>
      <c r="D1914" s="44"/>
      <c r="E1914" s="71">
        <v>7.0803917832922503</v>
      </c>
      <c r="F1914" s="71">
        <v>0.65045223850168399</v>
      </c>
      <c r="G1914" s="69">
        <v>8.1622679758789396E-2</v>
      </c>
      <c r="H1914" s="69">
        <v>4.6083528313595997E-3</v>
      </c>
      <c r="I1914" s="76">
        <v>0.34842037206762799</v>
      </c>
      <c r="J1914" s="44">
        <v>965.8</v>
      </c>
      <c r="K1914" s="44">
        <v>27.9</v>
      </c>
      <c r="L1914" s="44">
        <v>851.6</v>
      </c>
      <c r="M1914" s="44">
        <v>36.6</v>
      </c>
      <c r="N1914" s="44">
        <v>1235.5999999999999</v>
      </c>
      <c r="O1914" s="44">
        <v>55.4</v>
      </c>
      <c r="P1914" s="36"/>
      <c r="Q1914" s="44">
        <v>837.6</v>
      </c>
      <c r="R1914" s="44">
        <v>36.1</v>
      </c>
      <c r="S1914" s="41"/>
      <c r="T1914" s="41">
        <f t="shared" si="110"/>
        <v>-13.410051667449499</v>
      </c>
      <c r="U1914" s="41">
        <f t="shared" si="111"/>
        <v>-45.091592296852966</v>
      </c>
    </row>
    <row r="1915" spans="1:21">
      <c r="A1915" s="43" t="s">
        <v>1086</v>
      </c>
      <c r="B1915" s="44">
        <v>288.55949862192801</v>
      </c>
      <c r="C1915" s="44">
        <v>1.7076004223493799</v>
      </c>
      <c r="D1915" s="44"/>
      <c r="E1915" s="71">
        <v>7.2713483426418799</v>
      </c>
      <c r="F1915" s="71">
        <v>0.35419315532342199</v>
      </c>
      <c r="G1915" s="69">
        <v>8.5209475219619302E-2</v>
      </c>
      <c r="H1915" s="69">
        <v>4.7450040824280997E-3</v>
      </c>
      <c r="I1915" s="76">
        <v>0.45094088173171598</v>
      </c>
      <c r="J1915" s="44">
        <v>976.1</v>
      </c>
      <c r="K1915" s="44">
        <v>17.3</v>
      </c>
      <c r="L1915" s="44">
        <v>830.7</v>
      </c>
      <c r="M1915" s="44">
        <v>19</v>
      </c>
      <c r="N1915" s="44">
        <v>1319.4</v>
      </c>
      <c r="O1915" s="44">
        <v>54</v>
      </c>
      <c r="P1915" s="36"/>
      <c r="Q1915" s="44">
        <v>812.8</v>
      </c>
      <c r="R1915" s="44">
        <v>18.600000000000001</v>
      </c>
      <c r="S1915" s="41"/>
      <c r="T1915" s="41">
        <f t="shared" si="110"/>
        <v>-17.503310461056937</v>
      </c>
      <c r="U1915" s="41">
        <f t="shared" si="111"/>
        <v>-58.829902491874321</v>
      </c>
    </row>
    <row r="1916" spans="1:21">
      <c r="A1916" s="43" t="s">
        <v>1085</v>
      </c>
      <c r="B1916" s="44">
        <v>474.58148336689197</v>
      </c>
      <c r="C1916" s="44">
        <v>5.2244615432761501</v>
      </c>
      <c r="D1916" s="44"/>
      <c r="E1916" s="71">
        <v>9.2467010181227298</v>
      </c>
      <c r="F1916" s="71">
        <v>0.503419798159496</v>
      </c>
      <c r="G1916" s="69">
        <v>9.0088884808481207E-2</v>
      </c>
      <c r="H1916" s="69">
        <v>2.2094254137332201E-3</v>
      </c>
      <c r="I1916" s="76">
        <v>0.210269392671</v>
      </c>
      <c r="J1916" s="44">
        <v>864.4</v>
      </c>
      <c r="K1916" s="44">
        <v>15.9</v>
      </c>
      <c r="L1916" s="44">
        <v>662</v>
      </c>
      <c r="M1916" s="44">
        <v>17.100000000000001</v>
      </c>
      <c r="N1916" s="44">
        <v>1426.6</v>
      </c>
      <c r="O1916" s="44">
        <v>23.4</v>
      </c>
      <c r="P1916" s="36"/>
      <c r="Q1916" s="44">
        <v>639.6</v>
      </c>
      <c r="R1916" s="44">
        <v>16.600000000000001</v>
      </c>
      <c r="S1916" s="41"/>
      <c r="T1916" s="41">
        <f t="shared" si="110"/>
        <v>-30.574018126888213</v>
      </c>
      <c r="U1916" s="41">
        <f t="shared" si="111"/>
        <v>-115.49848942598186</v>
      </c>
    </row>
    <row r="1917" spans="1:21">
      <c r="A1917" s="43" t="s">
        <v>1084</v>
      </c>
      <c r="B1917" s="44">
        <v>279.937061308029</v>
      </c>
      <c r="C1917" s="44">
        <v>2.8044766164234698</v>
      </c>
      <c r="D1917" s="44"/>
      <c r="E1917" s="71">
        <v>9.7402816223734803</v>
      </c>
      <c r="F1917" s="71">
        <v>1.06114789451906</v>
      </c>
      <c r="G1917" s="69">
        <v>8.0041401315609204E-2</v>
      </c>
      <c r="H1917" s="69">
        <v>5.04894483930249E-3</v>
      </c>
      <c r="I1917" s="76">
        <v>-3.2605204080048002E-2</v>
      </c>
      <c r="J1917" s="44">
        <v>769</v>
      </c>
      <c r="K1917" s="44">
        <v>34.4</v>
      </c>
      <c r="L1917" s="44">
        <v>630</v>
      </c>
      <c r="M1917" s="44">
        <v>32.700000000000003</v>
      </c>
      <c r="N1917" s="44">
        <v>1197.0999999999999</v>
      </c>
      <c r="O1917" s="44">
        <v>62.2</v>
      </c>
      <c r="P1917" s="36"/>
      <c r="Q1917" s="44">
        <v>619.4</v>
      </c>
      <c r="R1917" s="44">
        <v>32.200000000000003</v>
      </c>
      <c r="S1917" s="41"/>
      <c r="T1917" s="41">
        <f t="shared" si="110"/>
        <v>-22.063492063492063</v>
      </c>
      <c r="U1917" s="41">
        <f t="shared" si="111"/>
        <v>-90.015873015872998</v>
      </c>
    </row>
    <row r="1918" spans="1:21">
      <c r="A1918" s="43" t="s">
        <v>1083</v>
      </c>
      <c r="B1918" s="44">
        <v>720.18999917793599</v>
      </c>
      <c r="C1918" s="44">
        <v>13.039670940315901</v>
      </c>
      <c r="D1918" s="44"/>
      <c r="E1918" s="71">
        <v>11.7971071322748</v>
      </c>
      <c r="F1918" s="71">
        <v>0.81066888190304798</v>
      </c>
      <c r="G1918" s="69">
        <v>8.5088811784318805E-2</v>
      </c>
      <c r="H1918" s="69">
        <v>5.3752771302557397E-3</v>
      </c>
      <c r="I1918" s="76">
        <v>9.6929692423252303E-3</v>
      </c>
      <c r="J1918" s="44">
        <v>700.8</v>
      </c>
      <c r="K1918" s="44">
        <v>23.5</v>
      </c>
      <c r="L1918" s="44">
        <v>524.5</v>
      </c>
      <c r="M1918" s="44">
        <v>17.3</v>
      </c>
      <c r="N1918" s="44">
        <v>1316.7</v>
      </c>
      <c r="O1918" s="44">
        <v>61.2</v>
      </c>
      <c r="P1918" s="36"/>
      <c r="Q1918" s="44">
        <v>507.4</v>
      </c>
      <c r="R1918" s="44">
        <v>16.8</v>
      </c>
      <c r="S1918" s="41"/>
      <c r="T1918" s="41">
        <f t="shared" si="110"/>
        <v>-33.612964728312669</v>
      </c>
      <c r="U1918" s="41">
        <f t="shared" si="111"/>
        <v>-151.03908484270733</v>
      </c>
    </row>
    <row r="1919" spans="1:21">
      <c r="A1919" s="43" t="s">
        <v>1082</v>
      </c>
      <c r="B1919" s="44">
        <v>560.31202107741001</v>
      </c>
      <c r="C1919" s="44">
        <v>6.1166943891275798</v>
      </c>
      <c r="D1919" s="44"/>
      <c r="E1919" s="71">
        <v>12.865456030671499</v>
      </c>
      <c r="F1919" s="71">
        <v>0.78643430079417997</v>
      </c>
      <c r="G1919" s="69">
        <v>7.8763184029191594E-2</v>
      </c>
      <c r="H1919" s="69">
        <v>4.2138855445434603E-3</v>
      </c>
      <c r="I1919" s="76">
        <v>-0.157602391301982</v>
      </c>
      <c r="J1919" s="44">
        <v>621.20000000000005</v>
      </c>
      <c r="K1919" s="44">
        <v>20.3</v>
      </c>
      <c r="L1919" s="44">
        <v>482.5</v>
      </c>
      <c r="M1919" s="44">
        <v>14.2</v>
      </c>
      <c r="N1919" s="44">
        <v>1165.3</v>
      </c>
      <c r="O1919" s="44">
        <v>53</v>
      </c>
      <c r="P1919" s="36"/>
      <c r="Q1919" s="44">
        <v>469.8</v>
      </c>
      <c r="R1919" s="44">
        <v>13.8</v>
      </c>
      <c r="S1919" s="41"/>
      <c r="T1919" s="41">
        <f t="shared" si="110"/>
        <v>-28.746113989637319</v>
      </c>
      <c r="U1919" s="41">
        <f t="shared" si="111"/>
        <v>-141.51295336787564</v>
      </c>
    </row>
    <row r="1920" spans="1:21">
      <c r="A1920" s="43" t="s">
        <v>1081</v>
      </c>
      <c r="B1920" s="44">
        <v>695.226195615763</v>
      </c>
      <c r="C1920" s="44">
        <v>8.5076420183031907</v>
      </c>
      <c r="D1920" s="44"/>
      <c r="E1920" s="71">
        <v>12.9760303600731</v>
      </c>
      <c r="F1920" s="71">
        <v>0.93150456239759905</v>
      </c>
      <c r="G1920" s="69">
        <v>7.8559512817655802E-2</v>
      </c>
      <c r="H1920" s="69">
        <v>3.3050686322073199E-3</v>
      </c>
      <c r="I1920" s="76">
        <v>-0.38579002514314698</v>
      </c>
      <c r="J1920" s="44">
        <v>616</v>
      </c>
      <c r="K1920" s="44">
        <v>22.2</v>
      </c>
      <c r="L1920" s="44">
        <v>478.6</v>
      </c>
      <c r="M1920" s="44">
        <v>16.600000000000001</v>
      </c>
      <c r="N1920" s="44">
        <v>1160.2</v>
      </c>
      <c r="O1920" s="44">
        <v>41.7</v>
      </c>
      <c r="P1920" s="36"/>
      <c r="Q1920" s="44">
        <v>465.9</v>
      </c>
      <c r="R1920" s="44">
        <v>16.100000000000001</v>
      </c>
      <c r="S1920" s="41"/>
      <c r="T1920" s="41">
        <f t="shared" si="110"/>
        <v>-28.708733806936891</v>
      </c>
      <c r="U1920" s="41">
        <f t="shared" si="111"/>
        <v>-142.41537818637693</v>
      </c>
    </row>
    <row r="1921" spans="1:21">
      <c r="A1921" s="43" t="s">
        <v>1080</v>
      </c>
      <c r="B1921" s="44">
        <v>558.59408954550304</v>
      </c>
      <c r="C1921" s="44">
        <v>8.1955124518826992</v>
      </c>
      <c r="D1921" s="44"/>
      <c r="E1921" s="71">
        <v>13.8679573285918</v>
      </c>
      <c r="F1921" s="71">
        <v>0.49435301927016301</v>
      </c>
      <c r="G1921" s="69">
        <v>7.7884442608037396E-2</v>
      </c>
      <c r="H1921" s="69">
        <v>3.4778545210341701E-3</v>
      </c>
      <c r="I1921" s="76">
        <v>0.17323651711306501</v>
      </c>
      <c r="J1921" s="44">
        <v>582.1</v>
      </c>
      <c r="K1921" s="44">
        <v>11.5</v>
      </c>
      <c r="L1921" s="44">
        <v>448.85</v>
      </c>
      <c r="M1921" s="44">
        <v>7.73</v>
      </c>
      <c r="N1921" s="44">
        <v>1143</v>
      </c>
      <c r="O1921" s="44">
        <v>44.4</v>
      </c>
      <c r="P1921" s="36"/>
      <c r="Q1921" s="44">
        <v>436.92</v>
      </c>
      <c r="R1921" s="44">
        <v>7.53</v>
      </c>
      <c r="S1921" s="41"/>
      <c r="T1921" s="41">
        <f t="shared" si="110"/>
        <v>-29.686977832237936</v>
      </c>
      <c r="U1921" s="41">
        <f t="shared" si="111"/>
        <v>-154.65077420073521</v>
      </c>
    </row>
    <row r="1922" spans="1:21">
      <c r="A1922" s="43" t="s">
        <v>1079</v>
      </c>
      <c r="B1922" s="44">
        <v>493.12905448806401</v>
      </c>
      <c r="C1922" s="44">
        <v>6.3941015653080298</v>
      </c>
      <c r="D1922" s="44"/>
      <c r="E1922" s="71">
        <v>18.609946338396998</v>
      </c>
      <c r="F1922" s="71">
        <v>0.69329674266114605</v>
      </c>
      <c r="G1922" s="69">
        <v>6.8892204174246199E-2</v>
      </c>
      <c r="H1922" s="69">
        <v>3.0904724243083401E-3</v>
      </c>
      <c r="I1922" s="76">
        <v>-3.4723273789364802E-2</v>
      </c>
      <c r="J1922" s="44">
        <v>418.6</v>
      </c>
      <c r="K1922" s="44">
        <v>10.199999999999999</v>
      </c>
      <c r="L1922" s="44">
        <v>337.41</v>
      </c>
      <c r="M1922" s="44">
        <v>6.12</v>
      </c>
      <c r="N1922" s="44">
        <v>894.6</v>
      </c>
      <c r="O1922" s="44">
        <v>46.3</v>
      </c>
      <c r="P1922" s="36"/>
      <c r="Q1922" s="44">
        <v>332.76</v>
      </c>
      <c r="R1922" s="44">
        <v>6.04</v>
      </c>
      <c r="S1922" s="41"/>
      <c r="T1922" s="41">
        <f t="shared" si="110"/>
        <v>-24.062713019768232</v>
      </c>
      <c r="U1922" s="41">
        <f t="shared" si="111"/>
        <v>-165.1373699653241</v>
      </c>
    </row>
    <row r="1923" spans="1:21">
      <c r="A1923" s="43" t="s">
        <v>1078</v>
      </c>
      <c r="B1923" s="44">
        <v>217.11217069230301</v>
      </c>
      <c r="C1923" s="44">
        <v>273.411473251936</v>
      </c>
      <c r="D1923" s="44"/>
      <c r="E1923" s="71">
        <v>21.755752609806901</v>
      </c>
      <c r="F1923" s="71">
        <v>0.769354968867208</v>
      </c>
      <c r="G1923" s="69">
        <v>5.4725597939807198E-2</v>
      </c>
      <c r="H1923" s="69">
        <v>3.6499766704461202E-3</v>
      </c>
      <c r="I1923" s="76">
        <v>0.16748267855474999</v>
      </c>
      <c r="J1923" s="44">
        <v>302.22000000000003</v>
      </c>
      <c r="K1923" s="44">
        <v>9.16</v>
      </c>
      <c r="L1923" s="44">
        <v>289.7</v>
      </c>
      <c r="M1923" s="44">
        <v>5.01</v>
      </c>
      <c r="N1923" s="44">
        <v>400</v>
      </c>
      <c r="O1923" s="44">
        <v>74.7</v>
      </c>
      <c r="P1923" s="36"/>
      <c r="Q1923" s="44">
        <v>288.77</v>
      </c>
      <c r="R1923" s="44">
        <v>4.99</v>
      </c>
      <c r="S1923" s="41"/>
      <c r="T1923" s="41">
        <f t="shared" si="110"/>
        <v>-4.3217121159820637</v>
      </c>
      <c r="U1923" s="41">
        <f t="shared" si="111"/>
        <v>-38.073869520193313</v>
      </c>
    </row>
    <row r="1924" spans="1:21">
      <c r="A1924" s="43" t="s">
        <v>1077</v>
      </c>
      <c r="B1924" s="44">
        <v>1192.8937284055901</v>
      </c>
      <c r="C1924" s="44">
        <v>10.2904276134727</v>
      </c>
      <c r="D1924" s="44"/>
      <c r="E1924" s="71">
        <v>21.965810251611199</v>
      </c>
      <c r="F1924" s="71">
        <v>0.59766697086763199</v>
      </c>
      <c r="G1924" s="69">
        <v>5.5062473962583597E-2</v>
      </c>
      <c r="H1924" s="69">
        <v>2.3479854794529699E-3</v>
      </c>
      <c r="I1924" s="76">
        <v>0.11500482236592301</v>
      </c>
      <c r="J1924" s="44">
        <v>301.31</v>
      </c>
      <c r="K1924" s="44">
        <v>6.24</v>
      </c>
      <c r="L1924" s="44">
        <v>286.99</v>
      </c>
      <c r="M1924" s="44">
        <v>3.82</v>
      </c>
      <c r="N1924" s="44">
        <v>413.8</v>
      </c>
      <c r="O1924" s="44">
        <v>47.7</v>
      </c>
      <c r="P1924" s="36"/>
      <c r="Q1924" s="44">
        <v>285.93</v>
      </c>
      <c r="R1924" s="44">
        <v>3.8</v>
      </c>
      <c r="S1924" s="41"/>
      <c r="T1924" s="41">
        <f t="shared" si="110"/>
        <v>-4.9897208961984711</v>
      </c>
      <c r="U1924" s="41">
        <f t="shared" si="111"/>
        <v>-44.186208578696125</v>
      </c>
    </row>
    <row r="1925" spans="1:21">
      <c r="A1925" s="43" t="s">
        <v>1076</v>
      </c>
      <c r="B1925" s="44">
        <v>912.41360026985001</v>
      </c>
      <c r="C1925" s="44">
        <v>14.4068831006967</v>
      </c>
      <c r="D1925" s="44"/>
      <c r="E1925" s="71">
        <v>22.078601457311098</v>
      </c>
      <c r="F1925" s="71">
        <v>1.61579648746546</v>
      </c>
      <c r="G1925" s="69">
        <v>5.1065240663908697E-2</v>
      </c>
      <c r="H1925" s="69">
        <v>3.39846887612439E-3</v>
      </c>
      <c r="I1925" s="76">
        <v>0.35976267649627303</v>
      </c>
      <c r="J1925" s="44">
        <v>280.95</v>
      </c>
      <c r="K1925" s="44">
        <v>9.73</v>
      </c>
      <c r="L1925" s="44">
        <v>285.60000000000002</v>
      </c>
      <c r="M1925" s="44">
        <v>10.199999999999999</v>
      </c>
      <c r="N1925" s="44">
        <v>242.7</v>
      </c>
      <c r="O1925" s="44">
        <v>76.7</v>
      </c>
      <c r="P1925" s="36"/>
      <c r="Q1925" s="44">
        <v>285.89999999999998</v>
      </c>
      <c r="R1925" s="44">
        <v>10.199999999999999</v>
      </c>
      <c r="S1925" s="41"/>
      <c r="T1925" s="41">
        <f t="shared" si="110"/>
        <v>1.6281512605042137</v>
      </c>
      <c r="U1925" s="41">
        <f t="shared" si="111"/>
        <v>15.021008403361355</v>
      </c>
    </row>
    <row r="1926" spans="1:21">
      <c r="A1926" s="43" t="s">
        <v>1075</v>
      </c>
      <c r="B1926" s="44">
        <v>593.35856493589597</v>
      </c>
      <c r="C1926" s="44">
        <v>7.6054795225687801</v>
      </c>
      <c r="D1926" s="44"/>
      <c r="E1926" s="71">
        <v>22.393245411296299</v>
      </c>
      <c r="F1926" s="71">
        <v>1.3010561365942099</v>
      </c>
      <c r="G1926" s="69">
        <v>5.81053049076189E-2</v>
      </c>
      <c r="H1926" s="69">
        <v>4.0080884826482303E-3</v>
      </c>
      <c r="I1926" s="76">
        <v>0.37675524542620897</v>
      </c>
      <c r="J1926" s="44">
        <v>310.43</v>
      </c>
      <c r="K1926" s="44">
        <v>9.56</v>
      </c>
      <c r="L1926" s="44">
        <v>281.63</v>
      </c>
      <c r="M1926" s="44">
        <v>8.01</v>
      </c>
      <c r="N1926" s="44">
        <v>532.70000000000005</v>
      </c>
      <c r="O1926" s="44">
        <v>75.5</v>
      </c>
      <c r="P1926" s="36"/>
      <c r="Q1926" s="44">
        <v>279.5</v>
      </c>
      <c r="R1926" s="44">
        <v>7.95</v>
      </c>
      <c r="S1926" s="41"/>
      <c r="T1926" s="41">
        <f t="shared" si="110"/>
        <v>-10.226183290132447</v>
      </c>
      <c r="U1926" s="41">
        <f t="shared" si="111"/>
        <v>-89.148883286581707</v>
      </c>
    </row>
    <row r="1927" spans="1:21">
      <c r="A1927" s="43" t="s">
        <v>1074</v>
      </c>
      <c r="B1927" s="44">
        <v>1130.81834165954</v>
      </c>
      <c r="C1927" s="44">
        <v>9.2720824879339698</v>
      </c>
      <c r="D1927" s="44"/>
      <c r="E1927" s="71">
        <v>22.910060282134602</v>
      </c>
      <c r="F1927" s="71">
        <v>1.0848978558958</v>
      </c>
      <c r="G1927" s="69">
        <v>5.2044387221004199E-2</v>
      </c>
      <c r="H1927" s="69">
        <v>2.5698445574456499E-3</v>
      </c>
      <c r="I1927" s="76">
        <v>0.35562300134153602</v>
      </c>
      <c r="J1927" s="44">
        <v>276.56</v>
      </c>
      <c r="K1927" s="44">
        <v>6.65</v>
      </c>
      <c r="L1927" s="44">
        <v>275.41000000000003</v>
      </c>
      <c r="M1927" s="44">
        <v>6.38</v>
      </c>
      <c r="N1927" s="44">
        <v>286.3</v>
      </c>
      <c r="O1927" s="44">
        <v>56.4</v>
      </c>
      <c r="P1927" s="36"/>
      <c r="Q1927" s="44">
        <v>275.33</v>
      </c>
      <c r="R1927" s="44">
        <v>6.38</v>
      </c>
      <c r="S1927" s="41"/>
      <c r="T1927" s="41">
        <f t="shared" si="110"/>
        <v>-0.41755927526232783</v>
      </c>
      <c r="U1927" s="41">
        <f t="shared" si="111"/>
        <v>-3.9541047892233347</v>
      </c>
    </row>
    <row r="1928" spans="1:21">
      <c r="A1928" s="43" t="s">
        <v>1073</v>
      </c>
      <c r="B1928" s="44">
        <v>723.77777120581095</v>
      </c>
      <c r="C1928" s="44">
        <v>17.9962519433655</v>
      </c>
      <c r="D1928" s="44"/>
      <c r="E1928" s="71">
        <v>23.0554439536354</v>
      </c>
      <c r="F1928" s="71">
        <v>1.7113150855144801</v>
      </c>
      <c r="G1928" s="69">
        <v>5.3829786947834801E-2</v>
      </c>
      <c r="H1928" s="69">
        <v>3.7860082520347E-3</v>
      </c>
      <c r="I1928" s="76">
        <v>0.41251878214434901</v>
      </c>
      <c r="J1928" s="44">
        <v>283.27</v>
      </c>
      <c r="K1928" s="44">
        <v>9.69</v>
      </c>
      <c r="L1928" s="44">
        <v>273.70999999999998</v>
      </c>
      <c r="M1928" s="44">
        <v>9.9499999999999993</v>
      </c>
      <c r="N1928" s="44">
        <v>362.9</v>
      </c>
      <c r="O1928" s="44">
        <v>79.3</v>
      </c>
      <c r="P1928" s="36"/>
      <c r="Q1928" s="44">
        <v>273.01</v>
      </c>
      <c r="R1928" s="44">
        <v>9.92</v>
      </c>
      <c r="S1928" s="41"/>
      <c r="T1928" s="41">
        <f t="shared" si="110"/>
        <v>-3.4927477987651177</v>
      </c>
      <c r="U1928" s="41">
        <f t="shared" si="111"/>
        <v>-32.585583281575396</v>
      </c>
    </row>
    <row r="1929" spans="1:21">
      <c r="A1929" s="43" t="s">
        <v>1072</v>
      </c>
      <c r="B1929" s="44">
        <v>817.38293886026497</v>
      </c>
      <c r="C1929" s="44">
        <v>8.2554607082120608</v>
      </c>
      <c r="D1929" s="44"/>
      <c r="E1929" s="71">
        <v>23.071673809011902</v>
      </c>
      <c r="F1929" s="71">
        <v>0.68263066476619905</v>
      </c>
      <c r="G1929" s="69">
        <v>5.2755178920401102E-2</v>
      </c>
      <c r="H1929" s="69">
        <v>2.76837968875353E-3</v>
      </c>
      <c r="I1929" s="76">
        <v>0.17261244984158799</v>
      </c>
      <c r="J1929" s="44">
        <v>278.14999999999998</v>
      </c>
      <c r="K1929" s="44">
        <v>6.77</v>
      </c>
      <c r="L1929" s="44">
        <v>273.52</v>
      </c>
      <c r="M1929" s="44">
        <v>3.96</v>
      </c>
      <c r="N1929" s="44">
        <v>317.3</v>
      </c>
      <c r="O1929" s="44">
        <v>59.7</v>
      </c>
      <c r="P1929" s="36"/>
      <c r="Q1929" s="44">
        <v>273.19</v>
      </c>
      <c r="R1929" s="44">
        <v>3.96</v>
      </c>
      <c r="S1929" s="41"/>
      <c r="T1929" s="41">
        <f t="shared" si="110"/>
        <v>-1.6927464170810165</v>
      </c>
      <c r="U1929" s="41">
        <f t="shared" si="111"/>
        <v>-16.006142146826569</v>
      </c>
    </row>
    <row r="1930" spans="1:21">
      <c r="A1930" s="43" t="s">
        <v>1071</v>
      </c>
      <c r="B1930" s="44">
        <v>863.345080518754</v>
      </c>
      <c r="C1930" s="44">
        <v>15.556873850964299</v>
      </c>
      <c r="D1930" s="44"/>
      <c r="E1930" s="71">
        <v>23.387278317148699</v>
      </c>
      <c r="F1930" s="71">
        <v>0.70723194363475805</v>
      </c>
      <c r="G1930" s="69">
        <v>5.1485891022757198E-2</v>
      </c>
      <c r="H1930" s="69">
        <v>2.4365670304261201E-3</v>
      </c>
      <c r="I1930" s="76">
        <v>6.17763011825503E-2</v>
      </c>
      <c r="J1930" s="44">
        <v>269.05</v>
      </c>
      <c r="K1930" s="44">
        <v>6.45</v>
      </c>
      <c r="L1930" s="44">
        <v>269.91000000000003</v>
      </c>
      <c r="M1930" s="44">
        <v>4</v>
      </c>
      <c r="N1930" s="44">
        <v>261.60000000000002</v>
      </c>
      <c r="O1930" s="44">
        <v>54.3</v>
      </c>
      <c r="P1930" s="36"/>
      <c r="Q1930" s="44">
        <v>269.97000000000003</v>
      </c>
      <c r="R1930" s="44">
        <v>4</v>
      </c>
      <c r="S1930" s="41"/>
      <c r="T1930" s="41">
        <f t="shared" si="110"/>
        <v>0.31862472676077713</v>
      </c>
      <c r="U1930" s="41">
        <f t="shared" si="111"/>
        <v>3.0788040457930426</v>
      </c>
    </row>
    <row r="1931" spans="1:21">
      <c r="A1931" s="43" t="s">
        <v>1070</v>
      </c>
      <c r="B1931" s="44">
        <v>925.87941499905503</v>
      </c>
      <c r="C1931" s="44">
        <v>15.797278201403101</v>
      </c>
      <c r="D1931" s="44"/>
      <c r="E1931" s="71">
        <v>23.388409552583099</v>
      </c>
      <c r="F1931" s="71">
        <v>0.779642594255612</v>
      </c>
      <c r="G1931" s="69">
        <v>4.9443028152193702E-2</v>
      </c>
      <c r="H1931" s="69">
        <v>2.0555993361577301E-3</v>
      </c>
      <c r="I1931" s="76">
        <v>0.35112445387323099</v>
      </c>
      <c r="J1931" s="44">
        <v>259.62</v>
      </c>
      <c r="K1931" s="44">
        <v>4.95</v>
      </c>
      <c r="L1931" s="44">
        <v>269.89</v>
      </c>
      <c r="M1931" s="44">
        <v>4.41</v>
      </c>
      <c r="N1931" s="44">
        <v>167.8</v>
      </c>
      <c r="O1931" s="44">
        <v>48.6</v>
      </c>
      <c r="P1931" s="36"/>
      <c r="Q1931" s="44">
        <v>270.63</v>
      </c>
      <c r="R1931" s="44">
        <v>4.42</v>
      </c>
      <c r="S1931" s="41"/>
      <c r="T1931" s="41">
        <f t="shared" si="110"/>
        <v>3.8052539923672546</v>
      </c>
      <c r="U1931" s="41">
        <f t="shared" si="111"/>
        <v>37.826521916336276</v>
      </c>
    </row>
    <row r="1932" spans="1:21">
      <c r="A1932" s="43" t="s">
        <v>1069</v>
      </c>
      <c r="B1932" s="44">
        <v>1067.7923268879499</v>
      </c>
      <c r="C1932" s="44">
        <v>15.079377128530901</v>
      </c>
      <c r="D1932" s="44"/>
      <c r="E1932" s="71">
        <v>23.5477300191259</v>
      </c>
      <c r="F1932" s="71">
        <v>1.95427394304867</v>
      </c>
      <c r="G1932" s="69">
        <v>5.0116320009172502E-2</v>
      </c>
      <c r="H1932" s="69">
        <v>4.3653185080209898E-3</v>
      </c>
      <c r="I1932" s="76">
        <v>0.69293069877539004</v>
      </c>
      <c r="J1932" s="44">
        <v>261.17</v>
      </c>
      <c r="K1932" s="44">
        <v>7.69</v>
      </c>
      <c r="L1932" s="44">
        <v>268.10000000000002</v>
      </c>
      <c r="M1932" s="44">
        <v>10.9</v>
      </c>
      <c r="N1932" s="44">
        <v>199</v>
      </c>
      <c r="O1932" s="44">
        <v>101</v>
      </c>
      <c r="P1932" s="36"/>
      <c r="Q1932" s="44">
        <v>268.60000000000002</v>
      </c>
      <c r="R1932" s="44">
        <v>10.9</v>
      </c>
      <c r="S1932" s="41"/>
      <c r="T1932" s="41">
        <f t="shared" si="110"/>
        <v>2.5848563968668432</v>
      </c>
      <c r="U1932" s="41">
        <f t="shared" si="111"/>
        <v>25.773964938455805</v>
      </c>
    </row>
    <row r="1933" spans="1:21">
      <c r="A1933" s="43" t="s">
        <v>1068</v>
      </c>
      <c r="B1933" s="44">
        <v>572.07353896499706</v>
      </c>
      <c r="C1933" s="44">
        <v>12.930864161666999</v>
      </c>
      <c r="D1933" s="44"/>
      <c r="E1933" s="71">
        <v>23.613605856068901</v>
      </c>
      <c r="F1933" s="71">
        <v>2.09091866743031</v>
      </c>
      <c r="G1933" s="69">
        <v>5.1608910848555602E-2</v>
      </c>
      <c r="H1933" s="69">
        <v>3.6908386564155501E-3</v>
      </c>
      <c r="I1933" s="76">
        <v>0.26527654402162898</v>
      </c>
      <c r="J1933" s="44">
        <v>267.3</v>
      </c>
      <c r="K1933" s="44">
        <v>11.5</v>
      </c>
      <c r="L1933" s="44">
        <v>267.39999999999998</v>
      </c>
      <c r="M1933" s="44">
        <v>11.6</v>
      </c>
      <c r="N1933" s="44">
        <v>267.10000000000002</v>
      </c>
      <c r="O1933" s="44">
        <v>82</v>
      </c>
      <c r="P1933" s="36"/>
      <c r="Q1933" s="44">
        <v>267.39999999999998</v>
      </c>
      <c r="R1933" s="44">
        <v>11.6</v>
      </c>
      <c r="S1933" s="41"/>
      <c r="T1933" s="41">
        <f t="shared" si="110"/>
        <v>3.7397157815993232E-2</v>
      </c>
      <c r="U1933" s="41">
        <f t="shared" si="111"/>
        <v>0.11219147344800094</v>
      </c>
    </row>
    <row r="1934" spans="1:21">
      <c r="A1934" s="43" t="s">
        <v>1067</v>
      </c>
      <c r="B1934" s="44">
        <v>1004.3310153501</v>
      </c>
      <c r="C1934" s="44">
        <v>7.0617128981937896</v>
      </c>
      <c r="D1934" s="44"/>
      <c r="E1934" s="71">
        <v>23.646572692450501</v>
      </c>
      <c r="F1934" s="71">
        <v>0.99863637934810701</v>
      </c>
      <c r="G1934" s="69">
        <v>5.3065091172220802E-2</v>
      </c>
      <c r="H1934" s="69">
        <v>2.5886529569521199E-3</v>
      </c>
      <c r="I1934" s="76">
        <v>0.19017919764952901</v>
      </c>
      <c r="J1934" s="44">
        <v>273.62</v>
      </c>
      <c r="K1934" s="44">
        <v>6.97</v>
      </c>
      <c r="L1934" s="44">
        <v>267.01</v>
      </c>
      <c r="M1934" s="44">
        <v>5.52</v>
      </c>
      <c r="N1934" s="44">
        <v>330.6</v>
      </c>
      <c r="O1934" s="44">
        <v>55.3</v>
      </c>
      <c r="P1934" s="36"/>
      <c r="Q1934" s="44">
        <v>266.52999999999997</v>
      </c>
      <c r="R1934" s="44">
        <v>5.51</v>
      </c>
      <c r="S1934" s="41"/>
      <c r="T1934" s="41">
        <f t="shared" si="110"/>
        <v>-2.4755627130070086</v>
      </c>
      <c r="U1934" s="41">
        <f t="shared" si="111"/>
        <v>-23.815587431182365</v>
      </c>
    </row>
    <row r="1935" spans="1:21">
      <c r="A1935" s="43" t="s">
        <v>1066</v>
      </c>
      <c r="B1935" s="44">
        <v>1256.8610714758299</v>
      </c>
      <c r="C1935" s="44">
        <v>25.686277457534299</v>
      </c>
      <c r="D1935" s="44"/>
      <c r="E1935" s="71">
        <v>23.7512947604578</v>
      </c>
      <c r="F1935" s="71">
        <v>1.1711227639217701</v>
      </c>
      <c r="G1935" s="69">
        <v>5.2753537207869898E-2</v>
      </c>
      <c r="H1935" s="69">
        <v>2.9668877832125899E-3</v>
      </c>
      <c r="I1935" s="76">
        <v>0.64474513201502004</v>
      </c>
      <c r="J1935" s="44">
        <v>271.16000000000003</v>
      </c>
      <c r="K1935" s="44">
        <v>5.35</v>
      </c>
      <c r="L1935" s="44">
        <v>265.85000000000002</v>
      </c>
      <c r="M1935" s="44">
        <v>6.42</v>
      </c>
      <c r="N1935" s="44">
        <v>317.2</v>
      </c>
      <c r="O1935" s="44">
        <v>63.9</v>
      </c>
      <c r="P1935" s="36"/>
      <c r="Q1935" s="44">
        <v>265.47000000000003</v>
      </c>
      <c r="R1935" s="44">
        <v>6.41</v>
      </c>
      <c r="S1935" s="41"/>
      <c r="T1935" s="41">
        <f t="shared" si="110"/>
        <v>-1.9973669362422424</v>
      </c>
      <c r="U1935" s="41">
        <f t="shared" si="111"/>
        <v>-19.315403422982872</v>
      </c>
    </row>
    <row r="1936" spans="1:21">
      <c r="A1936" s="43" t="s">
        <v>1065</v>
      </c>
      <c r="B1936" s="44">
        <v>600.13144782726897</v>
      </c>
      <c r="C1936" s="44">
        <v>14.782937859477901</v>
      </c>
      <c r="D1936" s="44"/>
      <c r="E1936" s="71">
        <v>23.8144312430822</v>
      </c>
      <c r="F1936" s="71">
        <v>0.91448243449157396</v>
      </c>
      <c r="G1936" s="69">
        <v>5.2953123237701002E-2</v>
      </c>
      <c r="H1936" s="69">
        <v>3.0079932299333198E-3</v>
      </c>
      <c r="I1936" s="76">
        <v>0.221717327016139</v>
      </c>
      <c r="J1936" s="44">
        <v>271.42</v>
      </c>
      <c r="K1936" s="44">
        <v>7.28</v>
      </c>
      <c r="L1936" s="44">
        <v>265.16000000000003</v>
      </c>
      <c r="M1936" s="44">
        <v>4.99</v>
      </c>
      <c r="N1936" s="44">
        <v>325.8</v>
      </c>
      <c r="O1936" s="44">
        <v>64.5</v>
      </c>
      <c r="P1936" s="36"/>
      <c r="Q1936" s="44">
        <v>264.70999999999998</v>
      </c>
      <c r="R1936" s="44">
        <v>4.9800000000000004</v>
      </c>
      <c r="S1936" s="41"/>
      <c r="T1936" s="41">
        <f t="shared" si="110"/>
        <v>-2.3608387388746381</v>
      </c>
      <c r="U1936" s="41">
        <f t="shared" si="111"/>
        <v>-22.869211042389491</v>
      </c>
    </row>
    <row r="1937" spans="1:21">
      <c r="A1937" s="43" t="s">
        <v>1064</v>
      </c>
      <c r="B1937" s="44">
        <v>442.31060951063102</v>
      </c>
      <c r="C1937" s="44">
        <v>19.4504615951783</v>
      </c>
      <c r="D1937" s="44"/>
      <c r="E1937" s="71">
        <v>23.855247584834402</v>
      </c>
      <c r="F1937" s="71">
        <v>2.11641579628433</v>
      </c>
      <c r="G1937" s="69">
        <v>5.4173431020288799E-2</v>
      </c>
      <c r="H1937" s="69">
        <v>4.1106400647668902E-3</v>
      </c>
      <c r="I1937" s="76">
        <v>0.44875857145335402</v>
      </c>
      <c r="J1937" s="44">
        <v>276.5</v>
      </c>
      <c r="K1937" s="44">
        <v>10.5</v>
      </c>
      <c r="L1937" s="44">
        <v>264.7</v>
      </c>
      <c r="M1937" s="44">
        <v>11.5</v>
      </c>
      <c r="N1937" s="44">
        <v>377.3</v>
      </c>
      <c r="O1937" s="44">
        <v>85.3</v>
      </c>
      <c r="P1937" s="36"/>
      <c r="Q1937" s="44">
        <v>263.89999999999998</v>
      </c>
      <c r="R1937" s="44">
        <v>11.5</v>
      </c>
      <c r="S1937" s="41"/>
      <c r="T1937" s="41">
        <f t="shared" si="110"/>
        <v>-4.4578768417075985</v>
      </c>
      <c r="U1937" s="41">
        <f t="shared" si="111"/>
        <v>-42.538723082735181</v>
      </c>
    </row>
    <row r="1938" spans="1:21">
      <c r="A1938" s="43" t="s">
        <v>1063</v>
      </c>
      <c r="B1938" s="44">
        <v>715.89550587791405</v>
      </c>
      <c r="C1938" s="44">
        <v>23.205688464349201</v>
      </c>
      <c r="D1938" s="44"/>
      <c r="E1938" s="71">
        <v>23.859518051485299</v>
      </c>
      <c r="F1938" s="71">
        <v>2.0375673411239998</v>
      </c>
      <c r="G1938" s="69">
        <v>4.7330857606455598E-2</v>
      </c>
      <c r="H1938" s="69">
        <v>3.9607202527618297E-3</v>
      </c>
      <c r="I1938" s="76">
        <v>0.546506698166631</v>
      </c>
      <c r="J1938" s="44">
        <v>245.4</v>
      </c>
      <c r="K1938" s="44">
        <v>8.7799999999999994</v>
      </c>
      <c r="L1938" s="44">
        <v>264.7</v>
      </c>
      <c r="M1938" s="44">
        <v>11.1</v>
      </c>
      <c r="N1938" s="44">
        <v>64.900000000000006</v>
      </c>
      <c r="O1938" s="44">
        <v>99.6</v>
      </c>
      <c r="P1938" s="36"/>
      <c r="Q1938" s="44">
        <v>266</v>
      </c>
      <c r="R1938" s="44">
        <v>11.1</v>
      </c>
      <c r="S1938" s="41"/>
      <c r="T1938" s="41">
        <f t="shared" si="110"/>
        <v>7.2912731394030912</v>
      </c>
      <c r="U1938" s="41">
        <f t="shared" si="111"/>
        <v>75.481677370608239</v>
      </c>
    </row>
    <row r="1939" spans="1:21">
      <c r="A1939" s="43" t="s">
        <v>1062</v>
      </c>
      <c r="B1939" s="44">
        <v>462.76199174952399</v>
      </c>
      <c r="C1939" s="44">
        <v>33.980938057222602</v>
      </c>
      <c r="D1939" s="44"/>
      <c r="E1939" s="71">
        <v>23.931256442840301</v>
      </c>
      <c r="F1939" s="71">
        <v>1.2491664125183599</v>
      </c>
      <c r="G1939" s="69">
        <v>5.1640738339664601E-2</v>
      </c>
      <c r="H1939" s="69">
        <v>3.66662171167888E-3</v>
      </c>
      <c r="I1939" s="76">
        <v>0.49827682689749903</v>
      </c>
      <c r="J1939" s="44">
        <v>264.36</v>
      </c>
      <c r="K1939" s="44">
        <v>7.43</v>
      </c>
      <c r="L1939" s="44">
        <v>263.89999999999998</v>
      </c>
      <c r="M1939" s="44">
        <v>6.75</v>
      </c>
      <c r="N1939" s="44">
        <v>268.5</v>
      </c>
      <c r="O1939" s="44">
        <v>81.400000000000006</v>
      </c>
      <c r="P1939" s="36"/>
      <c r="Q1939" s="44">
        <v>263.86</v>
      </c>
      <c r="R1939" s="44">
        <v>6.75</v>
      </c>
      <c r="S1939" s="41"/>
      <c r="T1939" s="41">
        <f t="shared" ref="T1939:T1972" si="112">(L1939-J1939)/L1939*100</f>
        <v>-0.17430845017053295</v>
      </c>
      <c r="U1939" s="41">
        <f t="shared" ref="U1939:U1972" si="113">(L1939-N1939)/L1939*100</f>
        <v>-1.7430845017052004</v>
      </c>
    </row>
    <row r="1940" spans="1:21">
      <c r="A1940" s="43" t="s">
        <v>1061</v>
      </c>
      <c r="B1940" s="44">
        <v>1273.5807849233199</v>
      </c>
      <c r="C1940" s="44">
        <v>22.887602236128199</v>
      </c>
      <c r="D1940" s="44"/>
      <c r="E1940" s="71">
        <v>23.9714888401619</v>
      </c>
      <c r="F1940" s="71">
        <v>1.1754416966424801</v>
      </c>
      <c r="G1940" s="69">
        <v>5.2970047474213897E-2</v>
      </c>
      <c r="H1940" s="69">
        <v>2.31928010768047E-3</v>
      </c>
      <c r="I1940" s="76">
        <v>0.57981589423326996</v>
      </c>
      <c r="J1940" s="44">
        <v>269.94</v>
      </c>
      <c r="K1940" s="44">
        <v>5.07</v>
      </c>
      <c r="L1940" s="44">
        <v>263.45999999999998</v>
      </c>
      <c r="M1940" s="44">
        <v>6.33</v>
      </c>
      <c r="N1940" s="44">
        <v>326.5</v>
      </c>
      <c r="O1940" s="44">
        <v>49.7</v>
      </c>
      <c r="P1940" s="36"/>
      <c r="Q1940" s="44">
        <v>262.99</v>
      </c>
      <c r="R1940" s="44">
        <v>6.32</v>
      </c>
      <c r="S1940" s="41"/>
      <c r="T1940" s="41">
        <f t="shared" si="112"/>
        <v>-2.4595764062855916</v>
      </c>
      <c r="U1940" s="41">
        <f t="shared" si="113"/>
        <v>-23.927730964852358</v>
      </c>
    </row>
    <row r="1941" spans="1:21">
      <c r="A1941" s="43" t="s">
        <v>1060</v>
      </c>
      <c r="B1941" s="44">
        <v>1411.16059058274</v>
      </c>
      <c r="C1941" s="44">
        <v>10.488676027542599</v>
      </c>
      <c r="D1941" s="44"/>
      <c r="E1941" s="71">
        <v>24.011230311683899</v>
      </c>
      <c r="F1941" s="71">
        <v>0.93373749118607996</v>
      </c>
      <c r="G1941" s="69">
        <v>5.2407069360062897E-2</v>
      </c>
      <c r="H1941" s="69">
        <v>2.5100394573520902E-3</v>
      </c>
      <c r="I1941" s="76">
        <v>0.29978357694716101</v>
      </c>
      <c r="J1941" s="44">
        <v>267.02999999999997</v>
      </c>
      <c r="K1941" s="44">
        <v>6.09</v>
      </c>
      <c r="L1941" s="44">
        <v>263.02999999999997</v>
      </c>
      <c r="M1941" s="44">
        <v>5.01</v>
      </c>
      <c r="N1941" s="44">
        <v>302.2</v>
      </c>
      <c r="O1941" s="44">
        <v>54.6</v>
      </c>
      <c r="P1941" s="36"/>
      <c r="Q1941" s="44">
        <v>262.75</v>
      </c>
      <c r="R1941" s="44">
        <v>5.01</v>
      </c>
      <c r="S1941" s="41"/>
      <c r="T1941" s="41">
        <f t="shared" si="112"/>
        <v>-1.5207390791924877</v>
      </c>
      <c r="U1941" s="41">
        <f t="shared" si="113"/>
        <v>-14.891837432992441</v>
      </c>
    </row>
    <row r="1942" spans="1:21">
      <c r="A1942" s="43" t="s">
        <v>1059</v>
      </c>
      <c r="B1942" s="44">
        <v>727.96306604564199</v>
      </c>
      <c r="C1942" s="44">
        <v>9.6991570219730203</v>
      </c>
      <c r="D1942" s="44"/>
      <c r="E1942" s="71">
        <v>24.069621680365799</v>
      </c>
      <c r="F1942" s="71">
        <v>0.68529654911757198</v>
      </c>
      <c r="G1942" s="69">
        <v>5.0730007716238298E-2</v>
      </c>
      <c r="H1942" s="69">
        <v>2.1734445911732502E-3</v>
      </c>
      <c r="I1942" s="76">
        <v>0.208324342913287</v>
      </c>
      <c r="J1942" s="44">
        <v>258.93</v>
      </c>
      <c r="K1942" s="44">
        <v>5.28</v>
      </c>
      <c r="L1942" s="44">
        <v>262.41000000000003</v>
      </c>
      <c r="M1942" s="44">
        <v>3.66</v>
      </c>
      <c r="N1942" s="44">
        <v>227.5</v>
      </c>
      <c r="O1942" s="44">
        <v>49.5</v>
      </c>
      <c r="P1942" s="36"/>
      <c r="Q1942" s="44">
        <v>262.66000000000003</v>
      </c>
      <c r="R1942" s="44">
        <v>3.66</v>
      </c>
      <c r="S1942" s="41"/>
      <c r="T1942" s="41">
        <f t="shared" si="112"/>
        <v>1.3261689722190533</v>
      </c>
      <c r="U1942" s="41">
        <f t="shared" si="113"/>
        <v>13.303608856369811</v>
      </c>
    </row>
    <row r="1943" spans="1:21">
      <c r="A1943" s="43" t="s">
        <v>1058</v>
      </c>
      <c r="B1943" s="44">
        <v>936.42642569703503</v>
      </c>
      <c r="C1943" s="44">
        <v>13.700070002521599</v>
      </c>
      <c r="D1943" s="44"/>
      <c r="E1943" s="71">
        <v>24.101578572858799</v>
      </c>
      <c r="F1943" s="71">
        <v>0.75326818150659502</v>
      </c>
      <c r="G1943" s="69">
        <v>5.2111430932623798E-2</v>
      </c>
      <c r="H1943" s="69">
        <v>2.5720361793743901E-3</v>
      </c>
      <c r="I1943" s="76">
        <v>0.36834927966638098</v>
      </c>
      <c r="J1943" s="44">
        <v>264.82</v>
      </c>
      <c r="K1943" s="44">
        <v>5.56</v>
      </c>
      <c r="L1943" s="44">
        <v>262.07</v>
      </c>
      <c r="M1943" s="44">
        <v>4.01</v>
      </c>
      <c r="N1943" s="44">
        <v>289.3</v>
      </c>
      <c r="O1943" s="44">
        <v>56.4</v>
      </c>
      <c r="P1943" s="36"/>
      <c r="Q1943" s="44">
        <v>261.87</v>
      </c>
      <c r="R1943" s="44">
        <v>4.01</v>
      </c>
      <c r="S1943" s="41"/>
      <c r="T1943" s="41">
        <f t="shared" si="112"/>
        <v>-1.0493379631396194</v>
      </c>
      <c r="U1943" s="41">
        <f t="shared" si="113"/>
        <v>-10.390353722287946</v>
      </c>
    </row>
    <row r="1944" spans="1:21">
      <c r="A1944" s="43" t="s">
        <v>1057</v>
      </c>
      <c r="B1944" s="44">
        <v>831.292180280401</v>
      </c>
      <c r="C1944" s="44">
        <v>29.192634115105299</v>
      </c>
      <c r="D1944" s="44"/>
      <c r="E1944" s="71">
        <v>24.3152440955804</v>
      </c>
      <c r="F1944" s="71">
        <v>0.97692159693736302</v>
      </c>
      <c r="G1944" s="69">
        <v>4.99530271156544E-2</v>
      </c>
      <c r="H1944" s="69">
        <v>2.28758157140024E-3</v>
      </c>
      <c r="I1944" s="76">
        <v>0.311743041544563</v>
      </c>
      <c r="J1944" s="44">
        <v>253.14</v>
      </c>
      <c r="K1944" s="44">
        <v>5.67</v>
      </c>
      <c r="L1944" s="44">
        <v>259.81</v>
      </c>
      <c r="M1944" s="44">
        <v>5.12</v>
      </c>
      <c r="N1944" s="44">
        <v>191.8</v>
      </c>
      <c r="O1944" s="44">
        <v>53.3</v>
      </c>
      <c r="P1944" s="36"/>
      <c r="Q1944" s="44">
        <v>260.29000000000002</v>
      </c>
      <c r="R1944" s="44">
        <v>5.12</v>
      </c>
      <c r="S1944" s="41"/>
      <c r="T1944" s="41">
        <f t="shared" si="112"/>
        <v>2.5672606905046056</v>
      </c>
      <c r="U1944" s="41">
        <f t="shared" si="113"/>
        <v>26.176821523420955</v>
      </c>
    </row>
    <row r="1945" spans="1:21">
      <c r="A1945" s="43" t="s">
        <v>1056</v>
      </c>
      <c r="B1945" s="44">
        <v>785.41756282512301</v>
      </c>
      <c r="C1945" s="44">
        <v>9.2801191431189594</v>
      </c>
      <c r="D1945" s="44"/>
      <c r="E1945" s="71">
        <v>24.460146178506001</v>
      </c>
      <c r="F1945" s="71">
        <v>0.68889816209053001</v>
      </c>
      <c r="G1945" s="69">
        <v>5.0822535970138097E-2</v>
      </c>
      <c r="H1945" s="69">
        <v>2.80663059516749E-3</v>
      </c>
      <c r="I1945" s="76">
        <v>0.55212805904953999</v>
      </c>
      <c r="J1945" s="44">
        <v>255.69</v>
      </c>
      <c r="K1945" s="44">
        <v>5.21</v>
      </c>
      <c r="L1945" s="44">
        <v>258.3</v>
      </c>
      <c r="M1945" s="44">
        <v>3.57</v>
      </c>
      <c r="N1945" s="44">
        <v>231.7</v>
      </c>
      <c r="O1945" s="44">
        <v>63.8</v>
      </c>
      <c r="P1945" s="36"/>
      <c r="Q1945" s="44">
        <v>258.49</v>
      </c>
      <c r="R1945" s="44">
        <v>3.57</v>
      </c>
      <c r="S1945" s="41"/>
      <c r="T1945" s="41">
        <f t="shared" si="112"/>
        <v>1.0104529616724791</v>
      </c>
      <c r="U1945" s="41">
        <f t="shared" si="113"/>
        <v>10.298102981029819</v>
      </c>
    </row>
    <row r="1946" spans="1:21">
      <c r="A1946" s="43" t="s">
        <v>1055</v>
      </c>
      <c r="B1946" s="44">
        <v>1353.42466707893</v>
      </c>
      <c r="C1946" s="44">
        <v>16.941054311792701</v>
      </c>
      <c r="D1946" s="44"/>
      <c r="E1946" s="71">
        <v>24.5799971415892</v>
      </c>
      <c r="F1946" s="71">
        <v>1.81161764164982</v>
      </c>
      <c r="G1946" s="69">
        <v>5.07873966295126E-2</v>
      </c>
      <c r="H1946" s="69">
        <v>4.3300164852049898E-3</v>
      </c>
      <c r="I1946" s="76">
        <v>0.47748366432521899</v>
      </c>
      <c r="J1946" s="44">
        <v>254.43</v>
      </c>
      <c r="K1946" s="44">
        <v>9.2100000000000009</v>
      </c>
      <c r="L1946" s="44">
        <v>257.07</v>
      </c>
      <c r="M1946" s="44">
        <v>9.2899999999999991</v>
      </c>
      <c r="N1946" s="44">
        <v>230.2</v>
      </c>
      <c r="O1946" s="44">
        <v>98.5</v>
      </c>
      <c r="P1946" s="36"/>
      <c r="Q1946" s="44">
        <v>257.26</v>
      </c>
      <c r="R1946" s="44">
        <v>9.2899999999999991</v>
      </c>
      <c r="S1946" s="41"/>
      <c r="T1946" s="41">
        <f t="shared" si="112"/>
        <v>1.0269576379974272</v>
      </c>
      <c r="U1946" s="41">
        <f t="shared" si="113"/>
        <v>10.452405959466295</v>
      </c>
    </row>
    <row r="1947" spans="1:21">
      <c r="A1947" s="43" t="s">
        <v>1054</v>
      </c>
      <c r="B1947" s="44">
        <v>193.258198649928</v>
      </c>
      <c r="C1947" s="44">
        <v>95.040817419198007</v>
      </c>
      <c r="D1947" s="44"/>
      <c r="E1947" s="71">
        <v>24.800429129924499</v>
      </c>
      <c r="F1947" s="71">
        <v>1.04902543374527</v>
      </c>
      <c r="G1947" s="69">
        <v>5.2243399295379897E-2</v>
      </c>
      <c r="H1947" s="69">
        <v>3.45967956647686E-3</v>
      </c>
      <c r="I1947" s="76">
        <v>3.80689960875241E-4</v>
      </c>
      <c r="J1947" s="44">
        <v>258.81</v>
      </c>
      <c r="K1947" s="44">
        <v>8.9700000000000006</v>
      </c>
      <c r="L1947" s="44">
        <v>254.83</v>
      </c>
      <c r="M1947" s="44">
        <v>5.28</v>
      </c>
      <c r="N1947" s="44">
        <v>295.10000000000002</v>
      </c>
      <c r="O1947" s="44">
        <v>75.599999999999994</v>
      </c>
      <c r="P1947" s="36"/>
      <c r="Q1947" s="44">
        <v>254.54</v>
      </c>
      <c r="R1947" s="44">
        <v>5.28</v>
      </c>
      <c r="S1947" s="41"/>
      <c r="T1947" s="41">
        <f t="shared" si="112"/>
        <v>-1.5618255307459834</v>
      </c>
      <c r="U1947" s="41">
        <f t="shared" si="113"/>
        <v>-15.802691990738927</v>
      </c>
    </row>
    <row r="1948" spans="1:21">
      <c r="A1948" s="43" t="s">
        <v>1053</v>
      </c>
      <c r="B1948" s="44">
        <v>682.90910164752995</v>
      </c>
      <c r="C1948" s="44">
        <v>8.6137813369623402</v>
      </c>
      <c r="D1948" s="44"/>
      <c r="E1948" s="71">
        <v>24.923816484192098</v>
      </c>
      <c r="F1948" s="71">
        <v>0.88632098131440396</v>
      </c>
      <c r="G1948" s="69">
        <v>5.3188032777454597E-2</v>
      </c>
      <c r="H1948" s="69">
        <v>3.2407583898778E-3</v>
      </c>
      <c r="I1948" s="76">
        <v>7.9430827825562406E-2</v>
      </c>
      <c r="J1948" s="44">
        <v>261.79000000000002</v>
      </c>
      <c r="K1948" s="44">
        <v>7.85</v>
      </c>
      <c r="L1948" s="44">
        <v>253.59</v>
      </c>
      <c r="M1948" s="44">
        <v>4.42</v>
      </c>
      <c r="N1948" s="44">
        <v>335.8</v>
      </c>
      <c r="O1948" s="44">
        <v>69</v>
      </c>
      <c r="P1948" s="36"/>
      <c r="Q1948" s="44">
        <v>253</v>
      </c>
      <c r="R1948" s="44">
        <v>4.41</v>
      </c>
      <c r="S1948" s="41"/>
      <c r="T1948" s="41">
        <f t="shared" si="112"/>
        <v>-3.2335659923498627</v>
      </c>
      <c r="U1948" s="41">
        <f t="shared" si="113"/>
        <v>-32.41847075988801</v>
      </c>
    </row>
    <row r="1949" spans="1:21">
      <c r="A1949" s="43" t="s">
        <v>1052</v>
      </c>
      <c r="B1949" s="44">
        <v>725.63378708308801</v>
      </c>
      <c r="C1949" s="44">
        <v>11.031779223777599</v>
      </c>
      <c r="D1949" s="44"/>
      <c r="E1949" s="71">
        <v>25.0359284894488</v>
      </c>
      <c r="F1949" s="71">
        <v>0.76946680315403504</v>
      </c>
      <c r="G1949" s="69">
        <v>5.5226487018235501E-2</v>
      </c>
      <c r="H1949" s="69">
        <v>2.4444629519390299E-3</v>
      </c>
      <c r="I1949" s="76">
        <v>-2.2050685234074701E-2</v>
      </c>
      <c r="J1949" s="44">
        <v>269.52999999999997</v>
      </c>
      <c r="K1949" s="44">
        <v>6.44</v>
      </c>
      <c r="L1949" s="44">
        <v>252.48</v>
      </c>
      <c r="M1949" s="44">
        <v>3.8</v>
      </c>
      <c r="N1949" s="44">
        <v>420.4</v>
      </c>
      <c r="O1949" s="44">
        <v>49.4</v>
      </c>
      <c r="P1949" s="36"/>
      <c r="Q1949" s="44">
        <v>251.6</v>
      </c>
      <c r="R1949" s="44">
        <v>3.79</v>
      </c>
      <c r="S1949" s="41"/>
      <c r="T1949" s="41">
        <f t="shared" si="112"/>
        <v>-6.7530101394169773</v>
      </c>
      <c r="U1949" s="41">
        <f t="shared" si="113"/>
        <v>-66.50823827629911</v>
      </c>
    </row>
    <row r="1950" spans="1:21">
      <c r="A1950" s="43" t="s">
        <v>1051</v>
      </c>
      <c r="B1950" s="44">
        <v>667.73826466054504</v>
      </c>
      <c r="C1950" s="44">
        <v>6.9648100434848601</v>
      </c>
      <c r="D1950" s="44"/>
      <c r="E1950" s="71">
        <v>25.055865310514498</v>
      </c>
      <c r="F1950" s="71">
        <v>0.70346454224577604</v>
      </c>
      <c r="G1950" s="69">
        <v>5.2196085638772399E-2</v>
      </c>
      <c r="H1950" s="69">
        <v>2.2000505963542302E-3</v>
      </c>
      <c r="I1950" s="76">
        <v>0.14258570713607299</v>
      </c>
      <c r="J1950" s="44">
        <v>256.27</v>
      </c>
      <c r="K1950" s="44">
        <v>5.34</v>
      </c>
      <c r="L1950" s="44">
        <v>252.28</v>
      </c>
      <c r="M1950" s="44">
        <v>3.47</v>
      </c>
      <c r="N1950" s="44">
        <v>293</v>
      </c>
      <c r="O1950" s="44">
        <v>48.1</v>
      </c>
      <c r="P1950" s="36"/>
      <c r="Q1950" s="44">
        <v>251.99</v>
      </c>
      <c r="R1950" s="44">
        <v>3.47</v>
      </c>
      <c r="S1950" s="41"/>
      <c r="T1950" s="41">
        <f t="shared" si="112"/>
        <v>-1.5815760266370622</v>
      </c>
      <c r="U1950" s="41">
        <f t="shared" si="113"/>
        <v>-16.140795941017917</v>
      </c>
    </row>
    <row r="1951" spans="1:21">
      <c r="A1951" s="43" t="s">
        <v>1050</v>
      </c>
      <c r="B1951" s="44">
        <v>2639.2304100749998</v>
      </c>
      <c r="C1951" s="44">
        <v>17.2716511064062</v>
      </c>
      <c r="D1951" s="44"/>
      <c r="E1951" s="71">
        <v>25.2517476997062</v>
      </c>
      <c r="F1951" s="71">
        <v>1.9164817142030399</v>
      </c>
      <c r="G1951" s="69">
        <v>5.1946430613116899E-2</v>
      </c>
      <c r="H1951" s="69">
        <v>3.7337185091514198E-3</v>
      </c>
      <c r="I1951" s="76">
        <v>0.49269582804610701</v>
      </c>
      <c r="J1951" s="44">
        <v>253.44</v>
      </c>
      <c r="K1951" s="44">
        <v>8.36</v>
      </c>
      <c r="L1951" s="44">
        <v>250.36</v>
      </c>
      <c r="M1951" s="44">
        <v>9.32</v>
      </c>
      <c r="N1951" s="44">
        <v>282</v>
      </c>
      <c r="O1951" s="44">
        <v>82.2</v>
      </c>
      <c r="P1951" s="36"/>
      <c r="Q1951" s="44">
        <v>250.14</v>
      </c>
      <c r="R1951" s="44">
        <v>9.31</v>
      </c>
      <c r="S1951" s="41"/>
      <c r="T1951" s="41">
        <f t="shared" si="112"/>
        <v>-1.230228471001751</v>
      </c>
      <c r="U1951" s="41">
        <f t="shared" si="113"/>
        <v>-12.63780156574532</v>
      </c>
    </row>
    <row r="1952" spans="1:21">
      <c r="A1952" s="43" t="s">
        <v>1049</v>
      </c>
      <c r="B1952" s="44">
        <v>413.17939378788702</v>
      </c>
      <c r="C1952" s="44">
        <v>960.78897712089895</v>
      </c>
      <c r="D1952" s="44"/>
      <c r="E1952" s="71">
        <v>25.3928811920856</v>
      </c>
      <c r="F1952" s="71">
        <v>1.31107285594662</v>
      </c>
      <c r="G1952" s="69">
        <v>5.3466692842572897E-2</v>
      </c>
      <c r="H1952" s="69">
        <v>4.7641503930637499E-3</v>
      </c>
      <c r="I1952" s="76">
        <v>0.411095479410302</v>
      </c>
      <c r="J1952" s="44">
        <v>258.70999999999998</v>
      </c>
      <c r="K1952" s="44">
        <v>9.43</v>
      </c>
      <c r="L1952" s="44">
        <v>249</v>
      </c>
      <c r="M1952" s="44">
        <v>6.31</v>
      </c>
      <c r="N1952" s="44">
        <v>348</v>
      </c>
      <c r="O1952" s="44">
        <v>101</v>
      </c>
      <c r="P1952" s="36"/>
      <c r="Q1952" s="44">
        <v>248.3</v>
      </c>
      <c r="R1952" s="44">
        <v>6.29</v>
      </c>
      <c r="S1952" s="41"/>
      <c r="T1952" s="41">
        <f t="shared" si="112"/>
        <v>-3.8995983935742893</v>
      </c>
      <c r="U1952" s="41">
        <f t="shared" si="113"/>
        <v>-39.75903614457831</v>
      </c>
    </row>
    <row r="1953" spans="1:21">
      <c r="A1953" s="43" t="s">
        <v>1048</v>
      </c>
      <c r="B1953" s="44">
        <v>527.96229964396503</v>
      </c>
      <c r="C1953" s="44">
        <v>23.467934249968302</v>
      </c>
      <c r="D1953" s="44"/>
      <c r="E1953" s="71">
        <v>25.395833715836599</v>
      </c>
      <c r="F1953" s="71">
        <v>1.02575265669598</v>
      </c>
      <c r="G1953" s="69">
        <v>5.2336824713811798E-2</v>
      </c>
      <c r="H1953" s="69">
        <v>2.9960642348693702E-3</v>
      </c>
      <c r="I1953" s="76">
        <v>0.33033568611265302</v>
      </c>
      <c r="J1953" s="44">
        <v>253.84</v>
      </c>
      <c r="K1953" s="44">
        <v>6.53</v>
      </c>
      <c r="L1953" s="44">
        <v>248.97</v>
      </c>
      <c r="M1953" s="44">
        <v>4.93</v>
      </c>
      <c r="N1953" s="44">
        <v>299.10000000000002</v>
      </c>
      <c r="O1953" s="44">
        <v>65.3</v>
      </c>
      <c r="P1953" s="36"/>
      <c r="Q1953" s="44">
        <v>248.62</v>
      </c>
      <c r="R1953" s="44">
        <v>4.93</v>
      </c>
      <c r="S1953" s="41"/>
      <c r="T1953" s="41">
        <f t="shared" si="112"/>
        <v>-1.956058962927262</v>
      </c>
      <c r="U1953" s="41">
        <f t="shared" si="113"/>
        <v>-20.134956018797457</v>
      </c>
    </row>
    <row r="1954" spans="1:21">
      <c r="A1954" s="43" t="s">
        <v>1047</v>
      </c>
      <c r="B1954" s="44">
        <v>623.062033276016</v>
      </c>
      <c r="C1954" s="44">
        <v>18.135510950229499</v>
      </c>
      <c r="D1954" s="44"/>
      <c r="E1954" s="71">
        <v>25.543410720550899</v>
      </c>
      <c r="F1954" s="71">
        <v>0.73048750576838095</v>
      </c>
      <c r="G1954" s="69">
        <v>5.3276797819444797E-2</v>
      </c>
      <c r="H1954" s="69">
        <v>2.6608582357582401E-3</v>
      </c>
      <c r="I1954" s="76">
        <v>0.366661675968253</v>
      </c>
      <c r="J1954" s="44">
        <v>256.55</v>
      </c>
      <c r="K1954" s="44">
        <v>5.39</v>
      </c>
      <c r="L1954" s="44">
        <v>247.56</v>
      </c>
      <c r="M1954" s="44">
        <v>3.47</v>
      </c>
      <c r="N1954" s="44">
        <v>339.6</v>
      </c>
      <c r="O1954" s="44">
        <v>56.6</v>
      </c>
      <c r="P1954" s="36"/>
      <c r="Q1954" s="44">
        <v>246.91</v>
      </c>
      <c r="R1954" s="44">
        <v>3.46</v>
      </c>
      <c r="S1954" s="41"/>
      <c r="T1954" s="41">
        <f t="shared" si="112"/>
        <v>-3.631442882533531</v>
      </c>
      <c r="U1954" s="41">
        <f t="shared" si="113"/>
        <v>-37.178865729520119</v>
      </c>
    </row>
    <row r="1955" spans="1:21">
      <c r="A1955" s="43" t="s">
        <v>1046</v>
      </c>
      <c r="B1955" s="44">
        <v>658.68310237365495</v>
      </c>
      <c r="C1955" s="44">
        <v>14.7907223997484</v>
      </c>
      <c r="D1955" s="44"/>
      <c r="E1955" s="71">
        <v>25.609994784181001</v>
      </c>
      <c r="F1955" s="71">
        <v>0.89005340332708904</v>
      </c>
      <c r="G1955" s="69">
        <v>5.26029982183547E-2</v>
      </c>
      <c r="H1955" s="69">
        <v>2.2589174420722898E-3</v>
      </c>
      <c r="I1955" s="76">
        <v>0.39474306104211099</v>
      </c>
      <c r="J1955" s="44">
        <v>253.1</v>
      </c>
      <c r="K1955" s="44">
        <v>4.8499999999999996</v>
      </c>
      <c r="L1955" s="44">
        <v>246.92</v>
      </c>
      <c r="M1955" s="44">
        <v>4.21</v>
      </c>
      <c r="N1955" s="44">
        <v>310.7</v>
      </c>
      <c r="O1955" s="44">
        <v>48.9</v>
      </c>
      <c r="P1955" s="36"/>
      <c r="Q1955" s="44">
        <v>246.48</v>
      </c>
      <c r="R1955" s="44">
        <v>4.2</v>
      </c>
      <c r="S1955" s="41"/>
      <c r="T1955" s="41">
        <f t="shared" si="112"/>
        <v>-2.5028349262919192</v>
      </c>
      <c r="U1955" s="41">
        <f t="shared" si="113"/>
        <v>-25.830228414061235</v>
      </c>
    </row>
    <row r="1956" spans="1:21">
      <c r="A1956" s="43" t="s">
        <v>1045</v>
      </c>
      <c r="B1956" s="44">
        <v>806.27938018917405</v>
      </c>
      <c r="C1956" s="44">
        <v>16.033079843848</v>
      </c>
      <c r="D1956" s="44"/>
      <c r="E1956" s="71">
        <v>25.7988070478232</v>
      </c>
      <c r="F1956" s="71">
        <v>1.2174495441820401</v>
      </c>
      <c r="G1956" s="69">
        <v>5.1239656781099999E-2</v>
      </c>
      <c r="H1956" s="69">
        <v>2.1817139215767499E-3</v>
      </c>
      <c r="I1956" s="76">
        <v>0.32039798494063998</v>
      </c>
      <c r="J1956" s="44">
        <v>245.67</v>
      </c>
      <c r="K1956" s="44">
        <v>5.72</v>
      </c>
      <c r="L1956" s="44">
        <v>245.15</v>
      </c>
      <c r="M1956" s="44">
        <v>5.68</v>
      </c>
      <c r="N1956" s="44">
        <v>250.6</v>
      </c>
      <c r="O1956" s="44">
        <v>49</v>
      </c>
      <c r="P1956" s="36"/>
      <c r="Q1956" s="44">
        <v>245.11</v>
      </c>
      <c r="R1956" s="44">
        <v>5.67</v>
      </c>
      <c r="S1956" s="41"/>
      <c r="T1956" s="41">
        <f t="shared" si="112"/>
        <v>-0.21211503161329054</v>
      </c>
      <c r="U1956" s="41">
        <f t="shared" si="113"/>
        <v>-2.2231286967162913</v>
      </c>
    </row>
    <row r="1957" spans="1:21">
      <c r="A1957" s="43" t="s">
        <v>1044</v>
      </c>
      <c r="B1957" s="44">
        <v>703.12380034416401</v>
      </c>
      <c r="C1957" s="44">
        <v>11.720049417908101</v>
      </c>
      <c r="D1957" s="44"/>
      <c r="E1957" s="71">
        <v>25.965030619316199</v>
      </c>
      <c r="F1957" s="71">
        <v>0.84521814480955204</v>
      </c>
      <c r="G1957" s="69">
        <v>5.1122065559205399E-2</v>
      </c>
      <c r="H1957" s="69">
        <v>2.49965216438146E-3</v>
      </c>
      <c r="I1957" s="76">
        <v>0.33871277993835103</v>
      </c>
      <c r="J1957" s="44">
        <v>243.77</v>
      </c>
      <c r="K1957" s="44">
        <v>5.28</v>
      </c>
      <c r="L1957" s="44">
        <v>243.61</v>
      </c>
      <c r="M1957" s="44">
        <v>3.89</v>
      </c>
      <c r="N1957" s="44">
        <v>245.3</v>
      </c>
      <c r="O1957" s="44">
        <v>56.3</v>
      </c>
      <c r="P1957" s="36"/>
      <c r="Q1957" s="44">
        <v>243.6</v>
      </c>
      <c r="R1957" s="44">
        <v>3.89</v>
      </c>
      <c r="S1957" s="41"/>
      <c r="T1957" s="41">
        <f t="shared" si="112"/>
        <v>-6.5678748819833571E-2</v>
      </c>
      <c r="U1957" s="41">
        <f t="shared" si="113"/>
        <v>-0.693731784409506</v>
      </c>
    </row>
    <row r="1958" spans="1:21">
      <c r="A1958" s="43" t="s">
        <v>1043</v>
      </c>
      <c r="B1958" s="44">
        <v>585.43472486987901</v>
      </c>
      <c r="C1958" s="44">
        <v>25.861384716878799</v>
      </c>
      <c r="D1958" s="44"/>
      <c r="E1958" s="71">
        <v>25.982332980513299</v>
      </c>
      <c r="F1958" s="71">
        <v>1.54619815934926</v>
      </c>
      <c r="G1958" s="69">
        <v>5.0791205449741299E-2</v>
      </c>
      <c r="H1958" s="69">
        <v>3.5539228291925199E-3</v>
      </c>
      <c r="I1958" s="76">
        <v>0.404748882941938</v>
      </c>
      <c r="J1958" s="44">
        <v>242.22</v>
      </c>
      <c r="K1958" s="44">
        <v>7.67</v>
      </c>
      <c r="L1958" s="44">
        <v>243.45</v>
      </c>
      <c r="M1958" s="44">
        <v>7.11</v>
      </c>
      <c r="N1958" s="44">
        <v>230.3</v>
      </c>
      <c r="O1958" s="44">
        <v>80.8</v>
      </c>
      <c r="P1958" s="36"/>
      <c r="Q1958" s="44">
        <v>243.54</v>
      </c>
      <c r="R1958" s="44">
        <v>7.11</v>
      </c>
      <c r="S1958" s="41"/>
      <c r="T1958" s="41">
        <f t="shared" si="112"/>
        <v>0.50523721503388375</v>
      </c>
      <c r="U1958" s="41">
        <f t="shared" si="113"/>
        <v>5.4015198192647267</v>
      </c>
    </row>
    <row r="1959" spans="1:21">
      <c r="A1959" s="43" t="s">
        <v>1042</v>
      </c>
      <c r="B1959" s="44">
        <v>513.18426488133605</v>
      </c>
      <c r="C1959" s="44">
        <v>71.348210911514101</v>
      </c>
      <c r="D1959" s="44"/>
      <c r="E1959" s="71">
        <v>26.751694181178902</v>
      </c>
      <c r="F1959" s="71">
        <v>1.1304281105576</v>
      </c>
      <c r="G1959" s="69">
        <v>5.2936855357615102E-2</v>
      </c>
      <c r="H1959" s="69">
        <v>2.93750707963287E-3</v>
      </c>
      <c r="I1959" s="76">
        <v>8.0299299239528998E-2</v>
      </c>
      <c r="J1959" s="44">
        <v>244.86</v>
      </c>
      <c r="K1959" s="44">
        <v>7.29</v>
      </c>
      <c r="L1959" s="44">
        <v>236.58</v>
      </c>
      <c r="M1959" s="44">
        <v>4.91</v>
      </c>
      <c r="N1959" s="44">
        <v>325.10000000000002</v>
      </c>
      <c r="O1959" s="44">
        <v>63</v>
      </c>
      <c r="P1959" s="36"/>
      <c r="Q1959" s="44">
        <v>235.99</v>
      </c>
      <c r="R1959" s="44">
        <v>4.9000000000000004</v>
      </c>
      <c r="S1959" s="41"/>
      <c r="T1959" s="41">
        <f t="shared" si="112"/>
        <v>-3.499873193000254</v>
      </c>
      <c r="U1959" s="41">
        <f t="shared" si="113"/>
        <v>-37.416518725166966</v>
      </c>
    </row>
    <row r="1960" spans="1:21">
      <c r="A1960" s="43" t="s">
        <v>1041</v>
      </c>
      <c r="B1960" s="44">
        <v>616.40532294208697</v>
      </c>
      <c r="C1960" s="44">
        <v>26.001408231461301</v>
      </c>
      <c r="D1960" s="44"/>
      <c r="E1960" s="71">
        <v>26.786884310422199</v>
      </c>
      <c r="F1960" s="71">
        <v>1.1947337860410301</v>
      </c>
      <c r="G1960" s="69">
        <v>5.2198769439178699E-2</v>
      </c>
      <c r="H1960" s="69">
        <v>1.8964716119023201E-3</v>
      </c>
      <c r="I1960" s="76">
        <v>0.34389742062995299</v>
      </c>
      <c r="J1960" s="44">
        <v>241.54</v>
      </c>
      <c r="K1960" s="44">
        <v>5.04</v>
      </c>
      <c r="L1960" s="44">
        <v>236.27</v>
      </c>
      <c r="M1960" s="44">
        <v>5.17</v>
      </c>
      <c r="N1960" s="44">
        <v>293.10000000000002</v>
      </c>
      <c r="O1960" s="44">
        <v>41.5</v>
      </c>
      <c r="P1960" s="36"/>
      <c r="Q1960" s="44">
        <v>235.9</v>
      </c>
      <c r="R1960" s="44">
        <v>5.17</v>
      </c>
      <c r="S1960" s="41"/>
      <c r="T1960" s="41">
        <f t="shared" si="112"/>
        <v>-2.2304990053751985</v>
      </c>
      <c r="U1960" s="41">
        <f t="shared" si="113"/>
        <v>-24.052990223049907</v>
      </c>
    </row>
    <row r="1961" spans="1:21">
      <c r="A1961" s="43" t="s">
        <v>1040</v>
      </c>
      <c r="B1961" s="44">
        <v>804.04146171665195</v>
      </c>
      <c r="C1961" s="44">
        <v>4.0650487702681497</v>
      </c>
      <c r="D1961" s="44"/>
      <c r="E1961" s="71">
        <v>26.861790315257402</v>
      </c>
      <c r="F1961" s="71">
        <v>0.860384127195575</v>
      </c>
      <c r="G1961" s="69">
        <v>5.5828948974891303E-2</v>
      </c>
      <c r="H1961" s="69">
        <v>3.1484254284946402E-3</v>
      </c>
      <c r="I1961" s="76">
        <v>4.5525372381555303E-2</v>
      </c>
      <c r="J1961" s="44">
        <v>255.75</v>
      </c>
      <c r="K1961" s="44">
        <v>7.19</v>
      </c>
      <c r="L1961" s="44">
        <v>235.63</v>
      </c>
      <c r="M1961" s="44">
        <v>3.71</v>
      </c>
      <c r="N1961" s="44">
        <v>444.6</v>
      </c>
      <c r="O1961" s="44">
        <v>62.7</v>
      </c>
      <c r="P1961" s="36"/>
      <c r="Q1961" s="44">
        <v>234.19</v>
      </c>
      <c r="R1961" s="44">
        <v>3.68</v>
      </c>
      <c r="S1961" s="41"/>
      <c r="T1961" s="41">
        <f t="shared" si="112"/>
        <v>-8.5388108475151743</v>
      </c>
      <c r="U1961" s="41">
        <f t="shared" si="113"/>
        <v>-88.685651232865098</v>
      </c>
    </row>
    <row r="1962" spans="1:21">
      <c r="A1962" s="43" t="s">
        <v>1039</v>
      </c>
      <c r="B1962" s="44">
        <v>582.00245988419999</v>
      </c>
      <c r="C1962" s="44">
        <v>11.2817411797697</v>
      </c>
      <c r="D1962" s="44"/>
      <c r="E1962" s="71">
        <v>27.777699042101599</v>
      </c>
      <c r="F1962" s="71">
        <v>1.1325276166151399</v>
      </c>
      <c r="G1962" s="69">
        <v>5.2118189856693198E-2</v>
      </c>
      <c r="H1962" s="69">
        <v>2.75433389358575E-3</v>
      </c>
      <c r="I1962" s="76">
        <v>0.432694552055849</v>
      </c>
      <c r="J1962" s="44">
        <v>233.52</v>
      </c>
      <c r="K1962" s="44">
        <v>5.31</v>
      </c>
      <c r="L1962" s="44">
        <v>227.99</v>
      </c>
      <c r="M1962" s="44">
        <v>4.57</v>
      </c>
      <c r="N1962" s="44">
        <v>289.60000000000002</v>
      </c>
      <c r="O1962" s="44">
        <v>60.4</v>
      </c>
      <c r="P1962" s="36"/>
      <c r="Q1962" s="44">
        <v>227.6</v>
      </c>
      <c r="R1962" s="44">
        <v>4.5599999999999996</v>
      </c>
      <c r="S1962" s="41"/>
      <c r="T1962" s="41">
        <f t="shared" si="112"/>
        <v>-2.4255449800429845</v>
      </c>
      <c r="U1962" s="41">
        <f t="shared" si="113"/>
        <v>-27.023115048905659</v>
      </c>
    </row>
    <row r="1963" spans="1:21">
      <c r="A1963" s="43" t="s">
        <v>1038</v>
      </c>
      <c r="B1963" s="44">
        <v>697.55439395236897</v>
      </c>
      <c r="C1963" s="44">
        <v>13.9293902438888</v>
      </c>
      <c r="D1963" s="44"/>
      <c r="E1963" s="71">
        <v>27.9367705619544</v>
      </c>
      <c r="F1963" s="71">
        <v>0.88814479533958801</v>
      </c>
      <c r="G1963" s="69">
        <v>5.2898786343815701E-2</v>
      </c>
      <c r="H1963" s="69">
        <v>2.9439699807554298E-3</v>
      </c>
      <c r="I1963" s="76">
        <v>0.13160192669779899</v>
      </c>
      <c r="J1963" s="44">
        <v>235.44</v>
      </c>
      <c r="K1963" s="44">
        <v>6.34</v>
      </c>
      <c r="L1963" s="44">
        <v>226.72</v>
      </c>
      <c r="M1963" s="44">
        <v>3.54</v>
      </c>
      <c r="N1963" s="44">
        <v>323.39999999999998</v>
      </c>
      <c r="O1963" s="44">
        <v>63.2</v>
      </c>
      <c r="P1963" s="36"/>
      <c r="Q1963" s="44">
        <v>226.1</v>
      </c>
      <c r="R1963" s="44">
        <v>3.53</v>
      </c>
      <c r="S1963" s="41"/>
      <c r="T1963" s="41">
        <f t="shared" si="112"/>
        <v>-3.8461538461538458</v>
      </c>
      <c r="U1963" s="41">
        <f t="shared" si="113"/>
        <v>-42.64290755116442</v>
      </c>
    </row>
    <row r="1964" spans="1:21">
      <c r="A1964" s="43" t="s">
        <v>1037</v>
      </c>
      <c r="B1964" s="44">
        <v>554.29844260014704</v>
      </c>
      <c r="C1964" s="44">
        <v>18.782321963277099</v>
      </c>
      <c r="D1964" s="44"/>
      <c r="E1964" s="71">
        <v>28.295649700727601</v>
      </c>
      <c r="F1964" s="71">
        <v>1.0894009659336601</v>
      </c>
      <c r="G1964" s="69">
        <v>5.2854080599795503E-2</v>
      </c>
      <c r="H1964" s="69">
        <v>2.7028426978258999E-3</v>
      </c>
      <c r="I1964" s="76">
        <v>0.35351331018455201</v>
      </c>
      <c r="J1964" s="44">
        <v>232.6</v>
      </c>
      <c r="K1964" s="44">
        <v>5.41</v>
      </c>
      <c r="L1964" s="44">
        <v>223.89</v>
      </c>
      <c r="M1964" s="44">
        <v>4.24</v>
      </c>
      <c r="N1964" s="44">
        <v>321.5</v>
      </c>
      <c r="O1964" s="44">
        <v>58.1</v>
      </c>
      <c r="P1964" s="36"/>
      <c r="Q1964" s="44">
        <v>223.28</v>
      </c>
      <c r="R1964" s="44">
        <v>4.22</v>
      </c>
      <c r="S1964" s="41"/>
      <c r="T1964" s="41">
        <f t="shared" si="112"/>
        <v>-3.8903032739291654</v>
      </c>
      <c r="U1964" s="41">
        <f t="shared" si="113"/>
        <v>-43.597302246638989</v>
      </c>
    </row>
    <row r="1965" spans="1:21">
      <c r="A1965" s="43" t="s">
        <v>1036</v>
      </c>
      <c r="B1965" s="44">
        <v>483.64744034172003</v>
      </c>
      <c r="C1965" s="44">
        <v>33.205926763891199</v>
      </c>
      <c r="D1965" s="44"/>
      <c r="E1965" s="71">
        <v>29.3033585226739</v>
      </c>
      <c r="F1965" s="71">
        <v>1.62211249272713</v>
      </c>
      <c r="G1965" s="69">
        <v>5.0325492768012701E-2</v>
      </c>
      <c r="H1965" s="69">
        <v>3.6639810190078801E-3</v>
      </c>
      <c r="I1965" s="76">
        <v>0.36773174676706399</v>
      </c>
      <c r="J1965" s="44">
        <v>215.7</v>
      </c>
      <c r="K1965" s="44">
        <v>7.14</v>
      </c>
      <c r="L1965" s="44">
        <v>216.32</v>
      </c>
      <c r="M1965" s="44">
        <v>5.89</v>
      </c>
      <c r="N1965" s="44">
        <v>209</v>
      </c>
      <c r="O1965" s="44">
        <v>84.4</v>
      </c>
      <c r="P1965" s="36"/>
      <c r="Q1965" s="44">
        <v>216.36</v>
      </c>
      <c r="R1965" s="44">
        <v>5.89</v>
      </c>
      <c r="S1965" s="41"/>
      <c r="T1965" s="41">
        <f t="shared" si="112"/>
        <v>0.28661242603550507</v>
      </c>
      <c r="U1965" s="41">
        <f t="shared" si="113"/>
        <v>3.3838757396449677</v>
      </c>
    </row>
    <row r="1966" spans="1:21">
      <c r="A1966" s="43" t="s">
        <v>1035</v>
      </c>
      <c r="B1966" s="44">
        <v>658.64537528669496</v>
      </c>
      <c r="C1966" s="44">
        <v>21.088217653173899</v>
      </c>
      <c r="D1966" s="44"/>
      <c r="E1966" s="71">
        <v>30.411542525224199</v>
      </c>
      <c r="F1966" s="71">
        <v>1.95668666512711</v>
      </c>
      <c r="G1966" s="69">
        <v>5.2565493572379503E-2</v>
      </c>
      <c r="H1966" s="69">
        <v>2.5627761788725302E-3</v>
      </c>
      <c r="I1966" s="76">
        <v>0.14774745410589099</v>
      </c>
      <c r="J1966" s="44">
        <v>216.96</v>
      </c>
      <c r="K1966" s="44">
        <v>7.3</v>
      </c>
      <c r="L1966" s="44">
        <v>208.56</v>
      </c>
      <c r="M1966" s="44">
        <v>6.6</v>
      </c>
      <c r="N1966" s="44">
        <v>309.10000000000002</v>
      </c>
      <c r="O1966" s="44">
        <v>55.5</v>
      </c>
      <c r="P1966" s="36"/>
      <c r="Q1966" s="44">
        <v>207.98</v>
      </c>
      <c r="R1966" s="44">
        <v>6.58</v>
      </c>
      <c r="S1966" s="41"/>
      <c r="T1966" s="41">
        <f t="shared" si="112"/>
        <v>-4.0276179516685868</v>
      </c>
      <c r="U1966" s="41">
        <f t="shared" si="113"/>
        <v>-48.206751054852333</v>
      </c>
    </row>
    <row r="1967" spans="1:21">
      <c r="A1967" s="43" t="s">
        <v>1034</v>
      </c>
      <c r="B1967" s="44">
        <v>472.91871131739998</v>
      </c>
      <c r="C1967" s="44">
        <v>36.853572542374103</v>
      </c>
      <c r="D1967" s="44"/>
      <c r="E1967" s="71">
        <v>31.413190278701499</v>
      </c>
      <c r="F1967" s="71">
        <v>1.57174205144552</v>
      </c>
      <c r="G1967" s="69">
        <v>5.66804929254816E-2</v>
      </c>
      <c r="H1967" s="69">
        <v>4.1358483417027504E-3</v>
      </c>
      <c r="I1967" s="76">
        <v>0.244683616292418</v>
      </c>
      <c r="J1967" s="44">
        <v>225.5</v>
      </c>
      <c r="K1967" s="44">
        <v>7.86</v>
      </c>
      <c r="L1967" s="44">
        <v>202.01</v>
      </c>
      <c r="M1967" s="44">
        <v>4.9800000000000004</v>
      </c>
      <c r="N1967" s="44">
        <v>478.1</v>
      </c>
      <c r="O1967" s="44">
        <v>80.599999999999994</v>
      </c>
      <c r="P1967" s="36"/>
      <c r="Q1967" s="44">
        <v>200.39</v>
      </c>
      <c r="R1967" s="44">
        <v>4.9400000000000004</v>
      </c>
      <c r="S1967" s="41"/>
      <c r="T1967" s="41">
        <f t="shared" si="112"/>
        <v>-11.628137220929661</v>
      </c>
      <c r="U1967" s="41">
        <f t="shared" si="113"/>
        <v>-136.67145190832139</v>
      </c>
    </row>
    <row r="1968" spans="1:21">
      <c r="A1968" s="43" t="s">
        <v>1033</v>
      </c>
      <c r="B1968" s="44">
        <v>322.99241208275402</v>
      </c>
      <c r="C1968" s="44">
        <v>22.6462705566266</v>
      </c>
      <c r="D1968" s="44"/>
      <c r="E1968" s="71">
        <v>33.8734326810415</v>
      </c>
      <c r="F1968" s="71">
        <v>2.8126878280749699</v>
      </c>
      <c r="G1968" s="69">
        <v>5.04769417735546E-2</v>
      </c>
      <c r="H1968" s="69">
        <v>2.9035264010645501E-3</v>
      </c>
      <c r="I1968" s="76">
        <v>0.34821293444568502</v>
      </c>
      <c r="J1968" s="44">
        <v>189.66</v>
      </c>
      <c r="K1968" s="44">
        <v>7.17</v>
      </c>
      <c r="L1968" s="44">
        <v>187.55</v>
      </c>
      <c r="M1968" s="44">
        <v>7.67</v>
      </c>
      <c r="N1968" s="44">
        <v>216</v>
      </c>
      <c r="O1968" s="44">
        <v>66.599999999999994</v>
      </c>
      <c r="P1968" s="36"/>
      <c r="Q1968" s="44">
        <v>187.41</v>
      </c>
      <c r="R1968" s="44">
        <v>7.67</v>
      </c>
      <c r="S1968" s="41"/>
      <c r="T1968" s="41">
        <f t="shared" si="112"/>
        <v>-1.1250333244468063</v>
      </c>
      <c r="U1968" s="41">
        <f t="shared" si="113"/>
        <v>-15.16928818981604</v>
      </c>
    </row>
    <row r="1969" spans="1:21">
      <c r="A1969" s="43" t="s">
        <v>1032</v>
      </c>
      <c r="B1969" s="44">
        <v>612.467797478644</v>
      </c>
      <c r="C1969" s="44">
        <v>43.969367204132503</v>
      </c>
      <c r="D1969" s="44"/>
      <c r="E1969" s="71">
        <v>37.407500392114798</v>
      </c>
      <c r="F1969" s="71">
        <v>1.92307211641303</v>
      </c>
      <c r="G1969" s="69">
        <v>5.0364412919500001E-2</v>
      </c>
      <c r="H1969" s="69">
        <v>3.9096825713194798E-3</v>
      </c>
      <c r="I1969" s="76">
        <v>0.453718103482525</v>
      </c>
      <c r="J1969" s="44">
        <v>172.83</v>
      </c>
      <c r="K1969" s="44">
        <v>5.65</v>
      </c>
      <c r="L1969" s="44">
        <v>170.07</v>
      </c>
      <c r="M1969" s="44">
        <v>4.3099999999999996</v>
      </c>
      <c r="N1969" s="44">
        <v>210.8</v>
      </c>
      <c r="O1969" s="44">
        <v>90</v>
      </c>
      <c r="P1969" s="36"/>
      <c r="Q1969" s="44">
        <v>169.88</v>
      </c>
      <c r="R1969" s="44">
        <v>4.3099999999999996</v>
      </c>
      <c r="S1969" s="41"/>
      <c r="T1969" s="41">
        <f t="shared" si="112"/>
        <v>-1.6228611748103836</v>
      </c>
      <c r="U1969" s="41">
        <f t="shared" si="113"/>
        <v>-23.948962192038582</v>
      </c>
    </row>
    <row r="1970" spans="1:21">
      <c r="A1970" s="43" t="s">
        <v>1031</v>
      </c>
      <c r="B1970" s="44">
        <v>709.19901946671405</v>
      </c>
      <c r="C1970" s="44">
        <v>35.097922408511302</v>
      </c>
      <c r="D1970" s="44"/>
      <c r="E1970" s="71">
        <v>38.105732994366903</v>
      </c>
      <c r="F1970" s="71">
        <v>4.3768163811046596</v>
      </c>
      <c r="G1970" s="69">
        <v>5.2886018161001802E-2</v>
      </c>
      <c r="H1970" s="69">
        <v>4.4797408261558203E-3</v>
      </c>
      <c r="I1970" s="76">
        <v>0.19632288778296</v>
      </c>
      <c r="J1970" s="44">
        <v>177.7</v>
      </c>
      <c r="K1970" s="44">
        <v>10.5</v>
      </c>
      <c r="L1970" s="44">
        <v>166.99</v>
      </c>
      <c r="M1970" s="44">
        <v>9.4700000000000006</v>
      </c>
      <c r="N1970" s="44">
        <v>322.89999999999998</v>
      </c>
      <c r="O1970" s="44">
        <v>96.2</v>
      </c>
      <c r="P1970" s="36"/>
      <c r="Q1970" s="44">
        <v>166.27</v>
      </c>
      <c r="R1970" s="44">
        <v>9.43</v>
      </c>
      <c r="S1970" s="41"/>
      <c r="T1970" s="41">
        <f t="shared" si="112"/>
        <v>-6.4135576980657403</v>
      </c>
      <c r="U1970" s="41">
        <f t="shared" si="113"/>
        <v>-93.364872148032802</v>
      </c>
    </row>
    <row r="1971" spans="1:21">
      <c r="A1971" s="43" t="s">
        <v>1030</v>
      </c>
      <c r="B1971" s="44">
        <v>761.74626050653603</v>
      </c>
      <c r="C1971" s="44">
        <v>17.609425183680301</v>
      </c>
      <c r="D1971" s="44"/>
      <c r="E1971" s="71">
        <v>46.741215418621103</v>
      </c>
      <c r="F1971" s="71">
        <v>4.7157026684012804</v>
      </c>
      <c r="G1971" s="69">
        <v>5.3021271230263199E-2</v>
      </c>
      <c r="H1971" s="69">
        <v>3.6824706342202499E-3</v>
      </c>
      <c r="I1971" s="76">
        <v>0.148290297312964</v>
      </c>
      <c r="J1971" s="44">
        <v>147.49</v>
      </c>
      <c r="K1971" s="44">
        <v>7.8</v>
      </c>
      <c r="L1971" s="44">
        <v>136.46</v>
      </c>
      <c r="M1971" s="44">
        <v>6.81</v>
      </c>
      <c r="N1971" s="44">
        <v>328.7</v>
      </c>
      <c r="O1971" s="44">
        <v>78.8</v>
      </c>
      <c r="P1971" s="36"/>
      <c r="Q1971" s="44">
        <v>135.74</v>
      </c>
      <c r="R1971" s="44">
        <v>6.78</v>
      </c>
      <c r="S1971" s="41"/>
      <c r="T1971" s="41">
        <f t="shared" si="112"/>
        <v>-8.0829547120035183</v>
      </c>
      <c r="U1971" s="41">
        <f t="shared" si="113"/>
        <v>-140.87644731056719</v>
      </c>
    </row>
    <row r="1972" spans="1:21">
      <c r="A1972" s="43" t="s">
        <v>1029</v>
      </c>
      <c r="B1972" s="44">
        <v>1355.00508113352</v>
      </c>
      <c r="C1972" s="44">
        <v>30.817928502900099</v>
      </c>
      <c r="D1972" s="44"/>
      <c r="E1972" s="71">
        <v>54.874595018123102</v>
      </c>
      <c r="F1972" s="71">
        <v>6.1195330828405003</v>
      </c>
      <c r="G1972" s="69">
        <v>4.7770679198922597E-2</v>
      </c>
      <c r="H1972" s="69">
        <v>2.4624340794712398E-3</v>
      </c>
      <c r="I1972" s="76">
        <v>2.7079437624019698E-2</v>
      </c>
      <c r="J1972" s="44">
        <v>115.05</v>
      </c>
      <c r="K1972" s="44">
        <v>6.61</v>
      </c>
      <c r="L1972" s="44">
        <v>116.42</v>
      </c>
      <c r="M1972" s="44">
        <v>6.43</v>
      </c>
      <c r="N1972" s="44">
        <v>86.9</v>
      </c>
      <c r="O1972" s="44">
        <v>61.1</v>
      </c>
      <c r="P1972" s="36"/>
      <c r="Q1972" s="44">
        <v>116.51</v>
      </c>
      <c r="R1972" s="44">
        <v>6.44</v>
      </c>
      <c r="S1972" s="41"/>
      <c r="T1972" s="41">
        <f t="shared" si="112"/>
        <v>1.1767737502147437</v>
      </c>
      <c r="U1972" s="41">
        <f t="shared" si="113"/>
        <v>25.35646796083147</v>
      </c>
    </row>
    <row r="1973" spans="1:21">
      <c r="A1973" s="43"/>
      <c r="B1973" s="44"/>
      <c r="C1973" s="44"/>
      <c r="D1973" s="44"/>
      <c r="E1973" s="71"/>
      <c r="F1973" s="71"/>
      <c r="G1973" s="69"/>
      <c r="H1973" s="69"/>
      <c r="I1973" s="76"/>
      <c r="J1973" s="44"/>
      <c r="K1973" s="44"/>
      <c r="L1973" s="44"/>
      <c r="M1973" s="44"/>
      <c r="N1973" s="44"/>
      <c r="O1973" s="44"/>
      <c r="P1973" s="36"/>
      <c r="Q1973" s="44"/>
      <c r="R1973" s="44"/>
      <c r="S1973" s="41"/>
      <c r="T1973" s="41"/>
      <c r="U1973" s="41"/>
    </row>
    <row r="1974" spans="1:21">
      <c r="A1974" s="43" t="s">
        <v>1028</v>
      </c>
      <c r="B1974" s="44">
        <v>1131.4241627020101</v>
      </c>
      <c r="C1974" s="44">
        <v>4.2353725137896099</v>
      </c>
      <c r="D1974" s="44"/>
      <c r="E1974" s="71">
        <v>95.182180464815502</v>
      </c>
      <c r="F1974" s="71">
        <v>3.2987959342406001</v>
      </c>
      <c r="G1974" s="69">
        <v>4.5449034634084999E-2</v>
      </c>
      <c r="H1974" s="69">
        <v>4.8932361109341798E-3</v>
      </c>
      <c r="I1974" s="76">
        <v>0.46891626792521901</v>
      </c>
      <c r="J1974" s="44">
        <v>64.709999999999994</v>
      </c>
      <c r="K1974" s="44">
        <v>3.02</v>
      </c>
      <c r="L1974" s="44">
        <v>67.37</v>
      </c>
      <c r="M1974" s="44">
        <v>1.1599999999999999</v>
      </c>
      <c r="N1974" s="44">
        <v>1.6000000000000001E-4</v>
      </c>
      <c r="O1974" s="44">
        <v>120.46335000000001</v>
      </c>
      <c r="P1974" s="36"/>
      <c r="Q1974" s="44">
        <v>67.5</v>
      </c>
      <c r="R1974" s="44">
        <v>1.2</v>
      </c>
      <c r="S1974" s="41"/>
      <c r="T1974" s="41">
        <f t="shared" ref="T1974:T2005" si="114">(L1974-J1974)/L1974*100</f>
        <v>3.9483449606650005</v>
      </c>
      <c r="U1974" s="41">
        <f t="shared" ref="U1974:U2005" si="115">(L1974-N1974)/L1974*100</f>
        <v>99.999762505566281</v>
      </c>
    </row>
    <row r="1975" spans="1:21">
      <c r="A1975" s="43" t="s">
        <v>1027</v>
      </c>
      <c r="B1975" s="44">
        <v>1626.08172387015</v>
      </c>
      <c r="C1975" s="44">
        <v>60.675467225022203</v>
      </c>
      <c r="D1975" s="44"/>
      <c r="E1975" s="71">
        <v>89.496784023173106</v>
      </c>
      <c r="F1975" s="71">
        <v>3.4263833074374901</v>
      </c>
      <c r="G1975" s="69">
        <v>4.65594448379568E-2</v>
      </c>
      <c r="H1975" s="69">
        <v>2.9044955680603002E-3</v>
      </c>
      <c r="I1975" s="76">
        <v>0.219867106239308</v>
      </c>
      <c r="J1975" s="44">
        <v>70.31</v>
      </c>
      <c r="K1975" s="44">
        <v>2.23</v>
      </c>
      <c r="L1975" s="44">
        <v>71.63</v>
      </c>
      <c r="M1975" s="44">
        <v>1.36</v>
      </c>
      <c r="N1975" s="44">
        <v>25.6</v>
      </c>
      <c r="O1975" s="44">
        <v>74.8</v>
      </c>
      <c r="P1975" s="36"/>
      <c r="Q1975" s="44">
        <v>71.7</v>
      </c>
      <c r="R1975" s="44">
        <v>1.4</v>
      </c>
      <c r="S1975" s="41"/>
      <c r="T1975" s="41">
        <f t="shared" si="114"/>
        <v>1.8428032947089117</v>
      </c>
      <c r="U1975" s="41">
        <f t="shared" si="115"/>
        <v>64.260784587463348</v>
      </c>
    </row>
    <row r="1976" spans="1:21">
      <c r="A1976" s="43" t="s">
        <v>1026</v>
      </c>
      <c r="B1976" s="44">
        <v>632.55364318073703</v>
      </c>
      <c r="C1976" s="44">
        <v>4.08544395754733</v>
      </c>
      <c r="D1976" s="44"/>
      <c r="E1976" s="71">
        <v>88.587562610946904</v>
      </c>
      <c r="F1976" s="71">
        <v>3.1184885615989999</v>
      </c>
      <c r="G1976" s="69">
        <v>4.6790679814519301E-2</v>
      </c>
      <c r="H1976" s="69">
        <v>6.0862969399397299E-3</v>
      </c>
      <c r="I1976" s="76">
        <v>0.299080097414815</v>
      </c>
      <c r="J1976" s="44">
        <v>71.349999999999994</v>
      </c>
      <c r="K1976" s="44">
        <v>4.28</v>
      </c>
      <c r="L1976" s="44">
        <v>72.36</v>
      </c>
      <c r="M1976" s="44">
        <v>1.27</v>
      </c>
      <c r="N1976" s="44">
        <v>37.5</v>
      </c>
      <c r="O1976" s="44">
        <v>155.69999999999999</v>
      </c>
      <c r="P1976" s="36"/>
      <c r="Q1976" s="44">
        <v>72.400000000000006</v>
      </c>
      <c r="R1976" s="44">
        <v>1.3</v>
      </c>
      <c r="S1976" s="41"/>
      <c r="T1976" s="41">
        <f t="shared" si="114"/>
        <v>1.3957987838584924</v>
      </c>
      <c r="U1976" s="41">
        <f t="shared" si="115"/>
        <v>48.175787728026535</v>
      </c>
    </row>
    <row r="1977" spans="1:21">
      <c r="A1977" s="43" t="s">
        <v>1025</v>
      </c>
      <c r="B1977" s="44">
        <v>821.18069848422601</v>
      </c>
      <c r="C1977" s="44">
        <v>2.0520909228093598</v>
      </c>
      <c r="D1977" s="44"/>
      <c r="E1977" s="71">
        <v>86.683074757383906</v>
      </c>
      <c r="F1977" s="71">
        <v>2.8175301663467001</v>
      </c>
      <c r="G1977" s="69">
        <v>5.3540750211867202E-2</v>
      </c>
      <c r="H1977" s="69">
        <v>4.6097341061254798E-3</v>
      </c>
      <c r="I1977" s="76">
        <v>0.22925810013446099</v>
      </c>
      <c r="J1977" s="44">
        <v>82.95</v>
      </c>
      <c r="K1977" s="44">
        <v>3.38</v>
      </c>
      <c r="L1977" s="44">
        <v>73.94</v>
      </c>
      <c r="M1977" s="44">
        <v>1.19</v>
      </c>
      <c r="N1977" s="44">
        <v>350.8</v>
      </c>
      <c r="O1977" s="44">
        <v>97.3</v>
      </c>
      <c r="P1977" s="36"/>
      <c r="Q1977" s="44">
        <v>73.400000000000006</v>
      </c>
      <c r="R1977" s="44">
        <v>1.2</v>
      </c>
      <c r="S1977" s="41"/>
      <c r="T1977" s="41">
        <f t="shared" si="114"/>
        <v>-12.185555856099548</v>
      </c>
      <c r="U1977" s="41">
        <f t="shared" si="115"/>
        <v>-374.43873410873681</v>
      </c>
    </row>
    <row r="1978" spans="1:21">
      <c r="A1978" s="43" t="s">
        <v>1024</v>
      </c>
      <c r="B1978" s="44">
        <v>1350.7532178188801</v>
      </c>
      <c r="C1978" s="44">
        <v>1.39855665124289</v>
      </c>
      <c r="D1978" s="44"/>
      <c r="E1978" s="71">
        <v>86.897142437640895</v>
      </c>
      <c r="F1978" s="71">
        <v>2.5255403712833</v>
      </c>
      <c r="G1978" s="69">
        <v>4.7386031649441898E-2</v>
      </c>
      <c r="H1978" s="69">
        <v>4.5810167332118396E-3</v>
      </c>
      <c r="I1978" s="76">
        <v>0.144802679709332</v>
      </c>
      <c r="J1978" s="44">
        <v>73.58</v>
      </c>
      <c r="K1978" s="44">
        <v>3.44</v>
      </c>
      <c r="L1978" s="44">
        <v>73.760000000000005</v>
      </c>
      <c r="M1978" s="44">
        <v>1.07</v>
      </c>
      <c r="N1978" s="44">
        <v>67.7</v>
      </c>
      <c r="O1978" s="44">
        <v>115</v>
      </c>
      <c r="P1978" s="36"/>
      <c r="Q1978" s="44">
        <v>73.8</v>
      </c>
      <c r="R1978" s="44">
        <v>1.1000000000000001</v>
      </c>
      <c r="S1978" s="41"/>
      <c r="T1978" s="41">
        <f t="shared" si="114"/>
        <v>0.24403470715836065</v>
      </c>
      <c r="U1978" s="41">
        <f t="shared" si="115"/>
        <v>8.2158351409978341</v>
      </c>
    </row>
    <row r="1979" spans="1:21">
      <c r="A1979" s="43" t="s">
        <v>1023</v>
      </c>
      <c r="B1979" s="44">
        <v>103.219689559223</v>
      </c>
      <c r="C1979" s="44">
        <v>1.2801979337907201</v>
      </c>
      <c r="D1979" s="44"/>
      <c r="E1979" s="71">
        <v>84.909504668401993</v>
      </c>
      <c r="F1979" s="71">
        <v>5.7796128855287101</v>
      </c>
      <c r="G1979" s="69">
        <v>6.0716696879615902E-2</v>
      </c>
      <c r="H1979" s="69">
        <v>1.7025299468754002E-2</v>
      </c>
      <c r="I1979" s="76">
        <v>0.68353272452130898</v>
      </c>
      <c r="J1979" s="44">
        <v>95.4</v>
      </c>
      <c r="K1979" s="44">
        <v>10.9</v>
      </c>
      <c r="L1979" s="44">
        <v>75.48</v>
      </c>
      <c r="M1979" s="44">
        <v>2.5499999999999998</v>
      </c>
      <c r="N1979" s="44">
        <v>628</v>
      </c>
      <c r="O1979" s="44">
        <v>302</v>
      </c>
      <c r="P1979" s="36"/>
      <c r="Q1979" s="44">
        <v>74.2</v>
      </c>
      <c r="R1979" s="44">
        <v>2.5</v>
      </c>
      <c r="S1979" s="41"/>
      <c r="T1979" s="41">
        <f t="shared" si="114"/>
        <v>-26.391096979332275</v>
      </c>
      <c r="U1979" s="41">
        <f t="shared" si="115"/>
        <v>-732.00847906730257</v>
      </c>
    </row>
    <row r="1980" spans="1:21">
      <c r="A1980" s="43" t="s">
        <v>1022</v>
      </c>
      <c r="B1980" s="44">
        <v>735.38385508084798</v>
      </c>
      <c r="C1980" s="44">
        <v>1.49451830693462</v>
      </c>
      <c r="D1980" s="44"/>
      <c r="E1980" s="71">
        <v>86.540976031710997</v>
      </c>
      <c r="F1980" s="71">
        <v>3.06920485070727</v>
      </c>
      <c r="G1980" s="69">
        <v>4.6037845918964898E-2</v>
      </c>
      <c r="H1980" s="69">
        <v>5.7402525517277403E-3</v>
      </c>
      <c r="I1980" s="76">
        <v>6.4915210728839795E-2</v>
      </c>
      <c r="J1980" s="44">
        <v>71.84</v>
      </c>
      <c r="K1980" s="44">
        <v>4.42</v>
      </c>
      <c r="L1980" s="44">
        <v>74.06</v>
      </c>
      <c r="M1980" s="44">
        <v>1.31</v>
      </c>
      <c r="N1980" s="44">
        <v>1.7000000000000001E-4</v>
      </c>
      <c r="O1980" s="44">
        <v>144.85561999999999</v>
      </c>
      <c r="P1980" s="36"/>
      <c r="Q1980" s="44">
        <v>74.2</v>
      </c>
      <c r="R1980" s="44">
        <v>1.3</v>
      </c>
      <c r="S1980" s="41"/>
      <c r="T1980" s="41">
        <f t="shared" si="114"/>
        <v>2.9975695382122587</v>
      </c>
      <c r="U1980" s="41">
        <f t="shared" si="115"/>
        <v>99.999770456386713</v>
      </c>
    </row>
    <row r="1981" spans="1:21">
      <c r="A1981" s="43" t="s">
        <v>1021</v>
      </c>
      <c r="B1981" s="44">
        <v>1233.5322661268001</v>
      </c>
      <c r="C1981" s="44">
        <v>2.2998811552324301</v>
      </c>
      <c r="D1981" s="44"/>
      <c r="E1981" s="71">
        <v>85.629106575017602</v>
      </c>
      <c r="F1981" s="71">
        <v>2.5867184016401699</v>
      </c>
      <c r="G1981" s="69">
        <v>5.1440905160333297E-2</v>
      </c>
      <c r="H1981" s="69">
        <v>3.3589306798160398E-3</v>
      </c>
      <c r="I1981" s="76">
        <v>0.23370196503489701</v>
      </c>
      <c r="J1981" s="44">
        <v>80.77</v>
      </c>
      <c r="K1981" s="44">
        <v>2.5299999999999998</v>
      </c>
      <c r="L1981" s="44">
        <v>74.849999999999994</v>
      </c>
      <c r="M1981" s="44">
        <v>1.1200000000000001</v>
      </c>
      <c r="N1981" s="44">
        <v>259.60000000000002</v>
      </c>
      <c r="O1981" s="44">
        <v>75</v>
      </c>
      <c r="P1981" s="36"/>
      <c r="Q1981" s="44">
        <v>74.5</v>
      </c>
      <c r="R1981" s="44">
        <v>1.1000000000000001</v>
      </c>
      <c r="S1981" s="41"/>
      <c r="T1981" s="41">
        <f t="shared" si="114"/>
        <v>-7.9091516366065502</v>
      </c>
      <c r="U1981" s="41">
        <f t="shared" si="115"/>
        <v>-246.82698730794931</v>
      </c>
    </row>
    <row r="1982" spans="1:21">
      <c r="A1982" s="43" t="s">
        <v>1020</v>
      </c>
      <c r="B1982" s="44">
        <v>916.69670597686002</v>
      </c>
      <c r="C1982" s="44">
        <v>2.0835171380458899</v>
      </c>
      <c r="D1982" s="44"/>
      <c r="E1982" s="71">
        <v>86.142085360911693</v>
      </c>
      <c r="F1982" s="71">
        <v>3.4937177914980699</v>
      </c>
      <c r="G1982" s="69">
        <v>4.5590530412578399E-2</v>
      </c>
      <c r="H1982" s="69">
        <v>4.2598216136066598E-3</v>
      </c>
      <c r="I1982" s="76">
        <v>2.0745596666940799E-2</v>
      </c>
      <c r="J1982" s="44">
        <v>71.489999999999995</v>
      </c>
      <c r="K1982" s="44">
        <v>3.49</v>
      </c>
      <c r="L1982" s="44">
        <v>74.400000000000006</v>
      </c>
      <c r="M1982" s="44">
        <v>1.5</v>
      </c>
      <c r="N1982" s="44">
        <v>1.7000000000000001E-4</v>
      </c>
      <c r="O1982" s="44">
        <v>111.81184</v>
      </c>
      <c r="P1982" s="36"/>
      <c r="Q1982" s="44">
        <v>74.599999999999994</v>
      </c>
      <c r="R1982" s="44">
        <v>1.5</v>
      </c>
      <c r="S1982" s="41"/>
      <c r="T1982" s="41">
        <f t="shared" si="114"/>
        <v>3.9112903225806592</v>
      </c>
      <c r="U1982" s="41">
        <f t="shared" si="115"/>
        <v>99.999771505376344</v>
      </c>
    </row>
    <row r="1983" spans="1:21">
      <c r="A1983" s="43" t="s">
        <v>1019</v>
      </c>
      <c r="B1983" s="44">
        <v>167.68294359888</v>
      </c>
      <c r="C1983" s="44">
        <v>1.1891544324552501</v>
      </c>
      <c r="D1983" s="44"/>
      <c r="E1983" s="71">
        <v>84.379461102334602</v>
      </c>
      <c r="F1983" s="71">
        <v>3.9179622008408801</v>
      </c>
      <c r="G1983" s="69">
        <v>5.9929438851368103E-2</v>
      </c>
      <c r="H1983" s="69">
        <v>1.05306020177732E-2</v>
      </c>
      <c r="I1983" s="76">
        <v>0.34195597443027997</v>
      </c>
      <c r="J1983" s="44">
        <v>94.82</v>
      </c>
      <c r="K1983" s="44">
        <v>7.5</v>
      </c>
      <c r="L1983" s="44">
        <v>75.95</v>
      </c>
      <c r="M1983" s="44">
        <v>1.75</v>
      </c>
      <c r="N1983" s="44">
        <v>600</v>
      </c>
      <c r="O1983" s="44">
        <v>190</v>
      </c>
      <c r="P1983" s="36"/>
      <c r="Q1983" s="44">
        <v>74.8</v>
      </c>
      <c r="R1983" s="44">
        <v>1.7</v>
      </c>
      <c r="S1983" s="41"/>
      <c r="T1983" s="41">
        <f t="shared" si="114"/>
        <v>-24.84529295589202</v>
      </c>
      <c r="U1983" s="41">
        <f t="shared" si="115"/>
        <v>-689.9934167215273</v>
      </c>
    </row>
    <row r="1984" spans="1:21">
      <c r="A1984" s="43" t="s">
        <v>1018</v>
      </c>
      <c r="B1984" s="44">
        <v>679.77701543215596</v>
      </c>
      <c r="C1984" s="44">
        <v>2.3795299839433701</v>
      </c>
      <c r="D1984" s="44"/>
      <c r="E1984" s="71">
        <v>85.083815354379894</v>
      </c>
      <c r="F1984" s="71">
        <v>4.0172724535774202</v>
      </c>
      <c r="G1984" s="69">
        <v>5.1863562673588798E-2</v>
      </c>
      <c r="H1984" s="69">
        <v>5.82636941391568E-3</v>
      </c>
      <c r="I1984" s="76">
        <v>0.442632366454978</v>
      </c>
      <c r="J1984" s="44">
        <v>81.91</v>
      </c>
      <c r="K1984" s="44">
        <v>3.96</v>
      </c>
      <c r="L1984" s="44">
        <v>75.319999999999993</v>
      </c>
      <c r="M1984" s="44">
        <v>1.77</v>
      </c>
      <c r="N1984" s="44">
        <v>278</v>
      </c>
      <c r="O1984" s="44">
        <v>129</v>
      </c>
      <c r="P1984" s="36"/>
      <c r="Q1984" s="44">
        <v>74.900000000000006</v>
      </c>
      <c r="R1984" s="44">
        <v>1.8</v>
      </c>
      <c r="S1984" s="41"/>
      <c r="T1984" s="41">
        <f t="shared" si="114"/>
        <v>-8.7493361656930482</v>
      </c>
      <c r="U1984" s="41">
        <f t="shared" si="115"/>
        <v>-269.09187466808288</v>
      </c>
    </row>
    <row r="1985" spans="1:21">
      <c r="A1985" s="43" t="s">
        <v>1017</v>
      </c>
      <c r="B1985" s="44">
        <v>868.28164712913804</v>
      </c>
      <c r="C1985" s="44">
        <v>2.15941766774267</v>
      </c>
      <c r="D1985" s="44"/>
      <c r="E1985" s="71">
        <v>85.4639386013056</v>
      </c>
      <c r="F1985" s="71">
        <v>2.9634842976644298</v>
      </c>
      <c r="G1985" s="69">
        <v>4.5064787598847099E-2</v>
      </c>
      <c r="H1985" s="69">
        <v>4.0815079176485004E-3</v>
      </c>
      <c r="I1985" s="76">
        <v>7.3690877679104899E-2</v>
      </c>
      <c r="J1985" s="44">
        <v>71.23</v>
      </c>
      <c r="K1985" s="44">
        <v>3.25</v>
      </c>
      <c r="L1985" s="44">
        <v>74.989999999999995</v>
      </c>
      <c r="M1985" s="44">
        <v>1.29</v>
      </c>
      <c r="N1985" s="44">
        <v>1.6000000000000001E-4</v>
      </c>
      <c r="O1985" s="44">
        <v>103.13065</v>
      </c>
      <c r="P1985" s="36"/>
      <c r="Q1985" s="44">
        <v>75.2</v>
      </c>
      <c r="R1985" s="44">
        <v>1.3</v>
      </c>
      <c r="S1985" s="41"/>
      <c r="T1985" s="41">
        <f t="shared" si="114"/>
        <v>5.014001866915577</v>
      </c>
      <c r="U1985" s="41">
        <f t="shared" si="115"/>
        <v>99.999786638218438</v>
      </c>
    </row>
    <row r="1986" spans="1:21">
      <c r="A1986" s="43" t="s">
        <v>1016</v>
      </c>
      <c r="B1986" s="44">
        <v>1264.50366069747</v>
      </c>
      <c r="C1986" s="44">
        <v>2.2607434000131001</v>
      </c>
      <c r="D1986" s="44"/>
      <c r="E1986" s="71">
        <v>83.471919767312997</v>
      </c>
      <c r="F1986" s="71">
        <v>2.8257793871747601</v>
      </c>
      <c r="G1986" s="69">
        <v>5.8373428988424902E-2</v>
      </c>
      <c r="H1986" s="69">
        <v>3.9480969736488403E-3</v>
      </c>
      <c r="I1986" s="76">
        <v>0.11461865082697301</v>
      </c>
      <c r="J1986" s="44">
        <v>93.43</v>
      </c>
      <c r="K1986" s="44">
        <v>3.22</v>
      </c>
      <c r="L1986" s="44">
        <v>76.77</v>
      </c>
      <c r="M1986" s="44">
        <v>1.29</v>
      </c>
      <c r="N1986" s="44">
        <v>542.79999999999995</v>
      </c>
      <c r="O1986" s="44">
        <v>73.900000000000006</v>
      </c>
      <c r="P1986" s="36"/>
      <c r="Q1986" s="44">
        <v>75.7</v>
      </c>
      <c r="R1986" s="44">
        <v>1.3</v>
      </c>
      <c r="S1986" s="41"/>
      <c r="T1986" s="41">
        <f t="shared" si="114"/>
        <v>-21.701185358864155</v>
      </c>
      <c r="U1986" s="41">
        <f t="shared" si="115"/>
        <v>-607.04702357691804</v>
      </c>
    </row>
    <row r="1987" spans="1:21">
      <c r="A1987" s="43" t="s">
        <v>1015</v>
      </c>
      <c r="B1987" s="44">
        <v>1208.67306119622</v>
      </c>
      <c r="C1987" s="44">
        <v>2.2491389857268702</v>
      </c>
      <c r="D1987" s="44"/>
      <c r="E1987" s="71">
        <v>84.436758380500095</v>
      </c>
      <c r="F1987" s="71">
        <v>3.1323009949907501</v>
      </c>
      <c r="G1987" s="69">
        <v>4.3333179276721701E-2</v>
      </c>
      <c r="H1987" s="69">
        <v>3.83303465665254E-3</v>
      </c>
      <c r="I1987" s="76">
        <v>0.205475321446693</v>
      </c>
      <c r="J1987" s="44">
        <v>69.39</v>
      </c>
      <c r="K1987" s="44">
        <v>2.97</v>
      </c>
      <c r="L1987" s="44">
        <v>75.900000000000006</v>
      </c>
      <c r="M1987" s="44">
        <v>1.4</v>
      </c>
      <c r="N1987" s="44">
        <v>1.4999999999999999E-4</v>
      </c>
      <c r="O1987" s="44">
        <v>100.35082</v>
      </c>
      <c r="P1987" s="36"/>
      <c r="Q1987" s="44">
        <v>76.3</v>
      </c>
      <c r="R1987" s="44">
        <v>1.4</v>
      </c>
      <c r="S1987" s="41"/>
      <c r="T1987" s="41">
        <f t="shared" si="114"/>
        <v>8.5770750988142357</v>
      </c>
      <c r="U1987" s="41">
        <f t="shared" si="115"/>
        <v>99.999802371541492</v>
      </c>
    </row>
    <row r="1988" spans="1:21">
      <c r="A1988" s="43" t="s">
        <v>1014</v>
      </c>
      <c r="B1988" s="44">
        <v>529.65947026168897</v>
      </c>
      <c r="C1988" s="44">
        <v>1.93489044632179</v>
      </c>
      <c r="D1988" s="44"/>
      <c r="E1988" s="71">
        <v>83.687988547865004</v>
      </c>
      <c r="F1988" s="71">
        <v>3.2977288432976501</v>
      </c>
      <c r="G1988" s="69">
        <v>4.9099915157641699E-2</v>
      </c>
      <c r="H1988" s="69">
        <v>4.2337681830592498E-3</v>
      </c>
      <c r="I1988" s="76">
        <v>0.224824073705577</v>
      </c>
      <c r="J1988" s="44">
        <v>78.95</v>
      </c>
      <c r="K1988" s="44">
        <v>3.28</v>
      </c>
      <c r="L1988" s="44">
        <v>76.569999999999993</v>
      </c>
      <c r="M1988" s="44">
        <v>1.5</v>
      </c>
      <c r="N1988" s="44">
        <v>152</v>
      </c>
      <c r="O1988" s="44">
        <v>101</v>
      </c>
      <c r="P1988" s="36"/>
      <c r="Q1988" s="44">
        <v>76.400000000000006</v>
      </c>
      <c r="R1988" s="44">
        <v>1.5</v>
      </c>
      <c r="S1988" s="41"/>
      <c r="T1988" s="41">
        <f t="shared" si="114"/>
        <v>-3.1082669452788427</v>
      </c>
      <c r="U1988" s="41">
        <f t="shared" si="115"/>
        <v>-98.511166253101763</v>
      </c>
    </row>
    <row r="1989" spans="1:21">
      <c r="A1989" s="43" t="s">
        <v>1013</v>
      </c>
      <c r="B1989" s="44">
        <v>738.66029977228197</v>
      </c>
      <c r="C1989" s="44">
        <v>2.6809333512113498</v>
      </c>
      <c r="D1989" s="44"/>
      <c r="E1989" s="71">
        <v>82.559157961627093</v>
      </c>
      <c r="F1989" s="71">
        <v>2.8253228049810302</v>
      </c>
      <c r="G1989" s="69">
        <v>5.3580590524838302E-2</v>
      </c>
      <c r="H1989" s="69">
        <v>5.25761676535346E-3</v>
      </c>
      <c r="I1989" s="76">
        <v>0.57713605081445896</v>
      </c>
      <c r="J1989" s="44">
        <v>86.98</v>
      </c>
      <c r="K1989" s="44">
        <v>3.47</v>
      </c>
      <c r="L1989" s="44">
        <v>77.61</v>
      </c>
      <c r="M1989" s="44">
        <v>1.32</v>
      </c>
      <c r="N1989" s="44">
        <v>352</v>
      </c>
      <c r="O1989" s="44">
        <v>111</v>
      </c>
      <c r="P1989" s="36"/>
      <c r="Q1989" s="44">
        <v>77</v>
      </c>
      <c r="R1989" s="44">
        <v>1.3</v>
      </c>
      <c r="S1989" s="41"/>
      <c r="T1989" s="41">
        <f t="shared" si="114"/>
        <v>-12.073186445045748</v>
      </c>
      <c r="U1989" s="41">
        <f t="shared" si="115"/>
        <v>-353.54980028346864</v>
      </c>
    </row>
    <row r="1990" spans="1:21">
      <c r="A1990" s="43" t="s">
        <v>1012</v>
      </c>
      <c r="B1990" s="44">
        <v>808.91766109949299</v>
      </c>
      <c r="C1990" s="44">
        <v>2.5621075229179202</v>
      </c>
      <c r="D1990" s="44"/>
      <c r="E1990" s="71">
        <v>81.808358461073595</v>
      </c>
      <c r="F1990" s="71">
        <v>3.4208460530645799</v>
      </c>
      <c r="G1990" s="69">
        <v>4.8155785745144203E-2</v>
      </c>
      <c r="H1990" s="69">
        <v>5.5376545109962197E-3</v>
      </c>
      <c r="I1990" s="76">
        <v>0.25747786374674397</v>
      </c>
      <c r="J1990" s="44">
        <v>79.2</v>
      </c>
      <c r="K1990" s="44">
        <v>4.26</v>
      </c>
      <c r="L1990" s="44">
        <v>78.319999999999993</v>
      </c>
      <c r="M1990" s="44">
        <v>1.63</v>
      </c>
      <c r="N1990" s="44">
        <v>106</v>
      </c>
      <c r="O1990" s="44">
        <v>136</v>
      </c>
      <c r="P1990" s="36"/>
      <c r="Q1990" s="44">
        <v>78.3</v>
      </c>
      <c r="R1990" s="44">
        <v>1.6</v>
      </c>
      <c r="S1990" s="41"/>
      <c r="T1990" s="41">
        <f t="shared" si="114"/>
        <v>-1.12359550561799</v>
      </c>
      <c r="U1990" s="41">
        <f t="shared" si="115"/>
        <v>-35.342185903983669</v>
      </c>
    </row>
    <row r="1991" spans="1:21">
      <c r="A1991" s="43" t="s">
        <v>1011</v>
      </c>
      <c r="B1991" s="44">
        <v>411.51435992806398</v>
      </c>
      <c r="C1991" s="44">
        <v>2.9064654606470599</v>
      </c>
      <c r="D1991" s="44"/>
      <c r="E1991" s="71">
        <v>81.827243550873405</v>
      </c>
      <c r="F1991" s="71">
        <v>3.27778460719537</v>
      </c>
      <c r="G1991" s="69">
        <v>4.8071773120356001E-2</v>
      </c>
      <c r="H1991" s="69">
        <v>6.63036086224956E-3</v>
      </c>
      <c r="I1991" s="76">
        <v>0.231039050539083</v>
      </c>
      <c r="J1991" s="44">
        <v>79.05</v>
      </c>
      <c r="K1991" s="44">
        <v>5.1100000000000003</v>
      </c>
      <c r="L1991" s="44">
        <v>78.3</v>
      </c>
      <c r="M1991" s="44">
        <v>1.56</v>
      </c>
      <c r="N1991" s="44">
        <v>102</v>
      </c>
      <c r="O1991" s="44">
        <v>163</v>
      </c>
      <c r="P1991" s="36"/>
      <c r="Q1991" s="44">
        <v>78.3</v>
      </c>
      <c r="R1991" s="44">
        <v>1.6</v>
      </c>
      <c r="S1991" s="41"/>
      <c r="T1991" s="41">
        <f t="shared" si="114"/>
        <v>-0.95785440613026829</v>
      </c>
      <c r="U1991" s="41">
        <f t="shared" si="115"/>
        <v>-30.26819923371648</v>
      </c>
    </row>
    <row r="1992" spans="1:21">
      <c r="A1992" s="43" t="s">
        <v>1010</v>
      </c>
      <c r="B1992" s="44">
        <v>222.28489850345699</v>
      </c>
      <c r="C1992" s="44">
        <v>2.1097244117087302</v>
      </c>
      <c r="D1992" s="44"/>
      <c r="E1992" s="71">
        <v>81.126204251588007</v>
      </c>
      <c r="F1992" s="71">
        <v>4.5207062101752102</v>
      </c>
      <c r="G1992" s="69">
        <v>5.2851420878109401E-2</v>
      </c>
      <c r="H1992" s="69">
        <v>1.03121911032672E-2</v>
      </c>
      <c r="I1992" s="76">
        <v>0.52801015941428697</v>
      </c>
      <c r="J1992" s="44">
        <v>87.3</v>
      </c>
      <c r="K1992" s="44">
        <v>7.21</v>
      </c>
      <c r="L1992" s="44">
        <v>78.98</v>
      </c>
      <c r="M1992" s="44">
        <v>2.19</v>
      </c>
      <c r="N1992" s="44">
        <v>321</v>
      </c>
      <c r="O1992" s="44">
        <v>222</v>
      </c>
      <c r="P1992" s="36"/>
      <c r="Q1992" s="44">
        <v>78.5</v>
      </c>
      <c r="R1992" s="44">
        <v>2.2000000000000002</v>
      </c>
      <c r="S1992" s="41"/>
      <c r="T1992" s="41">
        <f t="shared" si="114"/>
        <v>-10.534312484173199</v>
      </c>
      <c r="U1992" s="41">
        <f t="shared" si="115"/>
        <v>-306.43200810331723</v>
      </c>
    </row>
    <row r="1993" spans="1:21">
      <c r="A1993" s="43" t="s">
        <v>1009</v>
      </c>
      <c r="B1993" s="44">
        <v>486.31248888388302</v>
      </c>
      <c r="C1993" s="44">
        <v>1.1910710355593701</v>
      </c>
      <c r="D1993" s="44"/>
      <c r="E1993" s="71">
        <v>81.222083467187105</v>
      </c>
      <c r="F1993" s="71">
        <v>3.4942262593110001</v>
      </c>
      <c r="G1993" s="69">
        <v>5.18811037670696E-2</v>
      </c>
      <c r="H1993" s="69">
        <v>6.6714669476281001E-3</v>
      </c>
      <c r="I1993" s="76">
        <v>0.30890200862432798</v>
      </c>
      <c r="J1993" s="44">
        <v>85.67</v>
      </c>
      <c r="K1993" s="44">
        <v>5.03</v>
      </c>
      <c r="L1993" s="44">
        <v>78.88</v>
      </c>
      <c r="M1993" s="44">
        <v>1.69</v>
      </c>
      <c r="N1993" s="44">
        <v>279</v>
      </c>
      <c r="O1993" s="44">
        <v>147</v>
      </c>
      <c r="P1993" s="36"/>
      <c r="Q1993" s="44">
        <v>78.5</v>
      </c>
      <c r="R1993" s="44">
        <v>1.7</v>
      </c>
      <c r="S1993" s="41"/>
      <c r="T1993" s="41">
        <f t="shared" si="114"/>
        <v>-8.608012170385404</v>
      </c>
      <c r="U1993" s="41">
        <f t="shared" si="115"/>
        <v>-253.70182555780934</v>
      </c>
    </row>
    <row r="1994" spans="1:21">
      <c r="A1994" s="43" t="s">
        <v>1008</v>
      </c>
      <c r="B1994" s="44">
        <v>743.58702021772899</v>
      </c>
      <c r="C1994" s="44">
        <v>2.2562427356687702</v>
      </c>
      <c r="D1994" s="44"/>
      <c r="E1994" s="71">
        <v>81.3223071046651</v>
      </c>
      <c r="F1994" s="71">
        <v>2.1498968244666399</v>
      </c>
      <c r="G1994" s="69">
        <v>4.9028493591247599E-2</v>
      </c>
      <c r="H1994" s="69">
        <v>4.7221623554664404E-3</v>
      </c>
      <c r="I1994" s="76">
        <v>-1.04815890474037E-2</v>
      </c>
      <c r="J1994" s="44">
        <v>81.05</v>
      </c>
      <c r="K1994" s="44">
        <v>3.9</v>
      </c>
      <c r="L1994" s="44">
        <v>78.790000000000006</v>
      </c>
      <c r="M1994" s="44">
        <v>1.04</v>
      </c>
      <c r="N1994" s="44">
        <v>148</v>
      </c>
      <c r="O1994" s="44">
        <v>113</v>
      </c>
      <c r="P1994" s="36"/>
      <c r="Q1994" s="44">
        <v>78.7</v>
      </c>
      <c r="R1994" s="44">
        <v>1</v>
      </c>
      <c r="S1994" s="41"/>
      <c r="T1994" s="41">
        <f t="shared" si="114"/>
        <v>-2.8683843127300301</v>
      </c>
      <c r="U1994" s="41">
        <f t="shared" si="115"/>
        <v>-87.841096585861138</v>
      </c>
    </row>
    <row r="1995" spans="1:21">
      <c r="A1995" s="43" t="s">
        <v>1007</v>
      </c>
      <c r="B1995" s="44">
        <v>1009.8816914251601</v>
      </c>
      <c r="C1995" s="44">
        <v>2.13275172996318</v>
      </c>
      <c r="D1995" s="44"/>
      <c r="E1995" s="71">
        <v>81.028741626763605</v>
      </c>
      <c r="F1995" s="71">
        <v>3.2965158706417101</v>
      </c>
      <c r="G1995" s="69">
        <v>5.1181759979953299E-2</v>
      </c>
      <c r="H1995" s="69">
        <v>3.8288775738461898E-3</v>
      </c>
      <c r="I1995" s="76">
        <v>0.13183701293657299</v>
      </c>
      <c r="J1995" s="44">
        <v>84.75</v>
      </c>
      <c r="K1995" s="44">
        <v>3.26</v>
      </c>
      <c r="L1995" s="44">
        <v>79.069999999999993</v>
      </c>
      <c r="M1995" s="44">
        <v>1.6</v>
      </c>
      <c r="N1995" s="44">
        <v>248</v>
      </c>
      <c r="O1995" s="44">
        <v>86.1</v>
      </c>
      <c r="P1995" s="36"/>
      <c r="Q1995" s="44">
        <v>78.7</v>
      </c>
      <c r="R1995" s="44">
        <v>1.6</v>
      </c>
      <c r="S1995" s="41"/>
      <c r="T1995" s="41">
        <f t="shared" si="114"/>
        <v>-7.1835082837991742</v>
      </c>
      <c r="U1995" s="41">
        <f t="shared" si="115"/>
        <v>-213.64613633489316</v>
      </c>
    </row>
    <row r="1996" spans="1:21">
      <c r="A1996" s="43" t="s">
        <v>1006</v>
      </c>
      <c r="B1996" s="44">
        <v>710.42375902418405</v>
      </c>
      <c r="C1996" s="44">
        <v>0.82876728747601203</v>
      </c>
      <c r="D1996" s="44"/>
      <c r="E1996" s="71">
        <v>81.292386827378607</v>
      </c>
      <c r="F1996" s="71">
        <v>3.2451052460291701</v>
      </c>
      <c r="G1996" s="69">
        <v>4.5900973140082402E-2</v>
      </c>
      <c r="H1996" s="69">
        <v>4.1969640138207103E-3</v>
      </c>
      <c r="I1996" s="76">
        <v>0.127908465627663</v>
      </c>
      <c r="J1996" s="44">
        <v>76.09</v>
      </c>
      <c r="K1996" s="44">
        <v>3.48</v>
      </c>
      <c r="L1996" s="44">
        <v>78.819999999999993</v>
      </c>
      <c r="M1996" s="44">
        <v>1.56</v>
      </c>
      <c r="N1996" s="44">
        <v>1.7000000000000001E-4</v>
      </c>
      <c r="O1996" s="44">
        <v>107.02500000000001</v>
      </c>
      <c r="P1996" s="36"/>
      <c r="Q1996" s="44">
        <v>79</v>
      </c>
      <c r="R1996" s="44">
        <v>1.6</v>
      </c>
      <c r="S1996" s="41"/>
      <c r="T1996" s="41">
        <f t="shared" si="114"/>
        <v>3.4635879218472341</v>
      </c>
      <c r="U1996" s="41">
        <f t="shared" si="115"/>
        <v>99.999784318700847</v>
      </c>
    </row>
    <row r="1997" spans="1:21">
      <c r="A1997" s="43" t="s">
        <v>1005</v>
      </c>
      <c r="B1997" s="44">
        <v>702.83793530293201</v>
      </c>
      <c r="C1997" s="44">
        <v>1.9322711517548801</v>
      </c>
      <c r="D1997" s="44"/>
      <c r="E1997" s="71">
        <v>80.916972589450594</v>
      </c>
      <c r="F1997" s="71">
        <v>2.80556843043968</v>
      </c>
      <c r="G1997" s="69">
        <v>4.6141026496700703E-2</v>
      </c>
      <c r="H1997" s="69">
        <v>3.6499951238285699E-3</v>
      </c>
      <c r="I1997" s="76">
        <v>-9.5858982196685205E-2</v>
      </c>
      <c r="J1997" s="44">
        <v>76.819999999999993</v>
      </c>
      <c r="K1997" s="44">
        <v>3.31</v>
      </c>
      <c r="L1997" s="44">
        <v>79.180000000000007</v>
      </c>
      <c r="M1997" s="44">
        <v>1.36</v>
      </c>
      <c r="N1997" s="44">
        <v>3.91</v>
      </c>
      <c r="O1997" s="44">
        <v>95.27</v>
      </c>
      <c r="P1997" s="36"/>
      <c r="Q1997" s="44">
        <v>79.3</v>
      </c>
      <c r="R1997" s="44">
        <v>1.4</v>
      </c>
      <c r="S1997" s="41"/>
      <c r="T1997" s="41">
        <f t="shared" si="114"/>
        <v>2.9805506441020628</v>
      </c>
      <c r="U1997" s="41">
        <f t="shared" si="115"/>
        <v>95.061884314220762</v>
      </c>
    </row>
    <row r="1998" spans="1:21">
      <c r="A1998" s="43" t="s">
        <v>1004</v>
      </c>
      <c r="B1998" s="44">
        <v>477.98698188376602</v>
      </c>
      <c r="C1998" s="44">
        <v>4.4756568016306302</v>
      </c>
      <c r="D1998" s="44"/>
      <c r="E1998" s="71">
        <v>81.185030921290405</v>
      </c>
      <c r="F1998" s="71">
        <v>3.8868240677199899</v>
      </c>
      <c r="G1998" s="69">
        <v>4.42255970222942E-2</v>
      </c>
      <c r="H1998" s="69">
        <v>5.0394246499587004E-3</v>
      </c>
      <c r="I1998" s="76">
        <v>0.34151398532609001</v>
      </c>
      <c r="J1998" s="44">
        <v>73.510000000000005</v>
      </c>
      <c r="K1998" s="44">
        <v>3.81</v>
      </c>
      <c r="L1998" s="44">
        <v>78.92</v>
      </c>
      <c r="M1998" s="44">
        <v>1.88</v>
      </c>
      <c r="N1998" s="44">
        <v>1.8000000000000001E-4</v>
      </c>
      <c r="O1998" s="44">
        <v>125.98896999999999</v>
      </c>
      <c r="P1998" s="36"/>
      <c r="Q1998" s="44">
        <v>79.3</v>
      </c>
      <c r="R1998" s="44">
        <v>1.9</v>
      </c>
      <c r="S1998" s="41"/>
      <c r="T1998" s="41">
        <f t="shared" si="114"/>
        <v>6.8550430816016181</v>
      </c>
      <c r="U1998" s="41">
        <f t="shared" si="115"/>
        <v>99.999771920932588</v>
      </c>
    </row>
    <row r="1999" spans="1:21">
      <c r="A1999" s="43" t="s">
        <v>1003</v>
      </c>
      <c r="B1999" s="44">
        <v>533.61008068517401</v>
      </c>
      <c r="C1999" s="44">
        <v>2.3330889688442298</v>
      </c>
      <c r="D1999" s="44"/>
      <c r="E1999" s="71">
        <v>80.373389815721097</v>
      </c>
      <c r="F1999" s="71">
        <v>3.9703757120578702</v>
      </c>
      <c r="G1999" s="69">
        <v>4.9095748631056799E-2</v>
      </c>
      <c r="H1999" s="69">
        <v>6.1493145163939401E-3</v>
      </c>
      <c r="I1999" s="76">
        <v>0.268108054937648</v>
      </c>
      <c r="J1999" s="44">
        <v>82.07</v>
      </c>
      <c r="K1999" s="44">
        <v>4.8</v>
      </c>
      <c r="L1999" s="44">
        <v>79.709999999999994</v>
      </c>
      <c r="M1999" s="44">
        <v>1.96</v>
      </c>
      <c r="N1999" s="44">
        <v>151</v>
      </c>
      <c r="O1999" s="44">
        <v>147</v>
      </c>
      <c r="P1999" s="36"/>
      <c r="Q1999" s="44">
        <v>79.599999999999994</v>
      </c>
      <c r="R1999" s="44">
        <v>2</v>
      </c>
      <c r="S1999" s="41"/>
      <c r="T1999" s="41">
        <f t="shared" si="114"/>
        <v>-2.9607326558775555</v>
      </c>
      <c r="U1999" s="41">
        <f t="shared" si="115"/>
        <v>-89.436708066741957</v>
      </c>
    </row>
    <row r="2000" spans="1:21">
      <c r="A2000" s="43" t="s">
        <v>1002</v>
      </c>
      <c r="B2000" s="44">
        <v>113.777324834914</v>
      </c>
      <c r="C2000" s="44">
        <v>1.24010263107004</v>
      </c>
      <c r="D2000" s="44"/>
      <c r="E2000" s="71">
        <v>78.964966298631197</v>
      </c>
      <c r="F2000" s="71">
        <v>5.2556910094199099</v>
      </c>
      <c r="G2000" s="69">
        <v>5.6373289966235501E-2</v>
      </c>
      <c r="H2000" s="69">
        <v>1.42427682909685E-2</v>
      </c>
      <c r="I2000" s="76">
        <v>0.25504061641532599</v>
      </c>
      <c r="J2000" s="44">
        <v>95.3</v>
      </c>
      <c r="K2000" s="44">
        <v>11.1</v>
      </c>
      <c r="L2000" s="44">
        <v>81.12</v>
      </c>
      <c r="M2000" s="44">
        <v>2.68</v>
      </c>
      <c r="N2000" s="44">
        <v>466</v>
      </c>
      <c r="O2000" s="44">
        <v>280</v>
      </c>
      <c r="P2000" s="36"/>
      <c r="Q2000" s="44">
        <v>80.2</v>
      </c>
      <c r="R2000" s="44">
        <v>2.7</v>
      </c>
      <c r="S2000" s="41"/>
      <c r="T2000" s="41">
        <f t="shared" si="114"/>
        <v>-17.480276134122278</v>
      </c>
      <c r="U2000" s="41">
        <f t="shared" si="115"/>
        <v>-474.45759368836286</v>
      </c>
    </row>
    <row r="2001" spans="1:21">
      <c r="A2001" s="43" t="s">
        <v>1001</v>
      </c>
      <c r="B2001" s="44">
        <v>145.74023610845501</v>
      </c>
      <c r="C2001" s="44">
        <v>1.1821587887181799</v>
      </c>
      <c r="D2001" s="44"/>
      <c r="E2001" s="71">
        <v>79.345741246764007</v>
      </c>
      <c r="F2001" s="71">
        <v>3.7880333761359801</v>
      </c>
      <c r="G2001" s="69">
        <v>4.9728142979339203E-2</v>
      </c>
      <c r="H2001" s="69">
        <v>1.13253969633536E-2</v>
      </c>
      <c r="I2001" s="76">
        <v>0.25559089034775301</v>
      </c>
      <c r="J2001" s="44">
        <v>84.12</v>
      </c>
      <c r="K2001" s="44">
        <v>8.9</v>
      </c>
      <c r="L2001" s="44">
        <v>80.739999999999995</v>
      </c>
      <c r="M2001" s="44">
        <v>1.92</v>
      </c>
      <c r="N2001" s="44">
        <v>181</v>
      </c>
      <c r="O2001" s="44">
        <v>265</v>
      </c>
      <c r="P2001" s="36"/>
      <c r="Q2001" s="44">
        <v>80.5</v>
      </c>
      <c r="R2001" s="44">
        <v>1.9</v>
      </c>
      <c r="S2001" s="41"/>
      <c r="T2001" s="41">
        <f t="shared" si="114"/>
        <v>-4.1862769383205478</v>
      </c>
      <c r="U2001" s="41">
        <f t="shared" si="115"/>
        <v>-124.17636859053754</v>
      </c>
    </row>
    <row r="2002" spans="1:21">
      <c r="A2002" s="43" t="s">
        <v>1000</v>
      </c>
      <c r="B2002" s="44">
        <v>357.83464655485102</v>
      </c>
      <c r="C2002" s="44">
        <v>1.4439132792593401</v>
      </c>
      <c r="D2002" s="44"/>
      <c r="E2002" s="71">
        <v>79.652370831700495</v>
      </c>
      <c r="F2002" s="71">
        <v>3.23738082978993</v>
      </c>
      <c r="G2002" s="69">
        <v>4.7353419893768497E-2</v>
      </c>
      <c r="H2002" s="69">
        <v>7.5606583724064204E-3</v>
      </c>
      <c r="I2002" s="76">
        <v>-0.383636524064906</v>
      </c>
      <c r="J2002" s="44">
        <v>79.959999999999994</v>
      </c>
      <c r="K2002" s="44">
        <v>6.89</v>
      </c>
      <c r="L2002" s="44">
        <v>80.430000000000007</v>
      </c>
      <c r="M2002" s="44">
        <v>1.62</v>
      </c>
      <c r="N2002" s="44">
        <v>66</v>
      </c>
      <c r="O2002" s="44">
        <v>190</v>
      </c>
      <c r="P2002" s="36"/>
      <c r="Q2002" s="44">
        <v>80.5</v>
      </c>
      <c r="R2002" s="44">
        <v>1.6</v>
      </c>
      <c r="S2002" s="41"/>
      <c r="T2002" s="41">
        <f t="shared" si="114"/>
        <v>0.58435906999877296</v>
      </c>
      <c r="U2002" s="41">
        <f t="shared" si="115"/>
        <v>17.941066766132046</v>
      </c>
    </row>
    <row r="2003" spans="1:21">
      <c r="A2003" s="43" t="s">
        <v>999</v>
      </c>
      <c r="B2003" s="44">
        <v>410.25231539511401</v>
      </c>
      <c r="C2003" s="44">
        <v>1.5095068438247901</v>
      </c>
      <c r="D2003" s="44"/>
      <c r="E2003" s="71">
        <v>79.108822405101805</v>
      </c>
      <c r="F2003" s="71">
        <v>4.0701263422218199</v>
      </c>
      <c r="G2003" s="69">
        <v>5.1625364691465898E-2</v>
      </c>
      <c r="H2003" s="69">
        <v>5.4224747900664203E-3</v>
      </c>
      <c r="I2003" s="76">
        <v>0.442852106818999</v>
      </c>
      <c r="J2003" s="44">
        <v>87.45</v>
      </c>
      <c r="K2003" s="44">
        <v>3.95</v>
      </c>
      <c r="L2003" s="44">
        <v>80.98</v>
      </c>
      <c r="M2003" s="44">
        <v>2.0699999999999998</v>
      </c>
      <c r="N2003" s="44">
        <v>268</v>
      </c>
      <c r="O2003" s="44">
        <v>120</v>
      </c>
      <c r="P2003" s="36"/>
      <c r="Q2003" s="44">
        <v>80.599999999999994</v>
      </c>
      <c r="R2003" s="44">
        <v>2.1</v>
      </c>
      <c r="S2003" s="41"/>
      <c r="T2003" s="41">
        <f t="shared" si="114"/>
        <v>-7.9896270684119512</v>
      </c>
      <c r="U2003" s="41">
        <f t="shared" si="115"/>
        <v>-230.94591257100515</v>
      </c>
    </row>
    <row r="2004" spans="1:21">
      <c r="A2004" s="43" t="s">
        <v>998</v>
      </c>
      <c r="B2004" s="44">
        <v>891.14835761059601</v>
      </c>
      <c r="C2004" s="44">
        <v>1.8438559818349101</v>
      </c>
      <c r="D2004" s="44"/>
      <c r="E2004" s="71">
        <v>79.2133396497467</v>
      </c>
      <c r="F2004" s="71">
        <v>2.8302310270220499</v>
      </c>
      <c r="G2004" s="69">
        <v>4.8415070217432202E-2</v>
      </c>
      <c r="H2004" s="69">
        <v>4.1635329676915399E-3</v>
      </c>
      <c r="I2004" s="76">
        <v>9.6816316933957203E-2</v>
      </c>
      <c r="J2004" s="44">
        <v>82.12</v>
      </c>
      <c r="K2004" s="44">
        <v>3.54</v>
      </c>
      <c r="L2004" s="44">
        <v>80.87</v>
      </c>
      <c r="M2004" s="44">
        <v>1.44</v>
      </c>
      <c r="N2004" s="44">
        <v>119</v>
      </c>
      <c r="O2004" s="44">
        <v>101</v>
      </c>
      <c r="P2004" s="36"/>
      <c r="Q2004" s="44">
        <v>80.8</v>
      </c>
      <c r="R2004" s="44">
        <v>1.4</v>
      </c>
      <c r="S2004" s="41"/>
      <c r="T2004" s="41">
        <f t="shared" si="114"/>
        <v>-1.5456906145665883</v>
      </c>
      <c r="U2004" s="41">
        <f t="shared" si="115"/>
        <v>-47.149746506739206</v>
      </c>
    </row>
    <row r="2005" spans="1:21">
      <c r="A2005" s="43" t="s">
        <v>997</v>
      </c>
      <c r="B2005" s="44">
        <v>373.93315895086698</v>
      </c>
      <c r="C2005" s="44">
        <v>2.1021277916906902</v>
      </c>
      <c r="D2005" s="44"/>
      <c r="E2005" s="71">
        <v>79.926935793126304</v>
      </c>
      <c r="F2005" s="71">
        <v>3.7330338533276302</v>
      </c>
      <c r="G2005" s="69">
        <v>3.9445544130353699E-2</v>
      </c>
      <c r="H2005" s="69">
        <v>7.2927104107167098E-3</v>
      </c>
      <c r="I2005" s="76">
        <v>0.21679349685808499</v>
      </c>
      <c r="J2005" s="44">
        <v>66.81</v>
      </c>
      <c r="K2005" s="44">
        <v>5.84</v>
      </c>
      <c r="L2005" s="44">
        <v>80.150000000000006</v>
      </c>
      <c r="M2005" s="44">
        <v>1.86</v>
      </c>
      <c r="N2005" s="44">
        <v>1.8000000000000001E-4</v>
      </c>
      <c r="O2005" s="44">
        <v>194.57916</v>
      </c>
      <c r="P2005" s="36"/>
      <c r="Q2005" s="44">
        <v>81</v>
      </c>
      <c r="R2005" s="44">
        <v>1.9</v>
      </c>
      <c r="S2005" s="41"/>
      <c r="T2005" s="41">
        <f t="shared" si="114"/>
        <v>16.643792888334378</v>
      </c>
      <c r="U2005" s="41">
        <f t="shared" si="115"/>
        <v>99.999775421085474</v>
      </c>
    </row>
    <row r="2006" spans="1:21">
      <c r="A2006" s="43" t="s">
        <v>996</v>
      </c>
      <c r="B2006" s="44">
        <v>669.34021558953498</v>
      </c>
      <c r="C2006" s="44">
        <v>4.8667644714473104</v>
      </c>
      <c r="D2006" s="44"/>
      <c r="E2006" s="71">
        <v>78.7884455387169</v>
      </c>
      <c r="F2006" s="71">
        <v>4.0545932034260197</v>
      </c>
      <c r="G2006" s="69">
        <v>4.4793459400081198E-2</v>
      </c>
      <c r="H2006" s="69">
        <v>6.1933601674652996E-3</v>
      </c>
      <c r="I2006" s="76">
        <v>0.17643931309536301</v>
      </c>
      <c r="J2006" s="44">
        <v>76.599999999999994</v>
      </c>
      <c r="K2006" s="44">
        <v>5.12</v>
      </c>
      <c r="L2006" s="44">
        <v>81.3</v>
      </c>
      <c r="M2006" s="44">
        <v>2.08</v>
      </c>
      <c r="N2006" s="44">
        <v>1.6000000000000001E-4</v>
      </c>
      <c r="O2006" s="44">
        <v>174.38844</v>
      </c>
      <c r="P2006" s="36"/>
      <c r="Q2006" s="44">
        <v>81.599999999999994</v>
      </c>
      <c r="R2006" s="44">
        <v>2.1</v>
      </c>
      <c r="S2006" s="41"/>
      <c r="T2006" s="41">
        <f t="shared" ref="T2006:T2027" si="116">(L2006-J2006)/L2006*100</f>
        <v>5.7810578105781092</v>
      </c>
      <c r="U2006" s="41">
        <f t="shared" ref="U2006:U2027" si="117">(L2006-N2006)/L2006*100</f>
        <v>99.999803198031984</v>
      </c>
    </row>
    <row r="2007" spans="1:21">
      <c r="A2007" s="43" t="s">
        <v>995</v>
      </c>
      <c r="B2007" s="44">
        <v>96.358629814191602</v>
      </c>
      <c r="C2007" s="44">
        <v>1.4189139797291801</v>
      </c>
      <c r="D2007" s="44"/>
      <c r="E2007" s="71">
        <v>79.408561040967896</v>
      </c>
      <c r="F2007" s="71">
        <v>4.6532578324159903</v>
      </c>
      <c r="G2007" s="69">
        <v>3.6836755572253702E-2</v>
      </c>
      <c r="H2007" s="69">
        <v>1.13470579006658E-2</v>
      </c>
      <c r="I2007" s="76">
        <v>1.06105558227125E-2</v>
      </c>
      <c r="J2007" s="44">
        <v>62.93</v>
      </c>
      <c r="K2007" s="44">
        <v>9.5500000000000007</v>
      </c>
      <c r="L2007" s="44">
        <v>80.67</v>
      </c>
      <c r="M2007" s="44">
        <v>2.35</v>
      </c>
      <c r="N2007" s="44">
        <v>1.7000000000000001E-4</v>
      </c>
      <c r="O2007" s="44">
        <v>289.08031</v>
      </c>
      <c r="P2007" s="36"/>
      <c r="Q2007" s="44">
        <v>81.8</v>
      </c>
      <c r="R2007" s="44">
        <v>2.4</v>
      </c>
      <c r="S2007" s="41"/>
      <c r="T2007" s="41">
        <f t="shared" si="116"/>
        <v>21.990826825337798</v>
      </c>
      <c r="U2007" s="41">
        <f t="shared" si="117"/>
        <v>99.999789264906411</v>
      </c>
    </row>
    <row r="2008" spans="1:21">
      <c r="A2008" s="43" t="s">
        <v>994</v>
      </c>
      <c r="B2008" s="44">
        <v>689.14031665197194</v>
      </c>
      <c r="C2008" s="44">
        <v>1.93051617779553</v>
      </c>
      <c r="D2008" s="44"/>
      <c r="E2008" s="71">
        <v>77.695584450863194</v>
      </c>
      <c r="F2008" s="71">
        <v>2.1397279272258198</v>
      </c>
      <c r="G2008" s="69">
        <v>5.3182760736944203E-2</v>
      </c>
      <c r="H2008" s="69">
        <v>3.8823531820869998E-3</v>
      </c>
      <c r="I2008" s="76">
        <v>7.8248340900235996E-2</v>
      </c>
      <c r="J2008" s="44">
        <v>91.54</v>
      </c>
      <c r="K2008" s="44">
        <v>3.33</v>
      </c>
      <c r="L2008" s="44">
        <v>82.44</v>
      </c>
      <c r="M2008" s="44">
        <v>1.1299999999999999</v>
      </c>
      <c r="N2008" s="44">
        <v>335.6</v>
      </c>
      <c r="O2008" s="44">
        <v>82.7</v>
      </c>
      <c r="P2008" s="36"/>
      <c r="Q2008" s="44">
        <v>81.900000000000006</v>
      </c>
      <c r="R2008" s="44">
        <v>1.1000000000000001</v>
      </c>
      <c r="S2008" s="41"/>
      <c r="T2008" s="41">
        <f t="shared" si="116"/>
        <v>-11.038330907326552</v>
      </c>
      <c r="U2008" s="41">
        <f t="shared" si="117"/>
        <v>-307.08393983503157</v>
      </c>
    </row>
    <row r="2009" spans="1:21">
      <c r="A2009" s="43" t="s">
        <v>993</v>
      </c>
      <c r="B2009" s="44">
        <v>443.54438459526199</v>
      </c>
      <c r="C2009" s="44">
        <v>0.92915844594386399</v>
      </c>
      <c r="D2009" s="44"/>
      <c r="E2009" s="71">
        <v>78.196226285540703</v>
      </c>
      <c r="F2009" s="71">
        <v>3.2844369726279199</v>
      </c>
      <c r="G2009" s="69">
        <v>4.4170370371822198E-2</v>
      </c>
      <c r="H2009" s="69">
        <v>3.1371583783591501E-3</v>
      </c>
      <c r="I2009" s="76">
        <v>0.172703777899926</v>
      </c>
      <c r="J2009" s="44">
        <v>76.12</v>
      </c>
      <c r="K2009" s="44">
        <v>2.79</v>
      </c>
      <c r="L2009" s="44">
        <v>81.92</v>
      </c>
      <c r="M2009" s="44">
        <v>1.71</v>
      </c>
      <c r="N2009" s="44">
        <v>1.8000000000000001E-4</v>
      </c>
      <c r="O2009" s="44">
        <v>84.855549999999994</v>
      </c>
      <c r="P2009" s="36"/>
      <c r="Q2009" s="44">
        <v>82.3</v>
      </c>
      <c r="R2009" s="44">
        <v>1.7</v>
      </c>
      <c r="S2009" s="41"/>
      <c r="T2009" s="41">
        <f t="shared" si="116"/>
        <v>7.0800781249999956</v>
      </c>
      <c r="U2009" s="41">
        <f t="shared" si="117"/>
        <v>99.999780273437494</v>
      </c>
    </row>
    <row r="2010" spans="1:21">
      <c r="A2010" s="43" t="s">
        <v>992</v>
      </c>
      <c r="B2010" s="44">
        <v>613.15116762815899</v>
      </c>
      <c r="C2010" s="44">
        <v>1.52988090585036</v>
      </c>
      <c r="D2010" s="44"/>
      <c r="E2010" s="71">
        <v>77.022590719386997</v>
      </c>
      <c r="F2010" s="71">
        <v>2.79868717530919</v>
      </c>
      <c r="G2010" s="69">
        <v>5.1421409490910903E-2</v>
      </c>
      <c r="H2010" s="69">
        <v>5.10103154056949E-3</v>
      </c>
      <c r="I2010" s="76">
        <v>9.3455105575413602E-2</v>
      </c>
      <c r="J2010" s="44">
        <v>89.37</v>
      </c>
      <c r="K2010" s="44">
        <v>4.38</v>
      </c>
      <c r="L2010" s="44">
        <v>83.16</v>
      </c>
      <c r="M2010" s="44">
        <v>1.5</v>
      </c>
      <c r="N2010" s="44">
        <v>259</v>
      </c>
      <c r="O2010" s="44">
        <v>114</v>
      </c>
      <c r="P2010" s="36"/>
      <c r="Q2010" s="44">
        <v>82.8</v>
      </c>
      <c r="R2010" s="44">
        <v>1.5</v>
      </c>
      <c r="S2010" s="41"/>
      <c r="T2010" s="41">
        <f t="shared" si="116"/>
        <v>-7.467532467532477</v>
      </c>
      <c r="U2010" s="41">
        <f t="shared" si="117"/>
        <v>-211.44781144781146</v>
      </c>
    </row>
    <row r="2011" spans="1:21">
      <c r="A2011" s="43" t="s">
        <v>991</v>
      </c>
      <c r="B2011" s="44">
        <v>698.48232082097002</v>
      </c>
      <c r="C2011" s="44">
        <v>1.9749670525202201</v>
      </c>
      <c r="D2011" s="44"/>
      <c r="E2011" s="71">
        <v>76.985282654770799</v>
      </c>
      <c r="F2011" s="71">
        <v>3.3517178495532498</v>
      </c>
      <c r="G2011" s="69">
        <v>4.8444519507322398E-2</v>
      </c>
      <c r="H2011" s="69">
        <v>3.24075587580443E-3</v>
      </c>
      <c r="I2011" s="76">
        <v>0.39056198352832899</v>
      </c>
      <c r="J2011" s="44">
        <v>84.45</v>
      </c>
      <c r="K2011" s="44">
        <v>2.59</v>
      </c>
      <c r="L2011" s="44">
        <v>83.2</v>
      </c>
      <c r="M2011" s="44">
        <v>1.8</v>
      </c>
      <c r="N2011" s="44">
        <v>120</v>
      </c>
      <c r="O2011" s="44">
        <v>78.8</v>
      </c>
      <c r="P2011" s="36"/>
      <c r="Q2011" s="44">
        <v>83.1</v>
      </c>
      <c r="R2011" s="44">
        <v>1.8</v>
      </c>
      <c r="S2011" s="41"/>
      <c r="T2011" s="41">
        <f t="shared" si="116"/>
        <v>-1.502403846153846</v>
      </c>
      <c r="U2011" s="41">
        <f t="shared" si="117"/>
        <v>-44.230769230769226</v>
      </c>
    </row>
    <row r="2012" spans="1:21">
      <c r="A2012" s="43" t="s">
        <v>990</v>
      </c>
      <c r="B2012" s="44">
        <v>477.34676895099398</v>
      </c>
      <c r="C2012" s="44">
        <v>3.9160037137578199</v>
      </c>
      <c r="D2012" s="44"/>
      <c r="E2012" s="71">
        <v>70.733461841461505</v>
      </c>
      <c r="F2012" s="71">
        <v>3.8586283300017801</v>
      </c>
      <c r="G2012" s="69">
        <v>0.13775685839157201</v>
      </c>
      <c r="H2012" s="69">
        <v>2.9207918992646902E-2</v>
      </c>
      <c r="I2012" s="76">
        <v>-0.24206361239504401</v>
      </c>
      <c r="J2012" s="44">
        <v>241.4</v>
      </c>
      <c r="K2012" s="44">
        <v>24.9</v>
      </c>
      <c r="L2012" s="44">
        <v>90.5</v>
      </c>
      <c r="M2012" s="44">
        <v>2.4500000000000002</v>
      </c>
      <c r="N2012" s="44">
        <v>2198</v>
      </c>
      <c r="O2012" s="44">
        <v>184</v>
      </c>
      <c r="P2012" s="36"/>
      <c r="Q2012" s="44">
        <v>83.3</v>
      </c>
      <c r="R2012" s="44">
        <v>2.2999999999999998</v>
      </c>
      <c r="S2012" s="41"/>
      <c r="T2012" s="41">
        <f t="shared" si="116"/>
        <v>-166.74033149171271</v>
      </c>
      <c r="U2012" s="41">
        <f t="shared" si="117"/>
        <v>-2328.7292817679559</v>
      </c>
    </row>
    <row r="2013" spans="1:21">
      <c r="A2013" s="43" t="s">
        <v>989</v>
      </c>
      <c r="B2013" s="44">
        <v>843.22014572812202</v>
      </c>
      <c r="C2013" s="44">
        <v>1.0673452054161301</v>
      </c>
      <c r="D2013" s="44"/>
      <c r="E2013" s="71">
        <v>77.178570474631996</v>
      </c>
      <c r="F2013" s="71">
        <v>2.86953868405595</v>
      </c>
      <c r="G2013" s="69">
        <v>4.4975540400347097E-2</v>
      </c>
      <c r="H2013" s="69">
        <v>4.9780519761087796E-3</v>
      </c>
      <c r="I2013" s="76">
        <v>0.45239302281629001</v>
      </c>
      <c r="J2013" s="44">
        <v>78.44</v>
      </c>
      <c r="K2013" s="44">
        <v>3.76</v>
      </c>
      <c r="L2013" s="44">
        <v>82.99</v>
      </c>
      <c r="M2013" s="44">
        <v>1.53</v>
      </c>
      <c r="N2013" s="44">
        <v>1.6000000000000001E-4</v>
      </c>
      <c r="O2013" s="44">
        <v>123.62533999999999</v>
      </c>
      <c r="P2013" s="36"/>
      <c r="Q2013" s="44">
        <v>83.3</v>
      </c>
      <c r="R2013" s="44">
        <v>1.5</v>
      </c>
      <c r="S2013" s="41"/>
      <c r="T2013" s="41">
        <f t="shared" si="116"/>
        <v>5.4825882636462193</v>
      </c>
      <c r="U2013" s="41">
        <f t="shared" si="117"/>
        <v>99.999807205687446</v>
      </c>
    </row>
    <row r="2014" spans="1:21">
      <c r="A2014" s="43" t="s">
        <v>988</v>
      </c>
      <c r="B2014" s="44">
        <v>1774.6241679504701</v>
      </c>
      <c r="C2014" s="44">
        <v>1.1509002026558799</v>
      </c>
      <c r="D2014" s="44"/>
      <c r="E2014" s="71">
        <v>76.899413322645998</v>
      </c>
      <c r="F2014" s="71">
        <v>2.3932478625660099</v>
      </c>
      <c r="G2014" s="69">
        <v>4.59057877567755E-2</v>
      </c>
      <c r="H2014" s="69">
        <v>3.4258709307356801E-3</v>
      </c>
      <c r="I2014" s="76">
        <v>0.37066401435809598</v>
      </c>
      <c r="J2014" s="44">
        <v>80.28</v>
      </c>
      <c r="K2014" s="44">
        <v>2.68</v>
      </c>
      <c r="L2014" s="44">
        <v>83.29</v>
      </c>
      <c r="M2014" s="44">
        <v>1.29</v>
      </c>
      <c r="N2014" s="44">
        <v>1.8000000000000001E-4</v>
      </c>
      <c r="O2014" s="44">
        <v>85.165880000000001</v>
      </c>
      <c r="P2014" s="36"/>
      <c r="Q2014" s="44">
        <v>83.5</v>
      </c>
      <c r="R2014" s="44">
        <v>1.3</v>
      </c>
      <c r="S2014" s="41"/>
      <c r="T2014" s="41">
        <f t="shared" si="116"/>
        <v>3.6138792171929461</v>
      </c>
      <c r="U2014" s="41">
        <f t="shared" si="117"/>
        <v>99.999783887621561</v>
      </c>
    </row>
    <row r="2015" spans="1:21">
      <c r="A2015" s="43" t="s">
        <v>987</v>
      </c>
      <c r="B2015" s="44">
        <v>741.01001844404595</v>
      </c>
      <c r="C2015" s="44">
        <v>1.97188478227349</v>
      </c>
      <c r="D2015" s="44"/>
      <c r="E2015" s="71">
        <v>76.556472926076395</v>
      </c>
      <c r="F2015" s="71">
        <v>2.3570924879225998</v>
      </c>
      <c r="G2015" s="69">
        <v>4.7001815086755099E-2</v>
      </c>
      <c r="H2015" s="69">
        <v>3.13747134098774E-3</v>
      </c>
      <c r="I2015" s="76">
        <v>0.249074242708406</v>
      </c>
      <c r="J2015" s="44">
        <v>82.47</v>
      </c>
      <c r="K2015" s="44">
        <v>2.62</v>
      </c>
      <c r="L2015" s="44">
        <v>83.66</v>
      </c>
      <c r="M2015" s="44">
        <v>1.28</v>
      </c>
      <c r="N2015" s="44">
        <v>48.2</v>
      </c>
      <c r="O2015" s="44">
        <v>79.7</v>
      </c>
      <c r="P2015" s="36"/>
      <c r="Q2015" s="44">
        <v>83.7</v>
      </c>
      <c r="R2015" s="44">
        <v>1.3</v>
      </c>
      <c r="S2015" s="41"/>
      <c r="T2015" s="41">
        <f t="shared" si="116"/>
        <v>1.4224240975376496</v>
      </c>
      <c r="U2015" s="41">
        <f t="shared" si="117"/>
        <v>42.385847477886678</v>
      </c>
    </row>
    <row r="2016" spans="1:21">
      <c r="A2016" s="43" t="s">
        <v>986</v>
      </c>
      <c r="B2016" s="44">
        <v>520.34056629563497</v>
      </c>
      <c r="C2016" s="44">
        <v>1.91582010960612</v>
      </c>
      <c r="D2016" s="44"/>
      <c r="E2016" s="71">
        <v>76.181972367379998</v>
      </c>
      <c r="F2016" s="71">
        <v>3.4422722835643298</v>
      </c>
      <c r="G2016" s="69">
        <v>4.9150256280570098E-2</v>
      </c>
      <c r="H2016" s="69">
        <v>5.4668063126695502E-3</v>
      </c>
      <c r="I2016" s="76">
        <v>0.16252052434115999</v>
      </c>
      <c r="J2016" s="44">
        <v>86.49</v>
      </c>
      <c r="K2016" s="44">
        <v>4.6900000000000004</v>
      </c>
      <c r="L2016" s="44">
        <v>84.07</v>
      </c>
      <c r="M2016" s="44">
        <v>1.89</v>
      </c>
      <c r="N2016" s="44">
        <v>154</v>
      </c>
      <c r="O2016" s="44">
        <v>130</v>
      </c>
      <c r="P2016" s="36"/>
      <c r="Q2016" s="44">
        <v>83.9</v>
      </c>
      <c r="R2016" s="44">
        <v>1.9</v>
      </c>
      <c r="S2016" s="41"/>
      <c r="T2016" s="41">
        <f t="shared" si="116"/>
        <v>-2.8785535862971354</v>
      </c>
      <c r="U2016" s="41">
        <f t="shared" si="117"/>
        <v>-83.180682764363041</v>
      </c>
    </row>
    <row r="2017" spans="1:21">
      <c r="A2017" s="43" t="s">
        <v>985</v>
      </c>
      <c r="B2017" s="44">
        <v>462.11571161532498</v>
      </c>
      <c r="C2017" s="44">
        <v>1.9471634499632899</v>
      </c>
      <c r="D2017" s="44"/>
      <c r="E2017" s="71">
        <v>76.533867047568094</v>
      </c>
      <c r="F2017" s="71">
        <v>3.6283899990652002</v>
      </c>
      <c r="G2017" s="69">
        <v>4.5312505082890898E-2</v>
      </c>
      <c r="H2017" s="69">
        <v>4.6392085322877899E-3</v>
      </c>
      <c r="I2017" s="76">
        <v>9.8461450676132198E-2</v>
      </c>
      <c r="J2017" s="44">
        <v>79.64</v>
      </c>
      <c r="K2017" s="44">
        <v>4.16</v>
      </c>
      <c r="L2017" s="44">
        <v>83.68</v>
      </c>
      <c r="M2017" s="44">
        <v>1.97</v>
      </c>
      <c r="N2017" s="44">
        <v>1.3999999999999999E-4</v>
      </c>
      <c r="O2017" s="44">
        <v>119.98846</v>
      </c>
      <c r="P2017" s="36"/>
      <c r="Q2017" s="44">
        <v>83.9</v>
      </c>
      <c r="R2017" s="44">
        <v>2</v>
      </c>
      <c r="S2017" s="41"/>
      <c r="T2017" s="41">
        <f t="shared" si="116"/>
        <v>4.8279158699808864</v>
      </c>
      <c r="U2017" s="41">
        <f t="shared" si="117"/>
        <v>99.999832695984708</v>
      </c>
    </row>
    <row r="2018" spans="1:21">
      <c r="A2018" s="43" t="s">
        <v>984</v>
      </c>
      <c r="B2018" s="44">
        <v>370.36666006076399</v>
      </c>
      <c r="C2018" s="44">
        <v>1.78943503047359</v>
      </c>
      <c r="D2018" s="44"/>
      <c r="E2018" s="71">
        <v>75.714984567652195</v>
      </c>
      <c r="F2018" s="71">
        <v>4.5102699366369396</v>
      </c>
      <c r="G2018" s="69">
        <v>4.7218877293410601E-2</v>
      </c>
      <c r="H2018" s="69">
        <v>9.3096237265060996E-3</v>
      </c>
      <c r="I2018" s="76">
        <v>0.29492686533566598</v>
      </c>
      <c r="J2018" s="44">
        <v>83.72</v>
      </c>
      <c r="K2018" s="44">
        <v>7.57</v>
      </c>
      <c r="L2018" s="44">
        <v>84.58</v>
      </c>
      <c r="M2018" s="44">
        <v>2.5</v>
      </c>
      <c r="N2018" s="44">
        <v>59.2</v>
      </c>
      <c r="O2018" s="44">
        <v>235</v>
      </c>
      <c r="P2018" s="36"/>
      <c r="Q2018" s="44">
        <v>84.6</v>
      </c>
      <c r="R2018" s="44">
        <v>2.5</v>
      </c>
      <c r="S2018" s="41"/>
      <c r="T2018" s="41">
        <f t="shared" si="116"/>
        <v>1.0167888389690227</v>
      </c>
      <c r="U2018" s="41">
        <f t="shared" si="117"/>
        <v>30.007093875620711</v>
      </c>
    </row>
    <row r="2019" spans="1:21">
      <c r="A2019" s="43" t="s">
        <v>983</v>
      </c>
      <c r="B2019" s="44">
        <v>674.81925482569898</v>
      </c>
      <c r="C2019" s="44">
        <v>1.5102330798599799</v>
      </c>
      <c r="D2019" s="44"/>
      <c r="E2019" s="71">
        <v>75.309311150941497</v>
      </c>
      <c r="F2019" s="71">
        <v>2.2689607943483598</v>
      </c>
      <c r="G2019" s="69">
        <v>4.7237737302624497E-2</v>
      </c>
      <c r="H2019" s="69">
        <v>3.6992401558301898E-3</v>
      </c>
      <c r="I2019" s="76">
        <v>-0.22251990217479201</v>
      </c>
      <c r="J2019" s="44">
        <v>84.19</v>
      </c>
      <c r="K2019" s="44">
        <v>3.63</v>
      </c>
      <c r="L2019" s="44">
        <v>85.04</v>
      </c>
      <c r="M2019" s="44">
        <v>1.27</v>
      </c>
      <c r="N2019" s="44">
        <v>60.2</v>
      </c>
      <c r="O2019" s="44">
        <v>93.3</v>
      </c>
      <c r="P2019" s="36"/>
      <c r="Q2019" s="44">
        <v>85.1</v>
      </c>
      <c r="R2019" s="44">
        <v>1.3</v>
      </c>
      <c r="S2019" s="41"/>
      <c r="T2019" s="41">
        <f t="shared" si="116"/>
        <v>0.99952963311383869</v>
      </c>
      <c r="U2019" s="41">
        <f t="shared" si="117"/>
        <v>29.209783631232362</v>
      </c>
    </row>
    <row r="2020" spans="1:21">
      <c r="A2020" s="43" t="s">
        <v>982</v>
      </c>
      <c r="B2020" s="44">
        <v>330.48635858226697</v>
      </c>
      <c r="C2020" s="44">
        <v>1.7615880068975101</v>
      </c>
      <c r="D2020" s="44"/>
      <c r="E2020" s="71">
        <v>74.503104243154397</v>
      </c>
      <c r="F2020" s="71">
        <v>3.2550715049604602</v>
      </c>
      <c r="G2020" s="69">
        <v>4.9548570260943198E-2</v>
      </c>
      <c r="H2020" s="69">
        <v>8.0161212257012695E-3</v>
      </c>
      <c r="I2020" s="76">
        <v>0.180633236379972</v>
      </c>
      <c r="J2020" s="44">
        <v>89.05</v>
      </c>
      <c r="K2020" s="44">
        <v>6.81</v>
      </c>
      <c r="L2020" s="44">
        <v>85.95</v>
      </c>
      <c r="M2020" s="44">
        <v>1.87</v>
      </c>
      <c r="N2020" s="44">
        <v>173</v>
      </c>
      <c r="O2020" s="44">
        <v>189</v>
      </c>
      <c r="P2020" s="36"/>
      <c r="Q2020" s="44">
        <v>85.8</v>
      </c>
      <c r="R2020" s="44">
        <v>1.9</v>
      </c>
      <c r="S2020" s="41"/>
      <c r="T2020" s="41">
        <f t="shared" si="116"/>
        <v>-3.6067481093659035</v>
      </c>
      <c r="U2020" s="41">
        <f t="shared" si="117"/>
        <v>-101.27981384525886</v>
      </c>
    </row>
    <row r="2021" spans="1:21">
      <c r="A2021" s="43" t="s">
        <v>981</v>
      </c>
      <c r="B2021" s="44">
        <v>184.25508754288799</v>
      </c>
      <c r="C2021" s="44">
        <v>2.2580949922799398</v>
      </c>
      <c r="D2021" s="44"/>
      <c r="E2021" s="71">
        <v>71.656022760680301</v>
      </c>
      <c r="F2021" s="71">
        <v>3.0625845860491898</v>
      </c>
      <c r="G2021" s="69">
        <v>7.2475106433711606E-2</v>
      </c>
      <c r="H2021" s="69">
        <v>1.13973188204136E-2</v>
      </c>
      <c r="I2021" s="76">
        <v>0.49161278108015699</v>
      </c>
      <c r="J2021" s="44">
        <v>132.5</v>
      </c>
      <c r="K2021" s="44">
        <v>8.77</v>
      </c>
      <c r="L2021" s="44">
        <v>89.34</v>
      </c>
      <c r="M2021" s="44">
        <v>1.9</v>
      </c>
      <c r="N2021" s="44">
        <v>998</v>
      </c>
      <c r="O2021" s="44">
        <v>160</v>
      </c>
      <c r="P2021" s="36"/>
      <c r="Q2021" s="44">
        <v>86.6</v>
      </c>
      <c r="R2021" s="44">
        <v>1.8</v>
      </c>
      <c r="S2021" s="41"/>
      <c r="T2021" s="41">
        <f t="shared" si="116"/>
        <v>-48.309827624804115</v>
      </c>
      <c r="U2021" s="41">
        <f t="shared" si="117"/>
        <v>-1017.0808148645623</v>
      </c>
    </row>
    <row r="2022" spans="1:21">
      <c r="A2022" s="43" t="s">
        <v>980</v>
      </c>
      <c r="B2022" s="44">
        <v>721.03576885851703</v>
      </c>
      <c r="C2022" s="44">
        <v>2.5936603022578799</v>
      </c>
      <c r="D2022" s="44"/>
      <c r="E2022" s="71">
        <v>73.299133120739498</v>
      </c>
      <c r="F2022" s="71">
        <v>4.0215770829042796</v>
      </c>
      <c r="G2022" s="69">
        <v>4.87879181152489E-2</v>
      </c>
      <c r="H2022" s="69">
        <v>5.2252196851926098E-3</v>
      </c>
      <c r="I2022" s="76">
        <v>0.37404501306212401</v>
      </c>
      <c r="J2022" s="44">
        <v>89.12</v>
      </c>
      <c r="K2022" s="44">
        <v>4.28</v>
      </c>
      <c r="L2022" s="44">
        <v>87.35</v>
      </c>
      <c r="M2022" s="44">
        <v>2.38</v>
      </c>
      <c r="N2022" s="44">
        <v>137</v>
      </c>
      <c r="O2022" s="44">
        <v>126</v>
      </c>
      <c r="P2022" s="36"/>
      <c r="Q2022" s="44">
        <v>87.2</v>
      </c>
      <c r="R2022" s="44">
        <v>2.4</v>
      </c>
      <c r="S2022" s="41"/>
      <c r="T2022" s="41">
        <f t="shared" si="116"/>
        <v>-2.0263308528906814</v>
      </c>
      <c r="U2022" s="41">
        <f t="shared" si="117"/>
        <v>-56.840297653119642</v>
      </c>
    </row>
    <row r="2023" spans="1:21">
      <c r="A2023" s="43" t="s">
        <v>979</v>
      </c>
      <c r="B2023" s="44">
        <v>290.56741720395001</v>
      </c>
      <c r="C2023" s="44">
        <v>1.8445124077280799</v>
      </c>
      <c r="D2023" s="44"/>
      <c r="E2023" s="71">
        <v>72.285544898759795</v>
      </c>
      <c r="F2023" s="71">
        <v>2.3900490931017</v>
      </c>
      <c r="G2023" s="69">
        <v>4.0361296649197499E-2</v>
      </c>
      <c r="H2023" s="69">
        <v>7.7861815205255104E-3</v>
      </c>
      <c r="I2023" s="76">
        <v>-3.2100605524269299E-2</v>
      </c>
      <c r="J2023" s="44">
        <v>75.28</v>
      </c>
      <c r="K2023" s="44">
        <v>7.14</v>
      </c>
      <c r="L2023" s="44">
        <v>88.57</v>
      </c>
      <c r="M2023" s="44">
        <v>1.45</v>
      </c>
      <c r="N2023" s="44">
        <v>1.3999999999999999E-4</v>
      </c>
      <c r="O2023" s="44">
        <v>219.12703999999999</v>
      </c>
      <c r="P2023" s="36"/>
      <c r="Q2023" s="44">
        <v>89.2</v>
      </c>
      <c r="R2023" s="44">
        <v>1.5</v>
      </c>
      <c r="S2023" s="41"/>
      <c r="T2023" s="41">
        <f t="shared" si="116"/>
        <v>15.005080727108494</v>
      </c>
      <c r="U2023" s="41">
        <f t="shared" si="117"/>
        <v>99.999841932934402</v>
      </c>
    </row>
    <row r="2024" spans="1:21">
      <c r="A2024" s="43" t="s">
        <v>978</v>
      </c>
      <c r="B2024" s="44">
        <v>513.16413124336498</v>
      </c>
      <c r="C2024" s="44">
        <v>2.8213421850347902</v>
      </c>
      <c r="D2024" s="44"/>
      <c r="E2024" s="71">
        <v>71.661472958511595</v>
      </c>
      <c r="F2024" s="71">
        <v>2.8975232402588702</v>
      </c>
      <c r="G2024" s="69">
        <v>4.58313330988614E-2</v>
      </c>
      <c r="H2024" s="69">
        <v>4.7604566624806803E-3</v>
      </c>
      <c r="I2024" s="76">
        <v>9.2186082797084595E-2</v>
      </c>
      <c r="J2024" s="44">
        <v>85.77</v>
      </c>
      <c r="K2024" s="44">
        <v>4.4400000000000004</v>
      </c>
      <c r="L2024" s="44">
        <v>89.33</v>
      </c>
      <c r="M2024" s="44">
        <v>1.79</v>
      </c>
      <c r="N2024" s="44">
        <v>1.4999999999999999E-4</v>
      </c>
      <c r="O2024" s="44">
        <v>126.94392999999999</v>
      </c>
      <c r="P2024" s="36"/>
      <c r="Q2024" s="44">
        <v>89.6</v>
      </c>
      <c r="R2024" s="44">
        <v>1.8</v>
      </c>
      <c r="S2024" s="41"/>
      <c r="T2024" s="41">
        <f t="shared" si="116"/>
        <v>3.9852233292287051</v>
      </c>
      <c r="U2024" s="41">
        <f t="shared" si="117"/>
        <v>99.999832083286691</v>
      </c>
    </row>
    <row r="2025" spans="1:21">
      <c r="A2025" s="43" t="s">
        <v>977</v>
      </c>
      <c r="B2025" s="44">
        <v>538.43562112913696</v>
      </c>
      <c r="C2025" s="44">
        <v>1.9943973226118099</v>
      </c>
      <c r="D2025" s="44"/>
      <c r="E2025" s="71">
        <v>70.098196809183705</v>
      </c>
      <c r="F2025" s="71">
        <v>3.1826937727684101</v>
      </c>
      <c r="G2025" s="69">
        <v>4.2303967168526198E-2</v>
      </c>
      <c r="H2025" s="69">
        <v>5.1294521480023201E-3</v>
      </c>
      <c r="I2025" s="76">
        <v>0.34685222872045901</v>
      </c>
      <c r="J2025" s="44">
        <v>81.12</v>
      </c>
      <c r="K2025" s="44">
        <v>4.4400000000000004</v>
      </c>
      <c r="L2025" s="44">
        <v>91.31</v>
      </c>
      <c r="M2025" s="44">
        <v>2.06</v>
      </c>
      <c r="N2025" s="44">
        <v>1.4999999999999999E-4</v>
      </c>
      <c r="O2025" s="44">
        <v>140.25834</v>
      </c>
      <c r="P2025" s="36"/>
      <c r="Q2025" s="44">
        <v>91.9</v>
      </c>
      <c r="R2025" s="44">
        <v>2.1</v>
      </c>
      <c r="S2025" s="41"/>
      <c r="T2025" s="41">
        <f t="shared" si="116"/>
        <v>11.159785346621396</v>
      </c>
      <c r="U2025" s="41">
        <f t="shared" si="117"/>
        <v>99.999835724455139</v>
      </c>
    </row>
    <row r="2026" spans="1:21">
      <c r="A2026" s="43" t="s">
        <v>976</v>
      </c>
      <c r="B2026" s="44">
        <v>749.02910991061594</v>
      </c>
      <c r="C2026" s="44">
        <v>1.38362237139834</v>
      </c>
      <c r="D2026" s="44"/>
      <c r="E2026" s="71">
        <v>30.3916783243487</v>
      </c>
      <c r="F2026" s="71">
        <v>1.1063862356981899</v>
      </c>
      <c r="G2026" s="69">
        <v>5.39192547929635E-2</v>
      </c>
      <c r="H2026" s="69">
        <v>3.5423396820604301E-3</v>
      </c>
      <c r="I2026" s="76">
        <v>0.44869419244772402</v>
      </c>
      <c r="J2026" s="44">
        <v>222.11</v>
      </c>
      <c r="K2026" s="44">
        <v>5.9</v>
      </c>
      <c r="L2026" s="44">
        <v>208.7</v>
      </c>
      <c r="M2026" s="44">
        <v>3.74</v>
      </c>
      <c r="N2026" s="44">
        <v>366.7</v>
      </c>
      <c r="O2026" s="44">
        <v>74</v>
      </c>
      <c r="P2026" s="36"/>
      <c r="Q2026" s="44">
        <v>207.8</v>
      </c>
      <c r="R2026" s="44">
        <v>3.7</v>
      </c>
      <c r="S2026" s="41"/>
      <c r="T2026" s="41">
        <f t="shared" si="116"/>
        <v>-6.4254911356013533</v>
      </c>
      <c r="U2026" s="41">
        <f t="shared" si="117"/>
        <v>-75.706756109247735</v>
      </c>
    </row>
    <row r="2027" spans="1:21">
      <c r="A2027" s="43" t="s">
        <v>975</v>
      </c>
      <c r="B2027" s="44">
        <v>975.93193947518205</v>
      </c>
      <c r="C2027" s="44">
        <v>2.0670181183437202</v>
      </c>
      <c r="D2027" s="44"/>
      <c r="E2027" s="71">
        <v>25.7245984073495</v>
      </c>
      <c r="F2027" s="71">
        <v>1.41975722104941</v>
      </c>
      <c r="G2027" s="69">
        <v>5.1624482243188101E-2</v>
      </c>
      <c r="H2027" s="69">
        <v>2.9850447218966302E-3</v>
      </c>
      <c r="I2027" s="76">
        <v>0.31298009939695598</v>
      </c>
      <c r="J2027" s="44">
        <v>247.94</v>
      </c>
      <c r="K2027" s="44">
        <v>7.29</v>
      </c>
      <c r="L2027" s="44">
        <v>245.85</v>
      </c>
      <c r="M2027" s="44">
        <v>6.66</v>
      </c>
      <c r="N2027" s="44">
        <v>267.8</v>
      </c>
      <c r="O2027" s="44">
        <v>66.3</v>
      </c>
      <c r="P2027" s="36"/>
      <c r="Q2027" s="44">
        <v>245.7</v>
      </c>
      <c r="R2027" s="44">
        <v>6.7</v>
      </c>
      <c r="S2027" s="41"/>
      <c r="T2027" s="41">
        <f t="shared" si="116"/>
        <v>-0.85011185682326762</v>
      </c>
      <c r="U2027" s="41">
        <f t="shared" si="117"/>
        <v>-8.9282082570673236</v>
      </c>
    </row>
    <row r="2028" spans="1:21">
      <c r="A2028" s="43"/>
      <c r="B2028" s="44"/>
      <c r="C2028" s="44"/>
      <c r="D2028" s="44"/>
      <c r="E2028" s="71"/>
      <c r="F2028" s="71"/>
      <c r="G2028" s="69"/>
      <c r="H2028" s="69"/>
      <c r="I2028" s="76"/>
      <c r="J2028" s="44"/>
      <c r="K2028" s="44"/>
      <c r="L2028" s="44"/>
      <c r="M2028" s="44"/>
      <c r="N2028" s="44"/>
      <c r="O2028" s="44"/>
      <c r="P2028" s="36"/>
      <c r="Q2028" s="44"/>
      <c r="R2028" s="44"/>
      <c r="S2028" s="41"/>
      <c r="T2028" s="41"/>
      <c r="U2028" s="41"/>
    </row>
    <row r="2029" spans="1:21">
      <c r="A2029" s="43" t="s">
        <v>974</v>
      </c>
      <c r="B2029" s="44">
        <v>794.64469471653797</v>
      </c>
      <c r="C2029" s="44">
        <v>2.2055000037205899</v>
      </c>
      <c r="D2029" s="44"/>
      <c r="E2029" s="71">
        <v>32.2053860920348</v>
      </c>
      <c r="F2029" s="71">
        <v>1.3511484767762201</v>
      </c>
      <c r="G2029" s="69">
        <v>5.5942875387168002E-2</v>
      </c>
      <c r="H2029" s="69">
        <v>3.6646147447197499E-3</v>
      </c>
      <c r="I2029" s="76">
        <v>0.41081057576636798</v>
      </c>
      <c r="J2029" s="44">
        <v>217.93</v>
      </c>
      <c r="K2029" s="44">
        <v>6.04</v>
      </c>
      <c r="L2029" s="44">
        <v>197.12</v>
      </c>
      <c r="M2029" s="44">
        <v>4.07</v>
      </c>
      <c r="N2029" s="44">
        <v>449.1</v>
      </c>
      <c r="O2029" s="44">
        <v>72.8</v>
      </c>
      <c r="P2029" s="36"/>
      <c r="Q2029" s="44">
        <v>195.7</v>
      </c>
      <c r="R2029" s="44">
        <v>4</v>
      </c>
      <c r="S2029" s="41"/>
      <c r="T2029" s="41">
        <f t="shared" ref="T2029:T2060" si="118">(L2029-J2029)/L2029*100</f>
        <v>-10.557021103896105</v>
      </c>
      <c r="U2029" s="41">
        <f t="shared" ref="U2029:U2060" si="119">(L2029-N2029)/L2029*100</f>
        <v>-127.83076298701299</v>
      </c>
    </row>
    <row r="2030" spans="1:21">
      <c r="A2030" s="43" t="s">
        <v>973</v>
      </c>
      <c r="B2030" s="44">
        <v>624.737327862033</v>
      </c>
      <c r="C2030" s="44">
        <v>2.5619208805698102</v>
      </c>
      <c r="D2030" s="44"/>
      <c r="E2030" s="71">
        <v>31.746135593895801</v>
      </c>
      <c r="F2030" s="71">
        <v>1.5916338633574201</v>
      </c>
      <c r="G2030" s="69">
        <v>5.3473630606496098E-2</v>
      </c>
      <c r="H2030" s="69">
        <v>4.4060065670308802E-3</v>
      </c>
      <c r="I2030" s="76">
        <v>0.29731241594041402</v>
      </c>
      <c r="J2030" s="44">
        <v>211.97</v>
      </c>
      <c r="K2030" s="44">
        <v>7.91</v>
      </c>
      <c r="L2030" s="44">
        <v>199.93</v>
      </c>
      <c r="M2030" s="44">
        <v>4.93</v>
      </c>
      <c r="N2030" s="44">
        <v>347.9</v>
      </c>
      <c r="O2030" s="44">
        <v>93.2</v>
      </c>
      <c r="P2030" s="36"/>
      <c r="Q2030" s="44">
        <v>199.1</v>
      </c>
      <c r="R2030" s="44">
        <v>4.9000000000000004</v>
      </c>
      <c r="S2030" s="41"/>
      <c r="T2030" s="41">
        <f t="shared" si="118"/>
        <v>-6.0221077377081942</v>
      </c>
      <c r="U2030" s="41">
        <f t="shared" si="119"/>
        <v>-74.010903816335698</v>
      </c>
    </row>
    <row r="2031" spans="1:21">
      <c r="A2031" s="43" t="s">
        <v>972</v>
      </c>
      <c r="B2031" s="44">
        <v>327.41345989077797</v>
      </c>
      <c r="C2031" s="44">
        <v>2.8381086003178999</v>
      </c>
      <c r="D2031" s="44"/>
      <c r="E2031" s="71">
        <v>30.684702693603001</v>
      </c>
      <c r="F2031" s="71">
        <v>1.17259703496433</v>
      </c>
      <c r="G2031" s="69">
        <v>5.2205970346578999E-2</v>
      </c>
      <c r="H2031" s="69">
        <v>4.3703531180364404E-3</v>
      </c>
      <c r="I2031" s="76">
        <v>0.12797546987969499</v>
      </c>
      <c r="J2031" s="44">
        <v>213.89</v>
      </c>
      <c r="K2031" s="44">
        <v>8.43</v>
      </c>
      <c r="L2031" s="44">
        <v>206.73</v>
      </c>
      <c r="M2031" s="44">
        <v>3.89</v>
      </c>
      <c r="N2031" s="44">
        <v>293.39999999999998</v>
      </c>
      <c r="O2031" s="44">
        <v>95.6</v>
      </c>
      <c r="P2031" s="36"/>
      <c r="Q2031" s="44">
        <v>206.2</v>
      </c>
      <c r="R2031" s="44">
        <v>3.9</v>
      </c>
      <c r="S2031" s="41"/>
      <c r="T2031" s="41">
        <f t="shared" si="118"/>
        <v>-3.4634547477385946</v>
      </c>
      <c r="U2031" s="41">
        <f t="shared" si="119"/>
        <v>-41.924249020461467</v>
      </c>
    </row>
    <row r="2032" spans="1:21">
      <c r="A2032" s="43" t="s">
        <v>971</v>
      </c>
      <c r="B2032" s="44">
        <v>478.668703460053</v>
      </c>
      <c r="C2032" s="44">
        <v>8.96646248571302</v>
      </c>
      <c r="D2032" s="44"/>
      <c r="E2032" s="71">
        <v>30.455636668672099</v>
      </c>
      <c r="F2032" s="71">
        <v>1.0718862107137099</v>
      </c>
      <c r="G2032" s="69">
        <v>5.0532148942669303E-2</v>
      </c>
      <c r="H2032" s="69">
        <v>3.2327516448713602E-3</v>
      </c>
      <c r="I2032" s="76">
        <v>0.20858006590455599</v>
      </c>
      <c r="J2032" s="44">
        <v>209.1</v>
      </c>
      <c r="K2032" s="44">
        <v>6.26</v>
      </c>
      <c r="L2032" s="44">
        <v>208.26</v>
      </c>
      <c r="M2032" s="44">
        <v>3.61</v>
      </c>
      <c r="N2032" s="44">
        <v>218.5</v>
      </c>
      <c r="O2032" s="44">
        <v>74</v>
      </c>
      <c r="P2032" s="36"/>
      <c r="Q2032" s="44">
        <v>208.2</v>
      </c>
      <c r="R2032" s="44">
        <v>3.6</v>
      </c>
      <c r="S2032" s="41"/>
      <c r="T2032" s="41">
        <f t="shared" si="118"/>
        <v>-0.40334197637568586</v>
      </c>
      <c r="U2032" s="41">
        <f t="shared" si="119"/>
        <v>-4.9169307596273937</v>
      </c>
    </row>
    <row r="2033" spans="1:21">
      <c r="A2033" s="43" t="s">
        <v>970</v>
      </c>
      <c r="B2033" s="44">
        <v>776.31118632674895</v>
      </c>
      <c r="C2033" s="44">
        <v>2.2088945181232602</v>
      </c>
      <c r="D2033" s="44"/>
      <c r="E2033" s="71">
        <v>30.348820487704501</v>
      </c>
      <c r="F2033" s="71">
        <v>1.1034576506571701</v>
      </c>
      <c r="G2033" s="69">
        <v>5.2508499415755999E-2</v>
      </c>
      <c r="H2033" s="69">
        <v>2.7676549060205E-3</v>
      </c>
      <c r="I2033" s="76">
        <v>0.10111170325296399</v>
      </c>
      <c r="J2033" s="44">
        <v>217.15</v>
      </c>
      <c r="K2033" s="44">
        <v>5.96</v>
      </c>
      <c r="L2033" s="44">
        <v>208.99</v>
      </c>
      <c r="M2033" s="44">
        <v>3.74</v>
      </c>
      <c r="N2033" s="44">
        <v>306.60000000000002</v>
      </c>
      <c r="O2033" s="44">
        <v>60</v>
      </c>
      <c r="P2033" s="36"/>
      <c r="Q2033" s="44">
        <v>208.4</v>
      </c>
      <c r="R2033" s="44">
        <v>3.7</v>
      </c>
      <c r="S2033" s="41"/>
      <c r="T2033" s="41">
        <f t="shared" si="118"/>
        <v>-3.9044930379443974</v>
      </c>
      <c r="U2033" s="41">
        <f t="shared" si="119"/>
        <v>-46.70558399923442</v>
      </c>
    </row>
    <row r="2034" spans="1:21">
      <c r="A2034" s="43" t="s">
        <v>969</v>
      </c>
      <c r="B2034" s="44">
        <v>495.18971882468998</v>
      </c>
      <c r="C2034" s="44">
        <v>2.7826703783699198</v>
      </c>
      <c r="D2034" s="44"/>
      <c r="E2034" s="71">
        <v>29.842516395441599</v>
      </c>
      <c r="F2034" s="71">
        <v>1.38257453396325</v>
      </c>
      <c r="G2034" s="69">
        <v>5.31391023454977E-2</v>
      </c>
      <c r="H2034" s="69">
        <v>3.7264847850905099E-3</v>
      </c>
      <c r="I2034" s="76">
        <v>-5.7217102730762998E-2</v>
      </c>
      <c r="J2034" s="44">
        <v>222.84</v>
      </c>
      <c r="K2034" s="44">
        <v>8.6300000000000008</v>
      </c>
      <c r="L2034" s="44">
        <v>212.47</v>
      </c>
      <c r="M2034" s="44">
        <v>4.84</v>
      </c>
      <c r="N2034" s="44">
        <v>333.7</v>
      </c>
      <c r="O2034" s="44">
        <v>79.5</v>
      </c>
      <c r="P2034" s="36"/>
      <c r="Q2034" s="44">
        <v>212</v>
      </c>
      <c r="R2034" s="44">
        <v>4.8</v>
      </c>
      <c r="S2034" s="41"/>
      <c r="T2034" s="41">
        <f t="shared" si="118"/>
        <v>-4.8806890384524895</v>
      </c>
      <c r="U2034" s="41">
        <f t="shared" si="119"/>
        <v>-57.057466936508682</v>
      </c>
    </row>
    <row r="2035" spans="1:21">
      <c r="A2035" s="43" t="s">
        <v>968</v>
      </c>
      <c r="B2035" s="44">
        <v>319.77026061024401</v>
      </c>
      <c r="C2035" s="44">
        <v>11.0026545462564</v>
      </c>
      <c r="D2035" s="44"/>
      <c r="E2035" s="71">
        <v>28.694694123545499</v>
      </c>
      <c r="F2035" s="71">
        <v>1.11936443335347</v>
      </c>
      <c r="G2035" s="69">
        <v>5.4154529135375898E-2</v>
      </c>
      <c r="H2035" s="69">
        <v>5.1026147038550802E-3</v>
      </c>
      <c r="I2035" s="76">
        <v>0.16332569823674001</v>
      </c>
      <c r="J2035" s="44">
        <v>234.7</v>
      </c>
      <c r="K2035" s="44">
        <v>10.1</v>
      </c>
      <c r="L2035" s="44">
        <v>220.83</v>
      </c>
      <c r="M2035" s="44">
        <v>4.2300000000000004</v>
      </c>
      <c r="N2035" s="44">
        <v>376</v>
      </c>
      <c r="O2035" s="44">
        <v>106</v>
      </c>
      <c r="P2035" s="36"/>
      <c r="Q2035" s="44">
        <v>219.9</v>
      </c>
      <c r="R2035" s="44">
        <v>4.2</v>
      </c>
      <c r="S2035" s="41"/>
      <c r="T2035" s="41">
        <f t="shared" si="118"/>
        <v>-6.2808495222569292</v>
      </c>
      <c r="U2035" s="41">
        <f t="shared" si="119"/>
        <v>-70.266721007109538</v>
      </c>
    </row>
    <row r="2036" spans="1:21">
      <c r="A2036" s="43" t="s">
        <v>967</v>
      </c>
      <c r="B2036" s="44">
        <v>530.88635492482899</v>
      </c>
      <c r="C2036" s="44">
        <v>3.3907653120788099</v>
      </c>
      <c r="D2036" s="44"/>
      <c r="E2036" s="71">
        <v>28.426938363059399</v>
      </c>
      <c r="F2036" s="71">
        <v>1.6140428690241799</v>
      </c>
      <c r="G2036" s="69">
        <v>5.5809562205971601E-2</v>
      </c>
      <c r="H2036" s="69">
        <v>4.6607251957061701E-3</v>
      </c>
      <c r="I2036" s="76">
        <v>0.30978081742112301</v>
      </c>
      <c r="J2036" s="44">
        <v>243.15</v>
      </c>
      <c r="K2036" s="44">
        <v>9.2100000000000009</v>
      </c>
      <c r="L2036" s="44">
        <v>222.87</v>
      </c>
      <c r="M2036" s="44">
        <v>6.22</v>
      </c>
      <c r="N2036" s="44">
        <v>443.8</v>
      </c>
      <c r="O2036" s="44">
        <v>92.8</v>
      </c>
      <c r="P2036" s="36"/>
      <c r="Q2036" s="44">
        <v>221.4</v>
      </c>
      <c r="R2036" s="44">
        <v>6.2</v>
      </c>
      <c r="S2036" s="41"/>
      <c r="T2036" s="41">
        <f t="shared" si="118"/>
        <v>-9.0994750302867153</v>
      </c>
      <c r="U2036" s="41">
        <f t="shared" si="119"/>
        <v>-99.129537398483421</v>
      </c>
    </row>
    <row r="2037" spans="1:21">
      <c r="A2037" s="43" t="s">
        <v>966</v>
      </c>
      <c r="B2037" s="44">
        <v>539.95611451606499</v>
      </c>
      <c r="C2037" s="44">
        <v>3.4214193316739498</v>
      </c>
      <c r="D2037" s="44"/>
      <c r="E2037" s="71">
        <v>28.268185777550698</v>
      </c>
      <c r="F2037" s="71">
        <v>1.2205817481674801</v>
      </c>
      <c r="G2037" s="69">
        <v>5.84203148113265E-2</v>
      </c>
      <c r="H2037" s="69">
        <v>4.0307887615670798E-3</v>
      </c>
      <c r="I2037" s="76">
        <v>0.51127220919794103</v>
      </c>
      <c r="J2037" s="44">
        <v>254.47</v>
      </c>
      <c r="K2037" s="44">
        <v>6.73</v>
      </c>
      <c r="L2037" s="44">
        <v>224.1</v>
      </c>
      <c r="M2037" s="44">
        <v>4.76</v>
      </c>
      <c r="N2037" s="44">
        <v>544.6</v>
      </c>
      <c r="O2037" s="44">
        <v>75.400000000000006</v>
      </c>
      <c r="P2037" s="36"/>
      <c r="Q2037" s="44">
        <v>222</v>
      </c>
      <c r="R2037" s="44">
        <v>4.7</v>
      </c>
      <c r="S2037" s="41"/>
      <c r="T2037" s="41">
        <f t="shared" si="118"/>
        <v>-13.551985720660422</v>
      </c>
      <c r="U2037" s="41">
        <f t="shared" si="119"/>
        <v>-143.01651048639002</v>
      </c>
    </row>
    <row r="2038" spans="1:21">
      <c r="A2038" s="43" t="s">
        <v>965</v>
      </c>
      <c r="B2038" s="44">
        <v>467.105124345055</v>
      </c>
      <c r="C2038" s="44">
        <v>2.8953783039795402</v>
      </c>
      <c r="D2038" s="44"/>
      <c r="E2038" s="71">
        <v>28.518181603691499</v>
      </c>
      <c r="F2038" s="71">
        <v>1.2835650125229201</v>
      </c>
      <c r="G2038" s="69">
        <v>5.1406146658845901E-2</v>
      </c>
      <c r="H2038" s="69">
        <v>4.3505244835058002E-3</v>
      </c>
      <c r="I2038" s="76">
        <v>0.184111542334298</v>
      </c>
      <c r="J2038" s="44">
        <v>225.3</v>
      </c>
      <c r="K2038" s="44">
        <v>8.91</v>
      </c>
      <c r="L2038" s="44">
        <v>222.17</v>
      </c>
      <c r="M2038" s="44">
        <v>4.91</v>
      </c>
      <c r="N2038" s="44">
        <v>258</v>
      </c>
      <c r="O2038" s="44">
        <v>97.2</v>
      </c>
      <c r="P2038" s="36"/>
      <c r="Q2038" s="44">
        <v>222</v>
      </c>
      <c r="R2038" s="44">
        <v>4.9000000000000004</v>
      </c>
      <c r="S2038" s="41"/>
      <c r="T2038" s="41">
        <f t="shared" si="118"/>
        <v>-1.4088310753027069</v>
      </c>
      <c r="U2038" s="41">
        <f t="shared" si="119"/>
        <v>-16.127289913129591</v>
      </c>
    </row>
    <row r="2039" spans="1:21">
      <c r="A2039" s="43" t="s">
        <v>964</v>
      </c>
      <c r="B2039" s="44">
        <v>923.77892474049804</v>
      </c>
      <c r="C2039" s="44">
        <v>2.7075480205940599</v>
      </c>
      <c r="D2039" s="44"/>
      <c r="E2039" s="71">
        <v>28.381529406936199</v>
      </c>
      <c r="F2039" s="71">
        <v>1.21297734934866</v>
      </c>
      <c r="G2039" s="69">
        <v>5.5028511142920601E-2</v>
      </c>
      <c r="H2039" s="69">
        <v>4.2211059871869096E-3</v>
      </c>
      <c r="I2039" s="76">
        <v>0.21213472217080501</v>
      </c>
      <c r="J2039" s="44">
        <v>240.46</v>
      </c>
      <c r="K2039" s="44">
        <v>8.51</v>
      </c>
      <c r="L2039" s="44">
        <v>223.22</v>
      </c>
      <c r="M2039" s="44">
        <v>4.6900000000000004</v>
      </c>
      <c r="N2039" s="44">
        <v>412.4</v>
      </c>
      <c r="O2039" s="44">
        <v>85.7</v>
      </c>
      <c r="P2039" s="36"/>
      <c r="Q2039" s="44">
        <v>222</v>
      </c>
      <c r="R2039" s="44">
        <v>4.7</v>
      </c>
      <c r="S2039" s="41"/>
      <c r="T2039" s="41">
        <f t="shared" si="118"/>
        <v>-7.7233222829495602</v>
      </c>
      <c r="U2039" s="41">
        <f t="shared" si="119"/>
        <v>-84.75047038795806</v>
      </c>
    </row>
    <row r="2040" spans="1:21">
      <c r="A2040" s="43" t="s">
        <v>963</v>
      </c>
      <c r="B2040" s="44">
        <v>663.51162176369905</v>
      </c>
      <c r="C2040" s="44">
        <v>2.6507017028963098</v>
      </c>
      <c r="D2040" s="44"/>
      <c r="E2040" s="71">
        <v>28.198073093131701</v>
      </c>
      <c r="F2040" s="71">
        <v>1.1352057556977999</v>
      </c>
      <c r="G2040" s="69">
        <v>5.7494981309808603E-2</v>
      </c>
      <c r="H2040" s="69">
        <v>4.24276038640345E-3</v>
      </c>
      <c r="I2040" s="76">
        <v>0.23099629153471599</v>
      </c>
      <c r="J2040" s="44">
        <v>251.46</v>
      </c>
      <c r="K2040" s="44">
        <v>8.4</v>
      </c>
      <c r="L2040" s="44">
        <v>224.65</v>
      </c>
      <c r="M2040" s="44">
        <v>4.4400000000000004</v>
      </c>
      <c r="N2040" s="44">
        <v>509.6</v>
      </c>
      <c r="O2040" s="44">
        <v>81.099999999999994</v>
      </c>
      <c r="P2040" s="36"/>
      <c r="Q2040" s="44">
        <v>222.8</v>
      </c>
      <c r="R2040" s="44">
        <v>4.4000000000000004</v>
      </c>
      <c r="S2040" s="41"/>
      <c r="T2040" s="41">
        <f t="shared" si="118"/>
        <v>-11.934119741820611</v>
      </c>
      <c r="U2040" s="41">
        <f t="shared" si="119"/>
        <v>-126.84175383930561</v>
      </c>
    </row>
    <row r="2041" spans="1:21">
      <c r="A2041" s="43" t="s">
        <v>962</v>
      </c>
      <c r="B2041" s="44">
        <v>537.18104781674106</v>
      </c>
      <c r="C2041" s="44">
        <v>1.8628838271550401</v>
      </c>
      <c r="D2041" s="44"/>
      <c r="E2041" s="71">
        <v>28.1999278761499</v>
      </c>
      <c r="F2041" s="71">
        <v>1.5567666966501099</v>
      </c>
      <c r="G2041" s="69">
        <v>5.5837750488530603E-2</v>
      </c>
      <c r="H2041" s="69">
        <v>4.7369408197513903E-3</v>
      </c>
      <c r="I2041" s="76">
        <v>0.39396404855033001</v>
      </c>
      <c r="J2041" s="44">
        <v>245</v>
      </c>
      <c r="K2041" s="44">
        <v>8.81</v>
      </c>
      <c r="L2041" s="44">
        <v>224.64</v>
      </c>
      <c r="M2041" s="44">
        <v>6.09</v>
      </c>
      <c r="N2041" s="44">
        <v>444.9</v>
      </c>
      <c r="O2041" s="44">
        <v>94.3</v>
      </c>
      <c r="P2041" s="36"/>
      <c r="Q2041" s="44">
        <v>223.2</v>
      </c>
      <c r="R2041" s="44">
        <v>6.1</v>
      </c>
      <c r="S2041" s="41"/>
      <c r="T2041" s="41">
        <f t="shared" si="118"/>
        <v>-9.06339031339032</v>
      </c>
      <c r="U2041" s="41">
        <f t="shared" si="119"/>
        <v>-98.050213675213683</v>
      </c>
    </row>
    <row r="2042" spans="1:21">
      <c r="A2042" s="43" t="s">
        <v>961</v>
      </c>
      <c r="B2042" s="44">
        <v>367.64276366452202</v>
      </c>
      <c r="C2042" s="44">
        <v>12.8123324667477</v>
      </c>
      <c r="D2042" s="44"/>
      <c r="E2042" s="71">
        <v>28.248903710422301</v>
      </c>
      <c r="F2042" s="71">
        <v>1.18335086965937</v>
      </c>
      <c r="G2042" s="69">
        <v>5.0656441452325403E-2</v>
      </c>
      <c r="H2042" s="69">
        <v>3.4188640545033699E-3</v>
      </c>
      <c r="I2042" s="76">
        <v>0.15049751849792101</v>
      </c>
      <c r="J2042" s="44">
        <v>224.25</v>
      </c>
      <c r="K2042" s="44">
        <v>7.43</v>
      </c>
      <c r="L2042" s="44">
        <v>224.25</v>
      </c>
      <c r="M2042" s="44">
        <v>4.62</v>
      </c>
      <c r="N2042" s="44">
        <v>224.2</v>
      </c>
      <c r="O2042" s="44">
        <v>78</v>
      </c>
      <c r="P2042" s="36"/>
      <c r="Q2042" s="44">
        <v>224.3</v>
      </c>
      <c r="R2042" s="44">
        <v>4.5999999999999996</v>
      </c>
      <c r="S2042" s="41"/>
      <c r="T2042" s="41">
        <f t="shared" si="118"/>
        <v>0</v>
      </c>
      <c r="U2042" s="41">
        <f t="shared" si="119"/>
        <v>2.2296544035679541E-2</v>
      </c>
    </row>
    <row r="2043" spans="1:21">
      <c r="A2043" s="43" t="s">
        <v>960</v>
      </c>
      <c r="B2043" s="44">
        <v>641.70078061597405</v>
      </c>
      <c r="C2043" s="44">
        <v>3.3791045261359001</v>
      </c>
      <c r="D2043" s="44"/>
      <c r="E2043" s="71">
        <v>27.714672692080899</v>
      </c>
      <c r="F2043" s="71">
        <v>1.1824537273651099</v>
      </c>
      <c r="G2043" s="69">
        <v>5.5175107407917201E-2</v>
      </c>
      <c r="H2043" s="69">
        <v>3.5751280750581302E-3</v>
      </c>
      <c r="I2043" s="76">
        <v>6.0436681656949702E-3</v>
      </c>
      <c r="J2043" s="44">
        <v>246.18</v>
      </c>
      <c r="K2043" s="44">
        <v>8.4600000000000009</v>
      </c>
      <c r="L2043" s="44">
        <v>228.5</v>
      </c>
      <c r="M2043" s="44">
        <v>4.79</v>
      </c>
      <c r="N2043" s="44">
        <v>418.3</v>
      </c>
      <c r="O2043" s="44">
        <v>72.400000000000006</v>
      </c>
      <c r="P2043" s="36"/>
      <c r="Q2043" s="44">
        <v>227.3</v>
      </c>
      <c r="R2043" s="44">
        <v>4.8</v>
      </c>
      <c r="S2043" s="41"/>
      <c r="T2043" s="41">
        <f t="shared" si="118"/>
        <v>-7.7374179431072232</v>
      </c>
      <c r="U2043" s="41">
        <f t="shared" si="119"/>
        <v>-83.063457330415758</v>
      </c>
    </row>
    <row r="2044" spans="1:21">
      <c r="A2044" s="43" t="s">
        <v>959</v>
      </c>
      <c r="B2044" s="44">
        <v>408.28609235578301</v>
      </c>
      <c r="C2044" s="44">
        <v>20.4805984856526</v>
      </c>
      <c r="D2044" s="44"/>
      <c r="E2044" s="71">
        <v>27.570276347788401</v>
      </c>
      <c r="F2044" s="71">
        <v>1.55052149129844</v>
      </c>
      <c r="G2044" s="69">
        <v>5.6622490743588001E-2</v>
      </c>
      <c r="H2044" s="69">
        <v>4.6841255598620403E-3</v>
      </c>
      <c r="I2044" s="76">
        <v>4.8815664949301299E-2</v>
      </c>
      <c r="J2044" s="44">
        <v>253.1</v>
      </c>
      <c r="K2044" s="44">
        <v>10.9</v>
      </c>
      <c r="L2044" s="44">
        <v>229.68</v>
      </c>
      <c r="M2044" s="44">
        <v>6.34</v>
      </c>
      <c r="N2044" s="44">
        <v>475.9</v>
      </c>
      <c r="O2044" s="44">
        <v>91.5</v>
      </c>
      <c r="P2044" s="36"/>
      <c r="Q2044" s="44">
        <v>228</v>
      </c>
      <c r="R2044" s="44">
        <v>6.3</v>
      </c>
      <c r="S2044" s="41"/>
      <c r="T2044" s="41">
        <f t="shared" si="118"/>
        <v>-10.196795541623121</v>
      </c>
      <c r="U2044" s="41">
        <f t="shared" si="119"/>
        <v>-107.2013235806339</v>
      </c>
    </row>
    <row r="2045" spans="1:21">
      <c r="A2045" s="43" t="s">
        <v>958</v>
      </c>
      <c r="B2045" s="44">
        <v>395.78353788939</v>
      </c>
      <c r="C2045" s="44">
        <v>5.4815949875612704</v>
      </c>
      <c r="D2045" s="44"/>
      <c r="E2045" s="71">
        <v>27.206255290580799</v>
      </c>
      <c r="F2045" s="71">
        <v>1.0764760037443399</v>
      </c>
      <c r="G2045" s="69">
        <v>5.9752553176242E-2</v>
      </c>
      <c r="H2045" s="69">
        <v>5.7551057019852598E-3</v>
      </c>
      <c r="I2045" s="76">
        <v>0.270099560525355</v>
      </c>
      <c r="J2045" s="44">
        <v>268.5</v>
      </c>
      <c r="K2045" s="44">
        <v>11.1</v>
      </c>
      <c r="L2045" s="44">
        <v>232.7</v>
      </c>
      <c r="M2045" s="44">
        <v>4.5199999999999996</v>
      </c>
      <c r="N2045" s="44">
        <v>594</v>
      </c>
      <c r="O2045" s="44">
        <v>104</v>
      </c>
      <c r="P2045" s="36"/>
      <c r="Q2045" s="44">
        <v>230.1</v>
      </c>
      <c r="R2045" s="44">
        <v>4.5</v>
      </c>
      <c r="S2045" s="41"/>
      <c r="T2045" s="41">
        <f t="shared" si="118"/>
        <v>-15.38461538461539</v>
      </c>
      <c r="U2045" s="41">
        <f t="shared" si="119"/>
        <v>-155.26428878384186</v>
      </c>
    </row>
    <row r="2046" spans="1:21">
      <c r="A2046" s="43" t="s">
        <v>957</v>
      </c>
      <c r="B2046" s="44">
        <v>435.960872409449</v>
      </c>
      <c r="C2046" s="44">
        <v>2.99139278825968</v>
      </c>
      <c r="D2046" s="44"/>
      <c r="E2046" s="71">
        <v>27.3427953613649</v>
      </c>
      <c r="F2046" s="71">
        <v>0.89354603902265906</v>
      </c>
      <c r="G2046" s="69">
        <v>5.5144168624899799E-2</v>
      </c>
      <c r="H2046" s="69">
        <v>4.4610367245875504E-3</v>
      </c>
      <c r="I2046" s="76">
        <v>0.165614538857426</v>
      </c>
      <c r="J2046" s="44">
        <v>249.03</v>
      </c>
      <c r="K2046" s="44">
        <v>9.06</v>
      </c>
      <c r="L2046" s="44">
        <v>231.55</v>
      </c>
      <c r="M2046" s="44">
        <v>3.72</v>
      </c>
      <c r="N2046" s="44">
        <v>417.1</v>
      </c>
      <c r="O2046" s="44">
        <v>90.4</v>
      </c>
      <c r="P2046" s="36"/>
      <c r="Q2046" s="44">
        <v>230.3</v>
      </c>
      <c r="R2046" s="44">
        <v>3.7</v>
      </c>
      <c r="S2046" s="41"/>
      <c r="T2046" s="41">
        <f t="shared" si="118"/>
        <v>-7.5491254588641716</v>
      </c>
      <c r="U2046" s="41">
        <f t="shared" si="119"/>
        <v>-80.133880371410058</v>
      </c>
    </row>
    <row r="2047" spans="1:21">
      <c r="A2047" s="43" t="s">
        <v>956</v>
      </c>
      <c r="B2047" s="44">
        <v>729.30879100974096</v>
      </c>
      <c r="C2047" s="44">
        <v>3.6933706446842498</v>
      </c>
      <c r="D2047" s="44"/>
      <c r="E2047" s="71">
        <v>27.051783991906799</v>
      </c>
      <c r="F2047" s="71">
        <v>0.95790538174001905</v>
      </c>
      <c r="G2047" s="69">
        <v>5.5788211838896602E-2</v>
      </c>
      <c r="H2047" s="69">
        <v>3.5375198849132601E-3</v>
      </c>
      <c r="I2047" s="76">
        <v>0.43527396329739199</v>
      </c>
      <c r="J2047" s="44">
        <v>254</v>
      </c>
      <c r="K2047" s="44">
        <v>6.47</v>
      </c>
      <c r="L2047" s="44">
        <v>234</v>
      </c>
      <c r="M2047" s="44">
        <v>4.07</v>
      </c>
      <c r="N2047" s="44">
        <v>442.9</v>
      </c>
      <c r="O2047" s="44">
        <v>70.5</v>
      </c>
      <c r="P2047" s="36"/>
      <c r="Q2047" s="44">
        <v>232.6</v>
      </c>
      <c r="R2047" s="44">
        <v>4</v>
      </c>
      <c r="S2047" s="41"/>
      <c r="T2047" s="41">
        <f t="shared" si="118"/>
        <v>-8.5470085470085468</v>
      </c>
      <c r="U2047" s="41">
        <f t="shared" si="119"/>
        <v>-89.273504273504273</v>
      </c>
    </row>
    <row r="2048" spans="1:21">
      <c r="A2048" s="43" t="s">
        <v>955</v>
      </c>
      <c r="B2048" s="44">
        <v>735.67083497024703</v>
      </c>
      <c r="C2048" s="44">
        <v>2.5409548608735801</v>
      </c>
      <c r="D2048" s="44"/>
      <c r="E2048" s="71">
        <v>27.051245419547602</v>
      </c>
      <c r="F2048" s="71">
        <v>1.4517052459706801</v>
      </c>
      <c r="G2048" s="69">
        <v>5.4640314434862301E-2</v>
      </c>
      <c r="H2048" s="69">
        <v>3.7407043904485598E-3</v>
      </c>
      <c r="I2048" s="76">
        <v>0.40249259337504301</v>
      </c>
      <c r="J2048" s="44">
        <v>249.37</v>
      </c>
      <c r="K2048" s="44">
        <v>7.51</v>
      </c>
      <c r="L2048" s="44">
        <v>234</v>
      </c>
      <c r="M2048" s="44">
        <v>6.17</v>
      </c>
      <c r="N2048" s="44">
        <v>396.5</v>
      </c>
      <c r="O2048" s="44">
        <v>76.7</v>
      </c>
      <c r="P2048" s="36"/>
      <c r="Q2048" s="44">
        <v>232.9</v>
      </c>
      <c r="R2048" s="44">
        <v>6.1</v>
      </c>
      <c r="S2048" s="41"/>
      <c r="T2048" s="41">
        <f t="shared" si="118"/>
        <v>-6.5683760683760708</v>
      </c>
      <c r="U2048" s="41">
        <f t="shared" si="119"/>
        <v>-69.444444444444443</v>
      </c>
    </row>
    <row r="2049" spans="1:21">
      <c r="A2049" s="43" t="s">
        <v>954</v>
      </c>
      <c r="B2049" s="44">
        <v>1452.8733796885499</v>
      </c>
      <c r="C2049" s="44">
        <v>2.7102038485639199</v>
      </c>
      <c r="D2049" s="44"/>
      <c r="E2049" s="71">
        <v>27.0211902207154</v>
      </c>
      <c r="F2049" s="71">
        <v>1.3788772250618599</v>
      </c>
      <c r="G2049" s="69">
        <v>5.1600438396700803E-2</v>
      </c>
      <c r="H2049" s="69">
        <v>2.6231514177758198E-3</v>
      </c>
      <c r="I2049" s="76">
        <v>0.25822876954524199</v>
      </c>
      <c r="J2049" s="44">
        <v>237.23</v>
      </c>
      <c r="K2049" s="44">
        <v>6.56</v>
      </c>
      <c r="L2049" s="44">
        <v>234.26</v>
      </c>
      <c r="M2049" s="44">
        <v>5.87</v>
      </c>
      <c r="N2049" s="44">
        <v>266.7</v>
      </c>
      <c r="O2049" s="44">
        <v>58.3</v>
      </c>
      <c r="P2049" s="36"/>
      <c r="Q2049" s="44">
        <v>234.1</v>
      </c>
      <c r="R2049" s="44">
        <v>5.9</v>
      </c>
      <c r="S2049" s="41"/>
      <c r="T2049" s="41">
        <f t="shared" si="118"/>
        <v>-1.2678220780329545</v>
      </c>
      <c r="U2049" s="41">
        <f t="shared" si="119"/>
        <v>-13.847861350636045</v>
      </c>
    </row>
    <row r="2050" spans="1:21">
      <c r="A2050" s="43" t="s">
        <v>953</v>
      </c>
      <c r="B2050" s="44">
        <v>842.24124876751898</v>
      </c>
      <c r="C2050" s="44">
        <v>2.2740870408817599</v>
      </c>
      <c r="D2050" s="44"/>
      <c r="E2050" s="71">
        <v>26.909099556741499</v>
      </c>
      <c r="F2050" s="71">
        <v>1.53169615104477</v>
      </c>
      <c r="G2050" s="69">
        <v>5.3723789063935899E-2</v>
      </c>
      <c r="H2050" s="69">
        <v>3.54682491268846E-3</v>
      </c>
      <c r="I2050" s="76">
        <v>0.17126559282304299</v>
      </c>
      <c r="J2050" s="44">
        <v>246.8</v>
      </c>
      <c r="K2050" s="44">
        <v>8.6999999999999993</v>
      </c>
      <c r="L2050" s="44">
        <v>235.22</v>
      </c>
      <c r="M2050" s="44">
        <v>6.57</v>
      </c>
      <c r="N2050" s="44">
        <v>358.5</v>
      </c>
      <c r="O2050" s="44">
        <v>74.5</v>
      </c>
      <c r="P2050" s="36"/>
      <c r="Q2050" s="44">
        <v>234.4</v>
      </c>
      <c r="R2050" s="44">
        <v>6.6</v>
      </c>
      <c r="S2050" s="41"/>
      <c r="T2050" s="41">
        <f t="shared" si="118"/>
        <v>-4.9230507609897174</v>
      </c>
      <c r="U2050" s="41">
        <f t="shared" si="119"/>
        <v>-52.410509310432786</v>
      </c>
    </row>
    <row r="2051" spans="1:21">
      <c r="A2051" s="43" t="s">
        <v>952</v>
      </c>
      <c r="B2051" s="44">
        <v>522.00428746370403</v>
      </c>
      <c r="C2051" s="44">
        <v>3.9783559077434498</v>
      </c>
      <c r="D2051" s="44"/>
      <c r="E2051" s="71">
        <v>26.812542753931499</v>
      </c>
      <c r="F2051" s="71">
        <v>1.45425490151325</v>
      </c>
      <c r="G2051" s="69">
        <v>5.38185196941426E-2</v>
      </c>
      <c r="H2051" s="69">
        <v>3.6216657110325098E-3</v>
      </c>
      <c r="I2051" s="76">
        <v>0.24741412849778199</v>
      </c>
      <c r="J2051" s="44">
        <v>247.98</v>
      </c>
      <c r="K2051" s="44">
        <v>8.2799999999999994</v>
      </c>
      <c r="L2051" s="44">
        <v>236.05</v>
      </c>
      <c r="M2051" s="44">
        <v>6.29</v>
      </c>
      <c r="N2051" s="44">
        <v>362.4</v>
      </c>
      <c r="O2051" s="44">
        <v>75.900000000000006</v>
      </c>
      <c r="P2051" s="36"/>
      <c r="Q2051" s="44">
        <v>235.2</v>
      </c>
      <c r="R2051" s="44">
        <v>6.3</v>
      </c>
      <c r="S2051" s="41"/>
      <c r="T2051" s="41">
        <f t="shared" si="118"/>
        <v>-5.0540139800889543</v>
      </c>
      <c r="U2051" s="41">
        <f t="shared" si="119"/>
        <v>-53.52679517051471</v>
      </c>
    </row>
    <row r="2052" spans="1:21">
      <c r="A2052" s="43" t="s">
        <v>951</v>
      </c>
      <c r="B2052" s="44">
        <v>436.39193103910497</v>
      </c>
      <c r="C2052" s="44">
        <v>47.342932891149601</v>
      </c>
      <c r="D2052" s="44"/>
      <c r="E2052" s="71">
        <v>26.6069198658567</v>
      </c>
      <c r="F2052" s="71">
        <v>1.04784995752027</v>
      </c>
      <c r="G2052" s="69">
        <v>5.5174546853448803E-2</v>
      </c>
      <c r="H2052" s="69">
        <v>4.5551973992332502E-3</v>
      </c>
      <c r="I2052" s="76">
        <v>0.499726043323796</v>
      </c>
      <c r="J2052" s="44">
        <v>255.24</v>
      </c>
      <c r="K2052" s="44">
        <v>8.07</v>
      </c>
      <c r="L2052" s="44">
        <v>237.84</v>
      </c>
      <c r="M2052" s="44">
        <v>4.5999999999999996</v>
      </c>
      <c r="N2052" s="44">
        <v>418.3</v>
      </c>
      <c r="O2052" s="44">
        <v>92.2</v>
      </c>
      <c r="P2052" s="36"/>
      <c r="Q2052" s="44">
        <v>236.6</v>
      </c>
      <c r="R2052" s="44">
        <v>4.5999999999999996</v>
      </c>
      <c r="S2052" s="41"/>
      <c r="T2052" s="41">
        <f t="shared" si="118"/>
        <v>-7.3158425832492453</v>
      </c>
      <c r="U2052" s="41">
        <f t="shared" si="119"/>
        <v>-75.874537504204511</v>
      </c>
    </row>
    <row r="2053" spans="1:21">
      <c r="A2053" s="43" t="s">
        <v>950</v>
      </c>
      <c r="B2053" s="44">
        <v>896.773990681084</v>
      </c>
      <c r="C2053" s="44">
        <v>2.7273930820375298</v>
      </c>
      <c r="D2053" s="44"/>
      <c r="E2053" s="71">
        <v>26.4525147328972</v>
      </c>
      <c r="F2053" s="71">
        <v>0.88561012099761804</v>
      </c>
      <c r="G2053" s="69">
        <v>5.1446332065106397E-2</v>
      </c>
      <c r="H2053" s="69">
        <v>2.3291155203673999E-3</v>
      </c>
      <c r="I2053" s="76">
        <v>0.212457705862896</v>
      </c>
      <c r="J2053" s="44">
        <v>241.12</v>
      </c>
      <c r="K2053" s="44">
        <v>5.39</v>
      </c>
      <c r="L2053" s="44">
        <v>239.2</v>
      </c>
      <c r="M2053" s="44">
        <v>3.93</v>
      </c>
      <c r="N2053" s="44">
        <v>259.8</v>
      </c>
      <c r="O2053" s="44">
        <v>52</v>
      </c>
      <c r="P2053" s="36"/>
      <c r="Q2053" s="44">
        <v>239.1</v>
      </c>
      <c r="R2053" s="44">
        <v>3.9</v>
      </c>
      <c r="S2053" s="41"/>
      <c r="T2053" s="41">
        <f t="shared" si="118"/>
        <v>-0.80267558528428762</v>
      </c>
      <c r="U2053" s="41">
        <f t="shared" si="119"/>
        <v>-8.6120401337792742</v>
      </c>
    </row>
    <row r="2054" spans="1:21">
      <c r="A2054" s="43" t="s">
        <v>949</v>
      </c>
      <c r="B2054" s="44">
        <v>396.91790989158602</v>
      </c>
      <c r="C2054" s="44">
        <v>4.1381411089051898</v>
      </c>
      <c r="D2054" s="44"/>
      <c r="E2054" s="71">
        <v>26.3425398583835</v>
      </c>
      <c r="F2054" s="71">
        <v>1.0329890410333</v>
      </c>
      <c r="G2054" s="69">
        <v>5.1396207716642897E-2</v>
      </c>
      <c r="H2054" s="69">
        <v>4.4333251445200601E-3</v>
      </c>
      <c r="I2054" s="76">
        <v>2.0189828496792801E-2</v>
      </c>
      <c r="J2054" s="44">
        <v>241.8</v>
      </c>
      <c r="K2054" s="44">
        <v>10.1</v>
      </c>
      <c r="L2054" s="44">
        <v>240.18</v>
      </c>
      <c r="M2054" s="44">
        <v>4.62</v>
      </c>
      <c r="N2054" s="44">
        <v>257.60000000000002</v>
      </c>
      <c r="O2054" s="44">
        <v>99.1</v>
      </c>
      <c r="P2054" s="36"/>
      <c r="Q2054" s="44">
        <v>240.1</v>
      </c>
      <c r="R2054" s="44">
        <v>4.5999999999999996</v>
      </c>
      <c r="S2054" s="41"/>
      <c r="T2054" s="41">
        <f t="shared" si="118"/>
        <v>-0.67449412940294973</v>
      </c>
      <c r="U2054" s="41">
        <f t="shared" si="119"/>
        <v>-7.2528936630860255</v>
      </c>
    </row>
    <row r="2055" spans="1:21">
      <c r="A2055" s="43" t="s">
        <v>948</v>
      </c>
      <c r="B2055" s="44">
        <v>400.79570794383699</v>
      </c>
      <c r="C2055" s="44">
        <v>3.8053249216930598</v>
      </c>
      <c r="D2055" s="44"/>
      <c r="E2055" s="71">
        <v>26.315356246109399</v>
      </c>
      <c r="F2055" s="71">
        <v>0.55533761336349496</v>
      </c>
      <c r="G2055" s="69">
        <v>5.1257910136427401E-2</v>
      </c>
      <c r="H2055" s="69">
        <v>3.4077847497060798E-3</v>
      </c>
      <c r="I2055" s="76">
        <v>0.189840009158601</v>
      </c>
      <c r="J2055" s="44">
        <v>241.45</v>
      </c>
      <c r="K2055" s="44">
        <v>7.07</v>
      </c>
      <c r="L2055" s="44">
        <v>240.43</v>
      </c>
      <c r="M2055" s="44">
        <v>2.4900000000000002</v>
      </c>
      <c r="N2055" s="44">
        <v>251.4</v>
      </c>
      <c r="O2055" s="44">
        <v>76.5</v>
      </c>
      <c r="P2055" s="36"/>
      <c r="Q2055" s="44">
        <v>240.4</v>
      </c>
      <c r="R2055" s="44">
        <v>2.5</v>
      </c>
      <c r="S2055" s="41"/>
      <c r="T2055" s="41">
        <f t="shared" si="118"/>
        <v>-0.42423990350621044</v>
      </c>
      <c r="U2055" s="41">
        <f t="shared" si="119"/>
        <v>-4.5626585700619717</v>
      </c>
    </row>
    <row r="2056" spans="1:21">
      <c r="A2056" s="43" t="s">
        <v>947</v>
      </c>
      <c r="B2056" s="44">
        <v>530.16114821077497</v>
      </c>
      <c r="C2056" s="44">
        <v>2.88477591842328</v>
      </c>
      <c r="D2056" s="44"/>
      <c r="E2056" s="71">
        <v>25.991712266734901</v>
      </c>
      <c r="F2056" s="71">
        <v>1.1359253726302501</v>
      </c>
      <c r="G2056" s="69">
        <v>5.5437936716000301E-2</v>
      </c>
      <c r="H2056" s="69">
        <v>4.0175621724454196E-3</v>
      </c>
      <c r="I2056" s="76">
        <v>0.196696493380281</v>
      </c>
      <c r="J2056" s="44">
        <v>261.67</v>
      </c>
      <c r="K2056" s="44">
        <v>8.8699999999999992</v>
      </c>
      <c r="L2056" s="44">
        <v>243.37</v>
      </c>
      <c r="M2056" s="44">
        <v>5.22</v>
      </c>
      <c r="N2056" s="44">
        <v>428.9</v>
      </c>
      <c r="O2056" s="44">
        <v>80.8</v>
      </c>
      <c r="P2056" s="36"/>
      <c r="Q2056" s="44">
        <v>242.1</v>
      </c>
      <c r="R2056" s="44">
        <v>5.2</v>
      </c>
      <c r="S2056" s="41"/>
      <c r="T2056" s="41">
        <f t="shared" si="118"/>
        <v>-7.5194148826889142</v>
      </c>
      <c r="U2056" s="41">
        <f t="shared" si="119"/>
        <v>-76.233718206845538</v>
      </c>
    </row>
    <row r="2057" spans="1:21">
      <c r="A2057" s="43" t="s">
        <v>946</v>
      </c>
      <c r="B2057" s="44">
        <v>274.81126943219402</v>
      </c>
      <c r="C2057" s="44">
        <v>4.1893880500444096</v>
      </c>
      <c r="D2057" s="44"/>
      <c r="E2057" s="71">
        <v>25.940205704460901</v>
      </c>
      <c r="F2057" s="71">
        <v>1.23853716099246</v>
      </c>
      <c r="G2057" s="69">
        <v>5.5588833114835499E-2</v>
      </c>
      <c r="H2057" s="69">
        <v>5.2821646111238102E-3</v>
      </c>
      <c r="I2057" s="76">
        <v>0.22112752117758</v>
      </c>
      <c r="J2057" s="44">
        <v>262.8</v>
      </c>
      <c r="K2057" s="44">
        <v>11.2</v>
      </c>
      <c r="L2057" s="44">
        <v>243.84</v>
      </c>
      <c r="M2057" s="44">
        <v>5.71</v>
      </c>
      <c r="N2057" s="44">
        <v>435</v>
      </c>
      <c r="O2057" s="44">
        <v>106</v>
      </c>
      <c r="P2057" s="36"/>
      <c r="Q2057" s="44">
        <v>242.5</v>
      </c>
      <c r="R2057" s="44">
        <v>5.7</v>
      </c>
      <c r="S2057" s="41"/>
      <c r="T2057" s="41">
        <f t="shared" si="118"/>
        <v>-7.7755905511811054</v>
      </c>
      <c r="U2057" s="41">
        <f t="shared" si="119"/>
        <v>-78.395669291338578</v>
      </c>
    </row>
    <row r="2058" spans="1:21">
      <c r="A2058" s="43" t="s">
        <v>945</v>
      </c>
      <c r="B2058" s="44">
        <v>492.91828852738001</v>
      </c>
      <c r="C2058" s="44">
        <v>4.3703944050944497</v>
      </c>
      <c r="D2058" s="44"/>
      <c r="E2058" s="71">
        <v>25.9400819423693</v>
      </c>
      <c r="F2058" s="71">
        <v>0.88914377700942204</v>
      </c>
      <c r="G2058" s="69">
        <v>5.4864511726778101E-2</v>
      </c>
      <c r="H2058" s="69">
        <v>4.0779737869255E-3</v>
      </c>
      <c r="I2058" s="76">
        <v>0.31422963215595801</v>
      </c>
      <c r="J2058" s="44">
        <v>259.73</v>
      </c>
      <c r="K2058" s="44">
        <v>8.18</v>
      </c>
      <c r="L2058" s="44">
        <v>243.84</v>
      </c>
      <c r="M2058" s="44">
        <v>4.0999999999999996</v>
      </c>
      <c r="N2058" s="44">
        <v>405.7</v>
      </c>
      <c r="O2058" s="44">
        <v>83.2</v>
      </c>
      <c r="P2058" s="36"/>
      <c r="Q2058" s="44">
        <v>242.7</v>
      </c>
      <c r="R2058" s="44">
        <v>4.0999999999999996</v>
      </c>
      <c r="S2058" s="41"/>
      <c r="T2058" s="41">
        <f t="shared" si="118"/>
        <v>-6.5165682414698223</v>
      </c>
      <c r="U2058" s="41">
        <f t="shared" si="119"/>
        <v>-66.379593175853017</v>
      </c>
    </row>
    <row r="2059" spans="1:21">
      <c r="A2059" s="43" t="s">
        <v>944</v>
      </c>
      <c r="B2059" s="44">
        <v>657.36056742234496</v>
      </c>
      <c r="C2059" s="44">
        <v>3.16579730303607</v>
      </c>
      <c r="D2059" s="44"/>
      <c r="E2059" s="71">
        <v>25.887860195751902</v>
      </c>
      <c r="F2059" s="71">
        <v>0.936169129251196</v>
      </c>
      <c r="G2059" s="69">
        <v>5.3525569539863198E-2</v>
      </c>
      <c r="H2059" s="69">
        <v>3.3379976747794598E-3</v>
      </c>
      <c r="I2059" s="76">
        <v>0.37745726081729303</v>
      </c>
      <c r="J2059" s="44">
        <v>254.58</v>
      </c>
      <c r="K2059" s="44">
        <v>6.66</v>
      </c>
      <c r="L2059" s="44">
        <v>244.32</v>
      </c>
      <c r="M2059" s="44">
        <v>4.34</v>
      </c>
      <c r="N2059" s="44">
        <v>350.1</v>
      </c>
      <c r="O2059" s="44">
        <v>70.5</v>
      </c>
      <c r="P2059" s="36"/>
      <c r="Q2059" s="44">
        <v>243.6</v>
      </c>
      <c r="R2059" s="44">
        <v>4.3</v>
      </c>
      <c r="S2059" s="41"/>
      <c r="T2059" s="41">
        <f t="shared" si="118"/>
        <v>-4.1994106090373355</v>
      </c>
      <c r="U2059" s="41">
        <f t="shared" si="119"/>
        <v>-43.295677799607084</v>
      </c>
    </row>
    <row r="2060" spans="1:21">
      <c r="A2060" s="43" t="s">
        <v>943</v>
      </c>
      <c r="B2060" s="44">
        <v>615.19374422543501</v>
      </c>
      <c r="C2060" s="44">
        <v>2.4358726617393001</v>
      </c>
      <c r="D2060" s="44"/>
      <c r="E2060" s="71">
        <v>25.8076051555962</v>
      </c>
      <c r="F2060" s="71">
        <v>0.90975501518130697</v>
      </c>
      <c r="G2060" s="69">
        <v>5.52775716901494E-2</v>
      </c>
      <c r="H2060" s="69">
        <v>3.6264601066851501E-3</v>
      </c>
      <c r="I2060" s="76">
        <v>2.7266915888156499E-2</v>
      </c>
      <c r="J2060" s="44">
        <v>262.64</v>
      </c>
      <c r="K2060" s="44">
        <v>8.52</v>
      </c>
      <c r="L2060" s="44">
        <v>245.07</v>
      </c>
      <c r="M2060" s="44">
        <v>4.24</v>
      </c>
      <c r="N2060" s="44">
        <v>422.5</v>
      </c>
      <c r="O2060" s="44">
        <v>73.2</v>
      </c>
      <c r="P2060" s="36"/>
      <c r="Q2060" s="44">
        <v>243.8</v>
      </c>
      <c r="R2060" s="44">
        <v>4.2</v>
      </c>
      <c r="S2060" s="41"/>
      <c r="T2060" s="41">
        <f t="shared" si="118"/>
        <v>-7.1693801770922567</v>
      </c>
      <c r="U2060" s="41">
        <f t="shared" si="119"/>
        <v>-72.399722528257243</v>
      </c>
    </row>
    <row r="2061" spans="1:21">
      <c r="A2061" s="43" t="s">
        <v>942</v>
      </c>
      <c r="B2061" s="44">
        <v>586.95535565135799</v>
      </c>
      <c r="C2061" s="44">
        <v>2.17649815207499</v>
      </c>
      <c r="D2061" s="44"/>
      <c r="E2061" s="71">
        <v>25.658365957478701</v>
      </c>
      <c r="F2061" s="71">
        <v>0.95500727499628602</v>
      </c>
      <c r="G2061" s="69">
        <v>5.1760520693170102E-2</v>
      </c>
      <c r="H2061" s="69">
        <v>3.19075493375125E-3</v>
      </c>
      <c r="I2061" s="76">
        <v>0.25834780858425199</v>
      </c>
      <c r="J2061" s="44">
        <v>249.09</v>
      </c>
      <c r="K2061" s="44">
        <v>6.98</v>
      </c>
      <c r="L2061" s="44">
        <v>246.47</v>
      </c>
      <c r="M2061" s="44">
        <v>4.5</v>
      </c>
      <c r="N2061" s="44">
        <v>273.8</v>
      </c>
      <c r="O2061" s="44">
        <v>70.599999999999994</v>
      </c>
      <c r="P2061" s="36"/>
      <c r="Q2061" s="44">
        <v>246.3</v>
      </c>
      <c r="R2061" s="44">
        <v>4.5</v>
      </c>
      <c r="S2061" s="41"/>
      <c r="T2061" s="41">
        <f t="shared" ref="T2061:T2092" si="120">(L2061-J2061)/L2061*100</f>
        <v>-1.0630096969205196</v>
      </c>
      <c r="U2061" s="41">
        <f t="shared" ref="U2061:U2092" si="121">(L2061-N2061)/L2061*100</f>
        <v>-11.08857061711365</v>
      </c>
    </row>
    <row r="2062" spans="1:21">
      <c r="A2062" s="43" t="s">
        <v>941</v>
      </c>
      <c r="B2062" s="44">
        <v>421.58386369676901</v>
      </c>
      <c r="C2062" s="44">
        <v>3.2604109286528198</v>
      </c>
      <c r="D2062" s="44"/>
      <c r="E2062" s="71">
        <v>25.431587027203499</v>
      </c>
      <c r="F2062" s="71">
        <v>1.1452729862442099</v>
      </c>
      <c r="G2062" s="69">
        <v>5.8016831561311599E-2</v>
      </c>
      <c r="H2062" s="69">
        <v>4.0828291886105296E-3</v>
      </c>
      <c r="I2062" s="76">
        <v>0.118885811401304</v>
      </c>
      <c r="J2062" s="44">
        <v>277.58999999999997</v>
      </c>
      <c r="K2062" s="44">
        <v>9.58</v>
      </c>
      <c r="L2062" s="44">
        <v>248.62</v>
      </c>
      <c r="M2062" s="44">
        <v>5.49</v>
      </c>
      <c r="N2062" s="44">
        <v>529.4</v>
      </c>
      <c r="O2062" s="44">
        <v>77.099999999999994</v>
      </c>
      <c r="P2062" s="36"/>
      <c r="Q2062" s="44">
        <v>246.5</v>
      </c>
      <c r="R2062" s="44">
        <v>5.4</v>
      </c>
      <c r="S2062" s="41"/>
      <c r="T2062" s="41">
        <f t="shared" si="120"/>
        <v>-11.652320810876024</v>
      </c>
      <c r="U2062" s="41">
        <f t="shared" si="121"/>
        <v>-112.93540342691657</v>
      </c>
    </row>
    <row r="2063" spans="1:21">
      <c r="A2063" s="43" t="s">
        <v>940</v>
      </c>
      <c r="B2063" s="44">
        <v>615.37141832315899</v>
      </c>
      <c r="C2063" s="44">
        <v>2.9814865935536101</v>
      </c>
      <c r="D2063" s="44"/>
      <c r="E2063" s="71">
        <v>25.6301332724967</v>
      </c>
      <c r="F2063" s="71">
        <v>1.0231104980858801</v>
      </c>
      <c r="G2063" s="69">
        <v>5.07573348241383E-2</v>
      </c>
      <c r="H2063" s="69">
        <v>3.5568832988949802E-3</v>
      </c>
      <c r="I2063" s="76">
        <v>0.33912031009535498</v>
      </c>
      <c r="J2063" s="44">
        <v>245.03</v>
      </c>
      <c r="K2063" s="44">
        <v>7.39</v>
      </c>
      <c r="L2063" s="44">
        <v>246.73</v>
      </c>
      <c r="M2063" s="44">
        <v>4.83</v>
      </c>
      <c r="N2063" s="44">
        <v>228.8</v>
      </c>
      <c r="O2063" s="44">
        <v>80.900000000000006</v>
      </c>
      <c r="P2063" s="36"/>
      <c r="Q2063" s="44">
        <v>246.9</v>
      </c>
      <c r="R2063" s="44">
        <v>4.8</v>
      </c>
      <c r="S2063" s="41"/>
      <c r="T2063" s="41">
        <f t="shared" si="120"/>
        <v>0.68901228063064424</v>
      </c>
      <c r="U2063" s="41">
        <f t="shared" si="121"/>
        <v>7.2670530539456006</v>
      </c>
    </row>
    <row r="2064" spans="1:21">
      <c r="A2064" s="43" t="s">
        <v>939</v>
      </c>
      <c r="B2064" s="44">
        <v>460.187017863211</v>
      </c>
      <c r="C2064" s="44">
        <v>3.06773131008929</v>
      </c>
      <c r="D2064" s="44"/>
      <c r="E2064" s="71">
        <v>25.536041596991701</v>
      </c>
      <c r="F2064" s="71">
        <v>1.0403157272643999</v>
      </c>
      <c r="G2064" s="69">
        <v>5.2738298715000097E-2</v>
      </c>
      <c r="H2064" s="69">
        <v>3.88261335148892E-3</v>
      </c>
      <c r="I2064" s="76">
        <v>0.16857817430476099</v>
      </c>
      <c r="J2064" s="44">
        <v>254.32</v>
      </c>
      <c r="K2064" s="44">
        <v>8.76</v>
      </c>
      <c r="L2064" s="44">
        <v>247.63</v>
      </c>
      <c r="M2064" s="44">
        <v>4.95</v>
      </c>
      <c r="N2064" s="44">
        <v>316.5</v>
      </c>
      <c r="O2064" s="44">
        <v>83.7</v>
      </c>
      <c r="P2064" s="36"/>
      <c r="Q2064" s="44">
        <v>247.1</v>
      </c>
      <c r="R2064" s="44">
        <v>4.9000000000000004</v>
      </c>
      <c r="S2064" s="41"/>
      <c r="T2064" s="41">
        <f t="shared" si="120"/>
        <v>-2.7016112748859178</v>
      </c>
      <c r="U2064" s="41">
        <f t="shared" si="121"/>
        <v>-27.811654484513188</v>
      </c>
    </row>
    <row r="2065" spans="1:21">
      <c r="A2065" s="43" t="s">
        <v>938</v>
      </c>
      <c r="B2065" s="44">
        <v>640.76783499813303</v>
      </c>
      <c r="C2065" s="44">
        <v>4.2729914495371499</v>
      </c>
      <c r="D2065" s="44"/>
      <c r="E2065" s="71">
        <v>25.530882432690799</v>
      </c>
      <c r="F2065" s="71">
        <v>1.03370459965948</v>
      </c>
      <c r="G2065" s="69">
        <v>5.2648846949124001E-2</v>
      </c>
      <c r="H2065" s="69">
        <v>3.0362710616762198E-3</v>
      </c>
      <c r="I2065" s="76">
        <v>0.30580460494994399</v>
      </c>
      <c r="J2065" s="44">
        <v>253.99</v>
      </c>
      <c r="K2065" s="44">
        <v>6.68</v>
      </c>
      <c r="L2065" s="44">
        <v>247.68</v>
      </c>
      <c r="M2065" s="44">
        <v>4.92</v>
      </c>
      <c r="N2065" s="44">
        <v>312.7</v>
      </c>
      <c r="O2065" s="44">
        <v>65.599999999999994</v>
      </c>
      <c r="P2065" s="36"/>
      <c r="Q2065" s="44">
        <v>247.2</v>
      </c>
      <c r="R2065" s="44">
        <v>4.9000000000000004</v>
      </c>
      <c r="S2065" s="41"/>
      <c r="T2065" s="41">
        <f t="shared" si="120"/>
        <v>-2.5476421188630498</v>
      </c>
      <c r="U2065" s="41">
        <f t="shared" si="121"/>
        <v>-26.251614987080096</v>
      </c>
    </row>
    <row r="2066" spans="1:21">
      <c r="A2066" s="43" t="s">
        <v>937</v>
      </c>
      <c r="B2066" s="44">
        <v>392.118799699112</v>
      </c>
      <c r="C2066" s="44">
        <v>3.20692609803032</v>
      </c>
      <c r="D2066" s="44"/>
      <c r="E2066" s="71">
        <v>25.556168757462199</v>
      </c>
      <c r="F2066" s="71">
        <v>1.2147320929546499</v>
      </c>
      <c r="G2066" s="69">
        <v>5.2304840980098702E-2</v>
      </c>
      <c r="H2066" s="69">
        <v>3.7190952330215001E-3</v>
      </c>
      <c r="I2066" s="76">
        <v>-4.0982142853206699E-2</v>
      </c>
      <c r="J2066" s="44">
        <v>252.3</v>
      </c>
      <c r="K2066" s="44">
        <v>9.73</v>
      </c>
      <c r="L2066" s="44">
        <v>247.43</v>
      </c>
      <c r="M2066" s="44">
        <v>5.77</v>
      </c>
      <c r="N2066" s="44">
        <v>297.7</v>
      </c>
      <c r="O2066" s="44">
        <v>81.099999999999994</v>
      </c>
      <c r="P2066" s="36"/>
      <c r="Q2066" s="44">
        <v>247.2</v>
      </c>
      <c r="R2066" s="44">
        <v>5.8</v>
      </c>
      <c r="S2066" s="41"/>
      <c r="T2066" s="41">
        <f t="shared" si="120"/>
        <v>-1.9682334397607422</v>
      </c>
      <c r="U2066" s="41">
        <f t="shared" si="121"/>
        <v>-20.31685729297174</v>
      </c>
    </row>
    <row r="2067" spans="1:21">
      <c r="A2067" s="43" t="s">
        <v>936</v>
      </c>
      <c r="B2067" s="44">
        <v>454.61817873248702</v>
      </c>
      <c r="C2067" s="44">
        <v>3.5483940552001201</v>
      </c>
      <c r="D2067" s="44"/>
      <c r="E2067" s="71">
        <v>25.4003728232559</v>
      </c>
      <c r="F2067" s="71">
        <v>1.49432823863432</v>
      </c>
      <c r="G2067" s="69">
        <v>5.6182289976261401E-2</v>
      </c>
      <c r="H2067" s="69">
        <v>3.8131991204590301E-3</v>
      </c>
      <c r="I2067" s="76">
        <v>0.25041225595800198</v>
      </c>
      <c r="J2067" s="44">
        <v>270.17</v>
      </c>
      <c r="K2067" s="44">
        <v>9.24</v>
      </c>
      <c r="L2067" s="44">
        <v>248.92</v>
      </c>
      <c r="M2067" s="44">
        <v>7.18</v>
      </c>
      <c r="N2067" s="44">
        <v>458.6</v>
      </c>
      <c r="O2067" s="44">
        <v>75.3</v>
      </c>
      <c r="P2067" s="36"/>
      <c r="Q2067" s="44">
        <v>247.4</v>
      </c>
      <c r="R2067" s="44">
        <v>7.1</v>
      </c>
      <c r="S2067" s="41"/>
      <c r="T2067" s="41">
        <f t="shared" si="120"/>
        <v>-8.5368793186566077</v>
      </c>
      <c r="U2067" s="41">
        <f t="shared" si="121"/>
        <v>-84.235899084043083</v>
      </c>
    </row>
    <row r="2068" spans="1:21">
      <c r="A2068" s="43" t="s">
        <v>935</v>
      </c>
      <c r="B2068" s="44">
        <v>471.35501237973699</v>
      </c>
      <c r="C2068" s="44">
        <v>3.2256638608019101</v>
      </c>
      <c r="D2068" s="44"/>
      <c r="E2068" s="71">
        <v>25.464311474889499</v>
      </c>
      <c r="F2068" s="71">
        <v>1.0731333803613501</v>
      </c>
      <c r="G2068" s="69">
        <v>5.38898505974892E-2</v>
      </c>
      <c r="H2068" s="69">
        <v>3.7115474233805198E-3</v>
      </c>
      <c r="I2068" s="76">
        <v>0.432378022139429</v>
      </c>
      <c r="J2068" s="44">
        <v>259.87</v>
      </c>
      <c r="K2068" s="44">
        <v>7.26</v>
      </c>
      <c r="L2068" s="44">
        <v>248.31</v>
      </c>
      <c r="M2068" s="44">
        <v>5.13</v>
      </c>
      <c r="N2068" s="44">
        <v>365.4</v>
      </c>
      <c r="O2068" s="44">
        <v>77.599999999999994</v>
      </c>
      <c r="P2068" s="36"/>
      <c r="Q2068" s="44">
        <v>247.5</v>
      </c>
      <c r="R2068" s="44">
        <v>5.0999999999999996</v>
      </c>
      <c r="S2068" s="41"/>
      <c r="T2068" s="41">
        <f t="shared" si="120"/>
        <v>-4.6554709838508321</v>
      </c>
      <c r="U2068" s="41">
        <f t="shared" si="121"/>
        <v>-47.154766219644792</v>
      </c>
    </row>
    <row r="2069" spans="1:21">
      <c r="A2069" s="43" t="s">
        <v>934</v>
      </c>
      <c r="B2069" s="44">
        <v>358.57123702314101</v>
      </c>
      <c r="C2069" s="44">
        <v>3.4858966287680699</v>
      </c>
      <c r="D2069" s="44"/>
      <c r="E2069" s="71">
        <v>25.512974204418502</v>
      </c>
      <c r="F2069" s="71">
        <v>0.871476715259771</v>
      </c>
      <c r="G2069" s="69">
        <v>5.2261470290829802E-2</v>
      </c>
      <c r="H2069" s="69">
        <v>3.8353291599801899E-3</v>
      </c>
      <c r="I2069" s="76">
        <v>2.4647686772945501E-2</v>
      </c>
      <c r="J2069" s="44">
        <v>252.49</v>
      </c>
      <c r="K2069" s="44">
        <v>8.9600000000000009</v>
      </c>
      <c r="L2069" s="44">
        <v>247.85</v>
      </c>
      <c r="M2069" s="44">
        <v>4.1500000000000004</v>
      </c>
      <c r="N2069" s="44">
        <v>295.8</v>
      </c>
      <c r="O2069" s="44">
        <v>83.7</v>
      </c>
      <c r="P2069" s="36"/>
      <c r="Q2069" s="44">
        <v>247.5</v>
      </c>
      <c r="R2069" s="44">
        <v>4.0999999999999996</v>
      </c>
      <c r="S2069" s="41"/>
      <c r="T2069" s="41">
        <f t="shared" si="120"/>
        <v>-1.8721000605204823</v>
      </c>
      <c r="U2069" s="41">
        <f t="shared" si="121"/>
        <v>-19.346378858180358</v>
      </c>
    </row>
    <row r="2070" spans="1:21">
      <c r="A2070" s="43" t="s">
        <v>933</v>
      </c>
      <c r="B2070" s="44">
        <v>734.82686920132096</v>
      </c>
      <c r="C2070" s="44">
        <v>3.1944416216584801</v>
      </c>
      <c r="D2070" s="44"/>
      <c r="E2070" s="71">
        <v>25.455402286362101</v>
      </c>
      <c r="F2070" s="71">
        <v>1.20663211461231</v>
      </c>
      <c r="G2070" s="69">
        <v>5.3005004848133898E-2</v>
      </c>
      <c r="H2070" s="69">
        <v>3.5604072626990299E-3</v>
      </c>
      <c r="I2070" s="76">
        <v>0.25390621397045998</v>
      </c>
      <c r="J2070" s="44">
        <v>256.17</v>
      </c>
      <c r="K2070" s="44">
        <v>8.1199999999999992</v>
      </c>
      <c r="L2070" s="44">
        <v>248.4</v>
      </c>
      <c r="M2070" s="44">
        <v>5.78</v>
      </c>
      <c r="N2070" s="44">
        <v>328</v>
      </c>
      <c r="O2070" s="44">
        <v>76.2</v>
      </c>
      <c r="P2070" s="36"/>
      <c r="Q2070" s="44">
        <v>247.8</v>
      </c>
      <c r="R2070" s="44">
        <v>5.8</v>
      </c>
      <c r="S2070" s="41"/>
      <c r="T2070" s="41">
        <f t="shared" si="120"/>
        <v>-3.1280193236715013</v>
      </c>
      <c r="U2070" s="41">
        <f t="shared" si="121"/>
        <v>-32.045088566827694</v>
      </c>
    </row>
    <row r="2071" spans="1:21">
      <c r="A2071" s="43" t="s">
        <v>932</v>
      </c>
      <c r="B2071" s="44">
        <v>379.64898665918798</v>
      </c>
      <c r="C2071" s="44">
        <v>3.9447369932353999</v>
      </c>
      <c r="D2071" s="44"/>
      <c r="E2071" s="71">
        <v>25.485213388599799</v>
      </c>
      <c r="F2071" s="71">
        <v>1.1322154951172601</v>
      </c>
      <c r="G2071" s="69">
        <v>5.0153582106613401E-2</v>
      </c>
      <c r="H2071" s="69">
        <v>4.6830502721712398E-3</v>
      </c>
      <c r="I2071" s="76">
        <v>0.20097063695064299</v>
      </c>
      <c r="J2071" s="44">
        <v>243.7</v>
      </c>
      <c r="K2071" s="44">
        <v>10.3</v>
      </c>
      <c r="L2071" s="44">
        <v>248.11</v>
      </c>
      <c r="M2071" s="44">
        <v>5.41</v>
      </c>
      <c r="N2071" s="44">
        <v>201</v>
      </c>
      <c r="O2071" s="44">
        <v>108</v>
      </c>
      <c r="P2071" s="36"/>
      <c r="Q2071" s="44">
        <v>248.4</v>
      </c>
      <c r="R2071" s="44">
        <v>5.4</v>
      </c>
      <c r="S2071" s="41"/>
      <c r="T2071" s="41">
        <f t="shared" si="120"/>
        <v>1.7774374269477349</v>
      </c>
      <c r="U2071" s="41">
        <f t="shared" si="121"/>
        <v>18.987545846600305</v>
      </c>
    </row>
    <row r="2072" spans="1:21">
      <c r="A2072" s="43" t="s">
        <v>931</v>
      </c>
      <c r="B2072" s="44">
        <v>334.27389354541202</v>
      </c>
      <c r="C2072" s="44">
        <v>2.5722025720867001</v>
      </c>
      <c r="D2072" s="44"/>
      <c r="E2072" s="71">
        <v>25.408457694524799</v>
      </c>
      <c r="F2072" s="71">
        <v>0.95000644857799799</v>
      </c>
      <c r="G2072" s="69">
        <v>5.2365608772989201E-2</v>
      </c>
      <c r="H2072" s="69">
        <v>4.42564057326788E-3</v>
      </c>
      <c r="I2072" s="76">
        <v>0.26054454140037803</v>
      </c>
      <c r="J2072" s="44">
        <v>253.85</v>
      </c>
      <c r="K2072" s="44">
        <v>9.32</v>
      </c>
      <c r="L2072" s="44">
        <v>248.85</v>
      </c>
      <c r="M2072" s="44">
        <v>4.5599999999999996</v>
      </c>
      <c r="N2072" s="44">
        <v>300.39999999999998</v>
      </c>
      <c r="O2072" s="44">
        <v>96.4</v>
      </c>
      <c r="P2072" s="36"/>
      <c r="Q2072" s="44">
        <v>248.5</v>
      </c>
      <c r="R2072" s="44">
        <v>4.5999999999999996</v>
      </c>
      <c r="S2072" s="41"/>
      <c r="T2072" s="41">
        <f t="shared" si="120"/>
        <v>-2.0092425155716294</v>
      </c>
      <c r="U2072" s="41">
        <f t="shared" si="121"/>
        <v>-20.715290335543493</v>
      </c>
    </row>
    <row r="2073" spans="1:21">
      <c r="A2073" s="43" t="s">
        <v>930</v>
      </c>
      <c r="B2073" s="44">
        <v>665.47201306398199</v>
      </c>
      <c r="C2073" s="44">
        <v>2.59945878385984</v>
      </c>
      <c r="D2073" s="44"/>
      <c r="E2073" s="71">
        <v>25.1437788207393</v>
      </c>
      <c r="F2073" s="71">
        <v>1.2390773476808801</v>
      </c>
      <c r="G2073" s="69">
        <v>5.10208434541599E-2</v>
      </c>
      <c r="H2073" s="69">
        <v>2.6535461095625098E-3</v>
      </c>
      <c r="I2073" s="76">
        <v>0.15410890184544801</v>
      </c>
      <c r="J2073" s="44">
        <v>250.38</v>
      </c>
      <c r="K2073" s="44">
        <v>7.31</v>
      </c>
      <c r="L2073" s="44">
        <v>251.42</v>
      </c>
      <c r="M2073" s="44">
        <v>6.08</v>
      </c>
      <c r="N2073" s="44">
        <v>240.7</v>
      </c>
      <c r="O2073" s="44">
        <v>59.9</v>
      </c>
      <c r="P2073" s="36"/>
      <c r="Q2073" s="44">
        <v>251.5</v>
      </c>
      <c r="R2073" s="44">
        <v>6.1</v>
      </c>
      <c r="S2073" s="41"/>
      <c r="T2073" s="41">
        <f t="shared" si="120"/>
        <v>0.41365046535677036</v>
      </c>
      <c r="U2073" s="41">
        <f t="shared" si="121"/>
        <v>4.2637817198313579</v>
      </c>
    </row>
    <row r="2074" spans="1:21">
      <c r="A2074" s="43" t="s">
        <v>929</v>
      </c>
      <c r="B2074" s="44">
        <v>267.037146011902</v>
      </c>
      <c r="C2074" s="44">
        <v>3.2313633987356498</v>
      </c>
      <c r="D2074" s="44"/>
      <c r="E2074" s="71">
        <v>24.830357570909001</v>
      </c>
      <c r="F2074" s="71">
        <v>0.75668447755420298</v>
      </c>
      <c r="G2074" s="69">
        <v>5.1904359159923301E-2</v>
      </c>
      <c r="H2074" s="69">
        <v>5.0362103562381303E-3</v>
      </c>
      <c r="I2074" s="76">
        <v>0.245559805235676</v>
      </c>
      <c r="J2074" s="44">
        <v>257.10000000000002</v>
      </c>
      <c r="K2074" s="44">
        <v>10.7</v>
      </c>
      <c r="L2074" s="44">
        <v>254.53</v>
      </c>
      <c r="M2074" s="44">
        <v>3.8</v>
      </c>
      <c r="N2074" s="44">
        <v>280</v>
      </c>
      <c r="O2074" s="44">
        <v>111</v>
      </c>
      <c r="P2074" s="36"/>
      <c r="Q2074" s="44">
        <v>254.3</v>
      </c>
      <c r="R2074" s="44">
        <v>3.8</v>
      </c>
      <c r="S2074" s="41"/>
      <c r="T2074" s="41">
        <f t="shared" si="120"/>
        <v>-1.0097041606097599</v>
      </c>
      <c r="U2074" s="41">
        <f t="shared" si="121"/>
        <v>-10.006678976937886</v>
      </c>
    </row>
    <row r="2075" spans="1:21">
      <c r="A2075" s="43" t="s">
        <v>928</v>
      </c>
      <c r="B2075" s="44">
        <v>280.952191999511</v>
      </c>
      <c r="C2075" s="44">
        <v>4.79091772546822</v>
      </c>
      <c r="D2075" s="44"/>
      <c r="E2075" s="71">
        <v>24.5803018704637</v>
      </c>
      <c r="F2075" s="71">
        <v>1.1771524654430401</v>
      </c>
      <c r="G2075" s="69">
        <v>5.31265946911086E-2</v>
      </c>
      <c r="H2075" s="69">
        <v>4.5882972094922203E-3</v>
      </c>
      <c r="I2075" s="76">
        <v>-2.3592268683160101E-2</v>
      </c>
      <c r="J2075" s="44">
        <v>264.7</v>
      </c>
      <c r="K2075" s="44">
        <v>11.6</v>
      </c>
      <c r="L2075" s="44">
        <v>257.07</v>
      </c>
      <c r="M2075" s="44">
        <v>6.03</v>
      </c>
      <c r="N2075" s="44">
        <v>333.2</v>
      </c>
      <c r="O2075" s="44">
        <v>97.9</v>
      </c>
      <c r="P2075" s="36"/>
      <c r="Q2075" s="44">
        <v>256.7</v>
      </c>
      <c r="R2075" s="44">
        <v>6</v>
      </c>
      <c r="S2075" s="41"/>
      <c r="T2075" s="41">
        <f t="shared" si="120"/>
        <v>-2.9680631734546994</v>
      </c>
      <c r="U2075" s="41">
        <f t="shared" si="121"/>
        <v>-29.614501886645662</v>
      </c>
    </row>
    <row r="2076" spans="1:21">
      <c r="A2076" s="43" t="s">
        <v>927</v>
      </c>
      <c r="B2076" s="44">
        <v>491.444469293449</v>
      </c>
      <c r="C2076" s="44">
        <v>2.7574377669477399</v>
      </c>
      <c r="D2076" s="44"/>
      <c r="E2076" s="71">
        <v>24.642216732175498</v>
      </c>
      <c r="F2076" s="71">
        <v>1.19765553318451</v>
      </c>
      <c r="G2076" s="69">
        <v>5.05284715831174E-2</v>
      </c>
      <c r="H2076" s="69">
        <v>2.5140145528027499E-3</v>
      </c>
      <c r="I2076" s="76">
        <v>2.32650853622188E-3</v>
      </c>
      <c r="J2076" s="44">
        <v>252.71</v>
      </c>
      <c r="K2076" s="44">
        <v>7.77</v>
      </c>
      <c r="L2076" s="44">
        <v>256.43</v>
      </c>
      <c r="M2076" s="44">
        <v>6.11</v>
      </c>
      <c r="N2076" s="44">
        <v>218.3</v>
      </c>
      <c r="O2076" s="44">
        <v>57.6</v>
      </c>
      <c r="P2076" s="36"/>
      <c r="Q2076" s="44">
        <v>256.7</v>
      </c>
      <c r="R2076" s="44">
        <v>6.1</v>
      </c>
      <c r="S2076" s="41"/>
      <c r="T2076" s="41">
        <f t="shared" si="120"/>
        <v>1.4506882970011303</v>
      </c>
      <c r="U2076" s="41">
        <f t="shared" si="121"/>
        <v>14.86955504426159</v>
      </c>
    </row>
    <row r="2077" spans="1:21">
      <c r="A2077" s="43" t="s">
        <v>926</v>
      </c>
      <c r="B2077" s="44">
        <v>447.08978993107701</v>
      </c>
      <c r="C2077" s="44">
        <v>2.5800451092676999</v>
      </c>
      <c r="D2077" s="44"/>
      <c r="E2077" s="71">
        <v>24.477800153849</v>
      </c>
      <c r="F2077" s="71">
        <v>1.1721202807098601</v>
      </c>
      <c r="G2077" s="69">
        <v>5.1844372057227403E-2</v>
      </c>
      <c r="H2077" s="69">
        <v>3.3771144091634302E-3</v>
      </c>
      <c r="I2077" s="76">
        <v>0.195033306392253</v>
      </c>
      <c r="J2077" s="44">
        <v>260.05</v>
      </c>
      <c r="K2077" s="44">
        <v>8.3699999999999992</v>
      </c>
      <c r="L2077" s="44">
        <v>258.12</v>
      </c>
      <c r="M2077" s="44">
        <v>6.06</v>
      </c>
      <c r="N2077" s="44">
        <v>277.5</v>
      </c>
      <c r="O2077" s="44">
        <v>74.599999999999994</v>
      </c>
      <c r="P2077" s="36"/>
      <c r="Q2077" s="44">
        <v>258</v>
      </c>
      <c r="R2077" s="44">
        <v>6.1</v>
      </c>
      <c r="S2077" s="41"/>
      <c r="T2077" s="41">
        <f t="shared" si="120"/>
        <v>-0.7477142414380934</v>
      </c>
      <c r="U2077" s="41">
        <f t="shared" si="121"/>
        <v>-7.5081357508135733</v>
      </c>
    </row>
    <row r="2078" spans="1:21">
      <c r="A2078" s="43" t="s">
        <v>925</v>
      </c>
      <c r="B2078" s="44">
        <v>712.985971296618</v>
      </c>
      <c r="C2078" s="44">
        <v>3.1454263900480002</v>
      </c>
      <c r="D2078" s="44"/>
      <c r="E2078" s="71">
        <v>24.499123589332999</v>
      </c>
      <c r="F2078" s="71">
        <v>1.25846599959065</v>
      </c>
      <c r="G2078" s="69">
        <v>5.1235684022359597E-2</v>
      </c>
      <c r="H2078" s="69">
        <v>2.6828243614697299E-3</v>
      </c>
      <c r="I2078" s="76">
        <v>0.192043560059696</v>
      </c>
      <c r="J2078" s="44">
        <v>257.16000000000003</v>
      </c>
      <c r="K2078" s="44">
        <v>7.49</v>
      </c>
      <c r="L2078" s="44">
        <v>257.89999999999998</v>
      </c>
      <c r="M2078" s="44">
        <v>6.49</v>
      </c>
      <c r="N2078" s="44">
        <v>250.4</v>
      </c>
      <c r="O2078" s="44">
        <v>60.2</v>
      </c>
      <c r="P2078" s="36"/>
      <c r="Q2078" s="44">
        <v>258</v>
      </c>
      <c r="R2078" s="44">
        <v>6.5</v>
      </c>
      <c r="S2078" s="41"/>
      <c r="T2078" s="41">
        <f t="shared" si="120"/>
        <v>0.28693291973631346</v>
      </c>
      <c r="U2078" s="41">
        <f t="shared" si="121"/>
        <v>2.9081039162465965</v>
      </c>
    </row>
    <row r="2079" spans="1:21">
      <c r="A2079" s="43" t="s">
        <v>924</v>
      </c>
      <c r="B2079" s="44">
        <v>435.98044713808298</v>
      </c>
      <c r="C2079" s="44">
        <v>5.8944058583641299</v>
      </c>
      <c r="D2079" s="44"/>
      <c r="E2079" s="71">
        <v>24.3435461981359</v>
      </c>
      <c r="F2079" s="71">
        <v>1.2253653217206</v>
      </c>
      <c r="G2079" s="69">
        <v>5.0554358830655198E-2</v>
      </c>
      <c r="H2079" s="69">
        <v>3.2151673790559998E-3</v>
      </c>
      <c r="I2079" s="76">
        <v>0.269114878726745</v>
      </c>
      <c r="J2079" s="44">
        <v>255.57</v>
      </c>
      <c r="K2079" s="44">
        <v>7.87</v>
      </c>
      <c r="L2079" s="44">
        <v>259.52</v>
      </c>
      <c r="M2079" s="44">
        <v>6.4</v>
      </c>
      <c r="N2079" s="44">
        <v>219.5</v>
      </c>
      <c r="O2079" s="44">
        <v>73.599999999999994</v>
      </c>
      <c r="P2079" s="36"/>
      <c r="Q2079" s="44">
        <v>259.8</v>
      </c>
      <c r="R2079" s="44">
        <v>6.4</v>
      </c>
      <c r="S2079" s="41"/>
      <c r="T2079" s="41">
        <f t="shared" si="120"/>
        <v>1.5220406905055444</v>
      </c>
      <c r="U2079" s="41">
        <f t="shared" si="121"/>
        <v>15.420776818742288</v>
      </c>
    </row>
    <row r="2080" spans="1:21">
      <c r="A2080" s="43" t="s">
        <v>923</v>
      </c>
      <c r="B2080" s="44">
        <v>448.95518872684698</v>
      </c>
      <c r="C2080" s="44">
        <v>3.6366273273791099</v>
      </c>
      <c r="D2080" s="44"/>
      <c r="E2080" s="71">
        <v>24.118765824350199</v>
      </c>
      <c r="F2080" s="71">
        <v>1.1032105273247601</v>
      </c>
      <c r="G2080" s="69">
        <v>5.5261028741538598E-2</v>
      </c>
      <c r="H2080" s="69">
        <v>3.9544769288050998E-3</v>
      </c>
      <c r="I2080" s="76">
        <v>0.45106599441131201</v>
      </c>
      <c r="J2080" s="44">
        <v>278.64</v>
      </c>
      <c r="K2080" s="44">
        <v>7.95</v>
      </c>
      <c r="L2080" s="44">
        <v>261.89</v>
      </c>
      <c r="M2080" s="44">
        <v>5.87</v>
      </c>
      <c r="N2080" s="44">
        <v>421.8</v>
      </c>
      <c r="O2080" s="44">
        <v>79.900000000000006</v>
      </c>
      <c r="P2080" s="36"/>
      <c r="Q2080" s="44">
        <v>260.7</v>
      </c>
      <c r="R2080" s="44">
        <v>5.8</v>
      </c>
      <c r="S2080" s="41"/>
      <c r="T2080" s="41">
        <f t="shared" si="120"/>
        <v>-6.3958150368475311</v>
      </c>
      <c r="U2080" s="41">
        <f t="shared" si="121"/>
        <v>-61.059987017450091</v>
      </c>
    </row>
    <row r="2081" spans="1:21">
      <c r="A2081" s="43" t="s">
        <v>922</v>
      </c>
      <c r="B2081" s="44">
        <v>621.95322827286998</v>
      </c>
      <c r="C2081" s="44">
        <v>2.82732888614877</v>
      </c>
      <c r="D2081" s="44"/>
      <c r="E2081" s="71">
        <v>24.190759399516299</v>
      </c>
      <c r="F2081" s="71">
        <v>1.31035496528212</v>
      </c>
      <c r="G2081" s="69">
        <v>5.2849935338539697E-2</v>
      </c>
      <c r="H2081" s="69">
        <v>2.8924350144242002E-3</v>
      </c>
      <c r="I2081" s="76">
        <v>0.29252502538872499</v>
      </c>
      <c r="J2081" s="44">
        <v>267.25</v>
      </c>
      <c r="K2081" s="44">
        <v>7.61</v>
      </c>
      <c r="L2081" s="44">
        <v>261.12</v>
      </c>
      <c r="M2081" s="44">
        <v>6.93</v>
      </c>
      <c r="N2081" s="44">
        <v>321.3</v>
      </c>
      <c r="O2081" s="44">
        <v>62.2</v>
      </c>
      <c r="P2081" s="36"/>
      <c r="Q2081" s="44">
        <v>260.7</v>
      </c>
      <c r="R2081" s="44">
        <v>6.9</v>
      </c>
      <c r="S2081" s="41"/>
      <c r="T2081" s="41">
        <f t="shared" si="120"/>
        <v>-2.3475796568627434</v>
      </c>
      <c r="U2081" s="41">
        <f t="shared" si="121"/>
        <v>-23.046875000000004</v>
      </c>
    </row>
    <row r="2082" spans="1:21">
      <c r="A2082" s="43" t="s">
        <v>921</v>
      </c>
      <c r="B2082" s="44">
        <v>376.67214690430399</v>
      </c>
      <c r="C2082" s="44">
        <v>3.0336001108621402</v>
      </c>
      <c r="D2082" s="44"/>
      <c r="E2082" s="71">
        <v>24.248490322813598</v>
      </c>
      <c r="F2082" s="71">
        <v>1.1407942255993999</v>
      </c>
      <c r="G2082" s="69">
        <v>5.0231486699698999E-2</v>
      </c>
      <c r="H2082" s="69">
        <v>3.1436098297138999E-3</v>
      </c>
      <c r="I2082" s="76">
        <v>-2.3388930039319501E-2</v>
      </c>
      <c r="J2082" s="44">
        <v>255.01</v>
      </c>
      <c r="K2082" s="44">
        <v>8.93</v>
      </c>
      <c r="L2082" s="44">
        <v>260.51</v>
      </c>
      <c r="M2082" s="44">
        <v>6.01</v>
      </c>
      <c r="N2082" s="44">
        <v>204.7</v>
      </c>
      <c r="O2082" s="44">
        <v>72.599999999999994</v>
      </c>
      <c r="P2082" s="36"/>
      <c r="Q2082" s="44">
        <v>260.8</v>
      </c>
      <c r="R2082" s="44">
        <v>6</v>
      </c>
      <c r="S2082" s="41"/>
      <c r="T2082" s="41">
        <f t="shared" si="120"/>
        <v>2.1112433303903879</v>
      </c>
      <c r="U2082" s="41">
        <f t="shared" si="121"/>
        <v>21.423361867106831</v>
      </c>
    </row>
    <row r="2083" spans="1:21">
      <c r="A2083" s="43" t="s">
        <v>920</v>
      </c>
      <c r="B2083" s="44">
        <v>324.97526054414902</v>
      </c>
      <c r="C2083" s="44">
        <v>2.2097702158709698</v>
      </c>
      <c r="D2083" s="44"/>
      <c r="E2083" s="71">
        <v>23.805193940934601</v>
      </c>
      <c r="F2083" s="71">
        <v>1.5518952868873701</v>
      </c>
      <c r="G2083" s="69">
        <v>5.9941113261835099E-2</v>
      </c>
      <c r="H2083" s="69">
        <v>4.1766081603746702E-3</v>
      </c>
      <c r="I2083" s="76">
        <v>-0.10196865506005</v>
      </c>
      <c r="J2083" s="44">
        <v>302.5</v>
      </c>
      <c r="K2083" s="44">
        <v>13.1</v>
      </c>
      <c r="L2083" s="44">
        <v>265.27</v>
      </c>
      <c r="M2083" s="44">
        <v>8.4700000000000006</v>
      </c>
      <c r="N2083" s="44">
        <v>600.5</v>
      </c>
      <c r="O2083" s="44">
        <v>75.400000000000006</v>
      </c>
      <c r="P2083" s="36"/>
      <c r="Q2083" s="44">
        <v>262.5</v>
      </c>
      <c r="R2083" s="44">
        <v>8.4</v>
      </c>
      <c r="S2083" s="41"/>
      <c r="T2083" s="41">
        <f t="shared" si="120"/>
        <v>-14.034757039996993</v>
      </c>
      <c r="U2083" s="41">
        <f t="shared" si="121"/>
        <v>-126.37312926452296</v>
      </c>
    </row>
    <row r="2084" spans="1:21">
      <c r="A2084" s="43" t="s">
        <v>919</v>
      </c>
      <c r="B2084" s="44">
        <v>773.72985691714302</v>
      </c>
      <c r="C2084" s="44">
        <v>2.31111926907194</v>
      </c>
      <c r="D2084" s="44"/>
      <c r="E2084" s="71">
        <v>24.080724533323998</v>
      </c>
      <c r="F2084" s="71">
        <v>1.5776549450131201</v>
      </c>
      <c r="G2084" s="69">
        <v>5.0414319858302803E-2</v>
      </c>
      <c r="H2084" s="69">
        <v>3.8361916798861401E-3</v>
      </c>
      <c r="I2084" s="76">
        <v>0.112765383742172</v>
      </c>
      <c r="J2084" s="44">
        <v>257.39999999999998</v>
      </c>
      <c r="K2084" s="44">
        <v>10.8</v>
      </c>
      <c r="L2084" s="44">
        <v>262.29000000000002</v>
      </c>
      <c r="M2084" s="44">
        <v>8.42</v>
      </c>
      <c r="N2084" s="44">
        <v>213.1</v>
      </c>
      <c r="O2084" s="44">
        <v>88.1</v>
      </c>
      <c r="P2084" s="36"/>
      <c r="Q2084" s="44">
        <v>262.60000000000002</v>
      </c>
      <c r="R2084" s="44">
        <v>8.4</v>
      </c>
      <c r="S2084" s="41"/>
      <c r="T2084" s="41">
        <f t="shared" si="120"/>
        <v>1.8643486217545628</v>
      </c>
      <c r="U2084" s="41">
        <f t="shared" si="121"/>
        <v>18.754050859735415</v>
      </c>
    </row>
    <row r="2085" spans="1:21">
      <c r="A2085" s="43" t="s">
        <v>918</v>
      </c>
      <c r="B2085" s="44">
        <v>396.08514578652699</v>
      </c>
      <c r="C2085" s="44">
        <v>3.6112341722575301</v>
      </c>
      <c r="D2085" s="44"/>
      <c r="E2085" s="71">
        <v>23.798756532262999</v>
      </c>
      <c r="F2085" s="71">
        <v>0.93705491455198697</v>
      </c>
      <c r="G2085" s="69">
        <v>5.4775034311968097E-2</v>
      </c>
      <c r="H2085" s="69">
        <v>3.9001990364771E-3</v>
      </c>
      <c r="I2085" s="76">
        <v>0.52075480418922104</v>
      </c>
      <c r="J2085" s="44">
        <v>279.75</v>
      </c>
      <c r="K2085" s="44">
        <v>7.44</v>
      </c>
      <c r="L2085" s="44">
        <v>265.33999999999997</v>
      </c>
      <c r="M2085" s="44">
        <v>5.12</v>
      </c>
      <c r="N2085" s="44">
        <v>402</v>
      </c>
      <c r="O2085" s="44">
        <v>79.7</v>
      </c>
      <c r="P2085" s="36"/>
      <c r="Q2085" s="44">
        <v>264.3</v>
      </c>
      <c r="R2085" s="44">
        <v>5.0999999999999996</v>
      </c>
      <c r="S2085" s="41"/>
      <c r="T2085" s="41">
        <f t="shared" si="120"/>
        <v>-5.4307680711540014</v>
      </c>
      <c r="U2085" s="41">
        <f t="shared" si="121"/>
        <v>-51.50373106203363</v>
      </c>
    </row>
    <row r="2086" spans="1:21">
      <c r="A2086" s="43" t="s">
        <v>917</v>
      </c>
      <c r="B2086" s="44">
        <v>362.56802201780198</v>
      </c>
      <c r="C2086" s="44">
        <v>3.9288793400851798</v>
      </c>
      <c r="D2086" s="44"/>
      <c r="E2086" s="71">
        <v>23.618027202314</v>
      </c>
      <c r="F2086" s="71">
        <v>1.2207741251298401</v>
      </c>
      <c r="G2086" s="69">
        <v>5.8189913519355603E-2</v>
      </c>
      <c r="H2086" s="69">
        <v>5.7271859301922601E-3</v>
      </c>
      <c r="I2086" s="76">
        <v>-0.48824310171706697</v>
      </c>
      <c r="J2086" s="44">
        <v>296.8</v>
      </c>
      <c r="K2086" s="44">
        <v>16.899999999999999</v>
      </c>
      <c r="L2086" s="44">
        <v>267.32</v>
      </c>
      <c r="M2086" s="44">
        <v>6.77</v>
      </c>
      <c r="N2086" s="44">
        <v>536</v>
      </c>
      <c r="O2086" s="44">
        <v>108</v>
      </c>
      <c r="P2086" s="36"/>
      <c r="Q2086" s="44">
        <v>265.2</v>
      </c>
      <c r="R2086" s="44">
        <v>6.7</v>
      </c>
      <c r="S2086" s="41"/>
      <c r="T2086" s="41">
        <f t="shared" si="120"/>
        <v>-11.027981445458632</v>
      </c>
      <c r="U2086" s="41">
        <f t="shared" si="121"/>
        <v>-100.50875355379321</v>
      </c>
    </row>
    <row r="2087" spans="1:21">
      <c r="A2087" s="43" t="s">
        <v>916</v>
      </c>
      <c r="B2087" s="44">
        <v>431.64012418513403</v>
      </c>
      <c r="C2087" s="44">
        <v>3.1089151078979702</v>
      </c>
      <c r="D2087" s="44"/>
      <c r="E2087" s="71">
        <v>22.985690744878401</v>
      </c>
      <c r="F2087" s="71">
        <v>2.4712861875035599</v>
      </c>
      <c r="G2087" s="69">
        <v>6.20540816411108E-2</v>
      </c>
      <c r="H2087" s="69">
        <v>4.6227542414614903E-3</v>
      </c>
      <c r="I2087" s="76">
        <v>-0.35433648195366801</v>
      </c>
      <c r="J2087" s="44">
        <v>321.2</v>
      </c>
      <c r="K2087" s="44">
        <v>20.8</v>
      </c>
      <c r="L2087" s="44">
        <v>274.5</v>
      </c>
      <c r="M2087" s="44">
        <v>14.4</v>
      </c>
      <c r="N2087" s="44">
        <v>675</v>
      </c>
      <c r="O2087" s="44">
        <v>79.599999999999994</v>
      </c>
      <c r="P2087" s="36"/>
      <c r="Q2087" s="44">
        <v>271</v>
      </c>
      <c r="R2087" s="44">
        <v>14</v>
      </c>
      <c r="S2087" s="41"/>
      <c r="T2087" s="41">
        <f t="shared" si="120"/>
        <v>-17.0127504553734</v>
      </c>
      <c r="U2087" s="41">
        <f t="shared" si="121"/>
        <v>-145.90163934426229</v>
      </c>
    </row>
    <row r="2088" spans="1:21">
      <c r="A2088" s="43" t="s">
        <v>915</v>
      </c>
      <c r="B2088" s="44">
        <v>419.305705290878</v>
      </c>
      <c r="C2088" s="44">
        <v>71.331460005236494</v>
      </c>
      <c r="D2088" s="44"/>
      <c r="E2088" s="71">
        <v>22.8919928598105</v>
      </c>
      <c r="F2088" s="71">
        <v>1.4000604438750901</v>
      </c>
      <c r="G2088" s="69">
        <v>5.5269310052323002E-2</v>
      </c>
      <c r="H2088" s="69">
        <v>4.1665842026764304E-3</v>
      </c>
      <c r="I2088" s="76">
        <v>0.64980831911303205</v>
      </c>
      <c r="J2088" s="44">
        <v>291.66000000000003</v>
      </c>
      <c r="K2088" s="44">
        <v>7.43</v>
      </c>
      <c r="L2088" s="44">
        <v>275.62</v>
      </c>
      <c r="M2088" s="44">
        <v>8.25</v>
      </c>
      <c r="N2088" s="44">
        <v>422.1</v>
      </c>
      <c r="O2088" s="44">
        <v>84.1</v>
      </c>
      <c r="P2088" s="36"/>
      <c r="Q2088" s="44">
        <v>274.39999999999998</v>
      </c>
      <c r="R2088" s="44">
        <v>8.1999999999999993</v>
      </c>
      <c r="S2088" s="41"/>
      <c r="T2088" s="41">
        <f t="shared" si="120"/>
        <v>-5.8196067048835429</v>
      </c>
      <c r="U2088" s="41">
        <f t="shared" si="121"/>
        <v>-53.145635294971342</v>
      </c>
    </row>
    <row r="2089" spans="1:21">
      <c r="A2089" s="43" t="s">
        <v>914</v>
      </c>
      <c r="B2089" s="44">
        <v>222.10317944321201</v>
      </c>
      <c r="C2089" s="44">
        <v>5.29852761362205</v>
      </c>
      <c r="D2089" s="44"/>
      <c r="E2089" s="71">
        <v>22.7425800161861</v>
      </c>
      <c r="F2089" s="71">
        <v>0.893792450229284</v>
      </c>
      <c r="G2089" s="69">
        <v>5.8280058891368502E-2</v>
      </c>
      <c r="H2089" s="69">
        <v>5.1423478940476799E-3</v>
      </c>
      <c r="I2089" s="76">
        <v>4.5789983668662902E-2</v>
      </c>
      <c r="J2089" s="44">
        <v>307.10000000000002</v>
      </c>
      <c r="K2089" s="44">
        <v>12.6</v>
      </c>
      <c r="L2089" s="44">
        <v>277.39999999999998</v>
      </c>
      <c r="M2089" s="44">
        <v>5.34</v>
      </c>
      <c r="N2089" s="44">
        <v>539.29999999999995</v>
      </c>
      <c r="O2089" s="44">
        <v>96.5</v>
      </c>
      <c r="P2089" s="36"/>
      <c r="Q2089" s="44">
        <v>275.2</v>
      </c>
      <c r="R2089" s="44">
        <v>5.3</v>
      </c>
      <c r="S2089" s="41"/>
      <c r="T2089" s="41">
        <f t="shared" si="120"/>
        <v>-10.7065609228551</v>
      </c>
      <c r="U2089" s="41">
        <f t="shared" si="121"/>
        <v>-94.412400865176636</v>
      </c>
    </row>
    <row r="2090" spans="1:21">
      <c r="A2090" s="43" t="s">
        <v>913</v>
      </c>
      <c r="B2090" s="44">
        <v>431.51057539427899</v>
      </c>
      <c r="C2090" s="44">
        <v>4.22010099812249</v>
      </c>
      <c r="D2090" s="44"/>
      <c r="E2090" s="71">
        <v>16.706912665805401</v>
      </c>
      <c r="F2090" s="71">
        <v>1.1410894985761999</v>
      </c>
      <c r="G2090" s="69">
        <v>7.2604897272776706E-2</v>
      </c>
      <c r="H2090" s="69">
        <v>4.6660240645787204E-3</v>
      </c>
      <c r="I2090" s="76">
        <v>0.13308642834246401</v>
      </c>
      <c r="J2090" s="44">
        <v>476.6</v>
      </c>
      <c r="K2090" s="44">
        <v>16.600000000000001</v>
      </c>
      <c r="L2090" s="44">
        <v>374.7</v>
      </c>
      <c r="M2090" s="44">
        <v>12.4</v>
      </c>
      <c r="N2090" s="44">
        <v>1002</v>
      </c>
      <c r="O2090" s="44">
        <v>65.2</v>
      </c>
      <c r="P2090" s="36"/>
      <c r="Q2090" s="44">
        <v>366</v>
      </c>
      <c r="R2090" s="44">
        <v>12</v>
      </c>
      <c r="S2090" s="41"/>
      <c r="T2090" s="41">
        <f t="shared" si="120"/>
        <v>-27.195089404857232</v>
      </c>
      <c r="U2090" s="41">
        <f t="shared" si="121"/>
        <v>-167.41393114491592</v>
      </c>
    </row>
    <row r="2091" spans="1:21">
      <c r="A2091" s="43" t="s">
        <v>912</v>
      </c>
      <c r="B2091" s="44">
        <v>370.21271305311899</v>
      </c>
      <c r="C2091" s="44">
        <v>2.9766636570816201</v>
      </c>
      <c r="D2091" s="44"/>
      <c r="E2091" s="71">
        <v>15.0073042315798</v>
      </c>
      <c r="F2091" s="71">
        <v>1.82951174536428</v>
      </c>
      <c r="G2091" s="69">
        <v>7.1506017612882306E-2</v>
      </c>
      <c r="H2091" s="69">
        <v>6.7920040484600198E-3</v>
      </c>
      <c r="I2091" s="76">
        <v>-0.84183111147086898</v>
      </c>
      <c r="J2091" s="44">
        <v>512.6</v>
      </c>
      <c r="K2091" s="44">
        <v>41.9</v>
      </c>
      <c r="L2091" s="44">
        <v>415.8</v>
      </c>
      <c r="M2091" s="44">
        <v>24.5</v>
      </c>
      <c r="N2091" s="44">
        <v>971</v>
      </c>
      <c r="O2091" s="44">
        <v>96.9</v>
      </c>
      <c r="P2091" s="36"/>
      <c r="Q2091" s="44">
        <v>408</v>
      </c>
      <c r="R2091" s="44">
        <v>24</v>
      </c>
      <c r="S2091" s="41"/>
      <c r="T2091" s="41">
        <f t="shared" si="120"/>
        <v>-23.280423280423282</v>
      </c>
      <c r="U2091" s="41">
        <f t="shared" si="121"/>
        <v>-133.52573352573353</v>
      </c>
    </row>
    <row r="2092" spans="1:21">
      <c r="A2092" s="43" t="s">
        <v>911</v>
      </c>
      <c r="B2092" s="44">
        <v>660.28074262419898</v>
      </c>
      <c r="C2092" s="44">
        <v>3.5310410456230201</v>
      </c>
      <c r="D2092" s="44"/>
      <c r="E2092" s="71">
        <v>11.901077995379399</v>
      </c>
      <c r="F2092" s="71">
        <v>1.66817910435392</v>
      </c>
      <c r="G2092" s="69">
        <v>8.8800377978734094E-2</v>
      </c>
      <c r="H2092" s="69">
        <v>5.8231398785701599E-3</v>
      </c>
      <c r="I2092" s="76">
        <v>-0.46213550788649299</v>
      </c>
      <c r="J2092" s="44">
        <v>718.1</v>
      </c>
      <c r="K2092" s="44">
        <v>46.4</v>
      </c>
      <c r="L2092" s="44">
        <v>520.1</v>
      </c>
      <c r="M2092" s="44">
        <v>35</v>
      </c>
      <c r="N2092" s="44">
        <v>1399</v>
      </c>
      <c r="O2092" s="44">
        <v>62.8</v>
      </c>
      <c r="P2092" s="36"/>
      <c r="Q2092" s="44">
        <v>501</v>
      </c>
      <c r="R2092" s="44">
        <v>34</v>
      </c>
      <c r="S2092" s="41"/>
      <c r="T2092" s="41">
        <f t="shared" si="120"/>
        <v>-38.069601999615458</v>
      </c>
      <c r="U2092" s="41">
        <f t="shared" si="121"/>
        <v>-168.98673332051527</v>
      </c>
    </row>
    <row r="2093" spans="1:21">
      <c r="A2093" s="43" t="s">
        <v>910</v>
      </c>
      <c r="B2093" s="44">
        <v>324.780889750114</v>
      </c>
      <c r="C2093" s="44">
        <v>3.1567579511466</v>
      </c>
      <c r="D2093" s="44"/>
      <c r="E2093" s="71">
        <v>11.1477766188973</v>
      </c>
      <c r="F2093" s="71">
        <v>0.776135274688454</v>
      </c>
      <c r="G2093" s="69">
        <v>7.8970110903040902E-2</v>
      </c>
      <c r="H2093" s="69">
        <v>5.0427090459108396E-3</v>
      </c>
      <c r="I2093" s="76">
        <v>0.15397719774205099</v>
      </c>
      <c r="J2093" s="44">
        <v>691.7</v>
      </c>
      <c r="K2093" s="44">
        <v>21.8</v>
      </c>
      <c r="L2093" s="44">
        <v>553.79999999999995</v>
      </c>
      <c r="M2093" s="44">
        <v>18.5</v>
      </c>
      <c r="N2093" s="44">
        <v>1170.5</v>
      </c>
      <c r="O2093" s="44">
        <v>63.2</v>
      </c>
      <c r="P2093" s="36"/>
      <c r="Q2093" s="44">
        <v>540</v>
      </c>
      <c r="R2093" s="44">
        <v>18</v>
      </c>
      <c r="S2093" s="41"/>
      <c r="T2093" s="41">
        <f t="shared" ref="T2093:T2102" si="122">(L2093-J2093)/L2093*100</f>
        <v>-24.900686168291823</v>
      </c>
      <c r="U2093" s="41">
        <f t="shared" ref="U2093:U2102" si="123">(L2093-N2093)/L2093*100</f>
        <v>-111.35789093535575</v>
      </c>
    </row>
    <row r="2094" spans="1:21">
      <c r="A2094" s="43" t="s">
        <v>909</v>
      </c>
      <c r="B2094" s="44">
        <v>625.16269585780196</v>
      </c>
      <c r="C2094" s="44">
        <v>5.1400546332820696</v>
      </c>
      <c r="D2094" s="44"/>
      <c r="E2094" s="71">
        <v>8.0082547636291999</v>
      </c>
      <c r="F2094" s="71">
        <v>0.58801841918171005</v>
      </c>
      <c r="G2094" s="69">
        <v>8.2596920527983703E-2</v>
      </c>
      <c r="H2094" s="69">
        <v>4.0438140315762197E-3</v>
      </c>
      <c r="I2094" s="76">
        <v>-3.0035127368363301E-3</v>
      </c>
      <c r="J2094" s="44">
        <v>898</v>
      </c>
      <c r="K2094" s="44">
        <v>26.3</v>
      </c>
      <c r="L2094" s="44">
        <v>758.5</v>
      </c>
      <c r="M2094" s="44">
        <v>26.3</v>
      </c>
      <c r="N2094" s="44">
        <v>1258.8</v>
      </c>
      <c r="O2094" s="44">
        <v>47.9</v>
      </c>
      <c r="P2094" s="36"/>
      <c r="Q2094" s="44">
        <v>742</v>
      </c>
      <c r="R2094" s="44">
        <v>26</v>
      </c>
      <c r="S2094" s="41"/>
      <c r="T2094" s="41">
        <f t="shared" si="122"/>
        <v>-18.391562294001318</v>
      </c>
      <c r="U2094" s="41">
        <f t="shared" si="123"/>
        <v>-65.959129861568883</v>
      </c>
    </row>
    <row r="2095" spans="1:21">
      <c r="A2095" s="43" t="s">
        <v>908</v>
      </c>
      <c r="B2095" s="44">
        <v>214.36339353378401</v>
      </c>
      <c r="C2095" s="44">
        <v>2.2045039460479998</v>
      </c>
      <c r="D2095" s="44"/>
      <c r="E2095" s="71">
        <v>6.2891237040074701</v>
      </c>
      <c r="F2095" s="71">
        <v>0.62261414251589697</v>
      </c>
      <c r="G2095" s="69">
        <v>0.154965403894367</v>
      </c>
      <c r="H2095" s="69">
        <v>7.0694764620718104E-3</v>
      </c>
      <c r="I2095" s="76">
        <v>-0.370706170603323</v>
      </c>
      <c r="J2095" s="44">
        <v>1503.4</v>
      </c>
      <c r="K2095" s="44">
        <v>48.4</v>
      </c>
      <c r="L2095" s="44">
        <v>951.2</v>
      </c>
      <c r="M2095" s="44">
        <v>43.8</v>
      </c>
      <c r="N2095" s="44">
        <v>2400.6999999999998</v>
      </c>
      <c r="O2095" s="44">
        <v>38.799999999999997</v>
      </c>
      <c r="P2095" s="36"/>
      <c r="Q2095" s="44">
        <v>857</v>
      </c>
      <c r="R2095" s="44">
        <v>40</v>
      </c>
      <c r="S2095" s="41"/>
      <c r="T2095" s="41">
        <f t="shared" si="122"/>
        <v>-58.052985702270817</v>
      </c>
      <c r="U2095" s="41">
        <f t="shared" si="123"/>
        <v>-152.38645920941966</v>
      </c>
    </row>
    <row r="2096" spans="1:21">
      <c r="A2096" s="43" t="s">
        <v>907</v>
      </c>
      <c r="B2096" s="44">
        <v>779.08915864365599</v>
      </c>
      <c r="C2096" s="44">
        <v>9.2539180907122098</v>
      </c>
      <c r="D2096" s="44"/>
      <c r="E2096" s="71">
        <v>6.7231055322664304</v>
      </c>
      <c r="F2096" s="71">
        <v>0.56205688450455205</v>
      </c>
      <c r="G2096" s="69">
        <v>0.10063875196829999</v>
      </c>
      <c r="H2096" s="69">
        <v>4.8367834699263503E-3</v>
      </c>
      <c r="I2096" s="76">
        <v>2.4218317293872499E-2</v>
      </c>
      <c r="J2096" s="44">
        <v>1136.5999999999999</v>
      </c>
      <c r="K2096" s="44">
        <v>32.6</v>
      </c>
      <c r="L2096" s="44">
        <v>893.9</v>
      </c>
      <c r="M2096" s="44">
        <v>34.9</v>
      </c>
      <c r="N2096" s="44">
        <v>1635.1</v>
      </c>
      <c r="O2096" s="44">
        <v>44.6</v>
      </c>
      <c r="P2096" s="36"/>
      <c r="Q2096" s="44">
        <v>861</v>
      </c>
      <c r="R2096" s="44">
        <v>34</v>
      </c>
      <c r="S2096" s="41"/>
      <c r="T2096" s="41">
        <f t="shared" si="122"/>
        <v>-27.150687996420174</v>
      </c>
      <c r="U2096" s="41">
        <f t="shared" si="123"/>
        <v>-82.91755229891487</v>
      </c>
    </row>
    <row r="2097" spans="1:21">
      <c r="A2097" s="43" t="s">
        <v>906</v>
      </c>
      <c r="B2097" s="44">
        <v>1072.0757199141999</v>
      </c>
      <c r="C2097" s="44">
        <v>6.8379424165513001</v>
      </c>
      <c r="D2097" s="44"/>
      <c r="E2097" s="71">
        <v>5.7143633994757899</v>
      </c>
      <c r="F2097" s="71">
        <v>0.24922578457934599</v>
      </c>
      <c r="G2097" s="69">
        <v>0.11158088760361801</v>
      </c>
      <c r="H2097" s="69">
        <v>3.7088825647387099E-3</v>
      </c>
      <c r="I2097" s="76">
        <v>0.57444579112429905</v>
      </c>
      <c r="J2097" s="44">
        <v>1326</v>
      </c>
      <c r="K2097" s="44">
        <v>13.6</v>
      </c>
      <c r="L2097" s="44">
        <v>1039.5999999999999</v>
      </c>
      <c r="M2097" s="44">
        <v>20.9</v>
      </c>
      <c r="N2097" s="44">
        <v>1824.5</v>
      </c>
      <c r="O2097" s="44">
        <v>30.1</v>
      </c>
      <c r="P2097" s="36"/>
      <c r="Q2097" s="44">
        <f t="shared" ref="Q2097:R2099" si="124">L2097</f>
        <v>1039.5999999999999</v>
      </c>
      <c r="R2097" s="44">
        <f t="shared" si="124"/>
        <v>20.9</v>
      </c>
      <c r="S2097" s="41"/>
      <c r="T2097" s="41">
        <f t="shared" si="122"/>
        <v>-27.549057329742222</v>
      </c>
      <c r="U2097" s="41">
        <f t="shared" si="123"/>
        <v>-75.500192381685281</v>
      </c>
    </row>
    <row r="2098" spans="1:21">
      <c r="A2098" s="43" t="s">
        <v>905</v>
      </c>
      <c r="B2098" s="44">
        <v>390.07522565643802</v>
      </c>
      <c r="C2098" s="44">
        <v>9.4412006090402407</v>
      </c>
      <c r="D2098" s="44"/>
      <c r="E2098" s="71">
        <v>5.8013801471887598</v>
      </c>
      <c r="F2098" s="71">
        <v>0.46768332078250002</v>
      </c>
      <c r="G2098" s="69">
        <v>9.9024432112699998E-2</v>
      </c>
      <c r="H2098" s="69">
        <v>5.5531973139851297E-3</v>
      </c>
      <c r="I2098" s="76">
        <v>3.4966457494030302E-2</v>
      </c>
      <c r="J2098" s="44">
        <v>1228.3</v>
      </c>
      <c r="K2098" s="44">
        <v>34.4</v>
      </c>
      <c r="L2098" s="44">
        <v>1025.2</v>
      </c>
      <c r="M2098" s="44">
        <v>38.200000000000003</v>
      </c>
      <c r="N2098" s="44">
        <v>1605</v>
      </c>
      <c r="O2098" s="44">
        <v>52.3</v>
      </c>
      <c r="P2098" s="36"/>
      <c r="Q2098" s="44">
        <f t="shared" si="124"/>
        <v>1025.2</v>
      </c>
      <c r="R2098" s="44">
        <f t="shared" si="124"/>
        <v>38.200000000000003</v>
      </c>
      <c r="S2098" s="41"/>
      <c r="T2098" s="41">
        <f t="shared" si="122"/>
        <v>-19.810768630511109</v>
      </c>
      <c r="U2098" s="41">
        <f t="shared" si="123"/>
        <v>-56.55481857198594</v>
      </c>
    </row>
    <row r="2099" spans="1:21">
      <c r="A2099" s="43" t="s">
        <v>904</v>
      </c>
      <c r="B2099" s="44">
        <v>1703.6296807260901</v>
      </c>
      <c r="C2099" s="44">
        <v>7.8364258584316602</v>
      </c>
      <c r="D2099" s="44"/>
      <c r="E2099" s="71">
        <v>5.6148488523765803</v>
      </c>
      <c r="F2099" s="71">
        <v>0.46036176458970401</v>
      </c>
      <c r="G2099" s="69">
        <v>0.12192007532754</v>
      </c>
      <c r="H2099" s="69">
        <v>7.4255643914817497E-3</v>
      </c>
      <c r="I2099" s="76">
        <v>-0.67923973145577099</v>
      </c>
      <c r="J2099" s="44">
        <v>1405.7</v>
      </c>
      <c r="K2099" s="44">
        <v>49.9</v>
      </c>
      <c r="L2099" s="44">
        <v>1056.5999999999999</v>
      </c>
      <c r="M2099" s="44">
        <v>40</v>
      </c>
      <c r="N2099" s="44">
        <v>1983.7</v>
      </c>
      <c r="O2099" s="44">
        <v>54.2</v>
      </c>
      <c r="P2099" s="36"/>
      <c r="Q2099" s="44">
        <f t="shared" si="124"/>
        <v>1056.5999999999999</v>
      </c>
      <c r="R2099" s="44">
        <f t="shared" si="124"/>
        <v>40</v>
      </c>
      <c r="S2099" s="41"/>
      <c r="T2099" s="41">
        <f t="shared" si="122"/>
        <v>-33.039939428355119</v>
      </c>
      <c r="U2099" s="41">
        <f t="shared" si="123"/>
        <v>-87.743706227522267</v>
      </c>
    </row>
    <row r="2100" spans="1:21">
      <c r="A2100" s="43" t="s">
        <v>903</v>
      </c>
      <c r="B2100" s="44">
        <v>504.40707164508001</v>
      </c>
      <c r="C2100" s="44">
        <v>9.1739837022478294</v>
      </c>
      <c r="D2100" s="44"/>
      <c r="E2100" s="71">
        <v>3.8101735120498401</v>
      </c>
      <c r="F2100" s="71">
        <v>0.23380595746314101</v>
      </c>
      <c r="G2100" s="69">
        <v>0.1074371408995</v>
      </c>
      <c r="H2100" s="69">
        <v>5.4718621814242802E-3</v>
      </c>
      <c r="I2100" s="76">
        <v>0.115715547275985</v>
      </c>
      <c r="J2100" s="44">
        <v>1610.8</v>
      </c>
      <c r="K2100" s="44">
        <v>30.3</v>
      </c>
      <c r="L2100" s="44">
        <v>1502.4</v>
      </c>
      <c r="M2100" s="44">
        <v>41.1</v>
      </c>
      <c r="N2100" s="44">
        <v>1755.6</v>
      </c>
      <c r="O2100" s="44">
        <v>46.6</v>
      </c>
      <c r="P2100" s="36"/>
      <c r="Q2100" s="44">
        <f t="shared" ref="Q2100:R2102" si="125">N2100</f>
        <v>1755.6</v>
      </c>
      <c r="R2100" s="44">
        <f t="shared" si="125"/>
        <v>46.6</v>
      </c>
      <c r="S2100" s="41"/>
      <c r="T2100" s="41">
        <f t="shared" si="122"/>
        <v>-7.2151224707135153</v>
      </c>
      <c r="U2100" s="41">
        <f t="shared" si="123"/>
        <v>-16.853035143769954</v>
      </c>
    </row>
    <row r="2101" spans="1:21">
      <c r="A2101" s="43" t="s">
        <v>902</v>
      </c>
      <c r="B2101" s="44">
        <v>1381.7671171583299</v>
      </c>
      <c r="C2101" s="44">
        <v>7.6557522371724396</v>
      </c>
      <c r="D2101" s="44"/>
      <c r="E2101" s="71">
        <v>3.3809792545853101</v>
      </c>
      <c r="F2101" s="71">
        <v>0.20323196244741601</v>
      </c>
      <c r="G2101" s="69">
        <v>0.10310037110126299</v>
      </c>
      <c r="H2101" s="69">
        <v>4.1524472792263201E-3</v>
      </c>
      <c r="I2101" s="76">
        <v>0.30718864569304599</v>
      </c>
      <c r="J2101" s="44">
        <v>1674.5</v>
      </c>
      <c r="K2101" s="44">
        <v>25.1</v>
      </c>
      <c r="L2101" s="44">
        <v>1670.3</v>
      </c>
      <c r="M2101" s="44">
        <v>44.2</v>
      </c>
      <c r="N2101" s="44">
        <v>1679.8</v>
      </c>
      <c r="O2101" s="44">
        <v>37.200000000000003</v>
      </c>
      <c r="P2101" s="36"/>
      <c r="Q2101" s="44">
        <f t="shared" si="125"/>
        <v>1679.8</v>
      </c>
      <c r="R2101" s="44">
        <f t="shared" si="125"/>
        <v>37.200000000000003</v>
      </c>
      <c r="S2101" s="41"/>
      <c r="T2101" s="41">
        <f t="shared" si="122"/>
        <v>-0.25145183499970336</v>
      </c>
      <c r="U2101" s="41">
        <f t="shared" si="123"/>
        <v>-0.56876010297551338</v>
      </c>
    </row>
    <row r="2102" spans="1:21">
      <c r="A2102" s="43" t="s">
        <v>901</v>
      </c>
      <c r="B2102" s="44">
        <v>460.64546904174802</v>
      </c>
      <c r="C2102" s="44">
        <v>4.3314435320192199</v>
      </c>
      <c r="D2102" s="44"/>
      <c r="E2102" s="71">
        <v>3.34892354469455</v>
      </c>
      <c r="F2102" s="71">
        <v>0.15892703932487401</v>
      </c>
      <c r="G2102" s="69">
        <v>0.110771496992934</v>
      </c>
      <c r="H2102" s="69">
        <v>4.8560163297398599E-3</v>
      </c>
      <c r="I2102" s="76">
        <v>0.58118807158488806</v>
      </c>
      <c r="J2102" s="44">
        <v>1741.7</v>
      </c>
      <c r="K2102" s="44">
        <v>17.399999999999999</v>
      </c>
      <c r="L2102" s="44">
        <v>1684.4</v>
      </c>
      <c r="M2102" s="44">
        <v>35.200000000000003</v>
      </c>
      <c r="N2102" s="44">
        <v>1811.3</v>
      </c>
      <c r="O2102" s="44">
        <v>39.799999999999997</v>
      </c>
      <c r="P2102" s="36"/>
      <c r="Q2102" s="44">
        <f t="shared" si="125"/>
        <v>1811.3</v>
      </c>
      <c r="R2102" s="44">
        <f t="shared" si="125"/>
        <v>39.799999999999997</v>
      </c>
      <c r="S2102" s="41"/>
      <c r="T2102" s="41">
        <f t="shared" si="122"/>
        <v>-3.4018047969603393</v>
      </c>
      <c r="U2102" s="41">
        <f t="shared" si="123"/>
        <v>-7.5338399430064023</v>
      </c>
    </row>
    <row r="2103" spans="1:21">
      <c r="A2103" s="43"/>
      <c r="B2103" s="44"/>
      <c r="C2103" s="44"/>
      <c r="D2103" s="44"/>
      <c r="E2103" s="71"/>
      <c r="F2103" s="71"/>
      <c r="G2103" s="69"/>
      <c r="H2103" s="69"/>
      <c r="I2103" s="76"/>
      <c r="J2103" s="44"/>
      <c r="K2103" s="44"/>
      <c r="L2103" s="44"/>
      <c r="M2103" s="44"/>
      <c r="N2103" s="44"/>
      <c r="O2103" s="44"/>
      <c r="P2103" s="36"/>
      <c r="Q2103" s="44"/>
      <c r="R2103" s="44"/>
      <c r="S2103" s="41"/>
      <c r="T2103" s="41"/>
      <c r="U2103" s="41"/>
    </row>
    <row r="2104" spans="1:21">
      <c r="A2104" s="43" t="s">
        <v>900</v>
      </c>
      <c r="B2104" s="44">
        <v>41.113365380031702</v>
      </c>
      <c r="C2104" s="44">
        <v>3.3696611132693599</v>
      </c>
      <c r="D2104" s="44"/>
      <c r="E2104" s="71">
        <v>101.91261820788</v>
      </c>
      <c r="F2104" s="71">
        <v>9.3700403973358792</v>
      </c>
      <c r="G2104" s="69">
        <v>6.9502023653645398E-2</v>
      </c>
      <c r="H2104" s="69">
        <v>4.4307402822111201E-2</v>
      </c>
      <c r="I2104" s="76">
        <v>-3.0903591481740701E-2</v>
      </c>
      <c r="J2104" s="44">
        <v>91.2</v>
      </c>
      <c r="K2104" s="44">
        <v>28.2</v>
      </c>
      <c r="L2104" s="44">
        <v>62.95</v>
      </c>
      <c r="M2104" s="44">
        <v>2.88</v>
      </c>
      <c r="N2104" s="44">
        <v>913</v>
      </c>
      <c r="O2104" s="44">
        <v>656</v>
      </c>
      <c r="P2104" s="36"/>
      <c r="Q2104" s="44">
        <v>61.7</v>
      </c>
      <c r="R2104" s="44">
        <v>2.8</v>
      </c>
      <c r="S2104" s="41"/>
      <c r="T2104" s="41">
        <f t="shared" ref="T2104:T2112" si="126">(L2104-J2104)/L2104*100</f>
        <v>-44.876886417791894</v>
      </c>
      <c r="U2104" s="41">
        <f t="shared" ref="U2104:U2112" si="127">(L2104-N2104)/L2104*100</f>
        <v>-1350.357426528991</v>
      </c>
    </row>
    <row r="2105" spans="1:21">
      <c r="A2105" s="43" t="s">
        <v>899</v>
      </c>
      <c r="B2105" s="44">
        <v>505.53228508998302</v>
      </c>
      <c r="C2105" s="44">
        <v>170.32685505094801</v>
      </c>
      <c r="D2105" s="44"/>
      <c r="E2105" s="71">
        <v>92.859309549248295</v>
      </c>
      <c r="F2105" s="71">
        <v>6.1231006079932504</v>
      </c>
      <c r="G2105" s="69">
        <v>4.7133369965843601E-2</v>
      </c>
      <c r="H2105" s="69">
        <v>5.2540366237229597E-3</v>
      </c>
      <c r="I2105" s="76">
        <v>8.3557261163391003E-2</v>
      </c>
      <c r="J2105" s="44">
        <v>68.66</v>
      </c>
      <c r="K2105" s="44">
        <v>4.1399999999999997</v>
      </c>
      <c r="L2105" s="44">
        <v>69.05</v>
      </c>
      <c r="M2105" s="44">
        <v>2.2599999999999998</v>
      </c>
      <c r="N2105" s="44">
        <v>54.9</v>
      </c>
      <c r="O2105" s="44">
        <v>133</v>
      </c>
      <c r="P2105" s="36"/>
      <c r="Q2105" s="44">
        <v>69.099999999999994</v>
      </c>
      <c r="R2105" s="44">
        <v>2.2999999999999998</v>
      </c>
      <c r="S2105" s="41"/>
      <c r="T2105" s="41">
        <f t="shared" si="126"/>
        <v>0.56480811006517107</v>
      </c>
      <c r="U2105" s="41">
        <f t="shared" si="127"/>
        <v>20.492396813902968</v>
      </c>
    </row>
    <row r="2106" spans="1:21">
      <c r="A2106" s="43" t="s">
        <v>898</v>
      </c>
      <c r="B2106" s="44">
        <v>117.429348116436</v>
      </c>
      <c r="C2106" s="44">
        <v>2.11718376160632</v>
      </c>
      <c r="D2106" s="44"/>
      <c r="E2106" s="71">
        <v>93.032425576906604</v>
      </c>
      <c r="F2106" s="71">
        <v>4.7576397515734303</v>
      </c>
      <c r="G2106" s="69">
        <v>4.1552315496418697E-2</v>
      </c>
      <c r="H2106" s="69">
        <v>1.2688184865163699E-2</v>
      </c>
      <c r="I2106" s="76">
        <v>-0.204185842466515</v>
      </c>
      <c r="J2106" s="44">
        <v>60.65</v>
      </c>
      <c r="K2106" s="44">
        <v>9.41</v>
      </c>
      <c r="L2106" s="44">
        <v>68.92</v>
      </c>
      <c r="M2106" s="44">
        <v>1.75</v>
      </c>
      <c r="N2106" s="44">
        <v>1.4999999999999999E-4</v>
      </c>
      <c r="O2106" s="44">
        <v>316.66356999999999</v>
      </c>
      <c r="P2106" s="36"/>
      <c r="Q2106" s="44">
        <v>69.3</v>
      </c>
      <c r="R2106" s="44">
        <v>1.8</v>
      </c>
      <c r="S2106" s="41"/>
      <c r="T2106" s="41">
        <f t="shared" si="126"/>
        <v>11.99941961694719</v>
      </c>
      <c r="U2106" s="41">
        <f t="shared" si="127"/>
        <v>99.999782356355183</v>
      </c>
    </row>
    <row r="2107" spans="1:21">
      <c r="A2107" s="43" t="s">
        <v>897</v>
      </c>
      <c r="B2107" s="44">
        <v>1458.6387820315001</v>
      </c>
      <c r="C2107" s="44">
        <v>0.70305927638219001</v>
      </c>
      <c r="D2107" s="44"/>
      <c r="E2107" s="71">
        <v>87.298517610656305</v>
      </c>
      <c r="F2107" s="71">
        <v>4.1537236368339698</v>
      </c>
      <c r="G2107" s="69">
        <v>4.5413513412101897E-2</v>
      </c>
      <c r="H2107" s="69">
        <v>4.0862778422700603E-3</v>
      </c>
      <c r="I2107" s="76">
        <v>6.5041836061049005E-2</v>
      </c>
      <c r="J2107" s="44">
        <v>70.31</v>
      </c>
      <c r="K2107" s="44">
        <v>3.36</v>
      </c>
      <c r="L2107" s="44">
        <v>73.42</v>
      </c>
      <c r="M2107" s="44">
        <v>1.74</v>
      </c>
      <c r="N2107" s="44">
        <v>1.4999999999999999E-4</v>
      </c>
      <c r="O2107" s="44">
        <v>108.15236</v>
      </c>
      <c r="P2107" s="36"/>
      <c r="Q2107" s="44">
        <v>73.599999999999994</v>
      </c>
      <c r="R2107" s="44">
        <v>1.7</v>
      </c>
      <c r="S2107" s="41"/>
      <c r="T2107" s="41">
        <f t="shared" si="126"/>
        <v>4.2359030236992643</v>
      </c>
      <c r="U2107" s="41">
        <f t="shared" si="127"/>
        <v>99.99979569599563</v>
      </c>
    </row>
    <row r="2108" spans="1:21">
      <c r="A2108" s="43" t="s">
        <v>896</v>
      </c>
      <c r="B2108" s="44">
        <v>81.950020351253897</v>
      </c>
      <c r="C2108" s="44">
        <v>0.90987234404916495</v>
      </c>
      <c r="D2108" s="44"/>
      <c r="E2108" s="71">
        <v>48.542518826885903</v>
      </c>
      <c r="F2108" s="71">
        <v>2.6348461739876599</v>
      </c>
      <c r="G2108" s="69">
        <v>0.37934076259667698</v>
      </c>
      <c r="H2108" s="69">
        <v>3.9153533361717001E-2</v>
      </c>
      <c r="I2108" s="76">
        <v>0.43704170281791999</v>
      </c>
      <c r="J2108" s="44">
        <v>742.2</v>
      </c>
      <c r="K2108" s="44">
        <v>24.6</v>
      </c>
      <c r="L2108" s="44">
        <v>131.44999999999999</v>
      </c>
      <c r="M2108" s="44">
        <v>3.53</v>
      </c>
      <c r="N2108" s="44">
        <v>3828.5</v>
      </c>
      <c r="O2108" s="44">
        <v>78</v>
      </c>
      <c r="P2108" s="36"/>
      <c r="Q2108" s="44">
        <v>76.8</v>
      </c>
      <c r="R2108" s="44">
        <v>2.1</v>
      </c>
      <c r="S2108" s="41"/>
      <c r="T2108" s="41">
        <f t="shared" si="126"/>
        <v>-464.62533282616965</v>
      </c>
      <c r="U2108" s="41">
        <f t="shared" si="127"/>
        <v>-2812.5142639786995</v>
      </c>
    </row>
    <row r="2109" spans="1:21">
      <c r="A2109" s="43" t="s">
        <v>895</v>
      </c>
      <c r="B2109" s="44">
        <v>128.81094464733999</v>
      </c>
      <c r="C2109" s="44">
        <v>3.2581313955079199</v>
      </c>
      <c r="D2109" s="44"/>
      <c r="E2109" s="71">
        <v>50.240280082160403</v>
      </c>
      <c r="F2109" s="71">
        <v>3.36233825189758</v>
      </c>
      <c r="G2109" s="69">
        <v>4.7980169495941E-2</v>
      </c>
      <c r="H2109" s="69">
        <v>8.8781356889676803E-3</v>
      </c>
      <c r="I2109" s="76">
        <v>6.3898410168461803E-2</v>
      </c>
      <c r="J2109" s="44">
        <v>125.6</v>
      </c>
      <c r="K2109" s="44">
        <v>11.4</v>
      </c>
      <c r="L2109" s="44">
        <v>127.05</v>
      </c>
      <c r="M2109" s="44">
        <v>4.21</v>
      </c>
      <c r="N2109" s="44">
        <v>97.2</v>
      </c>
      <c r="O2109" s="44">
        <v>219</v>
      </c>
      <c r="P2109" s="36"/>
      <c r="Q2109" s="44">
        <v>127.1</v>
      </c>
      <c r="R2109" s="44">
        <v>4.2</v>
      </c>
      <c r="S2109" s="41"/>
      <c r="T2109" s="41">
        <f t="shared" si="126"/>
        <v>1.14128295946478</v>
      </c>
      <c r="U2109" s="41">
        <f t="shared" si="127"/>
        <v>23.49468713105076</v>
      </c>
    </row>
    <row r="2110" spans="1:21">
      <c r="A2110" s="43" t="s">
        <v>894</v>
      </c>
      <c r="B2110" s="44">
        <v>594.89407120509497</v>
      </c>
      <c r="C2110" s="44">
        <v>1.7448890782595601</v>
      </c>
      <c r="D2110" s="44"/>
      <c r="E2110" s="71">
        <v>37.715944945366701</v>
      </c>
      <c r="F2110" s="71">
        <v>1.63487517905141</v>
      </c>
      <c r="G2110" s="69">
        <v>4.9662196308513401E-2</v>
      </c>
      <c r="H2110" s="69">
        <v>3.84452416495037E-3</v>
      </c>
      <c r="I2110" s="76">
        <v>0.34908137282816298</v>
      </c>
      <c r="J2110" s="44">
        <v>169.33</v>
      </c>
      <c r="K2110" s="44">
        <v>5.8</v>
      </c>
      <c r="L2110" s="44">
        <v>168.69</v>
      </c>
      <c r="M2110" s="44">
        <v>3.61</v>
      </c>
      <c r="N2110" s="44">
        <v>178.2</v>
      </c>
      <c r="O2110" s="44">
        <v>90.2</v>
      </c>
      <c r="P2110" s="36"/>
      <c r="Q2110" s="44">
        <v>168.7</v>
      </c>
      <c r="R2110" s="44">
        <v>3.6</v>
      </c>
      <c r="S2110" s="41"/>
      <c r="T2110" s="41">
        <f t="shared" si="126"/>
        <v>-0.37939415495880896</v>
      </c>
      <c r="U2110" s="41">
        <f t="shared" si="127"/>
        <v>-5.6375600213409154</v>
      </c>
    </row>
    <row r="2111" spans="1:21">
      <c r="A2111" s="43" t="s">
        <v>893</v>
      </c>
      <c r="B2111" s="44">
        <v>270.19710604811002</v>
      </c>
      <c r="C2111" s="44">
        <v>2.21418863625231</v>
      </c>
      <c r="D2111" s="44"/>
      <c r="E2111" s="71">
        <v>37.478235717363702</v>
      </c>
      <c r="F2111" s="71">
        <v>1.4269591977632501</v>
      </c>
      <c r="G2111" s="69">
        <v>4.4957035949827501E-2</v>
      </c>
      <c r="H2111" s="69">
        <v>3.83040477741532E-3</v>
      </c>
      <c r="I2111" s="76">
        <v>-1.8971852367893401E-2</v>
      </c>
      <c r="J2111" s="44">
        <v>155.35</v>
      </c>
      <c r="K2111" s="44">
        <v>6.77</v>
      </c>
      <c r="L2111" s="44">
        <v>169.75</v>
      </c>
      <c r="M2111" s="44">
        <v>3.19</v>
      </c>
      <c r="N2111" s="44">
        <v>1.6000000000000001E-4</v>
      </c>
      <c r="O2111" s="44">
        <v>97.267319999999998</v>
      </c>
      <c r="P2111" s="36"/>
      <c r="Q2111" s="44">
        <v>170.4</v>
      </c>
      <c r="R2111" s="44">
        <v>3.2</v>
      </c>
      <c r="S2111" s="41"/>
      <c r="T2111" s="41">
        <f t="shared" si="126"/>
        <v>8.4830633284241568</v>
      </c>
      <c r="U2111" s="41">
        <f t="shared" si="127"/>
        <v>99.999905743740797</v>
      </c>
    </row>
    <row r="2112" spans="1:21">
      <c r="A2112" s="43" t="s">
        <v>892</v>
      </c>
      <c r="B2112" s="44">
        <v>303.94309633403901</v>
      </c>
      <c r="C2112" s="44">
        <v>12.924240199714299</v>
      </c>
      <c r="D2112" s="44"/>
      <c r="E2112" s="71">
        <v>8.5038373432714405</v>
      </c>
      <c r="F2112" s="71">
        <v>1.18100862521539</v>
      </c>
      <c r="G2112" s="69">
        <v>9.2999170160365102E-2</v>
      </c>
      <c r="H2112" s="69">
        <v>7.30764055373599E-3</v>
      </c>
      <c r="I2112" s="76">
        <v>0.25591159302352801</v>
      </c>
      <c r="J2112" s="44">
        <v>933.3</v>
      </c>
      <c r="K2112" s="44">
        <v>43</v>
      </c>
      <c r="L2112" s="44">
        <v>716.7</v>
      </c>
      <c r="M2112" s="44">
        <v>47.1</v>
      </c>
      <c r="N2112" s="44">
        <v>1487</v>
      </c>
      <c r="O2112" s="44">
        <v>74.400000000000006</v>
      </c>
      <c r="P2112" s="36"/>
      <c r="Q2112" s="44">
        <v>692</v>
      </c>
      <c r="R2112" s="44">
        <v>46</v>
      </c>
      <c r="S2112" s="41"/>
      <c r="T2112" s="41">
        <f t="shared" si="126"/>
        <v>-30.221850146504796</v>
      </c>
      <c r="U2112" s="41">
        <f t="shared" si="127"/>
        <v>-107.47872191991068</v>
      </c>
    </row>
    <row r="2113" spans="1:21">
      <c r="A2113" s="43"/>
      <c r="B2113" s="44"/>
      <c r="C2113" s="44"/>
      <c r="D2113" s="44"/>
      <c r="E2113" s="71"/>
      <c r="F2113" s="71"/>
      <c r="G2113" s="69"/>
      <c r="H2113" s="69"/>
      <c r="I2113" s="76"/>
      <c r="J2113" s="44"/>
      <c r="K2113" s="44"/>
      <c r="L2113" s="44"/>
      <c r="M2113" s="44"/>
      <c r="N2113" s="44"/>
      <c r="O2113" s="44"/>
      <c r="P2113" s="36"/>
      <c r="Q2113" s="44"/>
      <c r="R2113" s="44"/>
      <c r="S2113" s="41"/>
      <c r="T2113" s="41"/>
      <c r="U2113" s="41"/>
    </row>
    <row r="2114" spans="1:21">
      <c r="A2114" s="43" t="s">
        <v>891</v>
      </c>
      <c r="B2114" s="44">
        <v>1210.39688699159</v>
      </c>
      <c r="C2114" s="44">
        <v>51.694197364950902</v>
      </c>
      <c r="D2114" s="44"/>
      <c r="E2114" s="71">
        <v>97.566229608895597</v>
      </c>
      <c r="F2114" s="71">
        <v>3.8727609330827</v>
      </c>
      <c r="G2114" s="69">
        <v>4.6434852529846103E-2</v>
      </c>
      <c r="H2114" s="69">
        <v>3.3778379521405499E-3</v>
      </c>
      <c r="I2114" s="76">
        <v>0.50656200051105904</v>
      </c>
      <c r="J2114" s="44">
        <v>64.510000000000005</v>
      </c>
      <c r="K2114" s="44">
        <v>1.96</v>
      </c>
      <c r="L2114" s="44">
        <v>65.739999999999995</v>
      </c>
      <c r="M2114" s="44">
        <v>1.3</v>
      </c>
      <c r="N2114" s="44">
        <v>19.2</v>
      </c>
      <c r="O2114" s="44">
        <v>87.4</v>
      </c>
      <c r="P2114" s="36"/>
      <c r="Q2114" s="44">
        <v>65.8</v>
      </c>
      <c r="R2114" s="44">
        <v>1.3</v>
      </c>
      <c r="S2114" s="41"/>
      <c r="T2114" s="41">
        <f t="shared" ref="T2114:T2144" si="128">(L2114-J2114)/L2114*100</f>
        <v>1.8710069972619254</v>
      </c>
      <c r="U2114" s="41">
        <f t="shared" ref="U2114:U2144" si="129">(L2114-N2114)/L2114*100</f>
        <v>70.794037115911152</v>
      </c>
    </row>
    <row r="2115" spans="1:21">
      <c r="A2115" s="43" t="s">
        <v>890</v>
      </c>
      <c r="B2115" s="44">
        <v>624.71096133888</v>
      </c>
      <c r="C2115" s="44">
        <v>22.400890762261501</v>
      </c>
      <c r="D2115" s="44"/>
      <c r="E2115" s="71">
        <v>95.4318307718369</v>
      </c>
      <c r="F2115" s="71">
        <v>3.4802762894811301</v>
      </c>
      <c r="G2115" s="69">
        <v>4.7951926645369201E-2</v>
      </c>
      <c r="H2115" s="69">
        <v>4.1981393121782703E-3</v>
      </c>
      <c r="I2115" s="76">
        <v>-6.8718902964845799E-2</v>
      </c>
      <c r="J2115" s="44">
        <v>67.989999999999995</v>
      </c>
      <c r="K2115" s="44">
        <v>3.19</v>
      </c>
      <c r="L2115" s="44">
        <v>67.2</v>
      </c>
      <c r="M2115" s="44">
        <v>1.22</v>
      </c>
      <c r="N2115" s="44">
        <v>95.8</v>
      </c>
      <c r="O2115" s="44">
        <v>103.6</v>
      </c>
      <c r="P2115" s="36"/>
      <c r="Q2115" s="44">
        <v>67.2</v>
      </c>
      <c r="R2115" s="44">
        <v>1.2</v>
      </c>
      <c r="S2115" s="41"/>
      <c r="T2115" s="41">
        <f t="shared" si="128"/>
        <v>-1.1755952380952264</v>
      </c>
      <c r="U2115" s="41">
        <f t="shared" si="129"/>
        <v>-42.559523809523796</v>
      </c>
    </row>
    <row r="2116" spans="1:21">
      <c r="A2116" s="43" t="s">
        <v>889</v>
      </c>
      <c r="B2116" s="44">
        <v>831.53347504657404</v>
      </c>
      <c r="C2116" s="44">
        <v>12.2964125548841</v>
      </c>
      <c r="D2116" s="44"/>
      <c r="E2116" s="71">
        <v>94.567665881642</v>
      </c>
      <c r="F2116" s="71">
        <v>4.0326974107590301</v>
      </c>
      <c r="G2116" s="69">
        <v>4.3748609011337897E-2</v>
      </c>
      <c r="H2116" s="69">
        <v>5.2728646419870203E-3</v>
      </c>
      <c r="I2116" s="76">
        <v>0.384304632393482</v>
      </c>
      <c r="J2116" s="44">
        <v>62.76</v>
      </c>
      <c r="K2116" s="44">
        <v>3.39</v>
      </c>
      <c r="L2116" s="44">
        <v>67.81</v>
      </c>
      <c r="M2116" s="44">
        <v>1.44</v>
      </c>
      <c r="N2116" s="44">
        <v>1.7000000000000001E-4</v>
      </c>
      <c r="O2116" s="44">
        <v>145.03650999999999</v>
      </c>
      <c r="P2116" s="36"/>
      <c r="Q2116" s="44">
        <v>68.099999999999994</v>
      </c>
      <c r="R2116" s="44">
        <v>1.4</v>
      </c>
      <c r="S2116" s="41"/>
      <c r="T2116" s="41">
        <f t="shared" si="128"/>
        <v>7.4472791623654384</v>
      </c>
      <c r="U2116" s="41">
        <f t="shared" si="129"/>
        <v>99.999749299513354</v>
      </c>
    </row>
    <row r="2117" spans="1:21">
      <c r="A2117" s="43" t="s">
        <v>888</v>
      </c>
      <c r="B2117" s="44">
        <v>1081.25580158039</v>
      </c>
      <c r="C2117" s="44">
        <v>54.108628132446</v>
      </c>
      <c r="D2117" s="44"/>
      <c r="E2117" s="71">
        <v>93.470331209775395</v>
      </c>
      <c r="F2117" s="71">
        <v>3.3473685856878199</v>
      </c>
      <c r="G2117" s="69">
        <v>5.0385490840977203E-2</v>
      </c>
      <c r="H2117" s="69">
        <v>4.0477386491731002E-3</v>
      </c>
      <c r="I2117" s="76">
        <v>-0.10100593445225101</v>
      </c>
      <c r="J2117" s="44">
        <v>72.760000000000005</v>
      </c>
      <c r="K2117" s="44">
        <v>3.2</v>
      </c>
      <c r="L2117" s="44">
        <v>68.599999999999994</v>
      </c>
      <c r="M2117" s="44">
        <v>1.22</v>
      </c>
      <c r="N2117" s="44">
        <v>211.8</v>
      </c>
      <c r="O2117" s="44">
        <v>93.1</v>
      </c>
      <c r="P2117" s="36"/>
      <c r="Q2117" s="44">
        <v>68.400000000000006</v>
      </c>
      <c r="R2117" s="44">
        <v>1.2</v>
      </c>
      <c r="S2117" s="41"/>
      <c r="T2117" s="41">
        <f t="shared" si="128"/>
        <v>-6.0641399416909785</v>
      </c>
      <c r="U2117" s="41">
        <f t="shared" si="129"/>
        <v>-208.74635568513122</v>
      </c>
    </row>
    <row r="2118" spans="1:21">
      <c r="A2118" s="43" t="s">
        <v>887</v>
      </c>
      <c r="B2118" s="44">
        <v>1005.57214508226</v>
      </c>
      <c r="C2118" s="44">
        <v>65.406486162674</v>
      </c>
      <c r="D2118" s="44"/>
      <c r="E2118" s="71">
        <v>92.4526672779526</v>
      </c>
      <c r="F2118" s="71">
        <v>3.0729566334144298</v>
      </c>
      <c r="G2118" s="69">
        <v>4.5633397687319201E-2</v>
      </c>
      <c r="H2118" s="69">
        <v>3.29720818640114E-3</v>
      </c>
      <c r="I2118" s="76">
        <v>-0.11364533682351199</v>
      </c>
      <c r="J2118" s="44">
        <v>66.819999999999993</v>
      </c>
      <c r="K2118" s="44">
        <v>2.68</v>
      </c>
      <c r="L2118" s="44">
        <v>69.349999999999994</v>
      </c>
      <c r="M2118" s="44">
        <v>1.1499999999999999</v>
      </c>
      <c r="N2118" s="44">
        <v>1.7000000000000001E-4</v>
      </c>
      <c r="O2118" s="44">
        <v>83.49682</v>
      </c>
      <c r="P2118" s="36"/>
      <c r="Q2118" s="44">
        <v>69.5</v>
      </c>
      <c r="R2118" s="44">
        <v>1.1000000000000001</v>
      </c>
      <c r="S2118" s="41"/>
      <c r="T2118" s="41">
        <f t="shared" si="128"/>
        <v>3.6481614996395115</v>
      </c>
      <c r="U2118" s="41">
        <f t="shared" si="129"/>
        <v>99.999754866618602</v>
      </c>
    </row>
    <row r="2119" spans="1:21">
      <c r="A2119" s="43" t="s">
        <v>886</v>
      </c>
      <c r="B2119" s="44">
        <v>1246.9332773139699</v>
      </c>
      <c r="C2119" s="44">
        <v>40.515430463999003</v>
      </c>
      <c r="D2119" s="44"/>
      <c r="E2119" s="71">
        <v>91.421435084792606</v>
      </c>
      <c r="F2119" s="71">
        <v>2.7281154205840101</v>
      </c>
      <c r="G2119" s="69">
        <v>4.8340728340519903E-2</v>
      </c>
      <c r="H2119" s="69">
        <v>3.6761072936621602E-3</v>
      </c>
      <c r="I2119" s="76">
        <v>0.325490350777842</v>
      </c>
      <c r="J2119" s="44">
        <v>71.42</v>
      </c>
      <c r="K2119" s="44">
        <v>2.4900000000000002</v>
      </c>
      <c r="L2119" s="44">
        <v>70.13</v>
      </c>
      <c r="M2119" s="44">
        <v>1.04</v>
      </c>
      <c r="N2119" s="44">
        <v>114.9</v>
      </c>
      <c r="O2119" s="44">
        <v>89.7</v>
      </c>
      <c r="P2119" s="36"/>
      <c r="Q2119" s="44">
        <v>70.099999999999994</v>
      </c>
      <c r="R2119" s="44">
        <v>1</v>
      </c>
      <c r="S2119" s="41"/>
      <c r="T2119" s="41">
        <f t="shared" si="128"/>
        <v>-1.8394410380721606</v>
      </c>
      <c r="U2119" s="41">
        <f t="shared" si="129"/>
        <v>-63.838585484100975</v>
      </c>
    </row>
    <row r="2120" spans="1:21">
      <c r="A2120" s="43" t="s">
        <v>885</v>
      </c>
      <c r="B2120" s="44">
        <v>1244.54929571104</v>
      </c>
      <c r="C2120" s="44">
        <v>73.771584446090202</v>
      </c>
      <c r="D2120" s="44"/>
      <c r="E2120" s="71">
        <v>91.601889537452607</v>
      </c>
      <c r="F2120" s="71">
        <v>3.36351221052572</v>
      </c>
      <c r="G2120" s="69">
        <v>4.6039980519295497E-2</v>
      </c>
      <c r="H2120" s="69">
        <v>3.8375159166706601E-3</v>
      </c>
      <c r="I2120" s="76">
        <v>0.53888361470273705</v>
      </c>
      <c r="J2120" s="44">
        <v>68.010000000000005</v>
      </c>
      <c r="K2120" s="44">
        <v>2.3199999999999998</v>
      </c>
      <c r="L2120" s="44">
        <v>69.989999999999995</v>
      </c>
      <c r="M2120" s="44">
        <v>1.28</v>
      </c>
      <c r="N2120" s="44">
        <v>1.7000000000000001E-4</v>
      </c>
      <c r="O2120" s="44">
        <v>94.032499999999999</v>
      </c>
      <c r="P2120" s="36"/>
      <c r="Q2120" s="44">
        <v>70.099999999999994</v>
      </c>
      <c r="R2120" s="44">
        <v>1.3</v>
      </c>
      <c r="S2120" s="41"/>
      <c r="T2120" s="41">
        <f t="shared" si="128"/>
        <v>2.8289755679382624</v>
      </c>
      <c r="U2120" s="41">
        <f t="shared" si="129"/>
        <v>99.99975710815832</v>
      </c>
    </row>
    <row r="2121" spans="1:21">
      <c r="A2121" s="43" t="s">
        <v>884</v>
      </c>
      <c r="B2121" s="44">
        <v>1145.73888833605</v>
      </c>
      <c r="C2121" s="44">
        <v>83.790246203147106</v>
      </c>
      <c r="D2121" s="44"/>
      <c r="E2121" s="71">
        <v>91.478988090006396</v>
      </c>
      <c r="F2121" s="71">
        <v>2.9194982756126802</v>
      </c>
      <c r="G2121" s="69">
        <v>4.6176720915205603E-2</v>
      </c>
      <c r="H2121" s="69">
        <v>2.97646376290497E-3</v>
      </c>
      <c r="I2121" s="76">
        <v>0.571331499611064</v>
      </c>
      <c r="J2121" s="44">
        <v>68.290000000000006</v>
      </c>
      <c r="K2121" s="44">
        <v>1.75</v>
      </c>
      <c r="L2121" s="44">
        <v>70.09</v>
      </c>
      <c r="M2121" s="44">
        <v>1.1100000000000001</v>
      </c>
      <c r="N2121" s="44">
        <v>5.77</v>
      </c>
      <c r="O2121" s="44">
        <v>77.599999999999994</v>
      </c>
      <c r="P2121" s="36"/>
      <c r="Q2121" s="44">
        <v>70.2</v>
      </c>
      <c r="R2121" s="44">
        <v>1.1000000000000001</v>
      </c>
      <c r="S2121" s="41"/>
      <c r="T2121" s="41">
        <f t="shared" si="128"/>
        <v>2.5681266942502456</v>
      </c>
      <c r="U2121" s="41">
        <f t="shared" si="129"/>
        <v>91.767727207875595</v>
      </c>
    </row>
    <row r="2122" spans="1:21">
      <c r="A2122" s="43" t="s">
        <v>883</v>
      </c>
      <c r="B2122" s="44">
        <v>1496.03560952306</v>
      </c>
      <c r="C2122" s="44">
        <v>17.9467873648906</v>
      </c>
      <c r="D2122" s="44"/>
      <c r="E2122" s="71">
        <v>91.022660956485794</v>
      </c>
      <c r="F2122" s="71">
        <v>2.5885543144083401</v>
      </c>
      <c r="G2122" s="69">
        <v>4.9028955829704603E-2</v>
      </c>
      <c r="H2122" s="69">
        <v>2.45317646692092E-3</v>
      </c>
      <c r="I2122" s="76">
        <v>-2.2120231759226901E-2</v>
      </c>
      <c r="J2122" s="44">
        <v>72.709999999999994</v>
      </c>
      <c r="K2122" s="44">
        <v>2.04</v>
      </c>
      <c r="L2122" s="44">
        <v>70.44</v>
      </c>
      <c r="M2122" s="44">
        <v>1</v>
      </c>
      <c r="N2122" s="44">
        <v>148.19999999999999</v>
      </c>
      <c r="O2122" s="44">
        <v>58.7</v>
      </c>
      <c r="P2122" s="36"/>
      <c r="Q2122" s="44">
        <v>70.3</v>
      </c>
      <c r="R2122" s="44">
        <v>1</v>
      </c>
      <c r="S2122" s="41"/>
      <c r="T2122" s="41">
        <f t="shared" si="128"/>
        <v>-3.2226007950028333</v>
      </c>
      <c r="U2122" s="41">
        <f t="shared" si="129"/>
        <v>-110.39182282793867</v>
      </c>
    </row>
    <row r="2123" spans="1:21">
      <c r="A2123" s="43" t="s">
        <v>882</v>
      </c>
      <c r="B2123" s="44">
        <v>1039.2583567106601</v>
      </c>
      <c r="C2123" s="44">
        <v>34.803417591218903</v>
      </c>
      <c r="D2123" s="44"/>
      <c r="E2123" s="71">
        <v>90.903116324574498</v>
      </c>
      <c r="F2123" s="71">
        <v>3.4043659687776899</v>
      </c>
      <c r="G2123" s="69">
        <v>4.9904074369160598E-2</v>
      </c>
      <c r="H2123" s="69">
        <v>3.8485038060790499E-3</v>
      </c>
      <c r="I2123" s="76">
        <v>0.342575713334698</v>
      </c>
      <c r="J2123" s="44">
        <v>74.06</v>
      </c>
      <c r="K2123" s="44">
        <v>2.62</v>
      </c>
      <c r="L2123" s="44">
        <v>70.53</v>
      </c>
      <c r="M2123" s="44">
        <v>1.31</v>
      </c>
      <c r="N2123" s="44">
        <v>189.5</v>
      </c>
      <c r="O2123" s="44">
        <v>89.7</v>
      </c>
      <c r="P2123" s="36"/>
      <c r="Q2123" s="44">
        <v>70.3</v>
      </c>
      <c r="R2123" s="44">
        <v>1.3</v>
      </c>
      <c r="S2123" s="41"/>
      <c r="T2123" s="41">
        <f t="shared" si="128"/>
        <v>-5.0049624273358875</v>
      </c>
      <c r="U2123" s="41">
        <f t="shared" si="129"/>
        <v>-168.67999432865446</v>
      </c>
    </row>
    <row r="2124" spans="1:21">
      <c r="A2124" s="43" t="s">
        <v>881</v>
      </c>
      <c r="B2124" s="44">
        <v>950.21564913442796</v>
      </c>
      <c r="C2124" s="44">
        <v>67.225014936637507</v>
      </c>
      <c r="D2124" s="44"/>
      <c r="E2124" s="71">
        <v>90.8449738217831</v>
      </c>
      <c r="F2124" s="71">
        <v>2.7702665663402302</v>
      </c>
      <c r="G2124" s="69">
        <v>4.7266341034757298E-2</v>
      </c>
      <c r="H2124" s="69">
        <v>4.4867462060882296E-3</v>
      </c>
      <c r="I2124" s="76">
        <v>0.33197902001977198</v>
      </c>
      <c r="J2124" s="44">
        <v>70.319999999999993</v>
      </c>
      <c r="K2124" s="44">
        <v>3.04</v>
      </c>
      <c r="L2124" s="44">
        <v>70.569999999999993</v>
      </c>
      <c r="M2124" s="44">
        <v>1.07</v>
      </c>
      <c r="N2124" s="44">
        <v>61.6</v>
      </c>
      <c r="O2124" s="44">
        <v>113.1</v>
      </c>
      <c r="P2124" s="36"/>
      <c r="Q2124" s="44">
        <v>70.599999999999994</v>
      </c>
      <c r="R2124" s="44">
        <v>1.1000000000000001</v>
      </c>
      <c r="S2124" s="41"/>
      <c r="T2124" s="41">
        <f t="shared" si="128"/>
        <v>0.35425818336403575</v>
      </c>
      <c r="U2124" s="41">
        <f t="shared" si="129"/>
        <v>12.710783619101591</v>
      </c>
    </row>
    <row r="2125" spans="1:21">
      <c r="A2125" s="43" t="s">
        <v>880</v>
      </c>
      <c r="B2125" s="44">
        <v>894.04046193556803</v>
      </c>
      <c r="C2125" s="44">
        <v>78.122987178576196</v>
      </c>
      <c r="D2125" s="44"/>
      <c r="E2125" s="71">
        <v>90.131126780100004</v>
      </c>
      <c r="F2125" s="71">
        <v>2.6792849408213999</v>
      </c>
      <c r="G2125" s="69">
        <v>5.2588533965721301E-2</v>
      </c>
      <c r="H2125" s="69">
        <v>4.0430509565685504E-3</v>
      </c>
      <c r="I2125" s="76">
        <v>0.30415772396952301</v>
      </c>
      <c r="J2125" s="44">
        <v>78.53</v>
      </c>
      <c r="K2125" s="44">
        <v>2.78</v>
      </c>
      <c r="L2125" s="44">
        <v>71.13</v>
      </c>
      <c r="M2125" s="44">
        <v>1.05</v>
      </c>
      <c r="N2125" s="44">
        <v>310.10000000000002</v>
      </c>
      <c r="O2125" s="44">
        <v>87.5</v>
      </c>
      <c r="P2125" s="36"/>
      <c r="Q2125" s="44">
        <v>70.7</v>
      </c>
      <c r="R2125" s="44">
        <v>1</v>
      </c>
      <c r="S2125" s="41"/>
      <c r="T2125" s="41">
        <f t="shared" si="128"/>
        <v>-10.403486573878821</v>
      </c>
      <c r="U2125" s="41">
        <f t="shared" si="129"/>
        <v>-335.96232250808384</v>
      </c>
    </row>
    <row r="2126" spans="1:21">
      <c r="A2126" s="43" t="s">
        <v>879</v>
      </c>
      <c r="B2126" s="44">
        <v>466.94021973836999</v>
      </c>
      <c r="C2126" s="44">
        <v>8.7960282029588406</v>
      </c>
      <c r="D2126" s="44"/>
      <c r="E2126" s="71">
        <v>90.564886881499305</v>
      </c>
      <c r="F2126" s="71">
        <v>3.9688312607896701</v>
      </c>
      <c r="G2126" s="69">
        <v>4.4924830108007498E-2</v>
      </c>
      <c r="H2126" s="69">
        <v>3.9334793267433903E-3</v>
      </c>
      <c r="I2126" s="76">
        <v>-0.11512752781854101</v>
      </c>
      <c r="J2126" s="44">
        <v>67.150000000000006</v>
      </c>
      <c r="K2126" s="44">
        <v>3.32</v>
      </c>
      <c r="L2126" s="44">
        <v>70.790000000000006</v>
      </c>
      <c r="M2126" s="44">
        <v>1.54</v>
      </c>
      <c r="N2126" s="44">
        <v>1.6000000000000001E-4</v>
      </c>
      <c r="O2126" s="44">
        <v>96.390870000000007</v>
      </c>
      <c r="P2126" s="36"/>
      <c r="Q2126" s="44">
        <v>71</v>
      </c>
      <c r="R2126" s="44">
        <v>1.5</v>
      </c>
      <c r="S2126" s="41"/>
      <c r="T2126" s="41">
        <f t="shared" si="128"/>
        <v>5.1419692046899286</v>
      </c>
      <c r="U2126" s="41">
        <f t="shared" si="129"/>
        <v>99.999773979375632</v>
      </c>
    </row>
    <row r="2127" spans="1:21">
      <c r="A2127" s="43" t="s">
        <v>878</v>
      </c>
      <c r="B2127" s="44">
        <v>220.804908768372</v>
      </c>
      <c r="C2127" s="44">
        <v>2.38294619021688</v>
      </c>
      <c r="D2127" s="44"/>
      <c r="E2127" s="71">
        <v>89.528223865857697</v>
      </c>
      <c r="F2127" s="71">
        <v>4.1144556858382701</v>
      </c>
      <c r="G2127" s="69">
        <v>5.2605066949290402E-2</v>
      </c>
      <c r="H2127" s="69">
        <v>1.0292229671286301E-2</v>
      </c>
      <c r="I2127" s="76">
        <v>0.29931576047191299</v>
      </c>
      <c r="J2127" s="44">
        <v>79.069999999999993</v>
      </c>
      <c r="K2127" s="44">
        <v>7.12</v>
      </c>
      <c r="L2127" s="44">
        <v>71.61</v>
      </c>
      <c r="M2127" s="44">
        <v>1.64</v>
      </c>
      <c r="N2127" s="44">
        <v>311</v>
      </c>
      <c r="O2127" s="44">
        <v>223</v>
      </c>
      <c r="P2127" s="36"/>
      <c r="Q2127" s="44">
        <v>71.099999999999994</v>
      </c>
      <c r="R2127" s="44">
        <v>1.6</v>
      </c>
      <c r="S2127" s="41"/>
      <c r="T2127" s="41">
        <f t="shared" si="128"/>
        <v>-10.417539449797506</v>
      </c>
      <c r="U2127" s="41">
        <f t="shared" si="129"/>
        <v>-334.29688590978913</v>
      </c>
    </row>
    <row r="2128" spans="1:21">
      <c r="A2128" s="43" t="s">
        <v>877</v>
      </c>
      <c r="B2128" s="44">
        <v>803.51642305655798</v>
      </c>
      <c r="C2128" s="44">
        <v>38.326679855402702</v>
      </c>
      <c r="D2128" s="44"/>
      <c r="E2128" s="71">
        <v>89.973974657651297</v>
      </c>
      <c r="F2128" s="71">
        <v>3.64047614970834</v>
      </c>
      <c r="G2128" s="69">
        <v>4.8161994947908897E-2</v>
      </c>
      <c r="H2128" s="69">
        <v>4.2149641046067702E-3</v>
      </c>
      <c r="I2128" s="76">
        <v>0.45012679177922499</v>
      </c>
      <c r="J2128" s="44">
        <v>72.27</v>
      </c>
      <c r="K2128" s="44">
        <v>2.73</v>
      </c>
      <c r="L2128" s="44">
        <v>71.25</v>
      </c>
      <c r="M2128" s="44">
        <v>1.43</v>
      </c>
      <c r="N2128" s="44">
        <v>106</v>
      </c>
      <c r="O2128" s="44">
        <v>103</v>
      </c>
      <c r="P2128" s="36"/>
      <c r="Q2128" s="44">
        <v>71.2</v>
      </c>
      <c r="R2128" s="44">
        <v>1.4</v>
      </c>
      <c r="S2128" s="41"/>
      <c r="T2128" s="41">
        <f t="shared" si="128"/>
        <v>-1.4315789473684155</v>
      </c>
      <c r="U2128" s="41">
        <f t="shared" si="129"/>
        <v>-48.771929824561404</v>
      </c>
    </row>
    <row r="2129" spans="1:21">
      <c r="A2129" s="43" t="s">
        <v>876</v>
      </c>
      <c r="B2129" s="44">
        <v>1231.87131160339</v>
      </c>
      <c r="C2129" s="44">
        <v>76.344076801236</v>
      </c>
      <c r="D2129" s="44"/>
      <c r="E2129" s="71">
        <v>88.228250772944605</v>
      </c>
      <c r="F2129" s="71">
        <v>2.4398892913226198</v>
      </c>
      <c r="G2129" s="69">
        <v>4.6695446955228703E-2</v>
      </c>
      <c r="H2129" s="69">
        <v>4.2898355508574999E-3</v>
      </c>
      <c r="I2129" s="76">
        <v>0.26244474135540702</v>
      </c>
      <c r="J2129" s="44">
        <v>71.489999999999995</v>
      </c>
      <c r="K2129" s="44">
        <v>3.06</v>
      </c>
      <c r="L2129" s="44">
        <v>72.650000000000006</v>
      </c>
      <c r="M2129" s="44">
        <v>1</v>
      </c>
      <c r="N2129" s="44">
        <v>32.6</v>
      </c>
      <c r="O2129" s="44">
        <v>110</v>
      </c>
      <c r="P2129" s="36"/>
      <c r="Q2129" s="44">
        <v>72.7</v>
      </c>
      <c r="R2129" s="44">
        <v>1</v>
      </c>
      <c r="S2129" s="41"/>
      <c r="T2129" s="41">
        <f t="shared" si="128"/>
        <v>1.5966964900206617</v>
      </c>
      <c r="U2129" s="41">
        <f t="shared" si="129"/>
        <v>55.127322780454236</v>
      </c>
    </row>
    <row r="2130" spans="1:21">
      <c r="A2130" s="43" t="s">
        <v>875</v>
      </c>
      <c r="B2130" s="44">
        <v>920.29821939017302</v>
      </c>
      <c r="C2130" s="44">
        <v>129.771006504376</v>
      </c>
      <c r="D2130" s="44"/>
      <c r="E2130" s="71">
        <v>86.9224761364123</v>
      </c>
      <c r="F2130" s="71">
        <v>2.8177626983570101</v>
      </c>
      <c r="G2130" s="69">
        <v>5.0693017114510498E-2</v>
      </c>
      <c r="H2130" s="69">
        <v>3.57748035411706E-3</v>
      </c>
      <c r="I2130" s="76">
        <v>0.39287508766440599</v>
      </c>
      <c r="J2130" s="44">
        <v>78.5</v>
      </c>
      <c r="K2130" s="44">
        <v>2.46</v>
      </c>
      <c r="L2130" s="44">
        <v>73.739999999999995</v>
      </c>
      <c r="M2130" s="44">
        <v>1.19</v>
      </c>
      <c r="N2130" s="44">
        <v>225.9</v>
      </c>
      <c r="O2130" s="44">
        <v>81.599999999999994</v>
      </c>
      <c r="P2130" s="36"/>
      <c r="Q2130" s="44">
        <v>73.400000000000006</v>
      </c>
      <c r="R2130" s="44">
        <v>1.2</v>
      </c>
      <c r="S2130" s="41"/>
      <c r="T2130" s="41">
        <f t="shared" si="128"/>
        <v>-6.4551125576349415</v>
      </c>
      <c r="U2130" s="41">
        <f t="shared" si="129"/>
        <v>-206.34662327095205</v>
      </c>
    </row>
    <row r="2131" spans="1:21">
      <c r="A2131" s="43" t="s">
        <v>874</v>
      </c>
      <c r="B2131" s="44">
        <v>1079.78726617911</v>
      </c>
      <c r="C2131" s="44">
        <v>122.82858675498299</v>
      </c>
      <c r="D2131" s="44"/>
      <c r="E2131" s="71">
        <v>86.1238106909816</v>
      </c>
      <c r="F2131" s="71">
        <v>2.6934906475712501</v>
      </c>
      <c r="G2131" s="69">
        <v>4.72994550971748E-2</v>
      </c>
      <c r="H2131" s="69">
        <v>3.60583738353312E-3</v>
      </c>
      <c r="I2131" s="76">
        <v>0.58348579349882701</v>
      </c>
      <c r="J2131" s="44">
        <v>74.08</v>
      </c>
      <c r="K2131" s="44">
        <v>2.2599999999999998</v>
      </c>
      <c r="L2131" s="44">
        <v>74.42</v>
      </c>
      <c r="M2131" s="44">
        <v>1.1599999999999999</v>
      </c>
      <c r="N2131" s="44">
        <v>63.3</v>
      </c>
      <c r="O2131" s="44">
        <v>90.8</v>
      </c>
      <c r="P2131" s="36"/>
      <c r="Q2131" s="44">
        <v>74.400000000000006</v>
      </c>
      <c r="R2131" s="44">
        <v>1.2</v>
      </c>
      <c r="S2131" s="41"/>
      <c r="T2131" s="41">
        <f t="shared" si="128"/>
        <v>0.45686643375437169</v>
      </c>
      <c r="U2131" s="41">
        <f t="shared" si="129"/>
        <v>14.942219833378129</v>
      </c>
    </row>
    <row r="2132" spans="1:21">
      <c r="A2132" s="43" t="s">
        <v>873</v>
      </c>
      <c r="B2132" s="44">
        <v>1066.9252937906101</v>
      </c>
      <c r="C2132" s="44">
        <v>102.26570815545701</v>
      </c>
      <c r="D2132" s="44"/>
      <c r="E2132" s="71">
        <v>83.963064456800097</v>
      </c>
      <c r="F2132" s="71">
        <v>2.6165142606904399</v>
      </c>
      <c r="G2132" s="69">
        <v>4.9673247074337103E-2</v>
      </c>
      <c r="H2132" s="69">
        <v>3.6757305198939598E-3</v>
      </c>
      <c r="I2132" s="76">
        <v>-8.2379916419091495E-2</v>
      </c>
      <c r="J2132" s="44">
        <v>79.59</v>
      </c>
      <c r="K2132" s="44">
        <v>3.16</v>
      </c>
      <c r="L2132" s="44">
        <v>76.319999999999993</v>
      </c>
      <c r="M2132" s="44">
        <v>1.18</v>
      </c>
      <c r="N2132" s="44">
        <v>178.7</v>
      </c>
      <c r="O2132" s="44">
        <v>86.3</v>
      </c>
      <c r="P2132" s="36"/>
      <c r="Q2132" s="44">
        <v>76.2</v>
      </c>
      <c r="R2132" s="44">
        <v>1.2</v>
      </c>
      <c r="S2132" s="41"/>
      <c r="T2132" s="41">
        <f t="shared" si="128"/>
        <v>-4.2845911949685673</v>
      </c>
      <c r="U2132" s="41">
        <f t="shared" si="129"/>
        <v>-134.14570230607967</v>
      </c>
    </row>
    <row r="2133" spans="1:21">
      <c r="A2133" s="43" t="s">
        <v>872</v>
      </c>
      <c r="B2133" s="44">
        <v>942.048273871996</v>
      </c>
      <c r="C2133" s="44">
        <v>60.309306404454503</v>
      </c>
      <c r="D2133" s="44"/>
      <c r="E2133" s="71">
        <v>84.315784587714504</v>
      </c>
      <c r="F2133" s="71">
        <v>2.6961413819922999</v>
      </c>
      <c r="G2133" s="69">
        <v>4.4417722446019103E-2</v>
      </c>
      <c r="H2133" s="69">
        <v>4.1376652321083304E-3</v>
      </c>
      <c r="I2133" s="76">
        <v>0.132632365309516</v>
      </c>
      <c r="J2133" s="44">
        <v>71.17</v>
      </c>
      <c r="K2133" s="44">
        <v>3.24</v>
      </c>
      <c r="L2133" s="44">
        <v>76.010000000000005</v>
      </c>
      <c r="M2133" s="44">
        <v>1.21</v>
      </c>
      <c r="N2133" s="44">
        <v>1.4999999999999999E-4</v>
      </c>
      <c r="O2133" s="44">
        <v>111.97235999999999</v>
      </c>
      <c r="P2133" s="36"/>
      <c r="Q2133" s="44">
        <v>76.3</v>
      </c>
      <c r="R2133" s="44">
        <v>1.2</v>
      </c>
      <c r="S2133" s="41"/>
      <c r="T2133" s="41">
        <f t="shared" si="128"/>
        <v>6.3675832127351697</v>
      </c>
      <c r="U2133" s="41">
        <f t="shared" si="129"/>
        <v>99.999802657545061</v>
      </c>
    </row>
    <row r="2134" spans="1:21">
      <c r="A2134" s="43" t="s">
        <v>871</v>
      </c>
      <c r="B2134" s="44">
        <v>1311.0173913736501</v>
      </c>
      <c r="C2134" s="44">
        <v>75.8058732444171</v>
      </c>
      <c r="D2134" s="44"/>
      <c r="E2134" s="71">
        <v>83.526683984414404</v>
      </c>
      <c r="F2134" s="71">
        <v>2.1394224660265002</v>
      </c>
      <c r="G2134" s="69">
        <v>4.9428889062946402E-2</v>
      </c>
      <c r="H2134" s="69">
        <v>3.6450561668151501E-3</v>
      </c>
      <c r="I2134" s="76">
        <v>0.110322355074384</v>
      </c>
      <c r="J2134" s="44">
        <v>79.61</v>
      </c>
      <c r="K2134" s="44">
        <v>2.88</v>
      </c>
      <c r="L2134" s="44">
        <v>76.72</v>
      </c>
      <c r="M2134" s="44">
        <v>0.98</v>
      </c>
      <c r="N2134" s="44">
        <v>167.2</v>
      </c>
      <c r="O2134" s="44">
        <v>86.1</v>
      </c>
      <c r="P2134" s="36"/>
      <c r="Q2134" s="44">
        <v>76.5</v>
      </c>
      <c r="R2134" s="44">
        <v>1</v>
      </c>
      <c r="S2134" s="41"/>
      <c r="T2134" s="41">
        <f t="shared" si="128"/>
        <v>-3.7669447340980198</v>
      </c>
      <c r="U2134" s="41">
        <f t="shared" si="129"/>
        <v>-117.93534932221061</v>
      </c>
    </row>
    <row r="2135" spans="1:21">
      <c r="A2135" s="43" t="s">
        <v>870</v>
      </c>
      <c r="B2135" s="44">
        <v>636.04675523892502</v>
      </c>
      <c r="C2135" s="44">
        <v>16.100780932340101</v>
      </c>
      <c r="D2135" s="44"/>
      <c r="E2135" s="71">
        <v>83.506374717454193</v>
      </c>
      <c r="F2135" s="71">
        <v>3.4931385809423001</v>
      </c>
      <c r="G2135" s="69">
        <v>4.4684420820195997E-2</v>
      </c>
      <c r="H2135" s="69">
        <v>5.1049164782208797E-3</v>
      </c>
      <c r="I2135" s="76">
        <v>3.6577651879640703E-2</v>
      </c>
      <c r="J2135" s="44">
        <v>72.25</v>
      </c>
      <c r="K2135" s="44">
        <v>4.1900000000000004</v>
      </c>
      <c r="L2135" s="44">
        <v>76.739999999999995</v>
      </c>
      <c r="M2135" s="44">
        <v>1.6</v>
      </c>
      <c r="N2135" s="44">
        <v>1.4999999999999999E-4</v>
      </c>
      <c r="O2135" s="44">
        <v>128.29537999999999</v>
      </c>
      <c r="P2135" s="36"/>
      <c r="Q2135" s="44">
        <v>77</v>
      </c>
      <c r="R2135" s="44">
        <v>1.6</v>
      </c>
      <c r="S2135" s="41"/>
      <c r="T2135" s="41">
        <f t="shared" si="128"/>
        <v>5.8509252019807079</v>
      </c>
      <c r="U2135" s="41">
        <f t="shared" si="129"/>
        <v>99.999804534792801</v>
      </c>
    </row>
    <row r="2136" spans="1:21">
      <c r="A2136" s="43" t="s">
        <v>869</v>
      </c>
      <c r="B2136" s="44">
        <v>1143.6433196794601</v>
      </c>
      <c r="C2136" s="44">
        <v>27.067058935875998</v>
      </c>
      <c r="D2136" s="44"/>
      <c r="E2136" s="71">
        <v>80.265129622852001</v>
      </c>
      <c r="F2136" s="71">
        <v>3.2146087787932101</v>
      </c>
      <c r="G2136" s="69">
        <v>4.74120532076052E-2</v>
      </c>
      <c r="H2136" s="69">
        <v>3.5256994032772599E-3</v>
      </c>
      <c r="I2136" s="76">
        <v>0.17072281395578701</v>
      </c>
      <c r="J2136" s="44">
        <v>79.47</v>
      </c>
      <c r="K2136" s="44">
        <v>2.99</v>
      </c>
      <c r="L2136" s="44">
        <v>79.819999999999993</v>
      </c>
      <c r="M2136" s="44">
        <v>1.59</v>
      </c>
      <c r="N2136" s="44">
        <v>69</v>
      </c>
      <c r="O2136" s="44">
        <v>88.5</v>
      </c>
      <c r="P2136" s="36"/>
      <c r="Q2136" s="44">
        <v>79.8</v>
      </c>
      <c r="R2136" s="44">
        <v>1.6</v>
      </c>
      <c r="S2136" s="41"/>
      <c r="T2136" s="41">
        <f t="shared" si="128"/>
        <v>0.43848659483837926</v>
      </c>
      <c r="U2136" s="41">
        <f t="shared" si="129"/>
        <v>13.555499874718107</v>
      </c>
    </row>
    <row r="2137" spans="1:21">
      <c r="A2137" s="43" t="s">
        <v>868</v>
      </c>
      <c r="B2137" s="44">
        <v>837.73676986077101</v>
      </c>
      <c r="C2137" s="44">
        <v>20.209000028950499</v>
      </c>
      <c r="D2137" s="44"/>
      <c r="E2137" s="71">
        <v>78.904670092473395</v>
      </c>
      <c r="F2137" s="71">
        <v>3.6475754416226698</v>
      </c>
      <c r="G2137" s="69">
        <v>4.9402748120142198E-2</v>
      </c>
      <c r="H2137" s="69">
        <v>4.9531624094255903E-3</v>
      </c>
      <c r="I2137" s="76">
        <v>0.14200231985167899</v>
      </c>
      <c r="J2137" s="44">
        <v>84.04</v>
      </c>
      <c r="K2137" s="44">
        <v>4.21</v>
      </c>
      <c r="L2137" s="44">
        <v>81.19</v>
      </c>
      <c r="M2137" s="44">
        <v>1.86</v>
      </c>
      <c r="N2137" s="44">
        <v>166</v>
      </c>
      <c r="O2137" s="44">
        <v>117</v>
      </c>
      <c r="P2137" s="36"/>
      <c r="Q2137" s="44">
        <v>81</v>
      </c>
      <c r="R2137" s="44">
        <v>1.9</v>
      </c>
      <c r="S2137" s="41"/>
      <c r="T2137" s="41">
        <f t="shared" si="128"/>
        <v>-3.5102845177977691</v>
      </c>
      <c r="U2137" s="41">
        <f t="shared" si="129"/>
        <v>-104.45867717699224</v>
      </c>
    </row>
    <row r="2138" spans="1:21">
      <c r="A2138" s="43" t="s">
        <v>867</v>
      </c>
      <c r="B2138" s="44">
        <v>659.68122402243796</v>
      </c>
      <c r="C2138" s="44">
        <v>12.5958285914488</v>
      </c>
      <c r="D2138" s="44"/>
      <c r="E2138" s="71">
        <v>77.366917360336004</v>
      </c>
      <c r="F2138" s="71">
        <v>2.7627092370122899</v>
      </c>
      <c r="G2138" s="69">
        <v>4.8092056381056798E-2</v>
      </c>
      <c r="H2138" s="69">
        <v>4.1559163847114597E-3</v>
      </c>
      <c r="I2138" s="76">
        <v>6.3220459695490006E-2</v>
      </c>
      <c r="J2138" s="44">
        <v>83.46</v>
      </c>
      <c r="K2138" s="44">
        <v>3.66</v>
      </c>
      <c r="L2138" s="44">
        <v>82.79</v>
      </c>
      <c r="M2138" s="44">
        <v>1.47</v>
      </c>
      <c r="N2138" s="44">
        <v>103</v>
      </c>
      <c r="O2138" s="44">
        <v>102</v>
      </c>
      <c r="P2138" s="36"/>
      <c r="Q2138" s="44">
        <v>82.7</v>
      </c>
      <c r="R2138" s="44">
        <v>1.5</v>
      </c>
      <c r="S2138" s="41"/>
      <c r="T2138" s="41">
        <f t="shared" si="128"/>
        <v>-0.80927648266697372</v>
      </c>
      <c r="U2138" s="41">
        <f t="shared" si="129"/>
        <v>-24.411160768208713</v>
      </c>
    </row>
    <row r="2139" spans="1:21">
      <c r="A2139" s="43" t="s">
        <v>866</v>
      </c>
      <c r="B2139" s="44">
        <v>1108.6777010916701</v>
      </c>
      <c r="C2139" s="44">
        <v>60.544892787408102</v>
      </c>
      <c r="D2139" s="44"/>
      <c r="E2139" s="71">
        <v>73.564769004300601</v>
      </c>
      <c r="F2139" s="71">
        <v>2.5140643810429202</v>
      </c>
      <c r="G2139" s="69">
        <v>4.9421480257551498E-2</v>
      </c>
      <c r="H2139" s="69">
        <v>3.0773562868714002E-3</v>
      </c>
      <c r="I2139" s="76">
        <v>7.0728584400591196E-2</v>
      </c>
      <c r="J2139" s="44">
        <v>89.91</v>
      </c>
      <c r="K2139" s="44">
        <v>2.96</v>
      </c>
      <c r="L2139" s="44">
        <v>87.04</v>
      </c>
      <c r="M2139" s="44">
        <v>1.48</v>
      </c>
      <c r="N2139" s="44">
        <v>166.8</v>
      </c>
      <c r="O2139" s="44">
        <v>72.7</v>
      </c>
      <c r="P2139" s="36"/>
      <c r="Q2139" s="44">
        <v>86.9</v>
      </c>
      <c r="R2139" s="44">
        <v>1.5</v>
      </c>
      <c r="S2139" s="41"/>
      <c r="T2139" s="41">
        <f t="shared" si="128"/>
        <v>-3.2973345588235183</v>
      </c>
      <c r="U2139" s="41">
        <f t="shared" si="129"/>
        <v>-91.63602941176471</v>
      </c>
    </row>
    <row r="2140" spans="1:21">
      <c r="A2140" s="43" t="s">
        <v>865</v>
      </c>
      <c r="B2140" s="44">
        <v>1293.6270008616</v>
      </c>
      <c r="C2140" s="44">
        <v>5.9948092683569598</v>
      </c>
      <c r="D2140" s="44"/>
      <c r="E2140" s="71">
        <v>72.985637041611199</v>
      </c>
      <c r="F2140" s="71">
        <v>2.8694449198051801</v>
      </c>
      <c r="G2140" s="69">
        <v>4.92148198914832E-2</v>
      </c>
      <c r="H2140" s="69">
        <v>3.1836423492337699E-3</v>
      </c>
      <c r="I2140" s="76">
        <v>0.36580847019714002</v>
      </c>
      <c r="J2140" s="44">
        <v>90.23</v>
      </c>
      <c r="K2140" s="44">
        <v>2.69</v>
      </c>
      <c r="L2140" s="44">
        <v>87.72</v>
      </c>
      <c r="M2140" s="44">
        <v>1.71</v>
      </c>
      <c r="N2140" s="44">
        <v>157</v>
      </c>
      <c r="O2140" s="44">
        <v>75.7</v>
      </c>
      <c r="P2140" s="36"/>
      <c r="Q2140" s="44">
        <v>87.6</v>
      </c>
      <c r="R2140" s="44">
        <v>1.7</v>
      </c>
      <c r="S2140" s="41"/>
      <c r="T2140" s="41">
        <f t="shared" si="128"/>
        <v>-2.8613771089831341</v>
      </c>
      <c r="U2140" s="41">
        <f t="shared" si="129"/>
        <v>-78.97856817145464</v>
      </c>
    </row>
    <row r="2141" spans="1:21">
      <c r="A2141" s="43" t="s">
        <v>864</v>
      </c>
      <c r="B2141" s="44">
        <v>1437.7856817857501</v>
      </c>
      <c r="C2141" s="44">
        <v>22.606606387371102</v>
      </c>
      <c r="D2141" s="44"/>
      <c r="E2141" s="71">
        <v>69.295920173266197</v>
      </c>
      <c r="F2141" s="71">
        <v>2.6960990634478099</v>
      </c>
      <c r="G2141" s="69">
        <v>4.6112609465963003E-2</v>
      </c>
      <c r="H2141" s="69">
        <v>3.05458945005008E-3</v>
      </c>
      <c r="I2141" s="76">
        <v>-0.106498808042621</v>
      </c>
      <c r="J2141" s="44">
        <v>89.1</v>
      </c>
      <c r="K2141" s="44">
        <v>3.43</v>
      </c>
      <c r="L2141" s="44">
        <v>92.36</v>
      </c>
      <c r="M2141" s="44">
        <v>1.78</v>
      </c>
      <c r="N2141" s="44">
        <v>2.4300000000000002</v>
      </c>
      <c r="O2141" s="44">
        <v>79.8</v>
      </c>
      <c r="P2141" s="36"/>
      <c r="Q2141" s="44">
        <v>92.6</v>
      </c>
      <c r="R2141" s="44">
        <v>1.8</v>
      </c>
      <c r="S2141" s="41"/>
      <c r="T2141" s="41">
        <f t="shared" si="128"/>
        <v>3.5296665223040335</v>
      </c>
      <c r="U2141" s="41">
        <f t="shared" si="129"/>
        <v>97.368990905153737</v>
      </c>
    </row>
    <row r="2142" spans="1:21">
      <c r="A2142" s="43" t="s">
        <v>863</v>
      </c>
      <c r="B2142" s="44">
        <v>584.93578445560001</v>
      </c>
      <c r="C2142" s="44">
        <v>0.996742988852655</v>
      </c>
      <c r="D2142" s="44"/>
      <c r="E2142" s="71">
        <v>59.042773345199102</v>
      </c>
      <c r="F2142" s="71">
        <v>1.6130747799159799</v>
      </c>
      <c r="G2142" s="69">
        <v>4.8076781801702502E-2</v>
      </c>
      <c r="H2142" s="69">
        <v>4.1003804102577304E-3</v>
      </c>
      <c r="I2142" s="76">
        <v>8.5109349047402902E-2</v>
      </c>
      <c r="J2142" s="44">
        <v>108</v>
      </c>
      <c r="K2142" s="44">
        <v>4.47</v>
      </c>
      <c r="L2142" s="44">
        <v>108.27</v>
      </c>
      <c r="M2142" s="44">
        <v>1.47</v>
      </c>
      <c r="N2142" s="44">
        <v>102</v>
      </c>
      <c r="O2142" s="44">
        <v>101</v>
      </c>
      <c r="P2142" s="36"/>
      <c r="Q2142" s="44">
        <v>108.3</v>
      </c>
      <c r="R2142" s="44">
        <v>1.5</v>
      </c>
      <c r="S2142" s="41"/>
      <c r="T2142" s="41">
        <f t="shared" si="128"/>
        <v>0.24937655860348762</v>
      </c>
      <c r="U2142" s="41">
        <f t="shared" si="129"/>
        <v>5.791077860903294</v>
      </c>
    </row>
    <row r="2143" spans="1:21">
      <c r="A2143" s="43" t="s">
        <v>862</v>
      </c>
      <c r="B2143" s="44">
        <v>215.29078698872601</v>
      </c>
      <c r="C2143" s="44">
        <v>15.8203015345171</v>
      </c>
      <c r="D2143" s="44"/>
      <c r="E2143" s="71">
        <v>57.3981130428566</v>
      </c>
      <c r="F2143" s="71">
        <v>2.7008870385801602</v>
      </c>
      <c r="G2143" s="69">
        <v>5.2082771965678801E-2</v>
      </c>
      <c r="H2143" s="69">
        <v>5.8937598019372702E-3</v>
      </c>
      <c r="I2143" s="76">
        <v>-0.113640774424647</v>
      </c>
      <c r="J2143" s="44">
        <v>119.64</v>
      </c>
      <c r="K2143" s="44">
        <v>7.19</v>
      </c>
      <c r="L2143" s="44">
        <v>111.34</v>
      </c>
      <c r="M2143" s="44">
        <v>2.6</v>
      </c>
      <c r="N2143" s="44">
        <v>288</v>
      </c>
      <c r="O2143" s="44">
        <v>129</v>
      </c>
      <c r="P2143" s="36"/>
      <c r="Q2143" s="44">
        <v>111</v>
      </c>
      <c r="R2143" s="44">
        <v>2.6</v>
      </c>
      <c r="S2143" s="41"/>
      <c r="T2143" s="41">
        <f t="shared" si="128"/>
        <v>-7.4546434345248755</v>
      </c>
      <c r="U2143" s="41">
        <f t="shared" si="129"/>
        <v>-158.66714567989939</v>
      </c>
    </row>
    <row r="2144" spans="1:21">
      <c r="A2144" s="43" t="s">
        <v>861</v>
      </c>
      <c r="B2144" s="44">
        <v>1305.8536522064601</v>
      </c>
      <c r="C2144" s="44">
        <v>5.0617140410457004</v>
      </c>
      <c r="D2144" s="44"/>
      <c r="E2144" s="71">
        <v>25.716417455012301</v>
      </c>
      <c r="F2144" s="71">
        <v>0.76587440761790804</v>
      </c>
      <c r="G2144" s="69">
        <v>5.1155325487122601E-2</v>
      </c>
      <c r="H2144" s="69">
        <v>1.7171817441172901E-3</v>
      </c>
      <c r="I2144" s="76">
        <v>-0.16179904403015499</v>
      </c>
      <c r="J2144" s="44">
        <v>246.01</v>
      </c>
      <c r="K2144" s="44">
        <v>5.28</v>
      </c>
      <c r="L2144" s="44">
        <v>245.92</v>
      </c>
      <c r="M2144" s="44">
        <v>3.59</v>
      </c>
      <c r="N2144" s="44">
        <v>246.8</v>
      </c>
      <c r="O2144" s="44">
        <v>38.6</v>
      </c>
      <c r="P2144" s="36"/>
      <c r="Q2144" s="44">
        <v>245.9</v>
      </c>
      <c r="R2144" s="44">
        <v>3.6</v>
      </c>
      <c r="S2144" s="41"/>
      <c r="T2144" s="41">
        <f t="shared" si="128"/>
        <v>-3.6597267404035225E-2</v>
      </c>
      <c r="U2144" s="41">
        <f t="shared" si="129"/>
        <v>-0.35783994795056273</v>
      </c>
    </row>
    <row r="2145" spans="1:21">
      <c r="A2145" s="43"/>
      <c r="B2145" s="44"/>
      <c r="C2145" s="44"/>
      <c r="D2145" s="44"/>
      <c r="E2145" s="71"/>
      <c r="F2145" s="71"/>
      <c r="G2145" s="69"/>
      <c r="H2145" s="69"/>
      <c r="I2145" s="76"/>
      <c r="J2145" s="44"/>
      <c r="K2145" s="44"/>
      <c r="L2145" s="44"/>
      <c r="M2145" s="44"/>
      <c r="N2145" s="44"/>
      <c r="O2145" s="44"/>
      <c r="P2145" s="36"/>
      <c r="Q2145" s="44"/>
      <c r="R2145" s="44"/>
      <c r="S2145" s="41"/>
      <c r="T2145" s="41"/>
      <c r="U2145" s="41"/>
    </row>
    <row r="2146" spans="1:21" ht="15.75">
      <c r="A2146" s="40" t="s">
        <v>4214</v>
      </c>
      <c r="B2146" s="36"/>
      <c r="C2146" s="36"/>
      <c r="D2146" s="36"/>
      <c r="E2146" s="66"/>
      <c r="F2146" s="66"/>
      <c r="G2146" s="68"/>
      <c r="H2146" s="68"/>
      <c r="I2146" s="66"/>
      <c r="J2146" s="36"/>
      <c r="K2146" s="36"/>
      <c r="L2146" s="36"/>
      <c r="M2146" s="36"/>
      <c r="N2146" s="36"/>
      <c r="O2146" s="36"/>
      <c r="P2146" s="36"/>
      <c r="Q2146" s="36"/>
      <c r="R2146" s="36"/>
      <c r="T2146" s="41"/>
      <c r="U2146" s="41"/>
    </row>
    <row r="2147" spans="1:21">
      <c r="A2147" s="35" t="s">
        <v>860</v>
      </c>
      <c r="B2147" s="36">
        <v>508.39171002295001</v>
      </c>
      <c r="C2147" s="36">
        <v>8.8831879727337508</v>
      </c>
      <c r="D2147" s="36"/>
      <c r="E2147" s="66">
        <v>3.2662507156634</v>
      </c>
      <c r="F2147" s="66">
        <v>0.13472401159552</v>
      </c>
      <c r="G2147" s="68">
        <v>0.106359388241383</v>
      </c>
      <c r="H2147" s="68">
        <v>5.5917678048726703E-3</v>
      </c>
      <c r="I2147" s="66">
        <v>0.46007515975845797</v>
      </c>
      <c r="J2147" s="36">
        <v>1728.7</v>
      </c>
      <c r="K2147" s="36">
        <v>20.6</v>
      </c>
      <c r="L2147" s="36">
        <v>1721.8</v>
      </c>
      <c r="M2147" s="36">
        <v>31.2</v>
      </c>
      <c r="N2147" s="36">
        <v>1737.1</v>
      </c>
      <c r="O2147" s="36">
        <v>48.2</v>
      </c>
      <c r="P2147" s="36"/>
      <c r="Q2147" s="36">
        <v>1720.1</v>
      </c>
      <c r="R2147" s="36">
        <v>31.1</v>
      </c>
      <c r="T2147" s="41">
        <v>-0.40074340806133646</v>
      </c>
      <c r="U2147" s="41">
        <v>-0.88860494830990555</v>
      </c>
    </row>
    <row r="2148" spans="1:21">
      <c r="A2148" s="35" t="s">
        <v>859</v>
      </c>
      <c r="B2148" s="36">
        <v>146.99794100078799</v>
      </c>
      <c r="C2148" s="36">
        <v>1.5462320053504</v>
      </c>
      <c r="D2148" s="36"/>
      <c r="E2148" s="66">
        <v>6.0415137107417403</v>
      </c>
      <c r="F2148" s="66">
        <v>0.29939125090769497</v>
      </c>
      <c r="G2148" s="68">
        <v>8.0130620144041903E-2</v>
      </c>
      <c r="H2148" s="68">
        <v>2.4849290990769999E-3</v>
      </c>
      <c r="I2148" s="66">
        <v>9.3438647026022503E-2</v>
      </c>
      <c r="J2148" s="36">
        <v>1055.5</v>
      </c>
      <c r="K2148" s="36">
        <v>18.399999999999999</v>
      </c>
      <c r="L2148" s="36">
        <v>987.4</v>
      </c>
      <c r="M2148" s="36">
        <v>22.7</v>
      </c>
      <c r="N2148" s="36">
        <v>1199.3</v>
      </c>
      <c r="O2148" s="36">
        <v>30.6</v>
      </c>
      <c r="P2148" s="36"/>
      <c r="Q2148" s="36">
        <v>978.2</v>
      </c>
      <c r="R2148" s="36">
        <v>22.5</v>
      </c>
      <c r="T2148" s="41">
        <v>-6.896900951995141</v>
      </c>
      <c r="U2148" s="41">
        <v>-21.460401053271216</v>
      </c>
    </row>
    <row r="2149" spans="1:21">
      <c r="A2149" s="35" t="s">
        <v>858</v>
      </c>
      <c r="B2149" s="36">
        <v>931.46348245499405</v>
      </c>
      <c r="C2149" s="36">
        <v>13.158089241792499</v>
      </c>
      <c r="D2149" s="36"/>
      <c r="E2149" s="66">
        <v>9.61367616462719</v>
      </c>
      <c r="F2149" s="66">
        <v>2.0182060570531202</v>
      </c>
      <c r="G2149" s="68">
        <v>0.14823009712920401</v>
      </c>
      <c r="H2149" s="68">
        <v>5.3527998770964398E-3</v>
      </c>
      <c r="I2149" s="66">
        <v>-0.342858280364574</v>
      </c>
      <c r="J2149" s="36">
        <v>1157</v>
      </c>
      <c r="K2149" s="36">
        <v>77.599999999999994</v>
      </c>
      <c r="L2149" s="36">
        <v>637.9</v>
      </c>
      <c r="M2149" s="36">
        <v>63.8</v>
      </c>
      <c r="N2149" s="36">
        <v>2324.8000000000002</v>
      </c>
      <c r="O2149" s="36">
        <v>30.9</v>
      </c>
      <c r="P2149" s="36"/>
      <c r="Q2149" s="36">
        <v>571.29999999999995</v>
      </c>
      <c r="R2149" s="36">
        <v>57.4</v>
      </c>
      <c r="T2149" s="41">
        <v>-81.376391283900304</v>
      </c>
      <c r="U2149" s="41">
        <v>-264.44583790562785</v>
      </c>
    </row>
    <row r="2150" spans="1:21">
      <c r="A2150" s="35" t="s">
        <v>857</v>
      </c>
      <c r="B2150" s="36">
        <v>839.10020409153697</v>
      </c>
      <c r="C2150" s="36">
        <v>0.92378253413795597</v>
      </c>
      <c r="D2150" s="36"/>
      <c r="E2150" s="66">
        <v>36.737156837902099</v>
      </c>
      <c r="F2150" s="66">
        <v>1.60258330307733</v>
      </c>
      <c r="G2150" s="68">
        <v>5.3731107484041002E-2</v>
      </c>
      <c r="H2150" s="68">
        <v>2.0817426201748001E-3</v>
      </c>
      <c r="I2150" s="66">
        <v>0.264007931291453</v>
      </c>
      <c r="J2150" s="36">
        <v>186.45</v>
      </c>
      <c r="K2150" s="36">
        <v>4.2699999999999996</v>
      </c>
      <c r="L2150" s="36">
        <v>173.13</v>
      </c>
      <c r="M2150" s="36">
        <v>3.73</v>
      </c>
      <c r="N2150" s="36">
        <v>358.8</v>
      </c>
      <c r="O2150" s="36">
        <v>43.7</v>
      </c>
      <c r="P2150" s="36"/>
      <c r="Q2150" s="36">
        <v>172.23</v>
      </c>
      <c r="R2150" s="36">
        <v>3.71</v>
      </c>
      <c r="T2150" s="41">
        <v>-7.6936406168774871</v>
      </c>
      <c r="U2150" s="41">
        <v>-107.24311211228559</v>
      </c>
    </row>
    <row r="2151" spans="1:21">
      <c r="A2151" s="35" t="s">
        <v>856</v>
      </c>
      <c r="B2151" s="36">
        <v>383.01311823103498</v>
      </c>
      <c r="C2151" s="36">
        <v>0.39655278706622099</v>
      </c>
      <c r="D2151" s="36"/>
      <c r="E2151" s="66">
        <v>38.6956519410532</v>
      </c>
      <c r="F2151" s="66">
        <v>1.43414195755758</v>
      </c>
      <c r="G2151" s="68">
        <v>5.37189200228885E-2</v>
      </c>
      <c r="H2151" s="68">
        <v>2.0495936697146099E-3</v>
      </c>
      <c r="I2151" s="66">
        <v>0.17322615138699299</v>
      </c>
      <c r="J2151" s="36">
        <v>177.76</v>
      </c>
      <c r="K2151" s="36">
        <v>3.94</v>
      </c>
      <c r="L2151" s="36">
        <v>164.48</v>
      </c>
      <c r="M2151" s="36">
        <v>3.01</v>
      </c>
      <c r="N2151" s="36">
        <v>358.3</v>
      </c>
      <c r="O2151" s="36">
        <v>43.1</v>
      </c>
      <c r="P2151" s="36"/>
      <c r="Q2151" s="36">
        <v>163.59</v>
      </c>
      <c r="R2151" s="36">
        <v>2.99</v>
      </c>
      <c r="T2151" s="41">
        <v>-8.0739299610894957</v>
      </c>
      <c r="U2151" s="41">
        <v>-117.83803501945526</v>
      </c>
    </row>
    <row r="2152" spans="1:21">
      <c r="A2152" s="35" t="s">
        <v>855</v>
      </c>
      <c r="B2152" s="36">
        <v>564.646526925172</v>
      </c>
      <c r="C2152" s="36">
        <v>0.54459422436425797</v>
      </c>
      <c r="D2152" s="36"/>
      <c r="E2152" s="66">
        <v>39.562770295754902</v>
      </c>
      <c r="F2152" s="66">
        <v>1.63207614085296</v>
      </c>
      <c r="G2152" s="68">
        <v>6.0081367182278897E-2</v>
      </c>
      <c r="H2152" s="68">
        <v>5.0796742425145997E-3</v>
      </c>
      <c r="I2152" s="66">
        <v>-0.57282132387845897</v>
      </c>
      <c r="J2152" s="36">
        <v>192.96</v>
      </c>
      <c r="K2152" s="36">
        <v>9.9600000000000009</v>
      </c>
      <c r="L2152" s="36">
        <v>160.91999999999999</v>
      </c>
      <c r="M2152" s="36">
        <v>3.28</v>
      </c>
      <c r="N2152" s="36">
        <v>605.5</v>
      </c>
      <c r="O2152" s="36">
        <v>91.4</v>
      </c>
      <c r="P2152" s="36"/>
      <c r="Q2152" s="36">
        <v>158.76</v>
      </c>
      <c r="R2152" s="36">
        <v>3.23</v>
      </c>
      <c r="T2152" s="41">
        <v>-19.910514541387041</v>
      </c>
      <c r="U2152" s="41">
        <v>-276.27392493164308</v>
      </c>
    </row>
    <row r="2153" spans="1:21">
      <c r="A2153" s="35" t="s">
        <v>854</v>
      </c>
      <c r="B2153" s="36">
        <v>166.27345108052199</v>
      </c>
      <c r="C2153" s="36">
        <v>0.81574728047678902</v>
      </c>
      <c r="D2153" s="36"/>
      <c r="E2153" s="66">
        <v>68.011794996514297</v>
      </c>
      <c r="F2153" s="66">
        <v>3.4574362133532501</v>
      </c>
      <c r="G2153" s="68">
        <v>9.8646107362623497E-2</v>
      </c>
      <c r="H2153" s="68">
        <v>1.3058837407080699E-2</v>
      </c>
      <c r="I2153" s="66">
        <v>-9.0699374576700104E-2</v>
      </c>
      <c r="J2153" s="36">
        <v>185</v>
      </c>
      <c r="K2153" s="36">
        <v>12.4</v>
      </c>
      <c r="L2153" s="36">
        <v>94.09</v>
      </c>
      <c r="M2153" s="36">
        <v>2.37</v>
      </c>
      <c r="N2153" s="36">
        <v>1598</v>
      </c>
      <c r="O2153" s="36">
        <v>124</v>
      </c>
      <c r="P2153" s="36"/>
      <c r="Q2153" s="36">
        <v>89.86</v>
      </c>
      <c r="R2153" s="36">
        <v>2.27</v>
      </c>
      <c r="T2153" s="41">
        <v>-96.620257200552658</v>
      </c>
      <c r="U2153" s="41">
        <v>-1598.3738973323414</v>
      </c>
    </row>
    <row r="2154" spans="1:21">
      <c r="A2154" s="35" t="s">
        <v>853</v>
      </c>
      <c r="B2154" s="36">
        <v>214.727657612103</v>
      </c>
      <c r="C2154" s="36">
        <v>7.1224785652255598</v>
      </c>
      <c r="D2154" s="36"/>
      <c r="E2154" s="66">
        <v>68.096977761508498</v>
      </c>
      <c r="F2154" s="66">
        <v>2.75382944608927</v>
      </c>
      <c r="G2154" s="68">
        <v>5.6026443948546598E-2</v>
      </c>
      <c r="H2154" s="68">
        <v>5.1475543320233701E-3</v>
      </c>
      <c r="I2154" s="66">
        <v>1.2854655459602999E-2</v>
      </c>
      <c r="J2154" s="36">
        <v>109.06</v>
      </c>
      <c r="K2154" s="36">
        <v>5.17</v>
      </c>
      <c r="L2154" s="36">
        <v>93.98</v>
      </c>
      <c r="M2154" s="36">
        <v>1.89</v>
      </c>
      <c r="N2154" s="36">
        <v>452</v>
      </c>
      <c r="O2154" s="36">
        <v>102</v>
      </c>
      <c r="P2154" s="36"/>
      <c r="Q2154" s="36">
        <v>93.02</v>
      </c>
      <c r="R2154" s="36">
        <v>1.87</v>
      </c>
      <c r="T2154" s="41">
        <v>-16.045967227069589</v>
      </c>
      <c r="U2154" s="41">
        <v>-380.95339433922106</v>
      </c>
    </row>
    <row r="2155" spans="1:21">
      <c r="A2155" s="35" t="s">
        <v>852</v>
      </c>
      <c r="B2155" s="36">
        <v>266.15119353259598</v>
      </c>
      <c r="C2155" s="36">
        <v>2.7180459156409098</v>
      </c>
      <c r="D2155" s="36"/>
      <c r="E2155" s="66">
        <v>71.294576681219894</v>
      </c>
      <c r="F2155" s="66">
        <v>2.2558610236899201</v>
      </c>
      <c r="G2155" s="68">
        <v>5.2649857146261698E-2</v>
      </c>
      <c r="H2155" s="68">
        <v>4.0117770663921897E-3</v>
      </c>
      <c r="I2155" s="66">
        <v>0.117788793565118</v>
      </c>
      <c r="J2155" s="36">
        <v>98.41</v>
      </c>
      <c r="K2155" s="36">
        <v>3.7</v>
      </c>
      <c r="L2155" s="36">
        <v>89.79</v>
      </c>
      <c r="M2155" s="36">
        <v>1.41</v>
      </c>
      <c r="N2155" s="36">
        <v>312.7</v>
      </c>
      <c r="O2155" s="36">
        <v>86.7</v>
      </c>
      <c r="P2155" s="36"/>
      <c r="Q2155" s="36">
        <v>89.25</v>
      </c>
      <c r="R2155" s="36">
        <v>1.4</v>
      </c>
      <c r="T2155" s="41">
        <v>-9.6001781935627459</v>
      </c>
      <c r="U2155" s="41">
        <v>-248.2570442142777</v>
      </c>
    </row>
    <row r="2156" spans="1:21">
      <c r="B2156" s="36"/>
      <c r="C2156" s="36"/>
      <c r="D2156" s="36"/>
      <c r="E2156" s="66"/>
      <c r="F2156" s="66"/>
      <c r="G2156" s="68"/>
      <c r="H2156" s="68"/>
      <c r="I2156" s="66"/>
      <c r="J2156" s="36"/>
      <c r="K2156" s="36"/>
      <c r="L2156" s="36"/>
      <c r="M2156" s="36"/>
      <c r="N2156" s="36"/>
      <c r="O2156" s="36"/>
      <c r="P2156" s="36"/>
      <c r="Q2156" s="36"/>
      <c r="R2156" s="36"/>
      <c r="T2156" s="41"/>
      <c r="U2156" s="41"/>
    </row>
    <row r="2157" spans="1:21">
      <c r="A2157" s="35" t="s">
        <v>851</v>
      </c>
      <c r="B2157" s="36">
        <v>162.36031291460301</v>
      </c>
      <c r="C2157" s="36">
        <v>3.0564061890586198</v>
      </c>
      <c r="D2157" s="36"/>
      <c r="E2157" s="66">
        <v>3.1856187727570302</v>
      </c>
      <c r="F2157" s="66">
        <v>0.17501550636055499</v>
      </c>
      <c r="G2157" s="68">
        <v>9.7380016393829594E-2</v>
      </c>
      <c r="H2157" s="68">
        <v>4.6985218693179698E-3</v>
      </c>
      <c r="I2157" s="66">
        <v>0.39563025239149702</v>
      </c>
      <c r="J2157" s="36">
        <v>1676.5</v>
      </c>
      <c r="K2157" s="36">
        <v>23.4</v>
      </c>
      <c r="L2157" s="36">
        <v>1759.9</v>
      </c>
      <c r="M2157" s="36">
        <v>42.3</v>
      </c>
      <c r="N2157" s="36">
        <v>1573.7</v>
      </c>
      <c r="O2157" s="36">
        <v>45.2</v>
      </c>
      <c r="P2157" s="36"/>
      <c r="Q2157" s="36">
        <v>1573.7</v>
      </c>
      <c r="R2157" s="36">
        <v>45.2</v>
      </c>
      <c r="T2157" s="41">
        <v>4.7389056196374844</v>
      </c>
      <c r="U2157" s="41">
        <v>10.580146599238596</v>
      </c>
    </row>
    <row r="2158" spans="1:21">
      <c r="A2158" s="35" t="s">
        <v>850</v>
      </c>
      <c r="B2158" s="36">
        <v>418.70474080143902</v>
      </c>
      <c r="C2158" s="36">
        <v>4.3190472775270399</v>
      </c>
      <c r="D2158" s="36"/>
      <c r="E2158" s="66">
        <v>3.1360326943148702</v>
      </c>
      <c r="F2158" s="66">
        <v>0.110728570089885</v>
      </c>
      <c r="G2158" s="68">
        <v>9.7746532771822603E-2</v>
      </c>
      <c r="H2158" s="68">
        <v>3.2299756775832698E-3</v>
      </c>
      <c r="I2158" s="66">
        <v>0.50835794158653502</v>
      </c>
      <c r="J2158" s="36">
        <v>1692.5</v>
      </c>
      <c r="K2158" s="36">
        <v>14</v>
      </c>
      <c r="L2158" s="36">
        <v>1784.2</v>
      </c>
      <c r="M2158" s="36">
        <v>27.5</v>
      </c>
      <c r="N2158" s="36">
        <v>1580.7</v>
      </c>
      <c r="O2158" s="36">
        <v>30.9</v>
      </c>
      <c r="P2158" s="36"/>
      <c r="Q2158" s="36">
        <v>1580.7</v>
      </c>
      <c r="R2158" s="36">
        <v>30.9</v>
      </c>
      <c r="T2158" s="41">
        <v>5.1395583454769671</v>
      </c>
      <c r="U2158" s="41">
        <v>11.405672009864364</v>
      </c>
    </row>
    <row r="2159" spans="1:21">
      <c r="A2159" s="35" t="s">
        <v>849</v>
      </c>
      <c r="B2159" s="36">
        <v>196.684098756005</v>
      </c>
      <c r="C2159" s="36">
        <v>2.7283137703051201</v>
      </c>
      <c r="D2159" s="36"/>
      <c r="E2159" s="66">
        <v>3.3562741671908798</v>
      </c>
      <c r="F2159" s="66">
        <v>0.13871247934136299</v>
      </c>
      <c r="G2159" s="68">
        <v>9.79275520190135E-2</v>
      </c>
      <c r="H2159" s="68">
        <v>3.2514144966851498E-3</v>
      </c>
      <c r="I2159" s="66">
        <v>0.46327464174824701</v>
      </c>
      <c r="J2159" s="36">
        <v>1638.5</v>
      </c>
      <c r="K2159" s="36">
        <v>16</v>
      </c>
      <c r="L2159" s="36">
        <v>1681.1</v>
      </c>
      <c r="M2159" s="36">
        <v>30.6</v>
      </c>
      <c r="N2159" s="36">
        <v>1584.2</v>
      </c>
      <c r="O2159" s="36">
        <v>31</v>
      </c>
      <c r="P2159" s="36"/>
      <c r="Q2159" s="36">
        <v>1584.2</v>
      </c>
      <c r="R2159" s="36">
        <v>31</v>
      </c>
      <c r="T2159" s="41">
        <v>2.5340550829813759</v>
      </c>
      <c r="U2159" s="41">
        <v>5.7640830408660912</v>
      </c>
    </row>
    <row r="2160" spans="1:21">
      <c r="A2160" s="35" t="s">
        <v>848</v>
      </c>
      <c r="B2160" s="36">
        <v>135.59868761264599</v>
      </c>
      <c r="C2160" s="36">
        <v>2.2154211291727499</v>
      </c>
      <c r="D2160" s="36"/>
      <c r="E2160" s="66">
        <v>3.20714056738049</v>
      </c>
      <c r="F2160" s="66">
        <v>0.17480462354853099</v>
      </c>
      <c r="G2160" s="68">
        <v>9.8369359362690603E-2</v>
      </c>
      <c r="H2160" s="68">
        <v>4.1085541852721704E-3</v>
      </c>
      <c r="I2160" s="66">
        <v>0.48303366318475299</v>
      </c>
      <c r="J2160" s="36">
        <v>1679.3</v>
      </c>
      <c r="K2160" s="36">
        <v>20.6</v>
      </c>
      <c r="L2160" s="36">
        <v>1749.6</v>
      </c>
      <c r="M2160" s="36">
        <v>41.8</v>
      </c>
      <c r="N2160" s="36">
        <v>1592.6</v>
      </c>
      <c r="O2160" s="36">
        <v>39</v>
      </c>
      <c r="P2160" s="36"/>
      <c r="Q2160" s="36">
        <v>1592.6</v>
      </c>
      <c r="R2160" s="36">
        <v>39</v>
      </c>
      <c r="T2160" s="41">
        <v>4.0180612711476886</v>
      </c>
      <c r="U2160" s="41">
        <v>8.9734796524919993</v>
      </c>
    </row>
    <row r="2161" spans="1:21">
      <c r="A2161" s="35" t="s">
        <v>847</v>
      </c>
      <c r="B2161" s="36">
        <v>411.59211632952702</v>
      </c>
      <c r="C2161" s="36">
        <v>4.5577333084276299</v>
      </c>
      <c r="D2161" s="36"/>
      <c r="E2161" s="66">
        <v>3.2121497228465801</v>
      </c>
      <c r="F2161" s="66">
        <v>0.163300816848958</v>
      </c>
      <c r="G2161" s="68">
        <v>9.8519661911484396E-2</v>
      </c>
      <c r="H2161" s="68">
        <v>5.32579176360956E-3</v>
      </c>
      <c r="I2161" s="66">
        <v>0.21572892775834601</v>
      </c>
      <c r="J2161" s="36">
        <v>1679.3</v>
      </c>
      <c r="K2161" s="36">
        <v>27</v>
      </c>
      <c r="L2161" s="36">
        <v>1747.2</v>
      </c>
      <c r="M2161" s="36">
        <v>38.9</v>
      </c>
      <c r="N2161" s="36">
        <v>1595.5</v>
      </c>
      <c r="O2161" s="36">
        <v>50.5</v>
      </c>
      <c r="P2161" s="36"/>
      <c r="Q2161" s="36">
        <v>1595.5</v>
      </c>
      <c r="R2161" s="36">
        <v>50.5</v>
      </c>
      <c r="T2161" s="41">
        <v>3.8862179487179538</v>
      </c>
      <c r="U2161" s="41">
        <v>8.6824633699633722</v>
      </c>
    </row>
    <row r="2162" spans="1:21">
      <c r="A2162" s="35" t="s">
        <v>846</v>
      </c>
      <c r="B2162" s="36">
        <v>698.22918751608802</v>
      </c>
      <c r="C2162" s="36">
        <v>18.467673109916699</v>
      </c>
      <c r="D2162" s="36"/>
      <c r="E2162" s="66">
        <v>3.5211290450456301</v>
      </c>
      <c r="F2162" s="66">
        <v>0.179095409530348</v>
      </c>
      <c r="G2162" s="68">
        <v>9.8566934755567506E-2</v>
      </c>
      <c r="H2162" s="68">
        <v>4.6247776218080903E-3</v>
      </c>
      <c r="I2162" s="66">
        <v>-0.152453508159311</v>
      </c>
      <c r="J2162" s="36">
        <v>1604.9</v>
      </c>
      <c r="K2162" s="36">
        <v>29.9</v>
      </c>
      <c r="L2162" s="36">
        <v>1611.5</v>
      </c>
      <c r="M2162" s="36">
        <v>36.299999999999997</v>
      </c>
      <c r="N2162" s="36">
        <v>1596.3</v>
      </c>
      <c r="O2162" s="36">
        <v>43.8</v>
      </c>
      <c r="P2162" s="36"/>
      <c r="Q2162" s="36">
        <v>1596.3</v>
      </c>
      <c r="R2162" s="36">
        <v>43.8</v>
      </c>
      <c r="T2162" s="41">
        <v>0.40955631399316844</v>
      </c>
      <c r="U2162" s="41">
        <v>0.9432206019236764</v>
      </c>
    </row>
    <row r="2163" spans="1:21">
      <c r="A2163" s="35" t="s">
        <v>845</v>
      </c>
      <c r="B2163" s="36">
        <v>250.48946444192799</v>
      </c>
      <c r="C2163" s="36">
        <v>1.08317608554733</v>
      </c>
      <c r="D2163" s="36"/>
      <c r="E2163" s="66">
        <v>3.09574817284369</v>
      </c>
      <c r="F2163" s="66">
        <v>0.145250846270922</v>
      </c>
      <c r="G2163" s="68">
        <v>9.8668130966382994E-2</v>
      </c>
      <c r="H2163" s="68">
        <v>4.1506938486827998E-3</v>
      </c>
      <c r="I2163" s="66">
        <v>0.50770042117533498</v>
      </c>
      <c r="J2163" s="36">
        <v>1710.9</v>
      </c>
      <c r="K2163" s="36">
        <v>18.3</v>
      </c>
      <c r="L2163" s="36">
        <v>1804.5</v>
      </c>
      <c r="M2163" s="36">
        <v>36.9</v>
      </c>
      <c r="N2163" s="36">
        <v>1598.3</v>
      </c>
      <c r="O2163" s="36">
        <v>39.299999999999997</v>
      </c>
      <c r="P2163" s="36"/>
      <c r="Q2163" s="36">
        <v>1598.3</v>
      </c>
      <c r="R2163" s="36">
        <v>39.299999999999997</v>
      </c>
      <c r="T2163" s="41">
        <v>5.1870324189526134</v>
      </c>
      <c r="U2163" s="41">
        <v>11.426988085342202</v>
      </c>
    </row>
    <row r="2164" spans="1:21">
      <c r="A2164" s="35" t="s">
        <v>844</v>
      </c>
      <c r="B2164" s="36">
        <v>281.20583256350602</v>
      </c>
      <c r="C2164" s="36">
        <v>3.04873427653061</v>
      </c>
      <c r="D2164" s="36"/>
      <c r="E2164" s="66">
        <v>3.13824278462678</v>
      </c>
      <c r="F2164" s="66">
        <v>0.109776705445732</v>
      </c>
      <c r="G2164" s="68">
        <v>9.8736358791722101E-2</v>
      </c>
      <c r="H2164" s="68">
        <v>3.4098021245847201E-3</v>
      </c>
      <c r="I2164" s="66">
        <v>0.52158447987518197</v>
      </c>
      <c r="J2164" s="36">
        <v>1700.2</v>
      </c>
      <c r="K2164" s="36">
        <v>14</v>
      </c>
      <c r="L2164" s="36">
        <v>1783.1</v>
      </c>
      <c r="M2164" s="36">
        <v>27.2</v>
      </c>
      <c r="N2164" s="36">
        <v>1599.6</v>
      </c>
      <c r="O2164" s="36">
        <v>32.200000000000003</v>
      </c>
      <c r="P2164" s="36"/>
      <c r="Q2164" s="36">
        <v>1599.6</v>
      </c>
      <c r="R2164" s="36">
        <v>32.200000000000003</v>
      </c>
      <c r="T2164" s="41">
        <v>4.6492064382255549</v>
      </c>
      <c r="U2164" s="41">
        <v>10.291066120800853</v>
      </c>
    </row>
    <row r="2165" spans="1:21">
      <c r="A2165" s="35" t="s">
        <v>843</v>
      </c>
      <c r="B2165" s="36">
        <v>404.91642815387598</v>
      </c>
      <c r="C2165" s="36">
        <v>4.1459420023898597</v>
      </c>
      <c r="D2165" s="36"/>
      <c r="E2165" s="66">
        <v>3.35530947878296</v>
      </c>
      <c r="F2165" s="66">
        <v>0.138865269520596</v>
      </c>
      <c r="G2165" s="68">
        <v>9.9200205557617799E-2</v>
      </c>
      <c r="H2165" s="68">
        <v>3.5054461401544399E-3</v>
      </c>
      <c r="I2165" s="66">
        <v>0.64650836673175904</v>
      </c>
      <c r="J2165" s="36">
        <v>1649.2</v>
      </c>
      <c r="K2165" s="36">
        <v>13.3</v>
      </c>
      <c r="L2165" s="36">
        <v>1681.6</v>
      </c>
      <c r="M2165" s="36">
        <v>30.6</v>
      </c>
      <c r="N2165" s="36">
        <v>1608.3</v>
      </c>
      <c r="O2165" s="36">
        <v>32.9</v>
      </c>
      <c r="P2165" s="36"/>
      <c r="Q2165" s="36">
        <v>1608.3</v>
      </c>
      <c r="R2165" s="36">
        <v>32.9</v>
      </c>
      <c r="T2165" s="41">
        <v>1.9267364414842927</v>
      </c>
      <c r="U2165" s="41">
        <v>4.358943862987628</v>
      </c>
    </row>
    <row r="2166" spans="1:21">
      <c r="A2166" s="35" t="s">
        <v>842</v>
      </c>
      <c r="B2166" s="36">
        <v>202.60573127551899</v>
      </c>
      <c r="C2166" s="36">
        <v>2.4604783590233499</v>
      </c>
      <c r="D2166" s="36"/>
      <c r="E2166" s="66">
        <v>3.3012036629642298</v>
      </c>
      <c r="F2166" s="66">
        <v>0.107582302074332</v>
      </c>
      <c r="G2166" s="68">
        <v>9.93794603834766E-2</v>
      </c>
      <c r="H2166" s="68">
        <v>3.84950309996637E-3</v>
      </c>
      <c r="I2166" s="66">
        <v>0.55463627992785602</v>
      </c>
      <c r="J2166" s="36">
        <v>1664</v>
      </c>
      <c r="K2166" s="36">
        <v>13.9</v>
      </c>
      <c r="L2166" s="36">
        <v>1705.8</v>
      </c>
      <c r="M2166" s="36">
        <v>24.4</v>
      </c>
      <c r="N2166" s="36">
        <v>1611.7</v>
      </c>
      <c r="O2166" s="36">
        <v>36.1</v>
      </c>
      <c r="P2166" s="36"/>
      <c r="Q2166" s="36">
        <v>1611.7</v>
      </c>
      <c r="R2166" s="36">
        <v>36.1</v>
      </c>
      <c r="T2166" s="41">
        <v>2.4504631258060705</v>
      </c>
      <c r="U2166" s="41">
        <v>5.5164732090514663</v>
      </c>
    </row>
    <row r="2167" spans="1:21">
      <c r="A2167" s="35" t="s">
        <v>841</v>
      </c>
      <c r="B2167" s="36">
        <v>453.60027095097001</v>
      </c>
      <c r="C2167" s="36">
        <v>8.1447961823905892</v>
      </c>
      <c r="D2167" s="36"/>
      <c r="E2167" s="66">
        <v>3.0859067678574399</v>
      </c>
      <c r="F2167" s="66">
        <v>8.7952276415929301E-2</v>
      </c>
      <c r="G2167" s="68">
        <v>9.9393684052176495E-2</v>
      </c>
      <c r="H2167" s="68">
        <v>2.8551059641647699E-3</v>
      </c>
      <c r="I2167" s="66">
        <v>0.56252824960728198</v>
      </c>
      <c r="J2167" s="36">
        <v>1719.6</v>
      </c>
      <c r="K2167" s="36">
        <v>11.1</v>
      </c>
      <c r="L2167" s="36">
        <v>1809.5</v>
      </c>
      <c r="M2167" s="36">
        <v>22.5</v>
      </c>
      <c r="N2167" s="36">
        <v>1611.9</v>
      </c>
      <c r="O2167" s="36">
        <v>26.8</v>
      </c>
      <c r="P2167" s="36"/>
      <c r="Q2167" s="36">
        <v>1611.9</v>
      </c>
      <c r="R2167" s="36">
        <v>26.8</v>
      </c>
      <c r="T2167" s="41">
        <v>4.9682232660956114</v>
      </c>
      <c r="U2167" s="41">
        <v>10.920143686101127</v>
      </c>
    </row>
    <row r="2168" spans="1:21">
      <c r="A2168" s="35" t="s">
        <v>840</v>
      </c>
      <c r="B2168" s="36">
        <v>216.26356881661599</v>
      </c>
      <c r="C2168" s="36">
        <v>3.20999810943625</v>
      </c>
      <c r="D2168" s="36"/>
      <c r="E2168" s="66">
        <v>3.3969870240443698</v>
      </c>
      <c r="F2168" s="66">
        <v>0.109017689867332</v>
      </c>
      <c r="G2168" s="68">
        <v>9.9512336869904405E-2</v>
      </c>
      <c r="H2168" s="68">
        <v>2.3589896909637599E-3</v>
      </c>
      <c r="I2168" s="66">
        <v>0.39183103776682199</v>
      </c>
      <c r="J2168" s="36">
        <v>1641.7</v>
      </c>
      <c r="K2168" s="36">
        <v>12.8</v>
      </c>
      <c r="L2168" s="36">
        <v>1663.4</v>
      </c>
      <c r="M2168" s="36">
        <v>23.5</v>
      </c>
      <c r="N2168" s="36">
        <v>1614.1</v>
      </c>
      <c r="O2168" s="36">
        <v>22.1</v>
      </c>
      <c r="P2168" s="36"/>
      <c r="Q2168" s="36">
        <v>1614.1</v>
      </c>
      <c r="R2168" s="36">
        <v>22.1</v>
      </c>
      <c r="T2168" s="41">
        <v>1.3045569315859109</v>
      </c>
      <c r="U2168" s="41">
        <v>2.9638090657689178</v>
      </c>
    </row>
    <row r="2169" spans="1:21">
      <c r="A2169" s="35" t="s">
        <v>839</v>
      </c>
      <c r="B2169" s="36">
        <v>545.84674486720496</v>
      </c>
      <c r="C2169" s="36">
        <v>36.425702613083502</v>
      </c>
      <c r="D2169" s="36"/>
      <c r="E2169" s="66">
        <v>3.1061668072160402</v>
      </c>
      <c r="F2169" s="66">
        <v>0.110340159329754</v>
      </c>
      <c r="G2169" s="68">
        <v>9.9581490839809897E-2</v>
      </c>
      <c r="H2169" s="68">
        <v>3.0500823023528402E-3</v>
      </c>
      <c r="I2169" s="66">
        <v>0.109748857026762</v>
      </c>
      <c r="J2169" s="36">
        <v>1715.8</v>
      </c>
      <c r="K2169" s="36">
        <v>18.3</v>
      </c>
      <c r="L2169" s="36">
        <v>1799.2</v>
      </c>
      <c r="M2169" s="36">
        <v>27.9</v>
      </c>
      <c r="N2169" s="36">
        <v>1615.4</v>
      </c>
      <c r="O2169" s="36">
        <v>28.5</v>
      </c>
      <c r="P2169" s="36"/>
      <c r="Q2169" s="36">
        <v>1615.4</v>
      </c>
      <c r="R2169" s="36">
        <v>28.5</v>
      </c>
      <c r="T2169" s="41">
        <v>4.6353935082258833</v>
      </c>
      <c r="U2169" s="41">
        <v>10.215651400622496</v>
      </c>
    </row>
    <row r="2170" spans="1:21">
      <c r="A2170" s="35" t="s">
        <v>838</v>
      </c>
      <c r="B2170" s="36">
        <v>394.208349640557</v>
      </c>
      <c r="C2170" s="36">
        <v>2.2020250338394098</v>
      </c>
      <c r="D2170" s="36"/>
      <c r="E2170" s="66">
        <v>3.15199020387952</v>
      </c>
      <c r="F2170" s="66">
        <v>0.122558434948529</v>
      </c>
      <c r="G2170" s="68">
        <v>9.9645250887482606E-2</v>
      </c>
      <c r="H2170" s="68">
        <v>4.2052377982847201E-3</v>
      </c>
      <c r="I2170" s="66">
        <v>-8.4758576943896005E-2</v>
      </c>
      <c r="J2170" s="36">
        <v>1704.2</v>
      </c>
      <c r="K2170" s="36">
        <v>24.7</v>
      </c>
      <c r="L2170" s="36">
        <v>1776.3</v>
      </c>
      <c r="M2170" s="36">
        <v>30.2</v>
      </c>
      <c r="N2170" s="36">
        <v>1616.6</v>
      </c>
      <c r="O2170" s="36">
        <v>39.299999999999997</v>
      </c>
      <c r="P2170" s="36"/>
      <c r="Q2170" s="36">
        <v>1616.6</v>
      </c>
      <c r="R2170" s="36">
        <v>39.299999999999997</v>
      </c>
      <c r="T2170" s="41">
        <v>4.0589990429544507</v>
      </c>
      <c r="U2170" s="41">
        <v>8.9905984349490549</v>
      </c>
    </row>
    <row r="2171" spans="1:21">
      <c r="A2171" s="35" t="s">
        <v>837</v>
      </c>
      <c r="B2171" s="36">
        <v>429.47906417954698</v>
      </c>
      <c r="C2171" s="36">
        <v>4.3372133644709301</v>
      </c>
      <c r="D2171" s="36"/>
      <c r="E2171" s="66">
        <v>2.9171543398744899</v>
      </c>
      <c r="F2171" s="66">
        <v>0.109554271999455</v>
      </c>
      <c r="G2171" s="68">
        <v>9.9823820435005706E-2</v>
      </c>
      <c r="H2171" s="68">
        <v>4.3943658292319599E-3</v>
      </c>
      <c r="I2171" s="66">
        <v>0.35691168485049901</v>
      </c>
      <c r="J2171" s="36">
        <v>1770.1</v>
      </c>
      <c r="K2171" s="36">
        <v>19.5</v>
      </c>
      <c r="L2171" s="36">
        <v>1900.1</v>
      </c>
      <c r="M2171" s="36">
        <v>30.9</v>
      </c>
      <c r="N2171" s="36">
        <v>1620</v>
      </c>
      <c r="O2171" s="36">
        <v>41</v>
      </c>
      <c r="P2171" s="36"/>
      <c r="Q2171" s="36">
        <v>1620</v>
      </c>
      <c r="R2171" s="36">
        <v>41</v>
      </c>
      <c r="T2171" s="41">
        <v>6.8417451713067736</v>
      </c>
      <c r="U2171" s="41">
        <v>14.741329403715589</v>
      </c>
    </row>
    <row r="2172" spans="1:21">
      <c r="A2172" s="35" t="s">
        <v>836</v>
      </c>
      <c r="B2172" s="36">
        <v>221.75448542111999</v>
      </c>
      <c r="C2172" s="36">
        <v>1.50452612240471</v>
      </c>
      <c r="D2172" s="36"/>
      <c r="E2172" s="66">
        <v>3.3757457968954498</v>
      </c>
      <c r="F2172" s="66">
        <v>0.186398758598776</v>
      </c>
      <c r="G2172" s="68">
        <v>9.9869050154465802E-2</v>
      </c>
      <c r="H2172" s="68">
        <v>5.8683858079014101E-3</v>
      </c>
      <c r="I2172" s="66">
        <v>0.28995207574545301</v>
      </c>
      <c r="J2172" s="36">
        <v>1649.8</v>
      </c>
      <c r="K2172" s="36">
        <v>27.7</v>
      </c>
      <c r="L2172" s="36">
        <v>1672.6</v>
      </c>
      <c r="M2172" s="36">
        <v>40.700000000000003</v>
      </c>
      <c r="N2172" s="36">
        <v>1620.8</v>
      </c>
      <c r="O2172" s="36">
        <v>54.7</v>
      </c>
      <c r="P2172" s="36"/>
      <c r="Q2172" s="36">
        <v>1620.8</v>
      </c>
      <c r="R2172" s="36">
        <v>54.7</v>
      </c>
      <c r="T2172" s="41">
        <v>1.3631471959823003</v>
      </c>
      <c r="U2172" s="41">
        <v>3.0969747698194405</v>
      </c>
    </row>
    <row r="2173" spans="1:21">
      <c r="A2173" s="35" t="s">
        <v>835</v>
      </c>
      <c r="B2173" s="36">
        <v>392.715034651618</v>
      </c>
      <c r="C2173" s="36">
        <v>8.8395154127862199</v>
      </c>
      <c r="D2173" s="36"/>
      <c r="E2173" s="66">
        <v>3.0328893892034299</v>
      </c>
      <c r="F2173" s="66">
        <v>9.55092351587956E-2</v>
      </c>
      <c r="G2173" s="68">
        <v>0.10014002947285799</v>
      </c>
      <c r="H2173" s="68">
        <v>3.6107027316481998E-3</v>
      </c>
      <c r="I2173" s="66">
        <v>0.64883316953524495</v>
      </c>
      <c r="J2173" s="36">
        <v>1740.2</v>
      </c>
      <c r="K2173" s="36">
        <v>11.9</v>
      </c>
      <c r="L2173" s="36">
        <v>1837</v>
      </c>
      <c r="M2173" s="36">
        <v>25.2</v>
      </c>
      <c r="N2173" s="36">
        <v>1625.8</v>
      </c>
      <c r="O2173" s="36">
        <v>33.5</v>
      </c>
      <c r="P2173" s="36"/>
      <c r="Q2173" s="36">
        <v>1625.8</v>
      </c>
      <c r="R2173" s="36">
        <v>33.5</v>
      </c>
      <c r="T2173" s="41">
        <v>5.2694610778443094</v>
      </c>
      <c r="U2173" s="41">
        <v>11.497005988023954</v>
      </c>
    </row>
    <row r="2174" spans="1:21">
      <c r="A2174" s="35" t="s">
        <v>834</v>
      </c>
      <c r="B2174" s="36">
        <v>216.67849096916399</v>
      </c>
      <c r="C2174" s="36">
        <v>2.6078342099988001</v>
      </c>
      <c r="D2174" s="36"/>
      <c r="E2174" s="66">
        <v>3.21130190956718</v>
      </c>
      <c r="F2174" s="66">
        <v>0.10237537422912101</v>
      </c>
      <c r="G2174" s="68">
        <v>0.100520656333023</v>
      </c>
      <c r="H2174" s="68">
        <v>3.50536935613563E-3</v>
      </c>
      <c r="I2174" s="66">
        <v>0.40202011422726702</v>
      </c>
      <c r="J2174" s="36">
        <v>1696</v>
      </c>
      <c r="K2174" s="36">
        <v>15.1</v>
      </c>
      <c r="L2174" s="36">
        <v>1747.6</v>
      </c>
      <c r="M2174" s="36">
        <v>24.4</v>
      </c>
      <c r="N2174" s="36">
        <v>1632.9</v>
      </c>
      <c r="O2174" s="36">
        <v>32.4</v>
      </c>
      <c r="P2174" s="36"/>
      <c r="Q2174" s="36">
        <v>1632.9</v>
      </c>
      <c r="R2174" s="36">
        <v>32.4</v>
      </c>
      <c r="T2174" s="41">
        <v>2.9526207370107524</v>
      </c>
      <c r="U2174" s="41">
        <v>6.5632867933165393</v>
      </c>
    </row>
    <row r="2175" spans="1:21">
      <c r="A2175" s="35" t="s">
        <v>833</v>
      </c>
      <c r="B2175" s="36">
        <v>268.72173220668702</v>
      </c>
      <c r="C2175" s="36">
        <v>2.21685625190374</v>
      </c>
      <c r="D2175" s="36"/>
      <c r="E2175" s="66">
        <v>3.1044909348531</v>
      </c>
      <c r="F2175" s="66">
        <v>0.16166794968279799</v>
      </c>
      <c r="G2175" s="68">
        <v>0.100555972376518</v>
      </c>
      <c r="H2175" s="68">
        <v>4.1034508456961596E-3</v>
      </c>
      <c r="I2175" s="66">
        <v>0.43776636463628799</v>
      </c>
      <c r="J2175" s="36">
        <v>1724.3</v>
      </c>
      <c r="K2175" s="36">
        <v>20.8</v>
      </c>
      <c r="L2175" s="36">
        <v>1800</v>
      </c>
      <c r="M2175" s="36">
        <v>40.9</v>
      </c>
      <c r="N2175" s="36">
        <v>1633.6</v>
      </c>
      <c r="O2175" s="36">
        <v>37.9</v>
      </c>
      <c r="P2175" s="36"/>
      <c r="Q2175" s="36">
        <v>1633.6</v>
      </c>
      <c r="R2175" s="36">
        <v>37.9</v>
      </c>
      <c r="T2175" s="41">
        <v>4.2055555555555584</v>
      </c>
      <c r="U2175" s="41">
        <v>9.2444444444444489</v>
      </c>
    </row>
    <row r="2176" spans="1:21">
      <c r="A2176" s="35" t="s">
        <v>832</v>
      </c>
      <c r="B2176" s="36">
        <v>500.77406446619602</v>
      </c>
      <c r="C2176" s="36">
        <v>3.70607154918972</v>
      </c>
      <c r="D2176" s="36"/>
      <c r="E2176" s="66">
        <v>2.9476883275238501</v>
      </c>
      <c r="F2176" s="66">
        <v>0.107620639259481</v>
      </c>
      <c r="G2176" s="68">
        <v>0.100677574750152</v>
      </c>
      <c r="H2176" s="68">
        <v>4.6876054563164101E-3</v>
      </c>
      <c r="I2176" s="66">
        <v>7.6034552865158103E-2</v>
      </c>
      <c r="J2176" s="36">
        <v>1768.5</v>
      </c>
      <c r="K2176" s="36">
        <v>23.8</v>
      </c>
      <c r="L2176" s="36">
        <v>1883.1</v>
      </c>
      <c r="M2176" s="36">
        <v>29.8</v>
      </c>
      <c r="N2176" s="36">
        <v>1635.8</v>
      </c>
      <c r="O2176" s="36">
        <v>43.2</v>
      </c>
      <c r="P2176" s="36"/>
      <c r="Q2176" s="36">
        <v>1635.8</v>
      </c>
      <c r="R2176" s="36">
        <v>43.2</v>
      </c>
      <c r="T2176" s="41">
        <v>6.0857097339493338</v>
      </c>
      <c r="U2176" s="41">
        <v>13.132600499176888</v>
      </c>
    </row>
    <row r="2177" spans="1:21">
      <c r="A2177" s="35" t="s">
        <v>831</v>
      </c>
      <c r="B2177" s="36">
        <v>299.32502051052302</v>
      </c>
      <c r="C2177" s="36">
        <v>1.4337703151057</v>
      </c>
      <c r="D2177" s="36"/>
      <c r="E2177" s="66">
        <v>3.0423834723185701</v>
      </c>
      <c r="F2177" s="66">
        <v>0.11490035067207301</v>
      </c>
      <c r="G2177" s="68">
        <v>0.10082504856065</v>
      </c>
      <c r="H2177" s="68">
        <v>4.2999954533974203E-3</v>
      </c>
      <c r="I2177" s="66">
        <v>0.69089847329374798</v>
      </c>
      <c r="J2177" s="36">
        <v>1743.3</v>
      </c>
      <c r="K2177" s="36">
        <v>13.3</v>
      </c>
      <c r="L2177" s="36">
        <v>1832</v>
      </c>
      <c r="M2177" s="36">
        <v>30.1</v>
      </c>
      <c r="N2177" s="36">
        <v>1638.5</v>
      </c>
      <c r="O2177" s="36">
        <v>39.6</v>
      </c>
      <c r="P2177" s="36"/>
      <c r="Q2177" s="36">
        <v>1638.5</v>
      </c>
      <c r="R2177" s="36">
        <v>39.6</v>
      </c>
      <c r="T2177" s="41">
        <v>4.8417030567685613</v>
      </c>
      <c r="U2177" s="41">
        <v>10.562227074235809</v>
      </c>
    </row>
    <row r="2178" spans="1:21">
      <c r="A2178" s="35" t="s">
        <v>830</v>
      </c>
      <c r="B2178" s="36">
        <v>244.30150030475201</v>
      </c>
      <c r="C2178" s="36">
        <v>2.8311865285539102</v>
      </c>
      <c r="D2178" s="36"/>
      <c r="E2178" s="66">
        <v>3.4179461583730499</v>
      </c>
      <c r="F2178" s="66">
        <v>0.22271433816091399</v>
      </c>
      <c r="G2178" s="68">
        <v>0.10082895052509599</v>
      </c>
      <c r="H2178" s="68">
        <v>6.3233810209851202E-3</v>
      </c>
      <c r="I2178" s="66">
        <v>0.425599115618496</v>
      </c>
      <c r="J2178" s="36">
        <v>1647.4</v>
      </c>
      <c r="K2178" s="36">
        <v>27.9</v>
      </c>
      <c r="L2178" s="36">
        <v>1654.4</v>
      </c>
      <c r="M2178" s="36">
        <v>47.5</v>
      </c>
      <c r="N2178" s="36">
        <v>1638.6</v>
      </c>
      <c r="O2178" s="36">
        <v>58.2</v>
      </c>
      <c r="P2178" s="36"/>
      <c r="Q2178" s="36">
        <v>1638.6</v>
      </c>
      <c r="R2178" s="36">
        <v>58.2</v>
      </c>
      <c r="T2178" s="41">
        <v>0.42311411992263054</v>
      </c>
      <c r="U2178" s="41">
        <v>0.95502901353966274</v>
      </c>
    </row>
    <row r="2179" spans="1:21">
      <c r="A2179" s="35" t="s">
        <v>829</v>
      </c>
      <c r="B2179" s="36">
        <v>1039.2961904839799</v>
      </c>
      <c r="C2179" s="36">
        <v>6.0439843291869604</v>
      </c>
      <c r="D2179" s="36"/>
      <c r="E2179" s="66">
        <v>3.6836393070109499</v>
      </c>
      <c r="F2179" s="66">
        <v>0.16570006416116501</v>
      </c>
      <c r="G2179" s="68">
        <v>0.101196886771785</v>
      </c>
      <c r="H2179" s="68">
        <v>4.9225110654794397E-3</v>
      </c>
      <c r="I2179" s="66">
        <v>0.63207626310892095</v>
      </c>
      <c r="J2179" s="36">
        <v>1589.8</v>
      </c>
      <c r="K2179" s="36">
        <v>16.2</v>
      </c>
      <c r="L2179" s="36">
        <v>1548.3</v>
      </c>
      <c r="M2179" s="36">
        <v>31</v>
      </c>
      <c r="N2179" s="36">
        <v>1645.3</v>
      </c>
      <c r="O2179" s="36">
        <v>45.1</v>
      </c>
      <c r="P2179" s="36"/>
      <c r="Q2179" s="36">
        <v>1645.3</v>
      </c>
      <c r="R2179" s="36">
        <v>45.1</v>
      </c>
      <c r="T2179" s="41">
        <v>-2.6803591035329073</v>
      </c>
      <c r="U2179" s="41">
        <v>-6.2649357359684812</v>
      </c>
    </row>
    <row r="2180" spans="1:21">
      <c r="A2180" s="35" t="s">
        <v>828</v>
      </c>
      <c r="B2180" s="36">
        <v>106.415104287685</v>
      </c>
      <c r="C2180" s="36">
        <v>1.61383180398821</v>
      </c>
      <c r="D2180" s="36"/>
      <c r="E2180" s="66">
        <v>3.2744857425322902</v>
      </c>
      <c r="F2180" s="66">
        <v>0.12939696843285001</v>
      </c>
      <c r="G2180" s="68">
        <v>0.101245426274191</v>
      </c>
      <c r="H2180" s="68">
        <v>3.5935343869723099E-3</v>
      </c>
      <c r="I2180" s="66">
        <v>0.33150767199897202</v>
      </c>
      <c r="J2180" s="36">
        <v>1685.9</v>
      </c>
      <c r="K2180" s="36">
        <v>17.899999999999999</v>
      </c>
      <c r="L2180" s="36">
        <v>1718</v>
      </c>
      <c r="M2180" s="36">
        <v>29.8</v>
      </c>
      <c r="N2180" s="36">
        <v>1646.2</v>
      </c>
      <c r="O2180" s="36">
        <v>32.9</v>
      </c>
      <c r="P2180" s="36"/>
      <c r="Q2180" s="36">
        <v>1646.2</v>
      </c>
      <c r="R2180" s="36">
        <v>32.9</v>
      </c>
      <c r="T2180" s="41">
        <v>1.8684516880093081</v>
      </c>
      <c r="U2180" s="41">
        <v>4.1792782305005796</v>
      </c>
    </row>
    <row r="2181" spans="1:21">
      <c r="A2181" s="35" t="s">
        <v>827</v>
      </c>
      <c r="B2181" s="36">
        <v>176.203847679506</v>
      </c>
      <c r="C2181" s="36">
        <v>2.6120967977406302</v>
      </c>
      <c r="D2181" s="36"/>
      <c r="E2181" s="66">
        <v>3.2570732718767901</v>
      </c>
      <c r="F2181" s="66">
        <v>0.12013881471903</v>
      </c>
      <c r="G2181" s="68">
        <v>0.10133434454279799</v>
      </c>
      <c r="H2181" s="68">
        <v>3.8831181540300401E-3</v>
      </c>
      <c r="I2181" s="66">
        <v>0.27834843602492199</v>
      </c>
      <c r="J2181" s="36">
        <v>1691</v>
      </c>
      <c r="K2181" s="36">
        <v>18.600000000000001</v>
      </c>
      <c r="L2181" s="36">
        <v>1726</v>
      </c>
      <c r="M2181" s="36">
        <v>27.9</v>
      </c>
      <c r="N2181" s="36">
        <v>1647.9</v>
      </c>
      <c r="O2181" s="36">
        <v>35.5</v>
      </c>
      <c r="P2181" s="36"/>
      <c r="Q2181" s="36">
        <v>1647.9</v>
      </c>
      <c r="R2181" s="36">
        <v>35.5</v>
      </c>
      <c r="T2181" s="41">
        <v>2.0278099652375436</v>
      </c>
      <c r="U2181" s="41">
        <v>4.5249130938586273</v>
      </c>
    </row>
    <row r="2182" spans="1:21">
      <c r="A2182" s="35" t="s">
        <v>826</v>
      </c>
      <c r="B2182" s="36">
        <v>213.71934521566999</v>
      </c>
      <c r="C2182" s="36">
        <v>2.4839749211553501</v>
      </c>
      <c r="D2182" s="36"/>
      <c r="E2182" s="66">
        <v>3.1795458136465999</v>
      </c>
      <c r="F2182" s="66">
        <v>0.11004079068263101</v>
      </c>
      <c r="G2182" s="68">
        <v>0.101350091683386</v>
      </c>
      <c r="H2182" s="68">
        <v>3.44977622697495E-3</v>
      </c>
      <c r="I2182" s="66">
        <v>0.52805099915829901</v>
      </c>
      <c r="J2182" s="36">
        <v>1711</v>
      </c>
      <c r="K2182" s="36">
        <v>13.8</v>
      </c>
      <c r="L2182" s="36">
        <v>1762.9</v>
      </c>
      <c r="M2182" s="36">
        <v>26.7</v>
      </c>
      <c r="N2182" s="36">
        <v>1648.2</v>
      </c>
      <c r="O2182" s="36">
        <v>31.6</v>
      </c>
      <c r="P2182" s="36"/>
      <c r="Q2182" s="36">
        <v>1648.2</v>
      </c>
      <c r="R2182" s="36">
        <v>31.6</v>
      </c>
      <c r="T2182" s="41">
        <v>2.9440127063361556</v>
      </c>
      <c r="U2182" s="41">
        <v>6.5063248057178527</v>
      </c>
    </row>
    <row r="2183" spans="1:21">
      <c r="A2183" s="35" t="s">
        <v>825</v>
      </c>
      <c r="B2183" s="36">
        <v>203.57135451059801</v>
      </c>
      <c r="C2183" s="36">
        <v>2.22275278093863</v>
      </c>
      <c r="D2183" s="36"/>
      <c r="E2183" s="66">
        <v>3.3036923573917298</v>
      </c>
      <c r="F2183" s="66">
        <v>0.13335271920487299</v>
      </c>
      <c r="G2183" s="68">
        <v>0.101413360641036</v>
      </c>
      <c r="H2183" s="68">
        <v>3.1694618390660199E-3</v>
      </c>
      <c r="I2183" s="66">
        <v>0.57401321397103999</v>
      </c>
      <c r="J2183" s="36">
        <v>1680</v>
      </c>
      <c r="K2183" s="36">
        <v>14</v>
      </c>
      <c r="L2183" s="36">
        <v>1704.6</v>
      </c>
      <c r="M2183" s="36">
        <v>30.2</v>
      </c>
      <c r="N2183" s="36">
        <v>1649.3</v>
      </c>
      <c r="O2183" s="36">
        <v>29</v>
      </c>
      <c r="P2183" s="36"/>
      <c r="Q2183" s="36">
        <v>1649.3</v>
      </c>
      <c r="R2183" s="36">
        <v>29</v>
      </c>
      <c r="T2183" s="41">
        <v>1.4431538190777842</v>
      </c>
      <c r="U2183" s="41">
        <v>3.2441628534553533</v>
      </c>
    </row>
    <row r="2184" spans="1:21">
      <c r="A2184" s="35" t="s">
        <v>824</v>
      </c>
      <c r="B2184" s="36">
        <v>212.14930133296201</v>
      </c>
      <c r="C2184" s="36">
        <v>1.3197761131962999</v>
      </c>
      <c r="D2184" s="36"/>
      <c r="E2184" s="66">
        <v>3.4309633605315999</v>
      </c>
      <c r="F2184" s="66">
        <v>0.20249337685215499</v>
      </c>
      <c r="G2184" s="68">
        <v>0.101485737788421</v>
      </c>
      <c r="H2184" s="68">
        <v>6.2278475811139702E-3</v>
      </c>
      <c r="I2184" s="66">
        <v>0.353215878561566</v>
      </c>
      <c r="J2184" s="36">
        <v>1649.6</v>
      </c>
      <c r="K2184" s="36">
        <v>27.9</v>
      </c>
      <c r="L2184" s="36">
        <v>1648.8</v>
      </c>
      <c r="M2184" s="36">
        <v>42.9</v>
      </c>
      <c r="N2184" s="36">
        <v>1650.6</v>
      </c>
      <c r="O2184" s="36">
        <v>56.9</v>
      </c>
      <c r="P2184" s="36"/>
      <c r="Q2184" s="36">
        <v>1650.6</v>
      </c>
      <c r="R2184" s="36">
        <v>56.9</v>
      </c>
      <c r="T2184" s="41">
        <v>-4.8520135856377641E-2</v>
      </c>
      <c r="U2184" s="41">
        <v>-0.10917030567685314</v>
      </c>
    </row>
    <row r="2185" spans="1:21">
      <c r="A2185" s="35" t="s">
        <v>823</v>
      </c>
      <c r="B2185" s="36">
        <v>498.57157791447901</v>
      </c>
      <c r="C2185" s="36">
        <v>16.983360959580502</v>
      </c>
      <c r="D2185" s="36"/>
      <c r="E2185" s="66">
        <v>3.1127111333534199</v>
      </c>
      <c r="F2185" s="66">
        <v>0.104231075975388</v>
      </c>
      <c r="G2185" s="68">
        <v>0.1016301937759</v>
      </c>
      <c r="H2185" s="68">
        <v>3.0970708628532198E-3</v>
      </c>
      <c r="I2185" s="66">
        <v>0.30028455663026699</v>
      </c>
      <c r="J2185" s="36">
        <v>1730.9</v>
      </c>
      <c r="K2185" s="36">
        <v>15.7</v>
      </c>
      <c r="L2185" s="36">
        <v>1795.9</v>
      </c>
      <c r="M2185" s="36">
        <v>26.2</v>
      </c>
      <c r="N2185" s="36">
        <v>1653.3</v>
      </c>
      <c r="O2185" s="36">
        <v>28.2</v>
      </c>
      <c r="P2185" s="36"/>
      <c r="Q2185" s="36">
        <v>1653.3</v>
      </c>
      <c r="R2185" s="36">
        <v>28.2</v>
      </c>
      <c r="T2185" s="41">
        <v>3.6193551979508882</v>
      </c>
      <c r="U2185" s="41">
        <v>7.9403084804276478</v>
      </c>
    </row>
    <row r="2186" spans="1:21">
      <c r="A2186" s="35" t="s">
        <v>822</v>
      </c>
      <c r="B2186" s="36">
        <v>397.96666232675102</v>
      </c>
      <c r="C2186" s="36">
        <v>2.8317847152526201</v>
      </c>
      <c r="D2186" s="36"/>
      <c r="E2186" s="66">
        <v>3.2292173631017298</v>
      </c>
      <c r="F2186" s="66">
        <v>0.100033655321753</v>
      </c>
      <c r="G2186" s="68">
        <v>0.101693582854587</v>
      </c>
      <c r="H2186" s="68">
        <v>3.5693285022446002E-3</v>
      </c>
      <c r="I2186" s="66">
        <v>0.461759889238196</v>
      </c>
      <c r="J2186" s="36">
        <v>1701</v>
      </c>
      <c r="K2186" s="36">
        <v>14.2</v>
      </c>
      <c r="L2186" s="36">
        <v>1739.1</v>
      </c>
      <c r="M2186" s="36">
        <v>23.6</v>
      </c>
      <c r="N2186" s="36">
        <v>1654.4</v>
      </c>
      <c r="O2186" s="36">
        <v>32.5</v>
      </c>
      <c r="P2186" s="36"/>
      <c r="Q2186" s="36">
        <v>1654.4</v>
      </c>
      <c r="R2186" s="36">
        <v>32.5</v>
      </c>
      <c r="T2186" s="41">
        <v>2.1907883387959237</v>
      </c>
      <c r="U2186" s="41">
        <v>4.8703352308665302</v>
      </c>
    </row>
    <row r="2187" spans="1:21">
      <c r="A2187" s="35" t="s">
        <v>821</v>
      </c>
      <c r="B2187" s="36">
        <v>509.60732806486499</v>
      </c>
      <c r="C2187" s="36">
        <v>2.74872228565809</v>
      </c>
      <c r="D2187" s="36"/>
      <c r="E2187" s="66">
        <v>3.02142439921563</v>
      </c>
      <c r="F2187" s="66">
        <v>0.14998928800202299</v>
      </c>
      <c r="G2187" s="68">
        <v>0.101853687106881</v>
      </c>
      <c r="H2187" s="68">
        <v>4.6405037994639298E-3</v>
      </c>
      <c r="I2187" s="66">
        <v>0.35995269709329197</v>
      </c>
      <c r="J2187" s="36">
        <v>1757.6</v>
      </c>
      <c r="K2187" s="36">
        <v>22.5</v>
      </c>
      <c r="L2187" s="36">
        <v>1843.1</v>
      </c>
      <c r="M2187" s="36">
        <v>39.799999999999997</v>
      </c>
      <c r="N2187" s="36">
        <v>1657.3</v>
      </c>
      <c r="O2187" s="36">
        <v>42.2</v>
      </c>
      <c r="P2187" s="36"/>
      <c r="Q2187" s="36">
        <v>1657.3</v>
      </c>
      <c r="R2187" s="36">
        <v>42.2</v>
      </c>
      <c r="T2187" s="41">
        <v>4.638923552710108</v>
      </c>
      <c r="U2187" s="41">
        <v>10.080842059573543</v>
      </c>
    </row>
    <row r="2188" spans="1:21">
      <c r="A2188" s="35" t="s">
        <v>820</v>
      </c>
      <c r="B2188" s="36">
        <v>376.543799116956</v>
      </c>
      <c r="C2188" s="36">
        <v>2.6045303047965702</v>
      </c>
      <c r="D2188" s="36"/>
      <c r="E2188" s="66">
        <v>3.2197520807666802</v>
      </c>
      <c r="F2188" s="66">
        <v>0.118741646666392</v>
      </c>
      <c r="G2188" s="68">
        <v>0.10187835626330501</v>
      </c>
      <c r="H2188" s="68">
        <v>4.8162372647335598E-3</v>
      </c>
      <c r="I2188" s="66">
        <v>0.49509342555186597</v>
      </c>
      <c r="J2188" s="36">
        <v>1704.9</v>
      </c>
      <c r="K2188" s="36">
        <v>17.899999999999999</v>
      </c>
      <c r="L2188" s="36">
        <v>1743.6</v>
      </c>
      <c r="M2188" s="36">
        <v>28.2</v>
      </c>
      <c r="N2188" s="36">
        <v>1657.8</v>
      </c>
      <c r="O2188" s="36">
        <v>43.8</v>
      </c>
      <c r="P2188" s="36"/>
      <c r="Q2188" s="36">
        <v>1657.8</v>
      </c>
      <c r="R2188" s="36">
        <v>43.8</v>
      </c>
      <c r="T2188" s="41">
        <v>2.2195457673778285</v>
      </c>
      <c r="U2188" s="41">
        <v>4.9208534067446639</v>
      </c>
    </row>
    <row r="2189" spans="1:21">
      <c r="A2189" s="35" t="s">
        <v>819</v>
      </c>
      <c r="B2189" s="36">
        <v>536.33325788138302</v>
      </c>
      <c r="C2189" s="36">
        <v>2.9245191384405702</v>
      </c>
      <c r="D2189" s="36"/>
      <c r="E2189" s="66">
        <v>2.97760018742607</v>
      </c>
      <c r="F2189" s="66">
        <v>8.8838469245818202E-2</v>
      </c>
      <c r="G2189" s="68">
        <v>0.102130843585755</v>
      </c>
      <c r="H2189" s="68">
        <v>3.02794791304271E-3</v>
      </c>
      <c r="I2189" s="66">
        <v>0.429432485369659</v>
      </c>
      <c r="J2189" s="36">
        <v>1772.1</v>
      </c>
      <c r="K2189" s="36">
        <v>13.3</v>
      </c>
      <c r="L2189" s="36">
        <v>1866.6</v>
      </c>
      <c r="M2189" s="36">
        <v>24.2</v>
      </c>
      <c r="N2189" s="36">
        <v>1662.4</v>
      </c>
      <c r="O2189" s="36">
        <v>27.4</v>
      </c>
      <c r="P2189" s="36"/>
      <c r="Q2189" s="36">
        <v>1662.4</v>
      </c>
      <c r="R2189" s="36">
        <v>27.4</v>
      </c>
      <c r="T2189" s="41">
        <v>5.0626808100289296</v>
      </c>
      <c r="U2189" s="41">
        <v>10.939676417014885</v>
      </c>
    </row>
    <row r="2190" spans="1:21">
      <c r="A2190" s="35" t="s">
        <v>818</v>
      </c>
      <c r="B2190" s="36">
        <v>125.295262253506</v>
      </c>
      <c r="C2190" s="36">
        <v>2.2346462080777298</v>
      </c>
      <c r="D2190" s="36"/>
      <c r="E2190" s="66">
        <v>3.30756613261351</v>
      </c>
      <c r="F2190" s="66">
        <v>0.14211795394028601</v>
      </c>
      <c r="G2190" s="68">
        <v>0.10222592206447501</v>
      </c>
      <c r="H2190" s="68">
        <v>3.6326243829447099E-3</v>
      </c>
      <c r="I2190" s="66">
        <v>0.31530292786924402</v>
      </c>
      <c r="J2190" s="36">
        <v>1685.6</v>
      </c>
      <c r="K2190" s="36">
        <v>19</v>
      </c>
      <c r="L2190" s="36">
        <v>1702.9</v>
      </c>
      <c r="M2190" s="36">
        <v>32.200000000000003</v>
      </c>
      <c r="N2190" s="36">
        <v>1664.1</v>
      </c>
      <c r="O2190" s="36">
        <v>32.9</v>
      </c>
      <c r="P2190" s="36"/>
      <c r="Q2190" s="36">
        <v>1664.1</v>
      </c>
      <c r="R2190" s="36">
        <v>32.9</v>
      </c>
      <c r="T2190" s="41">
        <v>1.0159140290093476</v>
      </c>
      <c r="U2190" s="41">
        <v>2.2784661459862696</v>
      </c>
    </row>
    <row r="2191" spans="1:21">
      <c r="A2191" s="35" t="s">
        <v>817</v>
      </c>
      <c r="B2191" s="36">
        <v>153.79023675425199</v>
      </c>
      <c r="C2191" s="36">
        <v>2.8848393817026898</v>
      </c>
      <c r="D2191" s="36"/>
      <c r="E2191" s="66">
        <v>3.2742177249448101</v>
      </c>
      <c r="F2191" s="66">
        <v>0.14711716117029899</v>
      </c>
      <c r="G2191" s="68">
        <v>0.102269165754153</v>
      </c>
      <c r="H2191" s="68">
        <v>4.0165641953615796E-3</v>
      </c>
      <c r="I2191" s="66">
        <v>0.58459780456622901</v>
      </c>
      <c r="J2191" s="36">
        <v>1694.3</v>
      </c>
      <c r="K2191" s="36">
        <v>15.9</v>
      </c>
      <c r="L2191" s="36">
        <v>1718.1</v>
      </c>
      <c r="M2191" s="36">
        <v>33.9</v>
      </c>
      <c r="N2191" s="36">
        <v>1664.9</v>
      </c>
      <c r="O2191" s="36">
        <v>36.299999999999997</v>
      </c>
      <c r="P2191" s="36"/>
      <c r="Q2191" s="36">
        <v>1664.9</v>
      </c>
      <c r="R2191" s="36">
        <v>36.299999999999997</v>
      </c>
      <c r="T2191" s="41">
        <v>1.3852511495256361</v>
      </c>
      <c r="U2191" s="41">
        <v>3.0964437459984762</v>
      </c>
    </row>
    <row r="2192" spans="1:21">
      <c r="A2192" s="35" t="s">
        <v>816</v>
      </c>
      <c r="B2192" s="36">
        <v>158.09913147413999</v>
      </c>
      <c r="C2192" s="36">
        <v>2.8429090972040001</v>
      </c>
      <c r="D2192" s="36"/>
      <c r="E2192" s="66">
        <v>3.3083656123499301</v>
      </c>
      <c r="F2192" s="66">
        <v>0.198387141120341</v>
      </c>
      <c r="G2192" s="68">
        <v>0.102283859297889</v>
      </c>
      <c r="H2192" s="68">
        <v>4.7328784232232102E-3</v>
      </c>
      <c r="I2192" s="66">
        <v>0.109464269524777</v>
      </c>
      <c r="J2192" s="36">
        <v>1685.8</v>
      </c>
      <c r="K2192" s="36">
        <v>29.4</v>
      </c>
      <c r="L2192" s="36">
        <v>1702.5</v>
      </c>
      <c r="M2192" s="36">
        <v>44.9</v>
      </c>
      <c r="N2192" s="36">
        <v>1665.1</v>
      </c>
      <c r="O2192" s="36">
        <v>42.8</v>
      </c>
      <c r="P2192" s="36"/>
      <c r="Q2192" s="36">
        <v>1665.1</v>
      </c>
      <c r="R2192" s="36">
        <v>42.8</v>
      </c>
      <c r="T2192" s="41">
        <v>0.98091042584434918</v>
      </c>
      <c r="U2192" s="41">
        <v>2.1967694566813565</v>
      </c>
    </row>
    <row r="2193" spans="1:21">
      <c r="A2193" s="35" t="s">
        <v>815</v>
      </c>
      <c r="B2193" s="36">
        <v>189.99403055805601</v>
      </c>
      <c r="C2193" s="36">
        <v>1.83069849418277</v>
      </c>
      <c r="D2193" s="36"/>
      <c r="E2193" s="66">
        <v>3.2320083170060099</v>
      </c>
      <c r="F2193" s="66">
        <v>7.7022793891620103E-2</v>
      </c>
      <c r="G2193" s="68">
        <v>0.102467695757156</v>
      </c>
      <c r="H2193" s="68">
        <v>4.7100069816319997E-3</v>
      </c>
      <c r="I2193" s="66">
        <v>0.132725072928293</v>
      </c>
      <c r="J2193" s="36">
        <v>1706.6</v>
      </c>
      <c r="K2193" s="36">
        <v>20.2</v>
      </c>
      <c r="L2193" s="36">
        <v>1737.8</v>
      </c>
      <c r="M2193" s="36">
        <v>18.2</v>
      </c>
      <c r="N2193" s="36">
        <v>1668.5</v>
      </c>
      <c r="O2193" s="36">
        <v>42.5</v>
      </c>
      <c r="P2193" s="36"/>
      <c r="Q2193" s="36">
        <v>1668.5</v>
      </c>
      <c r="R2193" s="36">
        <v>42.5</v>
      </c>
      <c r="T2193" s="41">
        <v>1.7953734606974363</v>
      </c>
      <c r="U2193" s="41">
        <v>3.9878006675106428</v>
      </c>
    </row>
    <row r="2194" spans="1:21">
      <c r="A2194" s="35" t="s">
        <v>814</v>
      </c>
      <c r="B2194" s="36">
        <v>497.24998806660199</v>
      </c>
      <c r="C2194" s="36">
        <v>8.7170650106200291</v>
      </c>
      <c r="D2194" s="36"/>
      <c r="E2194" s="66">
        <v>3.1312504684462401</v>
      </c>
      <c r="F2194" s="66">
        <v>0.123367515532835</v>
      </c>
      <c r="G2194" s="68">
        <v>0.10269043429665101</v>
      </c>
      <c r="H2194" s="68">
        <v>4.1655122516428E-3</v>
      </c>
      <c r="I2194" s="66">
        <v>0.44446432050766299</v>
      </c>
      <c r="J2194" s="36">
        <v>1734.6</v>
      </c>
      <c r="K2194" s="36">
        <v>17.5</v>
      </c>
      <c r="L2194" s="36">
        <v>1786.6</v>
      </c>
      <c r="M2194" s="36">
        <v>30.7</v>
      </c>
      <c r="N2194" s="36">
        <v>1672.5</v>
      </c>
      <c r="O2194" s="36">
        <v>37.5</v>
      </c>
      <c r="P2194" s="36"/>
      <c r="Q2194" s="36">
        <v>1672.5</v>
      </c>
      <c r="R2194" s="36">
        <v>37.5</v>
      </c>
      <c r="T2194" s="41">
        <v>2.9105563640434347</v>
      </c>
      <c r="U2194" s="41">
        <v>6.3864323295645313</v>
      </c>
    </row>
    <row r="2195" spans="1:21">
      <c r="A2195" s="35" t="s">
        <v>813</v>
      </c>
      <c r="B2195" s="36">
        <v>220.77781014147399</v>
      </c>
      <c r="C2195" s="36">
        <v>2.7596861292805399</v>
      </c>
      <c r="D2195" s="36"/>
      <c r="E2195" s="66">
        <v>2.8926963760421902</v>
      </c>
      <c r="F2195" s="66">
        <v>0.13703361830136401</v>
      </c>
      <c r="G2195" s="68">
        <v>0.10300988083753899</v>
      </c>
      <c r="H2195" s="68">
        <v>5.0947886579442896E-3</v>
      </c>
      <c r="I2195" s="66">
        <v>0.43406722771394601</v>
      </c>
      <c r="J2195" s="36">
        <v>1803.6</v>
      </c>
      <c r="K2195" s="36">
        <v>21.7</v>
      </c>
      <c r="L2195" s="36">
        <v>1914</v>
      </c>
      <c r="M2195" s="36">
        <v>39.200000000000003</v>
      </c>
      <c r="N2195" s="36">
        <v>1678.2</v>
      </c>
      <c r="O2195" s="36">
        <v>45.7</v>
      </c>
      <c r="P2195" s="36"/>
      <c r="Q2195" s="36">
        <v>1678.2</v>
      </c>
      <c r="R2195" s="36">
        <v>45.7</v>
      </c>
      <c r="T2195" s="41">
        <v>5.7680250783699112</v>
      </c>
      <c r="U2195" s="41">
        <v>12.319749216300938</v>
      </c>
    </row>
    <row r="2196" spans="1:21">
      <c r="A2196" s="35" t="s">
        <v>812</v>
      </c>
      <c r="B2196" s="36">
        <v>251.56115547212201</v>
      </c>
      <c r="C2196" s="36">
        <v>1.45899743109414</v>
      </c>
      <c r="D2196" s="36"/>
      <c r="E2196" s="66">
        <v>3.3110997077295101</v>
      </c>
      <c r="F2196" s="66">
        <v>0.154453462596852</v>
      </c>
      <c r="G2196" s="68">
        <v>0.103127011270103</v>
      </c>
      <c r="H2196" s="68">
        <v>4.0427893259215699E-3</v>
      </c>
      <c r="I2196" s="66">
        <v>0.33905290733819099</v>
      </c>
      <c r="J2196" s="36">
        <v>1691.9</v>
      </c>
      <c r="K2196" s="36">
        <v>20.5</v>
      </c>
      <c r="L2196" s="36">
        <v>1701.3</v>
      </c>
      <c r="M2196" s="36">
        <v>34.9</v>
      </c>
      <c r="N2196" s="36">
        <v>1680.3</v>
      </c>
      <c r="O2196" s="36">
        <v>36.200000000000003</v>
      </c>
      <c r="P2196" s="36"/>
      <c r="Q2196" s="36">
        <v>1680.3</v>
      </c>
      <c r="R2196" s="36">
        <v>36.200000000000003</v>
      </c>
      <c r="T2196" s="41">
        <v>0.55251866219948653</v>
      </c>
      <c r="U2196" s="41">
        <v>1.2343502027861049</v>
      </c>
    </row>
    <row r="2197" spans="1:21">
      <c r="A2197" s="35" t="s">
        <v>811</v>
      </c>
      <c r="B2197" s="36">
        <v>148.04364043228301</v>
      </c>
      <c r="C2197" s="36">
        <v>2.6717337497367999</v>
      </c>
      <c r="D2197" s="36"/>
      <c r="E2197" s="66">
        <v>3.2205469749375499</v>
      </c>
      <c r="F2197" s="66">
        <v>0.12005352891202201</v>
      </c>
      <c r="G2197" s="68">
        <v>0.103250429898121</v>
      </c>
      <c r="H2197" s="68">
        <v>3.1154511218764599E-3</v>
      </c>
      <c r="I2197" s="66">
        <v>0.38988977869250502</v>
      </c>
      <c r="J2197" s="36">
        <v>1715.8</v>
      </c>
      <c r="K2197" s="36">
        <v>15.6</v>
      </c>
      <c r="L2197" s="36">
        <v>1743.2</v>
      </c>
      <c r="M2197" s="36">
        <v>28.5</v>
      </c>
      <c r="N2197" s="36">
        <v>1682.5</v>
      </c>
      <c r="O2197" s="36">
        <v>27.9</v>
      </c>
      <c r="P2197" s="36"/>
      <c r="Q2197" s="36">
        <v>1682.5</v>
      </c>
      <c r="R2197" s="36">
        <v>27.9</v>
      </c>
      <c r="T2197" s="41">
        <v>1.5718219366682016</v>
      </c>
      <c r="U2197" s="41">
        <v>3.4821018815970652</v>
      </c>
    </row>
    <row r="2198" spans="1:21">
      <c r="A2198" s="35" t="s">
        <v>810</v>
      </c>
      <c r="B2198" s="36">
        <v>672.78419961930604</v>
      </c>
      <c r="C2198" s="36">
        <v>8.7603606041051005</v>
      </c>
      <c r="D2198" s="36"/>
      <c r="E2198" s="66">
        <v>3.1500511377064799</v>
      </c>
      <c r="F2198" s="66">
        <v>0.180053051459409</v>
      </c>
      <c r="G2198" s="68">
        <v>0.103394580875665</v>
      </c>
      <c r="H2198" s="68">
        <v>3.9798764049076398E-3</v>
      </c>
      <c r="I2198" s="66">
        <v>0.52540366197504196</v>
      </c>
      <c r="J2198" s="36">
        <v>1735.3</v>
      </c>
      <c r="K2198" s="36">
        <v>20.5</v>
      </c>
      <c r="L2198" s="36">
        <v>1777.3</v>
      </c>
      <c r="M2198" s="36">
        <v>44.4</v>
      </c>
      <c r="N2198" s="36">
        <v>1685.1</v>
      </c>
      <c r="O2198" s="36">
        <v>35.5</v>
      </c>
      <c r="P2198" s="36"/>
      <c r="Q2198" s="36">
        <v>1685.1</v>
      </c>
      <c r="R2198" s="36">
        <v>35.5</v>
      </c>
      <c r="T2198" s="41">
        <v>2.3631350925561243</v>
      </c>
      <c r="U2198" s="41">
        <v>5.1876441793732093</v>
      </c>
    </row>
    <row r="2199" spans="1:21">
      <c r="A2199" s="35" t="s">
        <v>809</v>
      </c>
      <c r="B2199" s="36">
        <v>591.90451245297402</v>
      </c>
      <c r="C2199" s="36">
        <v>4.2939192384302904</v>
      </c>
      <c r="D2199" s="36"/>
      <c r="E2199" s="66">
        <v>3.2440026189358599</v>
      </c>
      <c r="F2199" s="66">
        <v>0.114744065822142</v>
      </c>
      <c r="G2199" s="68">
        <v>0.103632353334389</v>
      </c>
      <c r="H2199" s="68">
        <v>3.3213842603567502E-3</v>
      </c>
      <c r="I2199" s="66">
        <v>0.28371052428792098</v>
      </c>
      <c r="J2199" s="36">
        <v>1712.9</v>
      </c>
      <c r="K2199" s="36">
        <v>16.7</v>
      </c>
      <c r="L2199" s="36">
        <v>1732.1</v>
      </c>
      <c r="M2199" s="36">
        <v>26.9</v>
      </c>
      <c r="N2199" s="36">
        <v>1689.3</v>
      </c>
      <c r="O2199" s="36">
        <v>29.6</v>
      </c>
      <c r="P2199" s="36"/>
      <c r="Q2199" s="36">
        <v>1689.3</v>
      </c>
      <c r="R2199" s="36">
        <v>29.6</v>
      </c>
      <c r="T2199" s="41">
        <v>1.1084810345822884</v>
      </c>
      <c r="U2199" s="41">
        <v>2.4709889729230392</v>
      </c>
    </row>
    <row r="2200" spans="1:21">
      <c r="A2200" s="35" t="s">
        <v>808</v>
      </c>
      <c r="B2200" s="36">
        <v>519.54763897069199</v>
      </c>
      <c r="C2200" s="36">
        <v>1.32635387602604</v>
      </c>
      <c r="D2200" s="36"/>
      <c r="E2200" s="66">
        <v>3.0734619002443599</v>
      </c>
      <c r="F2200" s="66">
        <v>0.108722913978926</v>
      </c>
      <c r="G2200" s="68">
        <v>0.103687380721256</v>
      </c>
      <c r="H2200" s="68">
        <v>3.6086910359988001E-3</v>
      </c>
      <c r="I2200" s="66">
        <v>0.27299922075712701</v>
      </c>
      <c r="J2200" s="36">
        <v>1758.2</v>
      </c>
      <c r="K2200" s="36">
        <v>17.7</v>
      </c>
      <c r="L2200" s="36">
        <v>1815.9</v>
      </c>
      <c r="M2200" s="36">
        <v>28</v>
      </c>
      <c r="N2200" s="36">
        <v>1690.3</v>
      </c>
      <c r="O2200" s="36">
        <v>32.1</v>
      </c>
      <c r="P2200" s="36"/>
      <c r="Q2200" s="36">
        <v>1690.3</v>
      </c>
      <c r="R2200" s="36">
        <v>32.1</v>
      </c>
      <c r="T2200" s="41">
        <v>3.1774877471226413</v>
      </c>
      <c r="U2200" s="41">
        <v>6.9166804339446077</v>
      </c>
    </row>
    <row r="2201" spans="1:21">
      <c r="A2201" s="35" t="s">
        <v>807</v>
      </c>
      <c r="B2201" s="36">
        <v>812.53371361536995</v>
      </c>
      <c r="C2201" s="36">
        <v>3.7370174714482101</v>
      </c>
      <c r="D2201" s="36"/>
      <c r="E2201" s="66">
        <v>3.2180962416214101</v>
      </c>
      <c r="F2201" s="66">
        <v>0.11265020630601</v>
      </c>
      <c r="G2201" s="68">
        <v>0.104913760467459</v>
      </c>
      <c r="H2201" s="68">
        <v>3.20942947552712E-3</v>
      </c>
      <c r="I2201" s="66">
        <v>0.50537425858580798</v>
      </c>
      <c r="J2201" s="36">
        <v>1729.7</v>
      </c>
      <c r="K2201" s="36">
        <v>13.6</v>
      </c>
      <c r="L2201" s="36">
        <v>1744.4</v>
      </c>
      <c r="M2201" s="36">
        <v>26.7</v>
      </c>
      <c r="N2201" s="36">
        <v>1712</v>
      </c>
      <c r="O2201" s="36">
        <v>28.1</v>
      </c>
      <c r="P2201" s="36"/>
      <c r="Q2201" s="36">
        <v>1712</v>
      </c>
      <c r="R2201" s="36">
        <v>28.1</v>
      </c>
      <c r="T2201" s="41">
        <v>0.84269662921348576</v>
      </c>
      <c r="U2201" s="41">
        <v>1.8573721623480903</v>
      </c>
    </row>
    <row r="2202" spans="1:21">
      <c r="A2202" s="35" t="s">
        <v>806</v>
      </c>
      <c r="B2202" s="36">
        <v>1931.1281040035301</v>
      </c>
      <c r="C2202" s="36">
        <v>1.9982482581057599</v>
      </c>
      <c r="D2202" s="36"/>
      <c r="E2202" s="66">
        <v>3.4314823077141399</v>
      </c>
      <c r="F2202" s="66">
        <v>0.17792597817337699</v>
      </c>
      <c r="G2202" s="68">
        <v>0.10565567137434</v>
      </c>
      <c r="H2202" s="68">
        <v>6.1363881149125504E-3</v>
      </c>
      <c r="I2202" s="66">
        <v>0.186164146538708</v>
      </c>
      <c r="J2202" s="36">
        <v>1682.5</v>
      </c>
      <c r="K2202" s="36">
        <v>28.9</v>
      </c>
      <c r="L2202" s="36">
        <v>1648.6</v>
      </c>
      <c r="M2202" s="36">
        <v>37.700000000000003</v>
      </c>
      <c r="N2202" s="36">
        <v>1724.9</v>
      </c>
      <c r="O2202" s="36">
        <v>53.3</v>
      </c>
      <c r="P2202" s="36"/>
      <c r="Q2202" s="36">
        <v>1724.9</v>
      </c>
      <c r="R2202" s="36">
        <v>53.3</v>
      </c>
      <c r="T2202" s="41">
        <v>-2.0562901856120401</v>
      </c>
      <c r="U2202" s="41">
        <v>-4.628169355817068</v>
      </c>
    </row>
    <row r="2203" spans="1:21">
      <c r="A2203" s="35" t="s">
        <v>805</v>
      </c>
      <c r="B2203" s="36">
        <v>620.61099830856404</v>
      </c>
      <c r="C2203" s="36">
        <v>16.888159934753698</v>
      </c>
      <c r="D2203" s="36"/>
      <c r="E2203" s="66">
        <v>3.2101249352700099</v>
      </c>
      <c r="F2203" s="66">
        <v>0.132958286024459</v>
      </c>
      <c r="G2203" s="68">
        <v>0.10731312853663801</v>
      </c>
      <c r="H2203" s="68">
        <v>6.3727283514045004E-3</v>
      </c>
      <c r="I2203" s="66">
        <v>0.22864378931243501</v>
      </c>
      <c r="J2203" s="36">
        <v>1750.6</v>
      </c>
      <c r="K2203" s="36">
        <v>26.8</v>
      </c>
      <c r="L2203" s="36">
        <v>1748.2</v>
      </c>
      <c r="M2203" s="36">
        <v>31.7</v>
      </c>
      <c r="N2203" s="36">
        <v>1753.5</v>
      </c>
      <c r="O2203" s="36">
        <v>54.3</v>
      </c>
      <c r="P2203" s="36"/>
      <c r="Q2203" s="36">
        <v>1753.5</v>
      </c>
      <c r="R2203" s="36">
        <v>54.3</v>
      </c>
      <c r="T2203" s="41">
        <v>-0.137284063608275</v>
      </c>
      <c r="U2203" s="41">
        <v>-0.30316897380162189</v>
      </c>
    </row>
    <row r="2204" spans="1:21">
      <c r="A2204" s="35" t="s">
        <v>804</v>
      </c>
      <c r="B2204" s="36">
        <v>571.15957246935</v>
      </c>
      <c r="C2204" s="36">
        <v>5.46404772314217</v>
      </c>
      <c r="D2204" s="36"/>
      <c r="E2204" s="66">
        <v>3.00968352663573</v>
      </c>
      <c r="F2204" s="66">
        <v>0.112745520789097</v>
      </c>
      <c r="G2204" s="68">
        <v>0.107474987098251</v>
      </c>
      <c r="H2204" s="68">
        <v>3.7987297611781199E-3</v>
      </c>
      <c r="I2204" s="66">
        <v>0.48571758733654402</v>
      </c>
      <c r="J2204" s="36">
        <v>1805.9</v>
      </c>
      <c r="K2204" s="36">
        <v>15.6</v>
      </c>
      <c r="L2204" s="36">
        <v>1849.3</v>
      </c>
      <c r="M2204" s="36">
        <v>30.1</v>
      </c>
      <c r="N2204" s="36">
        <v>1756.2</v>
      </c>
      <c r="O2204" s="36">
        <v>32.299999999999997</v>
      </c>
      <c r="P2204" s="36"/>
      <c r="Q2204" s="36">
        <v>1756.2</v>
      </c>
      <c r="R2204" s="36">
        <v>32.299999999999997</v>
      </c>
      <c r="T2204" s="41">
        <v>2.3468339371654068</v>
      </c>
      <c r="U2204" s="41">
        <v>5.0343373168225769</v>
      </c>
    </row>
    <row r="2205" spans="1:21">
      <c r="A2205" s="35" t="s">
        <v>803</v>
      </c>
      <c r="B2205" s="36">
        <v>106.071101955274</v>
      </c>
      <c r="C2205" s="36">
        <v>2.1290356868645199</v>
      </c>
      <c r="D2205" s="36"/>
      <c r="E2205" s="66">
        <v>2.8337079088930102</v>
      </c>
      <c r="F2205" s="66">
        <v>0.141761040232462</v>
      </c>
      <c r="G2205" s="68">
        <v>0.10763227301178099</v>
      </c>
      <c r="H2205" s="68">
        <v>5.07555765761956E-3</v>
      </c>
      <c r="I2205" s="66">
        <v>0.53578814712378697</v>
      </c>
      <c r="J2205" s="36">
        <v>1858.3</v>
      </c>
      <c r="K2205" s="36">
        <v>20</v>
      </c>
      <c r="L2205" s="36">
        <v>1948.4</v>
      </c>
      <c r="M2205" s="36">
        <v>42.1</v>
      </c>
      <c r="N2205" s="36">
        <v>1758.9</v>
      </c>
      <c r="O2205" s="36">
        <v>43.1</v>
      </c>
      <c r="P2205" s="36"/>
      <c r="Q2205" s="36">
        <v>1758.9</v>
      </c>
      <c r="R2205" s="36">
        <v>43.1</v>
      </c>
      <c r="T2205" s="41">
        <v>4.6243071237938889</v>
      </c>
      <c r="U2205" s="41">
        <v>9.7259289673578309</v>
      </c>
    </row>
    <row r="2206" spans="1:21">
      <c r="A2206" s="35" t="s">
        <v>802</v>
      </c>
      <c r="B2206" s="36">
        <v>707.94125668992899</v>
      </c>
      <c r="C2206" s="36">
        <v>2.9626783560060201</v>
      </c>
      <c r="D2206" s="36"/>
      <c r="E2206" s="66">
        <v>3.2611528351192201</v>
      </c>
      <c r="F2206" s="66">
        <v>0.12957928167049401</v>
      </c>
      <c r="G2206" s="68">
        <v>0.112140631313751</v>
      </c>
      <c r="H2206" s="68">
        <v>4.0054112483952804E-3</v>
      </c>
      <c r="I2206" s="66">
        <v>0.52695893967978502</v>
      </c>
      <c r="J2206" s="36">
        <v>1774.2</v>
      </c>
      <c r="K2206" s="36">
        <v>15.5</v>
      </c>
      <c r="L2206" s="36">
        <v>1724.2</v>
      </c>
      <c r="M2206" s="36">
        <v>30.1</v>
      </c>
      <c r="N2206" s="36">
        <v>1833.6</v>
      </c>
      <c r="O2206" s="36">
        <v>32.4</v>
      </c>
      <c r="P2206" s="36"/>
      <c r="Q2206" s="36">
        <v>1833.6</v>
      </c>
      <c r="R2206" s="36">
        <v>32.4</v>
      </c>
      <c r="T2206" s="41">
        <v>-2.8998956037582646</v>
      </c>
      <c r="U2206" s="41">
        <v>-6.3449715810230751</v>
      </c>
    </row>
    <row r="2207" spans="1:21">
      <c r="A2207" s="35" t="s">
        <v>801</v>
      </c>
      <c r="B2207" s="36">
        <v>823.16102694523704</v>
      </c>
      <c r="C2207" s="36">
        <v>53.911498396261699</v>
      </c>
      <c r="D2207" s="36"/>
      <c r="E2207" s="66">
        <v>3.5317544901165698</v>
      </c>
      <c r="F2207" s="66">
        <v>0.14039355187619901</v>
      </c>
      <c r="G2207" s="68">
        <v>0.112469751418284</v>
      </c>
      <c r="H2207" s="68">
        <v>3.4235511962089002E-3</v>
      </c>
      <c r="I2207" s="66">
        <v>-4.96588370648244E-2</v>
      </c>
      <c r="J2207" s="36">
        <v>1710.2</v>
      </c>
      <c r="K2207" s="36">
        <v>21.2</v>
      </c>
      <c r="L2207" s="36">
        <v>1607.2</v>
      </c>
      <c r="M2207" s="36">
        <v>28.3</v>
      </c>
      <c r="N2207" s="36">
        <v>1838.9</v>
      </c>
      <c r="O2207" s="36">
        <v>27.6</v>
      </c>
      <c r="P2207" s="36"/>
      <c r="Q2207" s="36">
        <v>1838.9</v>
      </c>
      <c r="R2207" s="36">
        <v>27.6</v>
      </c>
      <c r="T2207" s="41">
        <v>-6.408661025385765</v>
      </c>
      <c r="U2207" s="41">
        <v>-14.416376306620213</v>
      </c>
    </row>
    <row r="2208" spans="1:21">
      <c r="A2208" s="35" t="s">
        <v>800</v>
      </c>
      <c r="B2208" s="36">
        <v>66.483993975916704</v>
      </c>
      <c r="C2208" s="36">
        <v>1.7029648854205499</v>
      </c>
      <c r="D2208" s="36"/>
      <c r="E2208" s="66">
        <v>3.22629068490797</v>
      </c>
      <c r="F2208" s="66">
        <v>0.13414670821906499</v>
      </c>
      <c r="G2208" s="68">
        <v>0.113084586838199</v>
      </c>
      <c r="H2208" s="68">
        <v>4.00297821479512E-3</v>
      </c>
      <c r="I2208" s="66">
        <v>0.32612734578066999</v>
      </c>
      <c r="J2208" s="36">
        <v>1790.3</v>
      </c>
      <c r="K2208" s="36">
        <v>18.899999999999999</v>
      </c>
      <c r="L2208" s="36">
        <v>1740.5</v>
      </c>
      <c r="M2208" s="36">
        <v>31.7</v>
      </c>
      <c r="N2208" s="36">
        <v>1848.8</v>
      </c>
      <c r="O2208" s="36">
        <v>32</v>
      </c>
      <c r="P2208" s="36"/>
      <c r="Q2208" s="36">
        <v>1848.8</v>
      </c>
      <c r="R2208" s="36">
        <v>32</v>
      </c>
      <c r="T2208" s="41">
        <v>-2.8612467681700635</v>
      </c>
      <c r="U2208" s="41">
        <v>-6.2223498994541773</v>
      </c>
    </row>
    <row r="2209" spans="1:21">
      <c r="A2209" s="35" t="s">
        <v>799</v>
      </c>
      <c r="B2209" s="36">
        <v>823.71489271375799</v>
      </c>
      <c r="C2209" s="36">
        <v>12.205966482765501</v>
      </c>
      <c r="D2209" s="36"/>
      <c r="E2209" s="66">
        <v>3.1349077537747299</v>
      </c>
      <c r="F2209" s="66">
        <v>0.14239825582018401</v>
      </c>
      <c r="G2209" s="68">
        <v>0.113267131195067</v>
      </c>
      <c r="H2209" s="68">
        <v>3.4583794700326401E-3</v>
      </c>
      <c r="I2209" s="66">
        <v>0.48580482197699698</v>
      </c>
      <c r="J2209" s="36">
        <v>1815.8</v>
      </c>
      <c r="K2209" s="36">
        <v>17.2</v>
      </c>
      <c r="L2209" s="36">
        <v>1784.8</v>
      </c>
      <c r="M2209" s="36">
        <v>35.4</v>
      </c>
      <c r="N2209" s="36">
        <v>1851.7</v>
      </c>
      <c r="O2209" s="36">
        <v>27.6</v>
      </c>
      <c r="P2209" s="36"/>
      <c r="Q2209" s="36">
        <v>1851.7</v>
      </c>
      <c r="R2209" s="36">
        <v>27.6</v>
      </c>
      <c r="T2209" s="41">
        <v>-1.7368892873151056</v>
      </c>
      <c r="U2209" s="41">
        <v>-3.7483191393993773</v>
      </c>
    </row>
    <row r="2210" spans="1:21">
      <c r="A2210" s="35" t="s">
        <v>798</v>
      </c>
      <c r="B2210" s="36">
        <v>1063.63773739351</v>
      </c>
      <c r="C2210" s="36">
        <v>7.2179423252519799</v>
      </c>
      <c r="D2210" s="36"/>
      <c r="E2210" s="66">
        <v>3.6033171937594002</v>
      </c>
      <c r="F2210" s="66">
        <v>0.123474035296725</v>
      </c>
      <c r="G2210" s="68">
        <v>0.11640312920987</v>
      </c>
      <c r="H2210" s="68">
        <v>3.9065387502912902E-3</v>
      </c>
      <c r="I2210" s="66">
        <v>0.22656286621916999</v>
      </c>
      <c r="J2210" s="36">
        <v>1722.1</v>
      </c>
      <c r="K2210" s="36">
        <v>17.5</v>
      </c>
      <c r="L2210" s="36">
        <v>1578.9</v>
      </c>
      <c r="M2210" s="36">
        <v>24</v>
      </c>
      <c r="N2210" s="36">
        <v>1900.9</v>
      </c>
      <c r="O2210" s="36">
        <v>30.2</v>
      </c>
      <c r="P2210" s="36"/>
      <c r="Q2210" s="36">
        <v>1900.9</v>
      </c>
      <c r="R2210" s="36">
        <v>30.2</v>
      </c>
      <c r="T2210" s="41">
        <v>-9.0696054214959663</v>
      </c>
      <c r="U2210" s="41">
        <v>-20.393945151687884</v>
      </c>
    </row>
    <row r="2211" spans="1:21">
      <c r="B2211" s="36"/>
      <c r="C2211" s="36"/>
      <c r="D2211" s="36"/>
      <c r="E2211" s="66"/>
      <c r="F2211" s="66"/>
      <c r="G2211" s="68"/>
      <c r="H2211" s="68"/>
      <c r="I2211" s="66"/>
      <c r="J2211" s="36"/>
      <c r="K2211" s="36"/>
      <c r="L2211" s="36"/>
      <c r="M2211" s="36"/>
      <c r="N2211" s="36"/>
      <c r="O2211" s="36"/>
      <c r="P2211" s="36"/>
      <c r="Q2211" s="36"/>
      <c r="R2211" s="36"/>
      <c r="T2211" s="41"/>
      <c r="U2211" s="41"/>
    </row>
    <row r="2212" spans="1:21">
      <c r="A2212" s="35" t="s">
        <v>797</v>
      </c>
      <c r="B2212" s="36">
        <v>251.820464542021</v>
      </c>
      <c r="C2212" s="36">
        <v>7.9189975059919098</v>
      </c>
      <c r="D2212" s="36"/>
      <c r="E2212" s="66">
        <v>3.1959883106702298</v>
      </c>
      <c r="F2212" s="66">
        <v>0.16548139793789901</v>
      </c>
      <c r="G2212" s="68">
        <v>9.7328468480410907E-2</v>
      </c>
      <c r="H2212" s="68">
        <v>3.0082295860976499E-3</v>
      </c>
      <c r="I2212" s="66">
        <v>0.25618423084603198</v>
      </c>
      <c r="J2212" s="36">
        <v>1673</v>
      </c>
      <c r="K2212" s="36">
        <v>22</v>
      </c>
      <c r="L2212" s="36">
        <v>1755</v>
      </c>
      <c r="M2212" s="36">
        <v>40</v>
      </c>
      <c r="N2212" s="36">
        <v>1573</v>
      </c>
      <c r="O2212" s="36">
        <v>29</v>
      </c>
      <c r="P2212" s="36"/>
      <c r="Q2212" s="36">
        <v>1573</v>
      </c>
      <c r="R2212" s="36">
        <v>29</v>
      </c>
      <c r="T2212" s="41">
        <v>4.6723646723646723</v>
      </c>
      <c r="U2212" s="41">
        <v>10.37037037037037</v>
      </c>
    </row>
    <row r="2213" spans="1:21">
      <c r="A2213" s="35" t="s">
        <v>796</v>
      </c>
      <c r="B2213" s="36">
        <v>223.68445984605901</v>
      </c>
      <c r="C2213" s="36">
        <v>2.1726096022749402</v>
      </c>
      <c r="D2213" s="36"/>
      <c r="E2213" s="66">
        <v>3.22872000062404</v>
      </c>
      <c r="F2213" s="66">
        <v>0.12809854392695999</v>
      </c>
      <c r="G2213" s="68">
        <v>9.7543099403812297E-2</v>
      </c>
      <c r="H2213" s="68">
        <v>3.0546254093301501E-3</v>
      </c>
      <c r="I2213" s="66">
        <v>0.122966878052335</v>
      </c>
      <c r="J2213" s="36">
        <v>1667</v>
      </c>
      <c r="K2213" s="36">
        <v>19</v>
      </c>
      <c r="L2213" s="36">
        <v>1739</v>
      </c>
      <c r="M2213" s="36">
        <v>30</v>
      </c>
      <c r="N2213" s="36">
        <v>1577</v>
      </c>
      <c r="O2213" s="36">
        <v>29</v>
      </c>
      <c r="P2213" s="36"/>
      <c r="Q2213" s="36">
        <v>1757</v>
      </c>
      <c r="R2213" s="36">
        <v>31</v>
      </c>
      <c r="T2213" s="41">
        <v>4.1403105232892461</v>
      </c>
      <c r="U2213" s="41">
        <v>9.315698677400805</v>
      </c>
    </row>
    <row r="2214" spans="1:21">
      <c r="A2214" s="35" t="s">
        <v>795</v>
      </c>
      <c r="B2214" s="36">
        <v>178.31147501150801</v>
      </c>
      <c r="C2214" s="36">
        <v>4.3109667840335799</v>
      </c>
      <c r="D2214" s="36"/>
      <c r="E2214" s="66">
        <v>3.1222124865298699</v>
      </c>
      <c r="F2214" s="66">
        <v>0.108885158301028</v>
      </c>
      <c r="G2214" s="68">
        <v>9.7709742164493504E-2</v>
      </c>
      <c r="H2214" s="68">
        <v>3.2595580053350801E-3</v>
      </c>
      <c r="I2214" s="66">
        <v>0.53308944888607201</v>
      </c>
      <c r="J2214" s="36">
        <v>1696</v>
      </c>
      <c r="K2214" s="36">
        <v>14</v>
      </c>
      <c r="L2214" s="36">
        <v>1791</v>
      </c>
      <c r="M2214" s="36">
        <v>27</v>
      </c>
      <c r="N2214" s="36">
        <v>1580</v>
      </c>
      <c r="O2214" s="36">
        <v>31</v>
      </c>
      <c r="P2214" s="36"/>
      <c r="Q2214" s="36">
        <v>1815</v>
      </c>
      <c r="R2214" s="36">
        <v>28</v>
      </c>
      <c r="T2214" s="41">
        <v>5.3042992741485202</v>
      </c>
      <c r="U2214" s="41">
        <v>11.781127861529871</v>
      </c>
    </row>
    <row r="2215" spans="1:21">
      <c r="A2215" s="35" t="s">
        <v>794</v>
      </c>
      <c r="B2215" s="36">
        <v>329.855885437447</v>
      </c>
      <c r="C2215" s="36">
        <v>5.32222667083545</v>
      </c>
      <c r="D2215" s="36"/>
      <c r="E2215" s="66">
        <v>3.1648261173724301</v>
      </c>
      <c r="F2215" s="66">
        <v>0.105414527919128</v>
      </c>
      <c r="G2215" s="68">
        <v>9.7857427135200806E-2</v>
      </c>
      <c r="H2215" s="68">
        <v>2.9391232795342201E-3</v>
      </c>
      <c r="I2215" s="66">
        <v>0.58249947292864701</v>
      </c>
      <c r="J2215" s="36">
        <v>1686</v>
      </c>
      <c r="K2215" s="36">
        <v>12</v>
      </c>
      <c r="L2215" s="36">
        <v>1770</v>
      </c>
      <c r="M2215" s="36">
        <v>26</v>
      </c>
      <c r="N2215" s="36">
        <v>1583</v>
      </c>
      <c r="O2215" s="36">
        <v>28</v>
      </c>
      <c r="P2215" s="36"/>
      <c r="Q2215" s="36">
        <v>1791</v>
      </c>
      <c r="R2215" s="36">
        <v>26</v>
      </c>
      <c r="T2215" s="41">
        <v>4.7457627118644066</v>
      </c>
      <c r="U2215" s="41">
        <v>10.564971751412429</v>
      </c>
    </row>
    <row r="2216" spans="1:21">
      <c r="A2216" s="35" t="s">
        <v>793</v>
      </c>
      <c r="B2216" s="36">
        <v>374.49814928075801</v>
      </c>
      <c r="C2216" s="36">
        <v>12.047329535377299</v>
      </c>
      <c r="D2216" s="36"/>
      <c r="E2216" s="66">
        <v>3.31630533858932</v>
      </c>
      <c r="F2216" s="66">
        <v>0.118378086183221</v>
      </c>
      <c r="G2216" s="68">
        <v>9.8598865445411202E-2</v>
      </c>
      <c r="H2216" s="68">
        <v>3.0659228899842499E-3</v>
      </c>
      <c r="I2216" s="66">
        <v>-4.0851617667773198E-2</v>
      </c>
      <c r="J2216" s="36">
        <v>1654</v>
      </c>
      <c r="K2216" s="36">
        <v>20</v>
      </c>
      <c r="L2216" s="36">
        <v>1699</v>
      </c>
      <c r="M2216" s="36">
        <v>27</v>
      </c>
      <c r="N2216" s="36">
        <v>1597</v>
      </c>
      <c r="O2216" s="36">
        <v>29</v>
      </c>
      <c r="P2216" s="36"/>
      <c r="Q2216" s="36">
        <v>1710</v>
      </c>
      <c r="R2216" s="36">
        <v>27</v>
      </c>
      <c r="T2216" s="41">
        <v>2.6486168334314302</v>
      </c>
      <c r="U2216" s="41">
        <v>6.0035314891112419</v>
      </c>
    </row>
    <row r="2217" spans="1:21">
      <c r="A2217" s="35" t="s">
        <v>792</v>
      </c>
      <c r="B2217" s="36">
        <v>195.054884272039</v>
      </c>
      <c r="C2217" s="36">
        <v>2.09986510537377</v>
      </c>
      <c r="D2217" s="36"/>
      <c r="E2217" s="66">
        <v>3.2214327365628299</v>
      </c>
      <c r="F2217" s="66">
        <v>0.169131808073609</v>
      </c>
      <c r="G2217" s="68">
        <v>9.8604179165300995E-2</v>
      </c>
      <c r="H2217" s="68">
        <v>3.1277021202155502E-3</v>
      </c>
      <c r="I2217" s="66">
        <v>0.17046192832252799</v>
      </c>
      <c r="J2217" s="36">
        <v>1678</v>
      </c>
      <c r="K2217" s="36">
        <v>23</v>
      </c>
      <c r="L2217" s="36">
        <v>1743</v>
      </c>
      <c r="M2217" s="36">
        <v>40</v>
      </c>
      <c r="N2217" s="36">
        <v>1597</v>
      </c>
      <c r="O2217" s="36">
        <v>30</v>
      </c>
      <c r="P2217" s="36"/>
      <c r="Q2217" s="36">
        <v>1759</v>
      </c>
      <c r="R2217" s="36">
        <v>40</v>
      </c>
      <c r="T2217" s="41">
        <v>3.7292025243832474</v>
      </c>
      <c r="U2217" s="41">
        <v>8.3763625932300627</v>
      </c>
    </row>
    <row r="2218" spans="1:21">
      <c r="A2218" s="35" t="s">
        <v>791</v>
      </c>
      <c r="B2218" s="36">
        <v>190.80659447029501</v>
      </c>
      <c r="C2218" s="36">
        <v>3.43990937420774</v>
      </c>
      <c r="D2218" s="36"/>
      <c r="E2218" s="66">
        <v>3.24966942650381</v>
      </c>
      <c r="F2218" s="66">
        <v>0.17806843555392701</v>
      </c>
      <c r="G2218" s="68">
        <v>9.8653879923667503E-2</v>
      </c>
      <c r="H2218" s="68">
        <v>2.8929643507295899E-3</v>
      </c>
      <c r="I2218" s="66">
        <v>0.28631101960893601</v>
      </c>
      <c r="J2218" s="36">
        <v>1671</v>
      </c>
      <c r="K2218" s="36">
        <v>22</v>
      </c>
      <c r="L2218" s="36">
        <v>1729</v>
      </c>
      <c r="M2218" s="36">
        <v>42</v>
      </c>
      <c r="N2218" s="36">
        <v>1598</v>
      </c>
      <c r="O2218" s="36">
        <v>27</v>
      </c>
      <c r="P2218" s="36"/>
      <c r="Q2218" s="36">
        <v>1744</v>
      </c>
      <c r="R2218" s="36">
        <v>42</v>
      </c>
      <c r="T2218" s="41">
        <v>3.35454019664546</v>
      </c>
      <c r="U2218" s="41">
        <v>7.5766338924233665</v>
      </c>
    </row>
    <row r="2219" spans="1:21">
      <c r="A2219" s="35" t="s">
        <v>790</v>
      </c>
      <c r="B2219" s="36">
        <v>331.53223390393299</v>
      </c>
      <c r="C2219" s="36">
        <v>6.4631167073656703</v>
      </c>
      <c r="D2219" s="36"/>
      <c r="E2219" s="66">
        <v>3.16824545882913</v>
      </c>
      <c r="F2219" s="66">
        <v>0.22889361002733799</v>
      </c>
      <c r="G2219" s="68">
        <v>9.8705373473498906E-2</v>
      </c>
      <c r="H2219" s="68">
        <v>4.3952814642990602E-3</v>
      </c>
      <c r="I2219" s="66">
        <v>0.46125182215342397</v>
      </c>
      <c r="J2219" s="36">
        <v>1692</v>
      </c>
      <c r="K2219" s="36">
        <v>27</v>
      </c>
      <c r="L2219" s="36">
        <v>1768</v>
      </c>
      <c r="M2219" s="36">
        <v>56</v>
      </c>
      <c r="N2219" s="36">
        <v>1599</v>
      </c>
      <c r="O2219" s="36">
        <v>42</v>
      </c>
      <c r="P2219" s="36"/>
      <c r="Q2219" s="36">
        <v>1787</v>
      </c>
      <c r="R2219" s="36">
        <v>56</v>
      </c>
      <c r="T2219" s="41">
        <v>4.2986425339366514</v>
      </c>
      <c r="U2219" s="41">
        <v>9.5588235294117645</v>
      </c>
    </row>
    <row r="2220" spans="1:21">
      <c r="A2220" s="35" t="s">
        <v>789</v>
      </c>
      <c r="B2220" s="36">
        <v>190.545481472663</v>
      </c>
      <c r="C2220" s="36">
        <v>1.9988307445981</v>
      </c>
      <c r="D2220" s="36"/>
      <c r="E2220" s="66">
        <v>3.0245856020289001</v>
      </c>
      <c r="F2220" s="66">
        <v>0.13465707259224999</v>
      </c>
      <c r="G2220" s="68">
        <v>9.8879509064530094E-2</v>
      </c>
      <c r="H2220" s="68">
        <v>3.9659176477298396E-3</v>
      </c>
      <c r="I2220" s="66">
        <v>0.62009059092322305</v>
      </c>
      <c r="J2220" s="36">
        <v>1732</v>
      </c>
      <c r="K2220" s="36">
        <v>15</v>
      </c>
      <c r="L2220" s="36">
        <v>1841</v>
      </c>
      <c r="M2220" s="36">
        <v>36</v>
      </c>
      <c r="N2220" s="36">
        <v>1602</v>
      </c>
      <c r="O2220" s="36">
        <v>37</v>
      </c>
      <c r="P2220" s="36"/>
      <c r="Q2220" s="36">
        <v>1870</v>
      </c>
      <c r="R2220" s="36">
        <v>36</v>
      </c>
      <c r="T2220" s="41">
        <v>5.920695274307441</v>
      </c>
      <c r="U2220" s="41">
        <v>12.982074959261272</v>
      </c>
    </row>
    <row r="2221" spans="1:21">
      <c r="A2221" s="35" t="s">
        <v>788</v>
      </c>
      <c r="B2221" s="36">
        <v>123.941346855436</v>
      </c>
      <c r="C2221" s="36">
        <v>10.819658493466401</v>
      </c>
      <c r="D2221" s="36"/>
      <c r="E2221" s="66">
        <v>4.2229764870218602</v>
      </c>
      <c r="F2221" s="66">
        <v>0.24556083790387401</v>
      </c>
      <c r="G2221" s="68">
        <v>9.9098031841025697E-2</v>
      </c>
      <c r="H2221" s="68">
        <v>3.0494440315827201E-3</v>
      </c>
      <c r="I2221" s="66">
        <v>0.27357038301984798</v>
      </c>
      <c r="J2221" s="36">
        <v>1465</v>
      </c>
      <c r="K2221" s="36">
        <v>22</v>
      </c>
      <c r="L2221" s="36">
        <v>1370</v>
      </c>
      <c r="M2221" s="36">
        <v>36</v>
      </c>
      <c r="N2221" s="36">
        <v>1606</v>
      </c>
      <c r="O2221" s="36">
        <v>29</v>
      </c>
      <c r="P2221" s="36"/>
      <c r="Q2221" s="36">
        <v>1352</v>
      </c>
      <c r="R2221" s="36">
        <v>35</v>
      </c>
      <c r="T2221" s="41">
        <v>-6.9343065693430654</v>
      </c>
      <c r="U2221" s="41">
        <v>-17.226277372262775</v>
      </c>
    </row>
    <row r="2222" spans="1:21">
      <c r="A2222" s="35" t="s">
        <v>787</v>
      </c>
      <c r="B2222" s="36">
        <v>593.42974228905302</v>
      </c>
      <c r="C2222" s="36">
        <v>6.3240382645487001</v>
      </c>
      <c r="D2222" s="36"/>
      <c r="E2222" s="66">
        <v>3.5458109468032002</v>
      </c>
      <c r="F2222" s="66">
        <v>0.21988256561385799</v>
      </c>
      <c r="G2222" s="68">
        <v>9.9122973928720701E-2</v>
      </c>
      <c r="H2222" s="68">
        <v>4.2570955210156003E-3</v>
      </c>
      <c r="I2222" s="66">
        <v>0.30165517496831801</v>
      </c>
      <c r="J2222" s="36">
        <v>1604</v>
      </c>
      <c r="K2222" s="36">
        <v>26</v>
      </c>
      <c r="L2222" s="36">
        <v>1602</v>
      </c>
      <c r="M2222" s="36">
        <v>44</v>
      </c>
      <c r="N2222" s="36">
        <v>1607</v>
      </c>
      <c r="O2222" s="36">
        <v>40</v>
      </c>
      <c r="P2222" s="36"/>
      <c r="Q2222" s="36">
        <v>1601</v>
      </c>
      <c r="R2222" s="36">
        <v>44</v>
      </c>
      <c r="T2222" s="41">
        <v>-0.12484394506866417</v>
      </c>
      <c r="U2222" s="41">
        <v>-0.31210986267166041</v>
      </c>
    </row>
    <row r="2223" spans="1:21">
      <c r="A2223" s="35" t="s">
        <v>786</v>
      </c>
      <c r="B2223" s="36">
        <v>171.358897801442</v>
      </c>
      <c r="C2223" s="36">
        <v>2.7531410567321402</v>
      </c>
      <c r="D2223" s="36"/>
      <c r="E2223" s="66">
        <v>3.52566403581559</v>
      </c>
      <c r="F2223" s="66">
        <v>0.136363460823795</v>
      </c>
      <c r="G2223" s="68">
        <v>9.9414415602546394E-2</v>
      </c>
      <c r="H2223" s="68">
        <v>3.09498461772685E-3</v>
      </c>
      <c r="I2223" s="66">
        <v>0.56097666082900299</v>
      </c>
      <c r="J2223" s="36">
        <v>1611</v>
      </c>
      <c r="K2223" s="36">
        <v>13</v>
      </c>
      <c r="L2223" s="36">
        <v>1610</v>
      </c>
      <c r="M2223" s="36">
        <v>28</v>
      </c>
      <c r="N2223" s="36">
        <v>1612</v>
      </c>
      <c r="O2223" s="36">
        <v>29</v>
      </c>
      <c r="P2223" s="36"/>
      <c r="Q2223" s="36">
        <v>1609</v>
      </c>
      <c r="R2223" s="36">
        <v>28</v>
      </c>
      <c r="T2223" s="41">
        <v>-6.2111801242236024E-2</v>
      </c>
      <c r="U2223" s="41">
        <v>-0.12422360248447205</v>
      </c>
    </row>
    <row r="2224" spans="1:21">
      <c r="A2224" s="35" t="s">
        <v>785</v>
      </c>
      <c r="B2224" s="36">
        <v>359.58384706714401</v>
      </c>
      <c r="C2224" s="36">
        <v>7.8982474353968897</v>
      </c>
      <c r="D2224" s="36"/>
      <c r="E2224" s="66">
        <v>3.2426315290772001</v>
      </c>
      <c r="F2224" s="66">
        <v>0.16740910705185899</v>
      </c>
      <c r="G2224" s="68">
        <v>9.9493560454646204E-2</v>
      </c>
      <c r="H2224" s="68">
        <v>4.4951496388246697E-3</v>
      </c>
      <c r="I2224" s="66">
        <v>0.54441258721536201</v>
      </c>
      <c r="J2224" s="36">
        <v>1680</v>
      </c>
      <c r="K2224" s="36">
        <v>19</v>
      </c>
      <c r="L2224" s="36">
        <v>1733</v>
      </c>
      <c r="M2224" s="36">
        <v>39</v>
      </c>
      <c r="N2224" s="36">
        <v>1614</v>
      </c>
      <c r="O2224" s="36">
        <v>42</v>
      </c>
      <c r="P2224" s="36"/>
      <c r="Q2224" s="36">
        <v>1746</v>
      </c>
      <c r="R2224" s="36">
        <v>39</v>
      </c>
      <c r="T2224" s="41">
        <v>3.0582804385458742</v>
      </c>
      <c r="U2224" s="41">
        <v>6.8667051356030004</v>
      </c>
    </row>
    <row r="2225" spans="1:21">
      <c r="A2225" s="35" t="s">
        <v>784</v>
      </c>
      <c r="B2225" s="36">
        <v>191.23849252005701</v>
      </c>
      <c r="C2225" s="36">
        <v>1.1513238318532</v>
      </c>
      <c r="D2225" s="36"/>
      <c r="E2225" s="66">
        <v>3.4555206442759898</v>
      </c>
      <c r="F2225" s="66">
        <v>0.160531690571039</v>
      </c>
      <c r="G2225" s="68">
        <v>9.9522127965015195E-2</v>
      </c>
      <c r="H2225" s="68">
        <v>3.2155450397329298E-3</v>
      </c>
      <c r="I2225" s="66">
        <v>0.25776359497745499</v>
      </c>
      <c r="J2225" s="36">
        <v>1628</v>
      </c>
      <c r="K2225" s="36">
        <v>20</v>
      </c>
      <c r="L2225" s="36">
        <v>1638</v>
      </c>
      <c r="M2225" s="36">
        <v>34</v>
      </c>
      <c r="N2225" s="36">
        <v>1614</v>
      </c>
      <c r="O2225" s="36">
        <v>30</v>
      </c>
      <c r="P2225" s="36"/>
      <c r="Q2225" s="36">
        <v>1641</v>
      </c>
      <c r="R2225" s="36">
        <v>34</v>
      </c>
      <c r="T2225" s="41">
        <v>0.61050061050061055</v>
      </c>
      <c r="U2225" s="41">
        <v>1.4652014652014651</v>
      </c>
    </row>
    <row r="2226" spans="1:21">
      <c r="A2226" s="35" t="s">
        <v>783</v>
      </c>
      <c r="B2226" s="36">
        <v>293.11638485102497</v>
      </c>
      <c r="C2226" s="36">
        <v>4.33210924688726</v>
      </c>
      <c r="D2226" s="36"/>
      <c r="E2226" s="66">
        <v>3.0497751694012001</v>
      </c>
      <c r="F2226" s="66">
        <v>0.124909764114866</v>
      </c>
      <c r="G2226" s="68">
        <v>9.9818583896135404E-2</v>
      </c>
      <c r="H2226" s="68">
        <v>2.7258462667724601E-3</v>
      </c>
      <c r="I2226" s="66">
        <v>0.32536658752259701</v>
      </c>
      <c r="J2226" s="36">
        <v>1733</v>
      </c>
      <c r="K2226" s="36">
        <v>17</v>
      </c>
      <c r="L2226" s="36">
        <v>1828</v>
      </c>
      <c r="M2226" s="36">
        <v>33</v>
      </c>
      <c r="N2226" s="36">
        <v>1620</v>
      </c>
      <c r="O2226" s="36">
        <v>25</v>
      </c>
      <c r="P2226" s="36"/>
      <c r="Q2226" s="36">
        <v>1853</v>
      </c>
      <c r="R2226" s="36">
        <v>33</v>
      </c>
      <c r="T2226" s="41">
        <v>5.1969365426695839</v>
      </c>
      <c r="U2226" s="41">
        <v>11.37855579868709</v>
      </c>
    </row>
    <row r="2227" spans="1:21">
      <c r="A2227" s="35" t="s">
        <v>782</v>
      </c>
      <c r="B2227" s="36">
        <v>184.11836314287399</v>
      </c>
      <c r="C2227" s="36">
        <v>2.2026354079342401</v>
      </c>
      <c r="D2227" s="36"/>
      <c r="E2227" s="66">
        <v>3.3617025918549199</v>
      </c>
      <c r="F2227" s="66">
        <v>0.12212133469278</v>
      </c>
      <c r="G2227" s="68">
        <v>0.10004420934434199</v>
      </c>
      <c r="H2227" s="68">
        <v>4.4525840470457396E-3</v>
      </c>
      <c r="I2227" s="66">
        <v>0.80578572008929805</v>
      </c>
      <c r="J2227" s="36">
        <v>1655</v>
      </c>
      <c r="K2227" s="36">
        <v>11</v>
      </c>
      <c r="L2227" s="36">
        <v>1679</v>
      </c>
      <c r="M2227" s="36">
        <v>27</v>
      </c>
      <c r="N2227" s="36">
        <v>1624</v>
      </c>
      <c r="O2227" s="36">
        <v>41</v>
      </c>
      <c r="P2227" s="36"/>
      <c r="Q2227" s="36">
        <v>1684</v>
      </c>
      <c r="R2227" s="36">
        <v>27</v>
      </c>
      <c r="T2227" s="41">
        <v>1.4294222751637879</v>
      </c>
      <c r="U2227" s="41">
        <v>3.2757593805836809</v>
      </c>
    </row>
    <row r="2228" spans="1:21">
      <c r="A2228" s="35" t="s">
        <v>781</v>
      </c>
      <c r="B2228" s="36">
        <v>93.540636933635</v>
      </c>
      <c r="C2228" s="36">
        <v>1.86286741336285</v>
      </c>
      <c r="D2228" s="36"/>
      <c r="E2228" s="66">
        <v>3.1905639708643001</v>
      </c>
      <c r="F2228" s="66">
        <v>0.12957090943074401</v>
      </c>
      <c r="G2228" s="68">
        <v>0.100324131012406</v>
      </c>
      <c r="H2228" s="68">
        <v>4.2229033021052098E-3</v>
      </c>
      <c r="I2228" s="66">
        <v>0.36177063388533398</v>
      </c>
      <c r="J2228" s="36">
        <v>1700</v>
      </c>
      <c r="K2228" s="36">
        <v>19</v>
      </c>
      <c r="L2228" s="36">
        <v>1758</v>
      </c>
      <c r="M2228" s="36">
        <v>31</v>
      </c>
      <c r="N2228" s="36">
        <v>1629</v>
      </c>
      <c r="O2228" s="36">
        <v>39</v>
      </c>
      <c r="P2228" s="36"/>
      <c r="Q2228" s="36">
        <v>1772</v>
      </c>
      <c r="R2228" s="36">
        <v>31</v>
      </c>
      <c r="T2228" s="41">
        <v>3.2992036405005689</v>
      </c>
      <c r="U2228" s="41">
        <v>7.3378839590443681</v>
      </c>
    </row>
    <row r="2229" spans="1:21">
      <c r="A2229" s="35" t="s">
        <v>780</v>
      </c>
      <c r="B2229" s="36">
        <v>220.80617771733199</v>
      </c>
      <c r="C2229" s="36">
        <v>3.8742601220199702</v>
      </c>
      <c r="D2229" s="36"/>
      <c r="E2229" s="66">
        <v>3.0389128093431301</v>
      </c>
      <c r="F2229" s="66">
        <v>0.14576639817984699</v>
      </c>
      <c r="G2229" s="68">
        <v>0.100691418085811</v>
      </c>
      <c r="H2229" s="68">
        <v>2.8199907283096002E-3</v>
      </c>
      <c r="I2229" s="66">
        <v>0.45094937881136199</v>
      </c>
      <c r="J2229" s="36">
        <v>1743</v>
      </c>
      <c r="K2229" s="36">
        <v>18</v>
      </c>
      <c r="L2229" s="36">
        <v>1834</v>
      </c>
      <c r="M2229" s="36">
        <v>38</v>
      </c>
      <c r="N2229" s="36">
        <v>1636</v>
      </c>
      <c r="O2229" s="36">
        <v>26</v>
      </c>
      <c r="P2229" s="36"/>
      <c r="Q2229" s="36">
        <v>1857</v>
      </c>
      <c r="R2229" s="36">
        <v>39</v>
      </c>
      <c r="T2229" s="41">
        <v>4.9618320610687023</v>
      </c>
      <c r="U2229" s="41">
        <v>10.79607415485278</v>
      </c>
    </row>
    <row r="2230" spans="1:21">
      <c r="A2230" s="35" t="s">
        <v>779</v>
      </c>
      <c r="B2230" s="36">
        <v>451.62502610772799</v>
      </c>
      <c r="C2230" s="36">
        <v>4.9926883531578801</v>
      </c>
      <c r="D2230" s="36"/>
      <c r="E2230" s="66">
        <v>3.8984216803996099</v>
      </c>
      <c r="F2230" s="66">
        <v>0.184183477625461</v>
      </c>
      <c r="G2230" s="68">
        <v>0.100950931091393</v>
      </c>
      <c r="H2230" s="68">
        <v>2.6202802920529599E-3</v>
      </c>
      <c r="I2230" s="66">
        <v>0.38077494559717701</v>
      </c>
      <c r="J2230" s="36">
        <v>1543</v>
      </c>
      <c r="K2230" s="36">
        <v>18</v>
      </c>
      <c r="L2230" s="36">
        <v>1472</v>
      </c>
      <c r="M2230" s="36">
        <v>31</v>
      </c>
      <c r="N2230" s="36">
        <v>1641</v>
      </c>
      <c r="O2230" s="36">
        <v>24</v>
      </c>
      <c r="P2230" s="36"/>
      <c r="Q2230" s="36">
        <v>1458</v>
      </c>
      <c r="R2230" s="36">
        <v>31</v>
      </c>
      <c r="T2230" s="41">
        <v>-4.8233695652173916</v>
      </c>
      <c r="U2230" s="41">
        <v>-11.480978260869565</v>
      </c>
    </row>
    <row r="2231" spans="1:21">
      <c r="A2231" s="35" t="s">
        <v>778</v>
      </c>
      <c r="B2231" s="36">
        <v>199.32635771979901</v>
      </c>
      <c r="C2231" s="36">
        <v>2.0263005280903199</v>
      </c>
      <c r="D2231" s="36"/>
      <c r="E2231" s="66">
        <v>2.9499151788351101</v>
      </c>
      <c r="F2231" s="66">
        <v>7.7835505086522205E-2</v>
      </c>
      <c r="G2231" s="68">
        <v>0.101533907581611</v>
      </c>
      <c r="H2231" s="68">
        <v>2.6170867997270899E-3</v>
      </c>
      <c r="I2231" s="66">
        <v>5.23683884865297E-2</v>
      </c>
      <c r="J2231" s="36">
        <v>1775</v>
      </c>
      <c r="K2231" s="36">
        <v>15</v>
      </c>
      <c r="L2231" s="36">
        <v>1882</v>
      </c>
      <c r="M2231" s="36">
        <v>22</v>
      </c>
      <c r="N2231" s="36">
        <v>1652</v>
      </c>
      <c r="O2231" s="36">
        <v>24</v>
      </c>
      <c r="P2231" s="36"/>
      <c r="Q2231" s="36">
        <v>1911</v>
      </c>
      <c r="R2231" s="36">
        <v>22</v>
      </c>
      <c r="T2231" s="41">
        <v>5.6854410201912859</v>
      </c>
      <c r="U2231" s="41">
        <v>12.221041445270989</v>
      </c>
    </row>
    <row r="2232" spans="1:21">
      <c r="A2232" s="35" t="s">
        <v>777</v>
      </c>
      <c r="B2232" s="36">
        <v>202.34439106745799</v>
      </c>
      <c r="C2232" s="36">
        <v>3.2161428454133998</v>
      </c>
      <c r="D2232" s="36"/>
      <c r="E2232" s="66">
        <v>3.0729754822611</v>
      </c>
      <c r="F2232" s="66">
        <v>0.12651428771157899</v>
      </c>
      <c r="G2232" s="68">
        <v>0.101611050641712</v>
      </c>
      <c r="H2232" s="68">
        <v>4.2946606822534001E-3</v>
      </c>
      <c r="I2232" s="66">
        <v>0.445113678677096</v>
      </c>
      <c r="J2232" s="36">
        <v>1741</v>
      </c>
      <c r="K2232" s="36">
        <v>18</v>
      </c>
      <c r="L2232" s="36">
        <v>1816</v>
      </c>
      <c r="M2232" s="36">
        <v>33</v>
      </c>
      <c r="N2232" s="36">
        <v>1653</v>
      </c>
      <c r="O2232" s="36">
        <v>39</v>
      </c>
      <c r="P2232" s="36"/>
      <c r="Q2232" s="36">
        <v>1835</v>
      </c>
      <c r="R2232" s="36">
        <v>33</v>
      </c>
      <c r="T2232" s="41">
        <v>4.1299559471365637</v>
      </c>
      <c r="U2232" s="41">
        <v>8.9757709251101332</v>
      </c>
    </row>
    <row r="2233" spans="1:21">
      <c r="A2233" s="35" t="s">
        <v>776</v>
      </c>
      <c r="B2233" s="36">
        <v>396.95853768004503</v>
      </c>
      <c r="C2233" s="36">
        <v>2.9448567994764301</v>
      </c>
      <c r="D2233" s="36"/>
      <c r="E2233" s="66">
        <v>3.4883075487405901</v>
      </c>
      <c r="F2233" s="66">
        <v>0.11711552689265201</v>
      </c>
      <c r="G2233" s="68">
        <v>0.10167920988152</v>
      </c>
      <c r="H2233" s="68">
        <v>2.8718303820678501E-3</v>
      </c>
      <c r="I2233" s="66">
        <v>0.432362907432423</v>
      </c>
      <c r="J2233" s="36">
        <v>1638</v>
      </c>
      <c r="K2233" s="36">
        <v>14</v>
      </c>
      <c r="L2233" s="36">
        <v>1625</v>
      </c>
      <c r="M2233" s="36">
        <v>24</v>
      </c>
      <c r="N2233" s="36">
        <v>1654</v>
      </c>
      <c r="O2233" s="36">
        <v>26</v>
      </c>
      <c r="P2233" s="36"/>
      <c r="Q2233" s="36">
        <v>1622</v>
      </c>
      <c r="R2233" s="36">
        <v>24</v>
      </c>
      <c r="T2233" s="41">
        <v>-0.8</v>
      </c>
      <c r="U2233" s="41">
        <v>-1.7846153846153845</v>
      </c>
    </row>
    <row r="2234" spans="1:21">
      <c r="A2234" s="35" t="s">
        <v>775</v>
      </c>
      <c r="B2234" s="36">
        <v>231.092507643451</v>
      </c>
      <c r="C2234" s="36">
        <v>2.3608501144804399</v>
      </c>
      <c r="D2234" s="36"/>
      <c r="E2234" s="66">
        <v>3.1193465423510198</v>
      </c>
      <c r="F2234" s="66">
        <v>0.17164719075662499</v>
      </c>
      <c r="G2234" s="68">
        <v>0.10179484825101</v>
      </c>
      <c r="H2234" s="68">
        <v>3.60260929272797E-3</v>
      </c>
      <c r="I2234" s="66">
        <v>0.55610503476842399</v>
      </c>
      <c r="J2234" s="36">
        <v>1731</v>
      </c>
      <c r="K2234" s="36">
        <v>19</v>
      </c>
      <c r="L2234" s="36">
        <v>1793</v>
      </c>
      <c r="M2234" s="36">
        <v>43</v>
      </c>
      <c r="N2234" s="36">
        <v>1656</v>
      </c>
      <c r="O2234" s="36">
        <v>33</v>
      </c>
      <c r="P2234" s="36"/>
      <c r="Q2234" s="36">
        <v>1808</v>
      </c>
      <c r="R2234" s="36">
        <v>43</v>
      </c>
      <c r="T2234" s="41">
        <v>3.4578918014500837</v>
      </c>
      <c r="U2234" s="41">
        <v>7.6408254322364755</v>
      </c>
    </row>
    <row r="2235" spans="1:21">
      <c r="A2235" s="35" t="s">
        <v>774</v>
      </c>
      <c r="B2235" s="36">
        <v>125.945485156301</v>
      </c>
      <c r="C2235" s="36">
        <v>1.4978423474579099</v>
      </c>
      <c r="D2235" s="36"/>
      <c r="E2235" s="66">
        <v>3.0774357803316001</v>
      </c>
      <c r="F2235" s="66">
        <v>0.103109239138342</v>
      </c>
      <c r="G2235" s="68">
        <v>0.101928421901244</v>
      </c>
      <c r="H2235" s="68">
        <v>2.62656158600177E-3</v>
      </c>
      <c r="I2235" s="66">
        <v>-0.12454711394097601</v>
      </c>
      <c r="J2235" s="36">
        <v>1743</v>
      </c>
      <c r="K2235" s="36">
        <v>19</v>
      </c>
      <c r="L2235" s="36">
        <v>1814</v>
      </c>
      <c r="M2235" s="36">
        <v>26</v>
      </c>
      <c r="N2235" s="36">
        <v>1659</v>
      </c>
      <c r="O2235" s="36">
        <v>24</v>
      </c>
      <c r="P2235" s="36"/>
      <c r="Q2235" s="36">
        <v>1832</v>
      </c>
      <c r="R2235" s="36">
        <v>27</v>
      </c>
      <c r="T2235" s="41">
        <v>3.914002205071665</v>
      </c>
      <c r="U2235" s="41">
        <v>8.5446527012127884</v>
      </c>
    </row>
    <row r="2236" spans="1:21">
      <c r="A2236" s="35" t="s">
        <v>773</v>
      </c>
      <c r="B2236" s="36">
        <v>154.83199252178099</v>
      </c>
      <c r="C2236" s="36">
        <v>2.3993064132619701</v>
      </c>
      <c r="D2236" s="36"/>
      <c r="E2236" s="66">
        <v>3.0496622941448202</v>
      </c>
      <c r="F2236" s="66">
        <v>0.141302567998495</v>
      </c>
      <c r="G2236" s="68">
        <v>0.102051018524765</v>
      </c>
      <c r="H2236" s="68">
        <v>3.5016284181137E-3</v>
      </c>
      <c r="I2236" s="66">
        <v>0.110489801866144</v>
      </c>
      <c r="J2236" s="36">
        <v>1751</v>
      </c>
      <c r="K2236" s="36">
        <v>23</v>
      </c>
      <c r="L2236" s="36">
        <v>1828</v>
      </c>
      <c r="M2236" s="36">
        <v>37</v>
      </c>
      <c r="N2236" s="36">
        <v>1661</v>
      </c>
      <c r="O2236" s="36">
        <v>32</v>
      </c>
      <c r="P2236" s="36"/>
      <c r="Q2236" s="36">
        <v>1848</v>
      </c>
      <c r="R2236" s="36">
        <v>37</v>
      </c>
      <c r="T2236" s="41">
        <v>4.2122538293216634</v>
      </c>
      <c r="U2236" s="41">
        <v>9.1356673960612689</v>
      </c>
    </row>
    <row r="2237" spans="1:21">
      <c r="A2237" s="35" t="s">
        <v>772</v>
      </c>
      <c r="B2237" s="36">
        <v>123.520510683701</v>
      </c>
      <c r="C2237" s="36">
        <v>2.19454395086448</v>
      </c>
      <c r="D2237" s="36"/>
      <c r="E2237" s="66">
        <v>3.45762757795314</v>
      </c>
      <c r="F2237" s="66">
        <v>0.156596007679632</v>
      </c>
      <c r="G2237" s="68">
        <v>0.10213369084924501</v>
      </c>
      <c r="H2237" s="68">
        <v>4.4352188530443499E-3</v>
      </c>
      <c r="I2237" s="66">
        <v>-0.38616492965251298</v>
      </c>
      <c r="J2237" s="36">
        <v>1649</v>
      </c>
      <c r="K2237" s="36">
        <v>30</v>
      </c>
      <c r="L2237" s="36">
        <v>1638</v>
      </c>
      <c r="M2237" s="36">
        <v>33</v>
      </c>
      <c r="N2237" s="36">
        <v>1662</v>
      </c>
      <c r="O2237" s="36">
        <v>40</v>
      </c>
      <c r="P2237" s="36"/>
      <c r="Q2237" s="36">
        <v>1635</v>
      </c>
      <c r="R2237" s="36">
        <v>33</v>
      </c>
      <c r="T2237" s="41">
        <v>-0.67155067155067161</v>
      </c>
      <c r="U2237" s="41">
        <v>-1.4652014652014651</v>
      </c>
    </row>
    <row r="2238" spans="1:21">
      <c r="A2238" s="35" t="s">
        <v>771</v>
      </c>
      <c r="B2238" s="36">
        <v>157.483230027579</v>
      </c>
      <c r="C2238" s="36">
        <v>2.7056612037141998</v>
      </c>
      <c r="D2238" s="36"/>
      <c r="E2238" s="66">
        <v>3.6466660326135898</v>
      </c>
      <c r="F2238" s="66">
        <v>0.10928636758089801</v>
      </c>
      <c r="G2238" s="68">
        <v>0.102628402863275</v>
      </c>
      <c r="H2238" s="68">
        <v>3.9618381812231897E-3</v>
      </c>
      <c r="I2238" s="66">
        <v>0.23946800142469599</v>
      </c>
      <c r="J2238" s="36">
        <v>1609</v>
      </c>
      <c r="K2238" s="36">
        <v>17</v>
      </c>
      <c r="L2238" s="36">
        <v>1562</v>
      </c>
      <c r="M2238" s="36">
        <v>21</v>
      </c>
      <c r="N2238" s="36">
        <v>1671</v>
      </c>
      <c r="O2238" s="36">
        <v>36</v>
      </c>
      <c r="P2238" s="36"/>
      <c r="Q2238" s="36">
        <v>1552</v>
      </c>
      <c r="R2238" s="36">
        <v>21</v>
      </c>
      <c r="T2238" s="41">
        <v>-3.0089628681177976</v>
      </c>
      <c r="U2238" s="41">
        <v>-6.9782330345710628</v>
      </c>
    </row>
    <row r="2239" spans="1:21">
      <c r="A2239" s="35" t="s">
        <v>770</v>
      </c>
      <c r="B2239" s="36">
        <v>125.648435781118</v>
      </c>
      <c r="C2239" s="36">
        <v>1.8873501635554999</v>
      </c>
      <c r="D2239" s="36"/>
      <c r="E2239" s="66">
        <v>3.15001575795065</v>
      </c>
      <c r="F2239" s="66">
        <v>0.13046342987906001</v>
      </c>
      <c r="G2239" s="68">
        <v>0.102848207812492</v>
      </c>
      <c r="H2239" s="68">
        <v>3.3947666781032602E-3</v>
      </c>
      <c r="I2239" s="66">
        <v>0.62471904715342297</v>
      </c>
      <c r="J2239" s="36">
        <v>1731</v>
      </c>
      <c r="K2239" s="36">
        <v>14</v>
      </c>
      <c r="L2239" s="36">
        <v>1777</v>
      </c>
      <c r="M2239" s="36">
        <v>32</v>
      </c>
      <c r="N2239" s="36">
        <v>1675</v>
      </c>
      <c r="O2239" s="36">
        <v>30</v>
      </c>
      <c r="P2239" s="36"/>
      <c r="Q2239" s="36">
        <v>1789</v>
      </c>
      <c r="R2239" s="36">
        <v>32</v>
      </c>
      <c r="T2239" s="41">
        <v>2.5886325267304446</v>
      </c>
      <c r="U2239" s="41">
        <v>5.7400112549240294</v>
      </c>
    </row>
    <row r="2240" spans="1:21">
      <c r="A2240" s="35" t="s">
        <v>769</v>
      </c>
      <c r="B2240" s="36">
        <v>142.55079292584099</v>
      </c>
      <c r="C2240" s="36">
        <v>1.8071636172555099</v>
      </c>
      <c r="D2240" s="36"/>
      <c r="E2240" s="66">
        <v>3.34900133889434</v>
      </c>
      <c r="F2240" s="66">
        <v>0.151773617648193</v>
      </c>
      <c r="G2240" s="68">
        <v>0.1031606372132</v>
      </c>
      <c r="H2240" s="68">
        <v>3.30161844851175E-3</v>
      </c>
      <c r="I2240" s="66">
        <v>0.384350476381839</v>
      </c>
      <c r="J2240" s="36">
        <v>1683</v>
      </c>
      <c r="K2240" s="36">
        <v>18</v>
      </c>
      <c r="L2240" s="36">
        <v>1684</v>
      </c>
      <c r="M2240" s="36">
        <v>34</v>
      </c>
      <c r="N2240" s="36">
        <v>1681</v>
      </c>
      <c r="O2240" s="36">
        <v>30</v>
      </c>
      <c r="P2240" s="36"/>
      <c r="Q2240" s="36">
        <v>1685</v>
      </c>
      <c r="R2240" s="36">
        <v>34</v>
      </c>
      <c r="T2240" s="41">
        <v>5.938242280285036E-2</v>
      </c>
      <c r="U2240" s="41">
        <v>0.17814726840855108</v>
      </c>
    </row>
    <row r="2241" spans="1:21">
      <c r="A2241" s="35" t="s">
        <v>768</v>
      </c>
      <c r="B2241" s="36">
        <v>197.59295073145901</v>
      </c>
      <c r="C2241" s="36">
        <v>2.6897545767995701</v>
      </c>
      <c r="D2241" s="36"/>
      <c r="E2241" s="66">
        <v>3.3002711987615201</v>
      </c>
      <c r="F2241" s="66">
        <v>0.158685774316598</v>
      </c>
      <c r="G2241" s="68">
        <v>0.10317045390855301</v>
      </c>
      <c r="H2241" s="68">
        <v>3.2519257358895001E-3</v>
      </c>
      <c r="I2241" s="66">
        <v>-7.4728350058555796E-3</v>
      </c>
      <c r="J2241" s="36">
        <v>1695</v>
      </c>
      <c r="K2241" s="36">
        <v>24</v>
      </c>
      <c r="L2241" s="36">
        <v>1706</v>
      </c>
      <c r="M2241" s="36">
        <v>36</v>
      </c>
      <c r="N2241" s="36">
        <v>1681</v>
      </c>
      <c r="O2241" s="36">
        <v>29</v>
      </c>
      <c r="P2241" s="36"/>
      <c r="Q2241" s="36">
        <v>1709</v>
      </c>
      <c r="R2241" s="36">
        <v>36</v>
      </c>
      <c r="T2241" s="41">
        <v>0.64478311840562719</v>
      </c>
      <c r="U2241" s="41">
        <v>1.4654161781946073</v>
      </c>
    </row>
    <row r="2242" spans="1:21">
      <c r="A2242" s="35" t="s">
        <v>767</v>
      </c>
      <c r="B2242" s="36">
        <v>489.82231600620202</v>
      </c>
      <c r="C2242" s="36">
        <v>6.1215087346841903</v>
      </c>
      <c r="D2242" s="36"/>
      <c r="E2242" s="66">
        <v>3.1936651208268398</v>
      </c>
      <c r="F2242" s="66">
        <v>0.100978778507505</v>
      </c>
      <c r="G2242" s="68">
        <v>0.10354528089413299</v>
      </c>
      <c r="H2242" s="68">
        <v>3.2380193562896202E-3</v>
      </c>
      <c r="I2242" s="66">
        <v>0.241653863052845</v>
      </c>
      <c r="J2242" s="36">
        <v>1725</v>
      </c>
      <c r="K2242" s="36">
        <v>16</v>
      </c>
      <c r="L2242" s="36">
        <v>1756</v>
      </c>
      <c r="M2242" s="36">
        <v>24</v>
      </c>
      <c r="N2242" s="36">
        <v>1688</v>
      </c>
      <c r="O2242" s="36">
        <v>29</v>
      </c>
      <c r="P2242" s="36"/>
      <c r="Q2242" s="36">
        <v>1764</v>
      </c>
      <c r="R2242" s="36">
        <v>24</v>
      </c>
      <c r="T2242" s="41">
        <v>1.7653758542141229</v>
      </c>
      <c r="U2242" s="41">
        <v>3.8724373576309796</v>
      </c>
    </row>
    <row r="2243" spans="1:21">
      <c r="A2243" s="35" t="s">
        <v>766</v>
      </c>
      <c r="B2243" s="36">
        <v>116.244055948091</v>
      </c>
      <c r="C2243" s="36">
        <v>1.9322673461219</v>
      </c>
      <c r="D2243" s="36"/>
      <c r="E2243" s="66">
        <v>4.3830246930365</v>
      </c>
      <c r="F2243" s="66">
        <v>0.21551596324165001</v>
      </c>
      <c r="G2243" s="68">
        <v>0.103850374939897</v>
      </c>
      <c r="H2243" s="68">
        <v>3.8510500335508699E-3</v>
      </c>
      <c r="I2243" s="66">
        <v>0.48473983796439801</v>
      </c>
      <c r="J2243" s="36">
        <v>1473</v>
      </c>
      <c r="K2243" s="36">
        <v>17</v>
      </c>
      <c r="L2243" s="36">
        <v>1325</v>
      </c>
      <c r="M2243" s="36">
        <v>29</v>
      </c>
      <c r="N2243" s="36">
        <v>1693</v>
      </c>
      <c r="O2243" s="36">
        <v>34</v>
      </c>
      <c r="P2243" s="36"/>
      <c r="Q2243" s="36">
        <v>1297</v>
      </c>
      <c r="R2243" s="36">
        <v>29</v>
      </c>
      <c r="T2243" s="41">
        <v>-11.169811320754718</v>
      </c>
      <c r="U2243" s="41">
        <v>-27.773584905660375</v>
      </c>
    </row>
    <row r="2244" spans="1:21">
      <c r="A2244" s="35" t="s">
        <v>765</v>
      </c>
      <c r="B2244" s="36">
        <v>339.52872499675499</v>
      </c>
      <c r="C2244" s="36">
        <v>3.0114653770424802</v>
      </c>
      <c r="D2244" s="36"/>
      <c r="E2244" s="66">
        <v>3.6417433900497498</v>
      </c>
      <c r="F2244" s="66">
        <v>0.17722816609099701</v>
      </c>
      <c r="G2244" s="68">
        <v>0.104064798200212</v>
      </c>
      <c r="H2244" s="68">
        <v>3.4157350615166E-3</v>
      </c>
      <c r="I2244" s="66">
        <v>0.60741102378205303</v>
      </c>
      <c r="J2244" s="36">
        <v>1622</v>
      </c>
      <c r="K2244" s="36">
        <v>16</v>
      </c>
      <c r="L2244" s="36">
        <v>1564</v>
      </c>
      <c r="M2244" s="36">
        <v>34</v>
      </c>
      <c r="N2244" s="36">
        <v>1697</v>
      </c>
      <c r="O2244" s="36">
        <v>30</v>
      </c>
      <c r="P2244" s="36"/>
      <c r="Q2244" s="36">
        <v>1551</v>
      </c>
      <c r="R2244" s="36">
        <v>34</v>
      </c>
      <c r="T2244" s="41">
        <v>-3.7084398976982098</v>
      </c>
      <c r="U2244" s="41">
        <v>-8.5038363171355513</v>
      </c>
    </row>
    <row r="2245" spans="1:21">
      <c r="A2245" s="35" t="s">
        <v>764</v>
      </c>
      <c r="B2245" s="36">
        <v>499.038112862773</v>
      </c>
      <c r="C2245" s="36">
        <v>9.9172494533355504</v>
      </c>
      <c r="D2245" s="36"/>
      <c r="E2245" s="66">
        <v>3.17413256244095</v>
      </c>
      <c r="F2245" s="66">
        <v>0.115105401357571</v>
      </c>
      <c r="G2245" s="68">
        <v>0.10415379980275399</v>
      </c>
      <c r="H2245" s="68">
        <v>4.2909608155167001E-3</v>
      </c>
      <c r="I2245" s="66">
        <v>-2.2799883665306699E-2</v>
      </c>
      <c r="J2245" s="36">
        <v>1735</v>
      </c>
      <c r="K2245" s="36">
        <v>23</v>
      </c>
      <c r="L2245" s="36">
        <v>1765</v>
      </c>
      <c r="M2245" s="36">
        <v>28</v>
      </c>
      <c r="N2245" s="36">
        <v>1699</v>
      </c>
      <c r="O2245" s="36">
        <v>38</v>
      </c>
      <c r="P2245" s="36"/>
      <c r="Q2245" s="36">
        <v>1773</v>
      </c>
      <c r="R2245" s="36">
        <v>28</v>
      </c>
      <c r="T2245" s="41">
        <v>1.6997167138810201</v>
      </c>
      <c r="U2245" s="41">
        <v>3.7393767705382435</v>
      </c>
    </row>
    <row r="2246" spans="1:21">
      <c r="A2246" s="35" t="s">
        <v>763</v>
      </c>
      <c r="B2246" s="36">
        <v>160.93769721699101</v>
      </c>
      <c r="C2246" s="36">
        <v>3.9248725351039799</v>
      </c>
      <c r="D2246" s="36"/>
      <c r="E2246" s="66">
        <v>3.1611313089820698</v>
      </c>
      <c r="F2246" s="66">
        <v>0.15078787923249801</v>
      </c>
      <c r="G2246" s="68">
        <v>0.104565566806719</v>
      </c>
      <c r="H2246" s="68">
        <v>3.5425165305502E-3</v>
      </c>
      <c r="I2246" s="66">
        <v>0.48429294281702501</v>
      </c>
      <c r="J2246" s="36">
        <v>1742</v>
      </c>
      <c r="K2246" s="36">
        <v>18</v>
      </c>
      <c r="L2246" s="36">
        <v>1772</v>
      </c>
      <c r="M2246" s="36">
        <v>37</v>
      </c>
      <c r="N2246" s="36">
        <v>1706</v>
      </c>
      <c r="O2246" s="36">
        <v>31</v>
      </c>
      <c r="P2246" s="36"/>
      <c r="Q2246" s="36">
        <v>1779</v>
      </c>
      <c r="R2246" s="36">
        <v>37</v>
      </c>
      <c r="T2246" s="41">
        <v>1.6930022573363432</v>
      </c>
      <c r="U2246" s="41">
        <v>3.724604966139955</v>
      </c>
    </row>
    <row r="2247" spans="1:21">
      <c r="A2247" s="35" t="s">
        <v>762</v>
      </c>
      <c r="B2247" s="36">
        <v>382.55839382411801</v>
      </c>
      <c r="C2247" s="36">
        <v>2.6544273782809902</v>
      </c>
      <c r="D2247" s="36"/>
      <c r="E2247" s="66">
        <v>2.9161172460066198</v>
      </c>
      <c r="F2247" s="66">
        <v>0.30558232854027501</v>
      </c>
      <c r="G2247" s="68">
        <v>0.10551875633670001</v>
      </c>
      <c r="H2247" s="68">
        <v>4.1618930924731904E-3</v>
      </c>
      <c r="I2247" s="66">
        <v>0.40090188285663297</v>
      </c>
      <c r="J2247" s="36">
        <v>1817</v>
      </c>
      <c r="K2247" s="36">
        <v>41</v>
      </c>
      <c r="L2247" s="36">
        <v>1901</v>
      </c>
      <c r="M2247" s="36">
        <v>86</v>
      </c>
      <c r="N2247" s="36">
        <v>1723</v>
      </c>
      <c r="O2247" s="36">
        <v>36</v>
      </c>
      <c r="P2247" s="36"/>
      <c r="Q2247" s="36">
        <v>1924</v>
      </c>
      <c r="R2247" s="36">
        <v>87</v>
      </c>
      <c r="T2247" s="41">
        <v>4.4187269857969484</v>
      </c>
      <c r="U2247" s="41">
        <v>9.3634928984744867</v>
      </c>
    </row>
    <row r="2248" spans="1:21">
      <c r="A2248" s="35" t="s">
        <v>761</v>
      </c>
      <c r="B2248" s="36">
        <v>365.77137167598403</v>
      </c>
      <c r="C2248" s="36">
        <v>4.9595373025660701</v>
      </c>
      <c r="D2248" s="36"/>
      <c r="E2248" s="66">
        <v>3.4179499731283598</v>
      </c>
      <c r="F2248" s="66">
        <v>0.135093545129118</v>
      </c>
      <c r="G2248" s="68">
        <v>0.105796741426226</v>
      </c>
      <c r="H2248" s="68">
        <v>2.7426464985276702E-3</v>
      </c>
      <c r="I2248" s="66">
        <v>8.1333042830251501E-2</v>
      </c>
      <c r="J2248" s="36">
        <v>1687</v>
      </c>
      <c r="K2248" s="36">
        <v>19</v>
      </c>
      <c r="L2248" s="36">
        <v>1654</v>
      </c>
      <c r="M2248" s="36">
        <v>29</v>
      </c>
      <c r="N2248" s="36">
        <v>1727</v>
      </c>
      <c r="O2248" s="36">
        <v>24</v>
      </c>
      <c r="P2248" s="36"/>
      <c r="Q2248" s="36">
        <v>1647</v>
      </c>
      <c r="R2248" s="36">
        <v>29</v>
      </c>
      <c r="T2248" s="41">
        <v>-1.9951632406287789</v>
      </c>
      <c r="U2248" s="41">
        <v>-4.413542926239419</v>
      </c>
    </row>
    <row r="2249" spans="1:21">
      <c r="A2249" s="35" t="s">
        <v>760</v>
      </c>
      <c r="B2249" s="36">
        <v>83.4311362292719</v>
      </c>
      <c r="C2249" s="36">
        <v>2.4527918064636598</v>
      </c>
      <c r="D2249" s="36"/>
      <c r="E2249" s="66">
        <v>3.9884664976395201</v>
      </c>
      <c r="F2249" s="66">
        <v>0.215512551050276</v>
      </c>
      <c r="G2249" s="68">
        <v>0.10602985805658199</v>
      </c>
      <c r="H2249" s="68">
        <v>2.8781872785169399E-3</v>
      </c>
      <c r="I2249" s="66">
        <v>0.20840665973952899</v>
      </c>
      <c r="J2249" s="36">
        <v>1564</v>
      </c>
      <c r="K2249" s="36">
        <v>22</v>
      </c>
      <c r="L2249" s="36">
        <v>1442</v>
      </c>
      <c r="M2249" s="36">
        <v>35</v>
      </c>
      <c r="N2249" s="36">
        <v>1731</v>
      </c>
      <c r="O2249" s="36">
        <v>25</v>
      </c>
      <c r="P2249" s="36"/>
      <c r="Q2249" s="36">
        <v>1417</v>
      </c>
      <c r="R2249" s="36">
        <v>34</v>
      </c>
      <c r="T2249" s="41">
        <v>-8.4604715672676836</v>
      </c>
      <c r="U2249" s="41">
        <v>-20.041608876560332</v>
      </c>
    </row>
    <row r="2250" spans="1:21">
      <c r="A2250" s="35" t="s">
        <v>759</v>
      </c>
      <c r="B2250" s="36">
        <v>346.89793105343699</v>
      </c>
      <c r="C2250" s="36">
        <v>11.591391229786201</v>
      </c>
      <c r="D2250" s="36"/>
      <c r="E2250" s="66">
        <v>3.0948536867341701</v>
      </c>
      <c r="F2250" s="66">
        <v>0.19141224661605999</v>
      </c>
      <c r="G2250" s="68">
        <v>0.107110085568944</v>
      </c>
      <c r="H2250" s="68">
        <v>3.15426972911006E-3</v>
      </c>
      <c r="I2250" s="66">
        <v>0.304397520756022</v>
      </c>
      <c r="J2250" s="36">
        <v>1780</v>
      </c>
      <c r="K2250" s="36">
        <v>25</v>
      </c>
      <c r="L2250" s="36">
        <v>1805</v>
      </c>
      <c r="M2250" s="36">
        <v>49</v>
      </c>
      <c r="N2250" s="36">
        <v>1750</v>
      </c>
      <c r="O2250" s="36">
        <v>27</v>
      </c>
      <c r="P2250" s="36"/>
      <c r="Q2250" s="36">
        <v>1812</v>
      </c>
      <c r="R2250" s="36">
        <v>49</v>
      </c>
      <c r="T2250" s="41">
        <v>1.3850415512465373</v>
      </c>
      <c r="U2250" s="41">
        <v>3.0470914127423825</v>
      </c>
    </row>
    <row r="2251" spans="1:21">
      <c r="A2251" s="35" t="s">
        <v>758</v>
      </c>
      <c r="B2251" s="36">
        <v>182.93805124186801</v>
      </c>
      <c r="C2251" s="36">
        <v>5.1354908406755504</v>
      </c>
      <c r="D2251" s="36"/>
      <c r="E2251" s="66">
        <v>3.3731605678060901</v>
      </c>
      <c r="F2251" s="66">
        <v>0.126077092752204</v>
      </c>
      <c r="G2251" s="68">
        <v>0.108803274264039</v>
      </c>
      <c r="H2251" s="68">
        <v>4.60381294668536E-3</v>
      </c>
      <c r="I2251" s="66">
        <v>-3.18615411988631E-2</v>
      </c>
      <c r="J2251" s="36">
        <v>1721</v>
      </c>
      <c r="K2251" s="36">
        <v>24</v>
      </c>
      <c r="L2251" s="36">
        <v>1674</v>
      </c>
      <c r="M2251" s="36">
        <v>28</v>
      </c>
      <c r="N2251" s="36">
        <v>1779</v>
      </c>
      <c r="O2251" s="36">
        <v>39</v>
      </c>
      <c r="P2251" s="36"/>
      <c r="Q2251" s="36">
        <v>1662</v>
      </c>
      <c r="R2251" s="36">
        <v>27</v>
      </c>
      <c r="T2251" s="41">
        <v>-2.807646356033453</v>
      </c>
      <c r="U2251" s="41">
        <v>-6.2724014336917557</v>
      </c>
    </row>
    <row r="2252" spans="1:21">
      <c r="A2252" s="35" t="s">
        <v>757</v>
      </c>
      <c r="B2252" s="36">
        <v>537.70299545737396</v>
      </c>
      <c r="C2252" s="36">
        <v>4.0410968162951004</v>
      </c>
      <c r="D2252" s="36"/>
      <c r="E2252" s="66">
        <v>3.2743231423268599</v>
      </c>
      <c r="F2252" s="66">
        <v>0.10222515406892201</v>
      </c>
      <c r="G2252" s="68">
        <v>0.11111692158509801</v>
      </c>
      <c r="H2252" s="68">
        <v>2.7856157142083699E-3</v>
      </c>
      <c r="I2252" s="66">
        <v>0.39363805691517301</v>
      </c>
      <c r="J2252" s="36">
        <v>1763</v>
      </c>
      <c r="K2252" s="36">
        <v>13</v>
      </c>
      <c r="L2252" s="36">
        <v>1718</v>
      </c>
      <c r="M2252" s="36">
        <v>24</v>
      </c>
      <c r="N2252" s="36">
        <v>1817</v>
      </c>
      <c r="O2252" s="36">
        <v>23</v>
      </c>
      <c r="P2252" s="36"/>
      <c r="Q2252" s="36">
        <v>1707</v>
      </c>
      <c r="R2252" s="36">
        <v>23</v>
      </c>
      <c r="T2252" s="41">
        <v>-2.6193247962747379</v>
      </c>
      <c r="U2252" s="41">
        <v>-5.7625145518044238</v>
      </c>
    </row>
    <row r="2253" spans="1:21">
      <c r="A2253" s="35" t="s">
        <v>756</v>
      </c>
      <c r="B2253" s="36">
        <v>105.69632602980499</v>
      </c>
      <c r="C2253" s="36">
        <v>2.1567474622978202</v>
      </c>
      <c r="D2253" s="36"/>
      <c r="E2253" s="66">
        <v>3.7691956806923601</v>
      </c>
      <c r="F2253" s="66">
        <v>0.22565606564655499</v>
      </c>
      <c r="G2253" s="68">
        <v>0.11756420963073699</v>
      </c>
      <c r="H2253" s="68">
        <v>8.1355014391493799E-3</v>
      </c>
      <c r="I2253" s="66">
        <v>-0.33265867108838498</v>
      </c>
      <c r="J2253" s="36">
        <v>1693</v>
      </c>
      <c r="K2253" s="36">
        <v>43</v>
      </c>
      <c r="L2253" s="36">
        <v>1517</v>
      </c>
      <c r="M2253" s="36">
        <v>40</v>
      </c>
      <c r="N2253" s="36">
        <v>1919</v>
      </c>
      <c r="O2253" s="36">
        <v>62</v>
      </c>
      <c r="P2253" s="36"/>
      <c r="Q2253" s="36">
        <v>1477</v>
      </c>
      <c r="R2253" s="36">
        <v>40</v>
      </c>
      <c r="T2253" s="41">
        <v>-11.601845748187213</v>
      </c>
      <c r="U2253" s="41">
        <v>-26.499670402109427</v>
      </c>
    </row>
    <row r="2254" spans="1:21">
      <c r="A2254" s="35" t="s">
        <v>755</v>
      </c>
      <c r="B2254" s="36">
        <v>132.367969272473</v>
      </c>
      <c r="C2254" s="36">
        <v>2.5260039562495602</v>
      </c>
      <c r="D2254" s="36"/>
      <c r="E2254" s="66">
        <v>3.2541768153754802</v>
      </c>
      <c r="F2254" s="66">
        <v>0.19322519383050399</v>
      </c>
      <c r="G2254" s="68">
        <v>0.134489657337308</v>
      </c>
      <c r="H2254" s="68">
        <v>9.1492098180398999E-3</v>
      </c>
      <c r="I2254" s="66">
        <v>-0.139323224085901</v>
      </c>
      <c r="J2254" s="36">
        <v>1931</v>
      </c>
      <c r="K2254" s="36">
        <v>42</v>
      </c>
      <c r="L2254" s="36">
        <v>1727</v>
      </c>
      <c r="M2254" s="36">
        <v>45</v>
      </c>
      <c r="N2254" s="36">
        <v>2157</v>
      </c>
      <c r="O2254" s="36">
        <v>59</v>
      </c>
      <c r="P2254" s="36"/>
      <c r="Q2254" s="36">
        <v>1671</v>
      </c>
      <c r="R2254" s="36">
        <v>44</v>
      </c>
      <c r="T2254" s="41">
        <v>-11.812391430225826</v>
      </c>
      <c r="U2254" s="41">
        <v>-24.898668210770122</v>
      </c>
    </row>
    <row r="2255" spans="1:21">
      <c r="A2255" s="35" t="s">
        <v>754</v>
      </c>
      <c r="B2255" s="36">
        <v>115.354186244224</v>
      </c>
      <c r="C2255" s="36">
        <v>2.7208414704858099</v>
      </c>
      <c r="D2255" s="36"/>
      <c r="E2255" s="66">
        <v>2.7052479590577398</v>
      </c>
      <c r="F2255" s="66">
        <v>0.193880315811605</v>
      </c>
      <c r="G2255" s="68">
        <v>0.155143448738433</v>
      </c>
      <c r="H2255" s="68">
        <v>2.0627006473694899E-2</v>
      </c>
      <c r="I2255" s="66">
        <v>-0.75594437770098699</v>
      </c>
      <c r="J2255" s="36">
        <v>2220</v>
      </c>
      <c r="K2255" s="36">
        <v>87</v>
      </c>
      <c r="L2255" s="36">
        <v>2028</v>
      </c>
      <c r="M2255" s="36">
        <v>62</v>
      </c>
      <c r="N2255" s="36">
        <v>2403</v>
      </c>
      <c r="O2255" s="36">
        <v>113</v>
      </c>
      <c r="P2255" s="36"/>
      <c r="Q2255" s="36">
        <v>1958</v>
      </c>
      <c r="R2255" s="36">
        <v>61</v>
      </c>
      <c r="T2255" s="41">
        <v>-9.4674556213017755</v>
      </c>
      <c r="U2255" s="41">
        <v>-18.491124260355029</v>
      </c>
    </row>
    <row r="2256" spans="1:21">
      <c r="B2256" s="36"/>
      <c r="C2256" s="36"/>
      <c r="D2256" s="36"/>
      <c r="E2256" s="66"/>
      <c r="F2256" s="66"/>
      <c r="G2256" s="68"/>
      <c r="H2256" s="68"/>
      <c r="I2256" s="66"/>
      <c r="J2256" s="36"/>
      <c r="K2256" s="36"/>
      <c r="L2256" s="36"/>
      <c r="M2256" s="36"/>
      <c r="N2256" s="36"/>
      <c r="O2256" s="36"/>
      <c r="P2256" s="36"/>
      <c r="Q2256" s="36"/>
      <c r="R2256" s="36"/>
      <c r="T2256" s="41"/>
      <c r="U2256" s="41"/>
    </row>
    <row r="2257" spans="1:21">
      <c r="A2257" s="35" t="s">
        <v>753</v>
      </c>
      <c r="B2257" s="36">
        <v>245.93108178095599</v>
      </c>
      <c r="C2257" s="36">
        <v>1.77741370694468</v>
      </c>
      <c r="D2257" s="36"/>
      <c r="E2257" s="66">
        <v>3.4396012211468601</v>
      </c>
      <c r="F2257" s="66">
        <v>0.112772450344322</v>
      </c>
      <c r="G2257" s="68">
        <v>0.102534687873602</v>
      </c>
      <c r="H2257" s="68">
        <v>3.4700781143800902E-3</v>
      </c>
      <c r="I2257" s="66">
        <v>0.67054992318720796</v>
      </c>
      <c r="J2257" s="36">
        <v>1656</v>
      </c>
      <c r="K2257" s="36">
        <v>11</v>
      </c>
      <c r="L2257" s="36">
        <v>1645</v>
      </c>
      <c r="M2257" s="36">
        <v>24</v>
      </c>
      <c r="N2257" s="36">
        <v>1670</v>
      </c>
      <c r="O2257" s="36">
        <v>31</v>
      </c>
      <c r="P2257" s="36"/>
      <c r="Q2257" s="36">
        <v>1670</v>
      </c>
      <c r="R2257" s="36">
        <v>31</v>
      </c>
      <c r="T2257" s="41">
        <v>-0.66869300911854102</v>
      </c>
      <c r="U2257" s="41">
        <v>-1.5197568389057752</v>
      </c>
    </row>
    <row r="2258" spans="1:21">
      <c r="A2258" s="35" t="s">
        <v>752</v>
      </c>
      <c r="B2258" s="36">
        <v>358.89902741981302</v>
      </c>
      <c r="C2258" s="36">
        <v>1.1557740370876799</v>
      </c>
      <c r="D2258" s="36"/>
      <c r="E2258" s="66">
        <v>4.7309594598979796</v>
      </c>
      <c r="F2258" s="66">
        <v>0.17055100461032299</v>
      </c>
      <c r="G2258" s="68">
        <v>8.3391944624758602E-2</v>
      </c>
      <c r="H2258" s="68">
        <v>3.2391961693041199E-3</v>
      </c>
      <c r="I2258" s="66">
        <v>0.66197943122259695</v>
      </c>
      <c r="J2258" s="36">
        <v>1251</v>
      </c>
      <c r="K2258" s="36">
        <v>11</v>
      </c>
      <c r="L2258" s="36">
        <v>1236</v>
      </c>
      <c r="M2258" s="36">
        <v>20</v>
      </c>
      <c r="N2258" s="36">
        <v>1278</v>
      </c>
      <c r="O2258" s="36">
        <v>38</v>
      </c>
      <c r="P2258" s="36"/>
      <c r="Q2258" s="36">
        <v>1278</v>
      </c>
      <c r="R2258" s="36">
        <v>38</v>
      </c>
      <c r="T2258" s="41">
        <v>-1.2135922330097086</v>
      </c>
      <c r="U2258" s="41">
        <v>-3.3980582524271843</v>
      </c>
    </row>
    <row r="2259" spans="1:21">
      <c r="A2259" s="35" t="s">
        <v>751</v>
      </c>
      <c r="B2259" s="36">
        <v>322.67414189179698</v>
      </c>
      <c r="C2259" s="36">
        <v>1.01100248907562</v>
      </c>
      <c r="D2259" s="36"/>
      <c r="E2259" s="66">
        <v>5.71813224000236</v>
      </c>
      <c r="F2259" s="66">
        <v>0.24878571599433</v>
      </c>
      <c r="G2259" s="68">
        <v>7.4002689220844006E-2</v>
      </c>
      <c r="H2259" s="68">
        <v>2.5387131116336799E-3</v>
      </c>
      <c r="I2259" s="66">
        <v>0.54184965024060705</v>
      </c>
      <c r="J2259" s="36">
        <v>1039</v>
      </c>
      <c r="K2259" s="36">
        <v>12</v>
      </c>
      <c r="L2259" s="36">
        <v>1039</v>
      </c>
      <c r="M2259" s="36">
        <v>21</v>
      </c>
      <c r="N2259" s="36">
        <v>1041</v>
      </c>
      <c r="O2259" s="36">
        <v>35</v>
      </c>
      <c r="P2259" s="36"/>
      <c r="Q2259" s="36">
        <v>1039</v>
      </c>
      <c r="R2259" s="36">
        <v>21</v>
      </c>
      <c r="T2259" s="41">
        <v>0</v>
      </c>
      <c r="U2259" s="41">
        <v>-0.19249278152069299</v>
      </c>
    </row>
    <row r="2260" spans="1:21">
      <c r="A2260" s="35" t="s">
        <v>750</v>
      </c>
      <c r="B2260" s="36">
        <v>195.443831852008</v>
      </c>
      <c r="C2260" s="36">
        <v>1.7804835799221399</v>
      </c>
      <c r="D2260" s="36"/>
      <c r="E2260" s="66">
        <v>5.9552357348691496</v>
      </c>
      <c r="F2260" s="66">
        <v>0.27219261127216798</v>
      </c>
      <c r="G2260" s="68">
        <v>7.5216923385220902E-2</v>
      </c>
      <c r="H2260" s="68">
        <v>2.1620852106936901E-3</v>
      </c>
      <c r="I2260" s="66">
        <v>1.8416868057299401E-2</v>
      </c>
      <c r="J2260" s="36">
        <v>1024</v>
      </c>
      <c r="K2260" s="36">
        <v>17</v>
      </c>
      <c r="L2260" s="36">
        <v>1001</v>
      </c>
      <c r="M2260" s="36">
        <v>21</v>
      </c>
      <c r="N2260" s="36">
        <v>1073</v>
      </c>
      <c r="O2260" s="36">
        <v>29</v>
      </c>
      <c r="P2260" s="36"/>
      <c r="Q2260" s="36">
        <v>998</v>
      </c>
      <c r="R2260" s="36">
        <v>21</v>
      </c>
      <c r="T2260" s="41">
        <v>-2.2977022977022976</v>
      </c>
      <c r="U2260" s="41">
        <v>-7.1928071928071935</v>
      </c>
    </row>
    <row r="2261" spans="1:21">
      <c r="A2261" s="35" t="s">
        <v>749</v>
      </c>
      <c r="B2261" s="36">
        <v>223.88193537740599</v>
      </c>
      <c r="C2261" s="36">
        <v>3.34532584084414</v>
      </c>
      <c r="D2261" s="36"/>
      <c r="E2261" s="66">
        <v>8.2095579015232794</v>
      </c>
      <c r="F2261" s="66">
        <v>0.26759434068570598</v>
      </c>
      <c r="G2261" s="68">
        <v>6.5895228395181707E-2</v>
      </c>
      <c r="H2261" s="68">
        <v>1.94634040539769E-3</v>
      </c>
      <c r="I2261" s="66">
        <v>0.20660641862031501</v>
      </c>
      <c r="J2261" s="36">
        <v>756</v>
      </c>
      <c r="K2261" s="36">
        <v>10</v>
      </c>
      <c r="L2261" s="36">
        <v>741</v>
      </c>
      <c r="M2261" s="36">
        <v>11</v>
      </c>
      <c r="N2261" s="36">
        <v>802</v>
      </c>
      <c r="O2261" s="36">
        <v>31</v>
      </c>
      <c r="P2261" s="36"/>
      <c r="Q2261" s="36">
        <v>739</v>
      </c>
      <c r="R2261" s="36">
        <v>11</v>
      </c>
      <c r="T2261" s="41">
        <v>-2.0242914979757085</v>
      </c>
      <c r="U2261" s="41">
        <v>-8.2321187584345488</v>
      </c>
    </row>
    <row r="2262" spans="1:21">
      <c r="A2262" s="35" t="s">
        <v>748</v>
      </c>
      <c r="B2262" s="36">
        <v>327.40519838474597</v>
      </c>
      <c r="C2262" s="36">
        <v>2.9122679546107801</v>
      </c>
      <c r="D2262" s="36"/>
      <c r="E2262" s="66">
        <v>9.9854547909686602</v>
      </c>
      <c r="F2262" s="66">
        <v>0.33862598337445599</v>
      </c>
      <c r="G2262" s="68">
        <v>6.2605712626598004E-2</v>
      </c>
      <c r="H2262" s="68">
        <v>2.5521830849732099E-3</v>
      </c>
      <c r="I2262" s="66">
        <v>0.23253038175058999</v>
      </c>
      <c r="J2262" s="36">
        <v>632</v>
      </c>
      <c r="K2262" s="36">
        <v>11</v>
      </c>
      <c r="L2262" s="36">
        <v>615.29999999999995</v>
      </c>
      <c r="M2262" s="36">
        <v>9.9</v>
      </c>
      <c r="N2262" s="36">
        <v>694</v>
      </c>
      <c r="O2262" s="36">
        <v>43</v>
      </c>
      <c r="P2262" s="36"/>
      <c r="Q2262" s="36">
        <v>613.6</v>
      </c>
      <c r="R2262" s="36">
        <v>9.9</v>
      </c>
      <c r="T2262" s="41">
        <v>-2.7141231919388988</v>
      </c>
      <c r="U2262" s="41">
        <v>-12.790508694945563</v>
      </c>
    </row>
    <row r="2263" spans="1:21">
      <c r="A2263" s="35" t="s">
        <v>747</v>
      </c>
      <c r="B2263" s="36">
        <v>331.400573243633</v>
      </c>
      <c r="C2263" s="36">
        <v>1.46005291261489</v>
      </c>
      <c r="D2263" s="36"/>
      <c r="E2263" s="66">
        <v>10.4153960946447</v>
      </c>
      <c r="F2263" s="66">
        <v>0.48595539546949201</v>
      </c>
      <c r="G2263" s="68">
        <v>5.7688073624283603E-2</v>
      </c>
      <c r="H2263" s="68">
        <v>2.4324984184842598E-3</v>
      </c>
      <c r="I2263" s="66">
        <v>0.60535809939910401</v>
      </c>
      <c r="J2263" s="36">
        <v>575.9</v>
      </c>
      <c r="K2263" s="36">
        <v>8.6999999999999993</v>
      </c>
      <c r="L2263" s="36">
        <v>591</v>
      </c>
      <c r="M2263" s="36">
        <v>13</v>
      </c>
      <c r="N2263" s="36">
        <v>517</v>
      </c>
      <c r="O2263" s="36">
        <v>46</v>
      </c>
      <c r="P2263" s="36"/>
      <c r="Q2263" s="36">
        <v>592</v>
      </c>
      <c r="R2263" s="36">
        <v>13</v>
      </c>
      <c r="T2263" s="41">
        <v>2.5549915397631171</v>
      </c>
      <c r="U2263" s="41">
        <v>12.521150592216582</v>
      </c>
    </row>
    <row r="2264" spans="1:21">
      <c r="A2264" s="35" t="s">
        <v>746</v>
      </c>
      <c r="B2264" s="36">
        <v>121.66746817337</v>
      </c>
      <c r="C2264" s="36">
        <v>1.4262987057557299</v>
      </c>
      <c r="D2264" s="36"/>
      <c r="E2264" s="66">
        <v>11.703582998302601</v>
      </c>
      <c r="F2264" s="66">
        <v>0.468494888365243</v>
      </c>
      <c r="G2264" s="68">
        <v>5.8574311763786399E-2</v>
      </c>
      <c r="H2264" s="68">
        <v>2.48624634067965E-3</v>
      </c>
      <c r="I2264" s="66">
        <v>0.242997670892698</v>
      </c>
      <c r="J2264" s="36">
        <v>533</v>
      </c>
      <c r="K2264" s="36">
        <v>11</v>
      </c>
      <c r="L2264" s="36">
        <v>529</v>
      </c>
      <c r="M2264" s="36">
        <v>10</v>
      </c>
      <c r="N2264" s="36">
        <v>550</v>
      </c>
      <c r="O2264" s="36">
        <v>46</v>
      </c>
      <c r="P2264" s="36"/>
      <c r="Q2264" s="36">
        <v>528</v>
      </c>
      <c r="R2264" s="36">
        <v>10</v>
      </c>
      <c r="T2264" s="41">
        <v>-0.75614366729678639</v>
      </c>
      <c r="U2264" s="41">
        <v>-3.9697542533081283</v>
      </c>
    </row>
    <row r="2265" spans="1:21">
      <c r="A2265" s="35" t="s">
        <v>745</v>
      </c>
      <c r="B2265" s="36">
        <v>161.05134733407201</v>
      </c>
      <c r="C2265" s="36">
        <v>1.0228081866304699</v>
      </c>
      <c r="D2265" s="36"/>
      <c r="E2265" s="66">
        <v>11.7396607584666</v>
      </c>
      <c r="F2265" s="66">
        <v>0.56875495680752797</v>
      </c>
      <c r="G2265" s="68">
        <v>5.92157460544682E-2</v>
      </c>
      <c r="H2265" s="68">
        <v>3.29403884326086E-3</v>
      </c>
      <c r="I2265" s="66">
        <v>3.8987178849971701E-2</v>
      </c>
      <c r="J2265" s="36">
        <v>536</v>
      </c>
      <c r="K2265" s="36">
        <v>15</v>
      </c>
      <c r="L2265" s="36">
        <v>527</v>
      </c>
      <c r="M2265" s="36">
        <v>12</v>
      </c>
      <c r="N2265" s="36">
        <v>574</v>
      </c>
      <c r="O2265" s="36">
        <v>60</v>
      </c>
      <c r="P2265" s="36"/>
      <c r="Q2265" s="36">
        <v>526</v>
      </c>
      <c r="R2265" s="36">
        <v>12</v>
      </c>
      <c r="T2265" s="41">
        <v>-1.7077798861480076</v>
      </c>
      <c r="U2265" s="41">
        <v>-8.9184060721062615</v>
      </c>
    </row>
    <row r="2266" spans="1:21">
      <c r="A2266" s="35" t="s">
        <v>744</v>
      </c>
      <c r="B2266" s="36">
        <v>204.917784331805</v>
      </c>
      <c r="C2266" s="36">
        <v>2.4448790219542502</v>
      </c>
      <c r="D2266" s="36"/>
      <c r="E2266" s="66">
        <v>12.6318462169976</v>
      </c>
      <c r="F2266" s="66">
        <v>0.451826667009461</v>
      </c>
      <c r="G2266" s="68">
        <v>5.8127977619585901E-2</v>
      </c>
      <c r="H2266" s="68">
        <v>2.0065729591871501E-3</v>
      </c>
      <c r="I2266" s="66">
        <v>0.33753439390355</v>
      </c>
      <c r="J2266" s="36">
        <v>498.7</v>
      </c>
      <c r="K2266" s="36">
        <v>8</v>
      </c>
      <c r="L2266" s="36">
        <v>491.1</v>
      </c>
      <c r="M2266" s="36">
        <v>8.5</v>
      </c>
      <c r="N2266" s="36">
        <v>534</v>
      </c>
      <c r="O2266" s="36">
        <v>38</v>
      </c>
      <c r="P2266" s="36"/>
      <c r="Q2266" s="36">
        <v>490.5</v>
      </c>
      <c r="R2266" s="36">
        <v>8.4</v>
      </c>
      <c r="T2266" s="41">
        <v>-1.5475463245774721</v>
      </c>
      <c r="U2266" s="41">
        <v>-8.7354917532070804</v>
      </c>
    </row>
    <row r="2267" spans="1:21">
      <c r="A2267" s="35" t="s">
        <v>743</v>
      </c>
      <c r="B2267" s="36">
        <v>156.26359063574401</v>
      </c>
      <c r="C2267" s="36">
        <v>2.7282636504526399</v>
      </c>
      <c r="D2267" s="36"/>
      <c r="E2267" s="66">
        <v>12.787318149018001</v>
      </c>
      <c r="F2267" s="66">
        <v>0.43666462112606202</v>
      </c>
      <c r="G2267" s="68">
        <v>5.8569068982684699E-2</v>
      </c>
      <c r="H2267" s="68">
        <v>1.8853830397122799E-3</v>
      </c>
      <c r="I2267" s="66">
        <v>0.212770656925446</v>
      </c>
      <c r="J2267" s="36">
        <v>496.9</v>
      </c>
      <c r="K2267" s="36">
        <v>8.1999999999999993</v>
      </c>
      <c r="L2267" s="36">
        <v>485.4</v>
      </c>
      <c r="M2267" s="36">
        <v>8</v>
      </c>
      <c r="N2267" s="36">
        <v>550</v>
      </c>
      <c r="O2267" s="36">
        <v>35</v>
      </c>
      <c r="P2267" s="36"/>
      <c r="Q2267" s="36">
        <v>484.4</v>
      </c>
      <c r="R2267" s="36">
        <v>8</v>
      </c>
      <c r="T2267" s="41">
        <v>-2.3691800576843844</v>
      </c>
      <c r="U2267" s="41">
        <v>-13.308611454470546</v>
      </c>
    </row>
    <row r="2268" spans="1:21">
      <c r="A2268" s="35" t="s">
        <v>742</v>
      </c>
      <c r="B2268" s="36">
        <v>133.58874602374601</v>
      </c>
      <c r="C2268" s="36">
        <v>1.2663393860682299</v>
      </c>
      <c r="D2268" s="36"/>
      <c r="E2268" s="66">
        <v>13.5288338810645</v>
      </c>
      <c r="F2268" s="66">
        <v>0.46915429683090998</v>
      </c>
      <c r="G2268" s="68">
        <v>5.8737470708414501E-2</v>
      </c>
      <c r="H2268" s="68">
        <v>2.69915275691264E-3</v>
      </c>
      <c r="I2268" s="66">
        <v>9.5678393912755996E-2</v>
      </c>
      <c r="J2268" s="36">
        <v>476</v>
      </c>
      <c r="K2268" s="36">
        <v>10</v>
      </c>
      <c r="L2268" s="36">
        <v>459.7</v>
      </c>
      <c r="M2268" s="36">
        <v>7.7</v>
      </c>
      <c r="N2268" s="36">
        <v>556</v>
      </c>
      <c r="O2268" s="36">
        <v>50</v>
      </c>
      <c r="P2268" s="36"/>
      <c r="Q2268" s="36">
        <v>458.3</v>
      </c>
      <c r="R2268" s="36">
        <v>7.7</v>
      </c>
      <c r="T2268" s="41">
        <v>-3.5457907330867982</v>
      </c>
      <c r="U2268" s="41">
        <v>-20.948444637807267</v>
      </c>
    </row>
    <row r="2269" spans="1:21">
      <c r="A2269" s="35" t="s">
        <v>741</v>
      </c>
      <c r="B2269" s="36">
        <v>306.87533294531602</v>
      </c>
      <c r="C2269" s="36">
        <v>1.1737079889470099</v>
      </c>
      <c r="D2269" s="36"/>
      <c r="E2269" s="66">
        <v>27.758105933975799</v>
      </c>
      <c r="F2269" s="66">
        <v>7.0959830705660902</v>
      </c>
      <c r="G2269" s="68">
        <v>0.30588139721811097</v>
      </c>
      <c r="H2269" s="68">
        <v>0.13628576266001599</v>
      </c>
      <c r="I2269" s="66">
        <v>-0.210415121609798</v>
      </c>
      <c r="J2269" s="36">
        <v>938</v>
      </c>
      <c r="K2269" s="36">
        <v>171</v>
      </c>
      <c r="L2269" s="36">
        <v>228</v>
      </c>
      <c r="M2269" s="36">
        <v>29</v>
      </c>
      <c r="N2269" s="36">
        <v>3500</v>
      </c>
      <c r="O2269" s="36">
        <v>344</v>
      </c>
      <c r="P2269" s="36"/>
      <c r="Q2269" s="36">
        <v>177</v>
      </c>
      <c r="R2269" s="36">
        <v>22</v>
      </c>
      <c r="T2269" s="41">
        <v>-311.40350877192986</v>
      </c>
      <c r="U2269" s="41">
        <v>-1435.0877192982455</v>
      </c>
    </row>
    <row r="2270" spans="1:21">
      <c r="A2270" s="35" t="s">
        <v>740</v>
      </c>
      <c r="B2270" s="36">
        <v>155.37421949188601</v>
      </c>
      <c r="C2270" s="36">
        <v>1.08001022116672</v>
      </c>
      <c r="D2270" s="36"/>
      <c r="E2270" s="66">
        <v>37.995867070883101</v>
      </c>
      <c r="F2270" s="66">
        <v>3.6360522535319602</v>
      </c>
      <c r="G2270" s="68">
        <v>6.1379755901185301E-2</v>
      </c>
      <c r="H2270" s="68">
        <v>8.9076847373491998E-3</v>
      </c>
      <c r="I2270" s="66">
        <v>-0.19317646876269801</v>
      </c>
      <c r="J2270" s="36">
        <v>204</v>
      </c>
      <c r="K2270" s="36">
        <v>17</v>
      </c>
      <c r="L2270" s="36">
        <v>167.5</v>
      </c>
      <c r="M2270" s="36">
        <v>7.9</v>
      </c>
      <c r="N2270" s="36">
        <v>652</v>
      </c>
      <c r="O2270" s="36">
        <v>156</v>
      </c>
      <c r="P2270" s="36"/>
      <c r="Q2270" s="36">
        <v>165</v>
      </c>
      <c r="R2270" s="36">
        <v>7.8</v>
      </c>
      <c r="T2270" s="41">
        <v>-21.791044776119403</v>
      </c>
      <c r="U2270" s="41">
        <v>-289.25373134328356</v>
      </c>
    </row>
    <row r="2271" spans="1:21">
      <c r="A2271" s="35" t="s">
        <v>739</v>
      </c>
      <c r="B2271" s="36">
        <v>54.5101426346341</v>
      </c>
      <c r="C2271" s="36">
        <v>0.99974990748957204</v>
      </c>
      <c r="D2271" s="36"/>
      <c r="E2271" s="66">
        <v>40.284925776948398</v>
      </c>
      <c r="F2271" s="66">
        <v>1.4571207841199501</v>
      </c>
      <c r="G2271" s="68">
        <v>0.104175711121592</v>
      </c>
      <c r="H2271" s="68">
        <v>1.13644035743833E-2</v>
      </c>
      <c r="I2271" s="66">
        <v>-0.17379334789992501</v>
      </c>
      <c r="J2271" s="36">
        <v>310</v>
      </c>
      <c r="K2271" s="36">
        <v>16</v>
      </c>
      <c r="L2271" s="36">
        <v>158.1</v>
      </c>
      <c r="M2271" s="36">
        <v>2.8</v>
      </c>
      <c r="N2271" s="36">
        <v>1699</v>
      </c>
      <c r="O2271" s="36">
        <v>100</v>
      </c>
      <c r="P2271" s="36"/>
      <c r="Q2271" s="36">
        <v>150.4</v>
      </c>
      <c r="R2271" s="36">
        <v>2.7</v>
      </c>
      <c r="T2271" s="41">
        <v>-96.078431372549019</v>
      </c>
      <c r="U2271" s="41">
        <v>-974.63630613535747</v>
      </c>
    </row>
    <row r="2272" spans="1:21">
      <c r="A2272" s="35" t="s">
        <v>738</v>
      </c>
      <c r="B2272" s="36">
        <v>172.36083424663099</v>
      </c>
      <c r="C2272" s="36">
        <v>0.62831577030575303</v>
      </c>
      <c r="D2272" s="36"/>
      <c r="E2272" s="66">
        <v>41.123932491965199</v>
      </c>
      <c r="F2272" s="66">
        <v>3.5000448145948102</v>
      </c>
      <c r="G2272" s="68">
        <v>6.8842786899962899E-2</v>
      </c>
      <c r="H2272" s="68">
        <v>8.5469939308280493E-3</v>
      </c>
      <c r="I2272" s="66">
        <v>-0.48269202966295699</v>
      </c>
      <c r="J2272" s="36">
        <v>211</v>
      </c>
      <c r="K2272" s="36">
        <v>17</v>
      </c>
      <c r="L2272" s="36">
        <v>154.9</v>
      </c>
      <c r="M2272" s="36">
        <v>6.5</v>
      </c>
      <c r="N2272" s="36">
        <v>893</v>
      </c>
      <c r="O2272" s="36">
        <v>128</v>
      </c>
      <c r="P2272" s="36"/>
      <c r="Q2272" s="36">
        <v>151.1</v>
      </c>
      <c r="R2272" s="36">
        <v>6.4</v>
      </c>
      <c r="T2272" s="41">
        <v>-36.216914138153641</v>
      </c>
      <c r="U2272" s="41">
        <v>-476.5009683666882</v>
      </c>
    </row>
    <row r="2273" spans="1:21">
      <c r="A2273" s="35" t="s">
        <v>737</v>
      </c>
      <c r="B2273" s="36">
        <v>443.33190534205698</v>
      </c>
      <c r="C2273" s="36">
        <v>0.89997357104194298</v>
      </c>
      <c r="D2273" s="36"/>
      <c r="E2273" s="66">
        <v>44.798526909172899</v>
      </c>
      <c r="F2273" s="66">
        <v>2.1400312674985802</v>
      </c>
      <c r="G2273" s="68">
        <v>4.927856938643E-2</v>
      </c>
      <c r="H2273" s="68">
        <v>2.3031104998139699E-3</v>
      </c>
      <c r="I2273" s="66">
        <v>0.202477381293931</v>
      </c>
      <c r="J2273" s="36">
        <v>143.30000000000001</v>
      </c>
      <c r="K2273" s="36">
        <v>4</v>
      </c>
      <c r="L2273" s="36">
        <v>142.30000000000001</v>
      </c>
      <c r="M2273" s="36">
        <v>3.4</v>
      </c>
      <c r="N2273" s="36">
        <v>160</v>
      </c>
      <c r="O2273" s="36">
        <v>55</v>
      </c>
      <c r="P2273" s="36"/>
      <c r="Q2273" s="36">
        <v>142.19999999999999</v>
      </c>
      <c r="R2273" s="36">
        <v>3.4</v>
      </c>
      <c r="T2273" s="41">
        <v>-0.70274068868587491</v>
      </c>
      <c r="U2273" s="41">
        <v>-12.438510189739976</v>
      </c>
    </row>
    <row r="2274" spans="1:21">
      <c r="A2274" s="35" t="s">
        <v>736</v>
      </c>
      <c r="B2274" s="36">
        <v>118.97273113662401</v>
      </c>
      <c r="C2274" s="36">
        <v>0.92707096175841297</v>
      </c>
      <c r="D2274" s="36"/>
      <c r="E2274" s="66">
        <v>45.8302021878524</v>
      </c>
      <c r="F2274" s="66">
        <v>1.4624936938515001</v>
      </c>
      <c r="G2274" s="68">
        <v>5.0714735954938403E-2</v>
      </c>
      <c r="H2274" s="68">
        <v>2.7594676540861002E-3</v>
      </c>
      <c r="I2274" s="66">
        <v>0.19096574058671401</v>
      </c>
      <c r="J2274" s="36">
        <v>144.1</v>
      </c>
      <c r="K2274" s="36">
        <v>3.9</v>
      </c>
      <c r="L2274" s="36">
        <v>139.1</v>
      </c>
      <c r="M2274" s="36">
        <v>2.2000000000000002</v>
      </c>
      <c r="N2274" s="36">
        <v>227</v>
      </c>
      <c r="O2274" s="36">
        <v>63</v>
      </c>
      <c r="P2274" s="36"/>
      <c r="Q2274" s="36">
        <v>138.80000000000001</v>
      </c>
      <c r="R2274" s="36">
        <v>2.2000000000000002</v>
      </c>
      <c r="T2274" s="41">
        <v>-3.5945363048166792</v>
      </c>
      <c r="U2274" s="41">
        <v>-63.19194823867722</v>
      </c>
    </row>
    <row r="2275" spans="1:21">
      <c r="B2275" s="36"/>
      <c r="C2275" s="36"/>
      <c r="D2275" s="36"/>
      <c r="E2275" s="66"/>
      <c r="F2275" s="66"/>
      <c r="G2275" s="68"/>
      <c r="H2275" s="68"/>
      <c r="I2275" s="66"/>
      <c r="J2275" s="36"/>
      <c r="K2275" s="36"/>
      <c r="L2275" s="36"/>
      <c r="M2275" s="36"/>
      <c r="N2275" s="36"/>
      <c r="O2275" s="36"/>
      <c r="P2275" s="36"/>
      <c r="Q2275" s="36"/>
      <c r="R2275" s="36"/>
      <c r="T2275" s="41"/>
      <c r="U2275" s="41"/>
    </row>
    <row r="2276" spans="1:21">
      <c r="A2276" s="35" t="s">
        <v>735</v>
      </c>
      <c r="B2276" s="36">
        <v>623.27028976065003</v>
      </c>
      <c r="C2276" s="36">
        <v>12.221062046166701</v>
      </c>
      <c r="D2276" s="36"/>
      <c r="E2276" s="66">
        <v>2.9914911253136398</v>
      </c>
      <c r="F2276" s="66">
        <v>0.197041228390816</v>
      </c>
      <c r="G2276" s="68">
        <v>0.105153256332676</v>
      </c>
      <c r="H2276" s="68">
        <v>4.43116916944215E-3</v>
      </c>
      <c r="I2276" s="66">
        <v>0.42562682671986202</v>
      </c>
      <c r="J2276" s="36">
        <v>1793.4</v>
      </c>
      <c r="K2276" s="36">
        <v>26</v>
      </c>
      <c r="L2276" s="36">
        <v>1859.9</v>
      </c>
      <c r="M2276" s="36">
        <v>54</v>
      </c>
      <c r="N2276" s="36">
        <v>1717</v>
      </c>
      <c r="O2276" s="36">
        <v>38.4</v>
      </c>
      <c r="P2276" s="36"/>
      <c r="Q2276" s="36">
        <v>1877.8</v>
      </c>
      <c r="R2276" s="36">
        <v>54.5</v>
      </c>
      <c r="T2276" s="41">
        <v>3.5754610462928111</v>
      </c>
      <c r="U2276" s="41">
        <v>7.6832087746653093</v>
      </c>
    </row>
    <row r="2277" spans="1:21">
      <c r="A2277" s="35" t="s">
        <v>734</v>
      </c>
      <c r="B2277" s="36">
        <v>580.48222056853899</v>
      </c>
      <c r="C2277" s="36">
        <v>2.5074165453678998</v>
      </c>
      <c r="D2277" s="36"/>
      <c r="E2277" s="66">
        <v>3.2967895962937801</v>
      </c>
      <c r="F2277" s="66">
        <v>0.102160067944522</v>
      </c>
      <c r="G2277" s="68">
        <v>0.10446269257207599</v>
      </c>
      <c r="H2277" s="68">
        <v>3.12544964523353E-3</v>
      </c>
      <c r="I2277" s="66">
        <v>0.68006377700030296</v>
      </c>
      <c r="J2277" s="36">
        <v>1705.59</v>
      </c>
      <c r="K2277" s="36">
        <v>9.91</v>
      </c>
      <c r="L2277" s="36">
        <v>1706.3</v>
      </c>
      <c r="M2277" s="36">
        <v>22.7</v>
      </c>
      <c r="N2277" s="36">
        <v>1704.7</v>
      </c>
      <c r="O2277" s="36">
        <v>27.3</v>
      </c>
      <c r="P2277" s="36"/>
      <c r="Q2277" s="36">
        <v>1706.5</v>
      </c>
      <c r="R2277" s="36">
        <v>22.7</v>
      </c>
      <c r="T2277" s="41">
        <v>4.1610502256346271E-2</v>
      </c>
      <c r="U2277" s="41">
        <v>9.3770145929784277E-2</v>
      </c>
    </row>
    <row r="2278" spans="1:21">
      <c r="A2278" s="35" t="s">
        <v>733</v>
      </c>
      <c r="B2278" s="36">
        <v>362.37180620806402</v>
      </c>
      <c r="C2278" s="36">
        <v>8.94229041909019</v>
      </c>
      <c r="D2278" s="36"/>
      <c r="E2278" s="66">
        <v>3.2973275503756301</v>
      </c>
      <c r="F2278" s="66">
        <v>0.12254607446448</v>
      </c>
      <c r="G2278" s="68">
        <v>0.10062127752590801</v>
      </c>
      <c r="H2278" s="68">
        <v>2.8449474979693298E-3</v>
      </c>
      <c r="I2278" s="66">
        <v>0.16580721994442699</v>
      </c>
      <c r="J2278" s="36">
        <v>1674.3</v>
      </c>
      <c r="K2278" s="36">
        <v>17.2</v>
      </c>
      <c r="L2278" s="36">
        <v>1706.3</v>
      </c>
      <c r="M2278" s="36">
        <v>27.3</v>
      </c>
      <c r="N2278" s="36">
        <v>1634.4</v>
      </c>
      <c r="O2278" s="36">
        <v>25.9</v>
      </c>
      <c r="P2278" s="36"/>
      <c r="Q2278" s="36">
        <v>1714</v>
      </c>
      <c r="R2278" s="36">
        <v>27.4</v>
      </c>
      <c r="T2278" s="41">
        <v>1.8754029185957921</v>
      </c>
      <c r="U2278" s="41">
        <v>4.2137959327199122</v>
      </c>
    </row>
    <row r="2279" spans="1:21">
      <c r="A2279" s="35" t="s">
        <v>732</v>
      </c>
      <c r="B2279" s="36">
        <v>315.18062774572201</v>
      </c>
      <c r="C2279" s="36">
        <v>1.8290098025796599</v>
      </c>
      <c r="D2279" s="36"/>
      <c r="E2279" s="66">
        <v>3.3266628708809698</v>
      </c>
      <c r="F2279" s="66">
        <v>0.10220987076902199</v>
      </c>
      <c r="G2279" s="68">
        <v>0.104147249650412</v>
      </c>
      <c r="H2279" s="68">
        <v>1.98875342532835E-3</v>
      </c>
      <c r="I2279" s="66">
        <v>0.40863242947093398</v>
      </c>
      <c r="J2279" s="36">
        <v>1695</v>
      </c>
      <c r="K2279" s="36">
        <v>11.6</v>
      </c>
      <c r="L2279" s="36">
        <v>1692.8</v>
      </c>
      <c r="M2279" s="36">
        <v>22.4</v>
      </c>
      <c r="N2279" s="36">
        <v>1697.6</v>
      </c>
      <c r="O2279" s="36">
        <v>17.7</v>
      </c>
      <c r="P2279" s="36"/>
      <c r="Q2279" s="36">
        <v>1692.3</v>
      </c>
      <c r="R2279" s="36">
        <v>22.3</v>
      </c>
      <c r="T2279" s="41">
        <v>-0.12996219281663784</v>
      </c>
      <c r="U2279" s="41">
        <v>-0.28355387523629222</v>
      </c>
    </row>
    <row r="2280" spans="1:21">
      <c r="A2280" s="35" t="s">
        <v>731</v>
      </c>
      <c r="B2280" s="36">
        <v>864.13968278520895</v>
      </c>
      <c r="C2280" s="36">
        <v>1.3554652119144299</v>
      </c>
      <c r="D2280" s="36"/>
      <c r="E2280" s="66">
        <v>3.3373463220103901</v>
      </c>
      <c r="F2280" s="66">
        <v>0.13507740056246301</v>
      </c>
      <c r="G2280" s="68">
        <v>0.104252515760535</v>
      </c>
      <c r="H2280" s="68">
        <v>2.4494553351611702E-3</v>
      </c>
      <c r="I2280" s="66">
        <v>0.132098445464542</v>
      </c>
      <c r="J2280" s="36">
        <v>1694.1</v>
      </c>
      <c r="K2280" s="36">
        <v>18.600000000000001</v>
      </c>
      <c r="L2280" s="36">
        <v>1688.3</v>
      </c>
      <c r="M2280" s="36">
        <v>31.1</v>
      </c>
      <c r="N2280" s="36">
        <v>1701.2</v>
      </c>
      <c r="O2280" s="36">
        <v>21.2</v>
      </c>
      <c r="P2280" s="36"/>
      <c r="Q2280" s="36">
        <v>1687</v>
      </c>
      <c r="R2280" s="36">
        <v>31.1</v>
      </c>
      <c r="T2280" s="41">
        <v>-0.34354083989811973</v>
      </c>
      <c r="U2280" s="41">
        <v>-0.76408221287686373</v>
      </c>
    </row>
    <row r="2281" spans="1:21">
      <c r="A2281" s="35" t="s">
        <v>730</v>
      </c>
      <c r="B2281" s="36">
        <v>179.640647020237</v>
      </c>
      <c r="C2281" s="36">
        <v>3.2106157262831001</v>
      </c>
      <c r="D2281" s="36"/>
      <c r="E2281" s="66">
        <v>3.4061851480390999</v>
      </c>
      <c r="F2281" s="66">
        <v>7.9589080898604295E-2</v>
      </c>
      <c r="G2281" s="68">
        <v>0.100480113491507</v>
      </c>
      <c r="H2281" s="68">
        <v>3.4185797522762098E-3</v>
      </c>
      <c r="I2281" s="66">
        <v>0.33135626632422899</v>
      </c>
      <c r="J2281" s="36">
        <v>1646.7</v>
      </c>
      <c r="K2281" s="36">
        <v>13.9</v>
      </c>
      <c r="L2281" s="36">
        <v>1657.8</v>
      </c>
      <c r="M2281" s="36">
        <v>17.100000000000001</v>
      </c>
      <c r="N2281" s="36">
        <v>1632.5</v>
      </c>
      <c r="O2281" s="36">
        <v>31.4</v>
      </c>
      <c r="P2281" s="36"/>
      <c r="Q2281" s="36">
        <v>1660.3</v>
      </c>
      <c r="R2281" s="36">
        <v>17.2</v>
      </c>
      <c r="T2281" s="41">
        <v>0.66956207021353054</v>
      </c>
      <c r="U2281" s="41">
        <v>1.526118952829048</v>
      </c>
    </row>
    <row r="2282" spans="1:21">
      <c r="A2282" s="35" t="s">
        <v>729</v>
      </c>
      <c r="B2282" s="36">
        <v>309.413808582775</v>
      </c>
      <c r="C2282" s="36">
        <v>5.0194773046492198</v>
      </c>
      <c r="D2282" s="36"/>
      <c r="E2282" s="66">
        <v>3.4176190345048898</v>
      </c>
      <c r="F2282" s="66">
        <v>9.5243756530575596E-2</v>
      </c>
      <c r="G2282" s="68">
        <v>0.102030790007527</v>
      </c>
      <c r="H2282" s="68">
        <v>2.8597303637674099E-3</v>
      </c>
      <c r="I2282" s="66">
        <v>0.29219381530732202</v>
      </c>
      <c r="J2282" s="36">
        <v>1656.4</v>
      </c>
      <c r="K2282" s="36">
        <v>14</v>
      </c>
      <c r="L2282" s="36">
        <v>1653.5</v>
      </c>
      <c r="M2282" s="36">
        <v>21.3</v>
      </c>
      <c r="N2282" s="36">
        <v>1660</v>
      </c>
      <c r="O2282" s="36">
        <v>26.3</v>
      </c>
      <c r="P2282" s="36"/>
      <c r="Q2282" s="36">
        <v>1652.8</v>
      </c>
      <c r="R2282" s="36">
        <v>21.3</v>
      </c>
      <c r="T2282" s="41">
        <v>-0.17538554581191962</v>
      </c>
      <c r="U2282" s="41">
        <v>-0.39310553371635926</v>
      </c>
    </row>
    <row r="2283" spans="1:21">
      <c r="A2283" s="35" t="s">
        <v>728</v>
      </c>
      <c r="B2283" s="36">
        <v>512.769409453869</v>
      </c>
      <c r="C2283" s="36">
        <v>5.5699495947291897</v>
      </c>
      <c r="D2283" s="36"/>
      <c r="E2283" s="66">
        <v>3.5786253863991999</v>
      </c>
      <c r="F2283" s="66">
        <v>9.8079528984696795E-2</v>
      </c>
      <c r="G2283" s="68">
        <v>0.10366054797388</v>
      </c>
      <c r="H2283" s="68">
        <v>3.2680884125867501E-3</v>
      </c>
      <c r="I2283" s="66">
        <v>5.91812342134867E-2</v>
      </c>
      <c r="J2283" s="36">
        <v>1632.6</v>
      </c>
      <c r="K2283" s="36">
        <v>16.7</v>
      </c>
      <c r="L2283" s="36">
        <v>1588</v>
      </c>
      <c r="M2283" s="36">
        <v>19.7</v>
      </c>
      <c r="N2283" s="36">
        <v>1690.5</v>
      </c>
      <c r="O2283" s="36">
        <v>29.3</v>
      </c>
      <c r="P2283" s="36"/>
      <c r="Q2283" s="36">
        <v>1578</v>
      </c>
      <c r="R2283" s="36">
        <v>19.5</v>
      </c>
      <c r="T2283" s="41">
        <v>-2.8085642317380297</v>
      </c>
      <c r="U2283" s="41">
        <v>-6.4546599496221653</v>
      </c>
    </row>
    <row r="2284" spans="1:21">
      <c r="A2284" s="35" t="s">
        <v>727</v>
      </c>
      <c r="B2284" s="36">
        <v>876.54456526967999</v>
      </c>
      <c r="C2284" s="36">
        <v>37.395347431725902</v>
      </c>
      <c r="D2284" s="36"/>
      <c r="E2284" s="66">
        <v>3.5869932013677599</v>
      </c>
      <c r="F2284" s="66">
        <v>0.18487127432356601</v>
      </c>
      <c r="G2284" s="68">
        <v>9.7261025314271804E-2</v>
      </c>
      <c r="H2284" s="68">
        <v>1.99079846751382E-3</v>
      </c>
      <c r="I2284" s="66">
        <v>0.59315085466387196</v>
      </c>
      <c r="J2284" s="36">
        <v>1579</v>
      </c>
      <c r="K2284" s="36">
        <v>16.600000000000001</v>
      </c>
      <c r="L2284" s="36">
        <v>1584.1</v>
      </c>
      <c r="M2284" s="36">
        <v>35.200000000000003</v>
      </c>
      <c r="N2284" s="36">
        <v>1572.2</v>
      </c>
      <c r="O2284" s="36">
        <v>19.2</v>
      </c>
      <c r="P2284" s="36"/>
      <c r="Q2284" s="36">
        <v>1585.2</v>
      </c>
      <c r="R2284" s="36">
        <v>35.200000000000003</v>
      </c>
      <c r="T2284" s="41">
        <v>0.32194937188308248</v>
      </c>
      <c r="U2284" s="41">
        <v>0.75121520106053052</v>
      </c>
    </row>
    <row r="2285" spans="1:21">
      <c r="A2285" s="35" t="s">
        <v>726</v>
      </c>
      <c r="B2285" s="36">
        <v>1095.2008159473901</v>
      </c>
      <c r="C2285" s="36">
        <v>18.028538093025801</v>
      </c>
      <c r="D2285" s="36"/>
      <c r="E2285" s="66">
        <v>3.6216566846820499</v>
      </c>
      <c r="F2285" s="66">
        <v>0.120991644225329</v>
      </c>
      <c r="G2285" s="68">
        <v>0.102023271782977</v>
      </c>
      <c r="H2285" s="68">
        <v>3.0812870718104099E-3</v>
      </c>
      <c r="I2285" s="66">
        <v>0.40650115988065599</v>
      </c>
      <c r="J2285" s="36">
        <v>1610.2</v>
      </c>
      <c r="K2285" s="36">
        <v>14</v>
      </c>
      <c r="L2285" s="36">
        <v>1572.4</v>
      </c>
      <c r="M2285" s="36">
        <v>23.1</v>
      </c>
      <c r="N2285" s="36">
        <v>1660</v>
      </c>
      <c r="O2285" s="36">
        <v>28.1</v>
      </c>
      <c r="P2285" s="36"/>
      <c r="Q2285" s="36">
        <v>1564.1</v>
      </c>
      <c r="R2285" s="36">
        <v>23</v>
      </c>
      <c r="T2285" s="41">
        <v>-2.4039684558636449</v>
      </c>
      <c r="U2285" s="41">
        <v>-5.5711015008903528</v>
      </c>
    </row>
    <row r="2286" spans="1:21">
      <c r="A2286" s="35" t="s">
        <v>725</v>
      </c>
      <c r="B2286" s="36">
        <v>1574.0984002939399</v>
      </c>
      <c r="C2286" s="36">
        <v>2.4457616012412302</v>
      </c>
      <c r="D2286" s="36"/>
      <c r="E2286" s="66">
        <v>3.6460543323930401</v>
      </c>
      <c r="F2286" s="66">
        <v>0.14069985044258099</v>
      </c>
      <c r="G2286" s="68">
        <v>0.109184470859264</v>
      </c>
      <c r="H2286" s="68">
        <v>3.28304275562637E-3</v>
      </c>
      <c r="I2286" s="66">
        <v>0.53556907766131401</v>
      </c>
      <c r="J2286" s="36">
        <v>1658.9</v>
      </c>
      <c r="K2286" s="36">
        <v>13.8</v>
      </c>
      <c r="L2286" s="36">
        <v>1560.9</v>
      </c>
      <c r="M2286" s="36">
        <v>26.6</v>
      </c>
      <c r="N2286" s="36">
        <v>1785.3</v>
      </c>
      <c r="O2286" s="36">
        <v>27.5</v>
      </c>
      <c r="P2286" s="36"/>
      <c r="Q2286" s="36">
        <v>1539</v>
      </c>
      <c r="R2286" s="36">
        <v>26.3</v>
      </c>
      <c r="T2286" s="41">
        <v>-6.278429111410083</v>
      </c>
      <c r="U2286" s="41">
        <v>-14.37632135306553</v>
      </c>
    </row>
    <row r="2287" spans="1:21">
      <c r="A2287" s="35" t="s">
        <v>724</v>
      </c>
      <c r="B2287" s="36">
        <v>526.24674001942105</v>
      </c>
      <c r="C2287" s="36">
        <v>30.318941614278199</v>
      </c>
      <c r="D2287" s="36"/>
      <c r="E2287" s="66">
        <v>3.6583452020195102</v>
      </c>
      <c r="F2287" s="66">
        <v>8.7319905304383494E-2</v>
      </c>
      <c r="G2287" s="68">
        <v>9.8076154177369798E-2</v>
      </c>
      <c r="H2287" s="68">
        <v>2.78938531101615E-3</v>
      </c>
      <c r="I2287" s="66">
        <v>8.6980640949448004E-2</v>
      </c>
      <c r="J2287" s="36">
        <v>1570.1</v>
      </c>
      <c r="K2287" s="36">
        <v>14.4</v>
      </c>
      <c r="L2287" s="36">
        <v>1557.1</v>
      </c>
      <c r="M2287" s="36">
        <v>17</v>
      </c>
      <c r="N2287" s="36">
        <v>1587.5</v>
      </c>
      <c r="O2287" s="36">
        <v>26.7</v>
      </c>
      <c r="P2287" s="36"/>
      <c r="Q2287" s="36">
        <v>1554.4</v>
      </c>
      <c r="R2287" s="36">
        <v>17</v>
      </c>
      <c r="T2287" s="41">
        <v>-0.83488536381735279</v>
      </c>
      <c r="U2287" s="41">
        <v>-1.9523473123113539</v>
      </c>
    </row>
    <row r="2288" spans="1:21">
      <c r="A2288" s="35" t="s">
        <v>723</v>
      </c>
      <c r="B2288" s="36">
        <v>752.725310451528</v>
      </c>
      <c r="C2288" s="36">
        <v>3.7686677498673</v>
      </c>
      <c r="D2288" s="36"/>
      <c r="E2288" s="66">
        <v>3.6898746658841999</v>
      </c>
      <c r="F2288" s="66">
        <v>0.12603432949035501</v>
      </c>
      <c r="G2288" s="68">
        <v>0.102543230531581</v>
      </c>
      <c r="H2288" s="68">
        <v>2.6865834179757302E-3</v>
      </c>
      <c r="I2288" s="66">
        <v>0.18191219915005399</v>
      </c>
      <c r="J2288" s="36">
        <v>1598.7</v>
      </c>
      <c r="K2288" s="36">
        <v>16.100000000000001</v>
      </c>
      <c r="L2288" s="36">
        <v>1545.9</v>
      </c>
      <c r="M2288" s="36">
        <v>24.2</v>
      </c>
      <c r="N2288" s="36">
        <v>1669</v>
      </c>
      <c r="O2288" s="36">
        <v>24.4</v>
      </c>
      <c r="P2288" s="36"/>
      <c r="Q2288" s="36">
        <v>1534.5</v>
      </c>
      <c r="R2288" s="36">
        <v>24.1</v>
      </c>
      <c r="T2288" s="41">
        <v>-3.4154861245876154</v>
      </c>
      <c r="U2288" s="41">
        <v>-7.9629989003169612</v>
      </c>
    </row>
    <row r="2289" spans="1:21">
      <c r="A2289" s="35" t="s">
        <v>722</v>
      </c>
      <c r="B2289" s="36">
        <v>253.374283302572</v>
      </c>
      <c r="C2289" s="36">
        <v>1.2003401986251001</v>
      </c>
      <c r="D2289" s="36"/>
      <c r="E2289" s="66">
        <v>3.7752533335103098</v>
      </c>
      <c r="F2289" s="66">
        <v>0.27211033698939802</v>
      </c>
      <c r="G2289" s="68">
        <v>0.100505800816131</v>
      </c>
      <c r="H2289" s="68">
        <v>3.22853645708918E-3</v>
      </c>
      <c r="I2289" s="66">
        <v>0.23565657849543101</v>
      </c>
      <c r="J2289" s="36">
        <v>1563.6</v>
      </c>
      <c r="K2289" s="36">
        <v>28.3</v>
      </c>
      <c r="L2289" s="36">
        <v>1513.1</v>
      </c>
      <c r="M2289" s="36">
        <v>48.2</v>
      </c>
      <c r="N2289" s="36">
        <v>1632.5</v>
      </c>
      <c r="O2289" s="36">
        <v>29.6</v>
      </c>
      <c r="P2289" s="36"/>
      <c r="Q2289" s="36">
        <v>1502.5</v>
      </c>
      <c r="R2289" s="36">
        <v>47.9</v>
      </c>
      <c r="T2289" s="41">
        <v>-3.3375190007269842</v>
      </c>
      <c r="U2289" s="41">
        <v>-7.891084528451529</v>
      </c>
    </row>
    <row r="2290" spans="1:21">
      <c r="A2290" s="35" t="s">
        <v>721</v>
      </c>
      <c r="B2290" s="36">
        <v>960.239290526275</v>
      </c>
      <c r="C2290" s="36">
        <v>18.329746264585602</v>
      </c>
      <c r="D2290" s="36"/>
      <c r="E2290" s="66">
        <v>3.9457663082694001</v>
      </c>
      <c r="F2290" s="66">
        <v>0.157402118645871</v>
      </c>
      <c r="G2290" s="68">
        <v>0.10094472750273099</v>
      </c>
      <c r="H2290" s="68">
        <v>2.52494619954243E-3</v>
      </c>
      <c r="I2290" s="66">
        <v>-0.38716855312454701</v>
      </c>
      <c r="J2290" s="36">
        <v>1531.8</v>
      </c>
      <c r="K2290" s="36">
        <v>21.8</v>
      </c>
      <c r="L2290" s="36">
        <v>1454.8</v>
      </c>
      <c r="M2290" s="36">
        <v>26.4</v>
      </c>
      <c r="N2290" s="36">
        <v>1639.9</v>
      </c>
      <c r="O2290" s="36">
        <v>23</v>
      </c>
      <c r="P2290" s="36"/>
      <c r="Q2290" s="36">
        <v>1439.2</v>
      </c>
      <c r="R2290" s="36">
        <v>26.1</v>
      </c>
      <c r="T2290" s="41">
        <v>-5.2928237558427282</v>
      </c>
      <c r="U2290" s="41">
        <v>-12.723398405279084</v>
      </c>
    </row>
    <row r="2291" spans="1:21">
      <c r="A2291" s="35" t="s">
        <v>720</v>
      </c>
      <c r="B2291" s="36">
        <v>184.43683855330099</v>
      </c>
      <c r="C2291" s="36">
        <v>2.9602187879407098</v>
      </c>
      <c r="D2291" s="36"/>
      <c r="E2291" s="66">
        <v>3.9681785475462399</v>
      </c>
      <c r="F2291" s="66">
        <v>0.21957105735427099</v>
      </c>
      <c r="G2291" s="68">
        <v>9.4529922154939397E-2</v>
      </c>
      <c r="H2291" s="68">
        <v>4.0076157500467998E-3</v>
      </c>
      <c r="I2291" s="66">
        <v>2.7525309406841799E-3</v>
      </c>
      <c r="J2291" s="36">
        <v>1476.5</v>
      </c>
      <c r="K2291" s="36">
        <v>27.1</v>
      </c>
      <c r="L2291" s="36">
        <v>1448.2</v>
      </c>
      <c r="M2291" s="36">
        <v>35.9</v>
      </c>
      <c r="N2291" s="36">
        <v>1517.3</v>
      </c>
      <c r="O2291" s="36">
        <v>39.9</v>
      </c>
      <c r="P2291" s="36"/>
      <c r="Q2291" s="36">
        <v>1442.7</v>
      </c>
      <c r="R2291" s="36">
        <v>35.799999999999997</v>
      </c>
      <c r="T2291" s="41">
        <v>-1.9541499792846262</v>
      </c>
      <c r="U2291" s="41">
        <v>-4.7714404087833113</v>
      </c>
    </row>
    <row r="2292" spans="1:21">
      <c r="A2292" s="35" t="s">
        <v>719</v>
      </c>
      <c r="B2292" s="36">
        <v>521.20066779943897</v>
      </c>
      <c r="C2292" s="36">
        <v>8.8503994926531995</v>
      </c>
      <c r="D2292" s="36"/>
      <c r="E2292" s="66">
        <v>3.99551118761921</v>
      </c>
      <c r="F2292" s="66">
        <v>0.14221821773145199</v>
      </c>
      <c r="G2292" s="68">
        <v>0.100097167426273</v>
      </c>
      <c r="H2292" s="68">
        <v>2.62055880746145E-3</v>
      </c>
      <c r="I2292" s="66">
        <v>0.28761960011830601</v>
      </c>
      <c r="J2292" s="36">
        <v>1515.6</v>
      </c>
      <c r="K2292" s="36">
        <v>14.6</v>
      </c>
      <c r="L2292" s="36">
        <v>1438.5</v>
      </c>
      <c r="M2292" s="36">
        <v>22.6</v>
      </c>
      <c r="N2292" s="36">
        <v>1625.1</v>
      </c>
      <c r="O2292" s="36">
        <v>24.2</v>
      </c>
      <c r="P2292" s="36"/>
      <c r="Q2292" s="36">
        <v>1423.1</v>
      </c>
      <c r="R2292" s="36">
        <v>22.3</v>
      </c>
      <c r="T2292" s="41">
        <v>-5.359749739311777</v>
      </c>
      <c r="U2292" s="41">
        <v>-12.971845672575594</v>
      </c>
    </row>
    <row r="2293" spans="1:21">
      <c r="A2293" s="35" t="s">
        <v>718</v>
      </c>
      <c r="B2293" s="36">
        <v>395.32080309988203</v>
      </c>
      <c r="C2293" s="36">
        <v>11.5825736364725</v>
      </c>
      <c r="D2293" s="36"/>
      <c r="E2293" s="66">
        <v>4.4640829645462103</v>
      </c>
      <c r="F2293" s="66">
        <v>0.15303500016243499</v>
      </c>
      <c r="G2293" s="68">
        <v>0.103124369922916</v>
      </c>
      <c r="H2293" s="68">
        <v>2.1070729979390298E-3</v>
      </c>
      <c r="I2293" s="66">
        <v>0.237667961294382</v>
      </c>
      <c r="J2293" s="36">
        <v>1453.7</v>
      </c>
      <c r="K2293" s="36">
        <v>13.5</v>
      </c>
      <c r="L2293" s="36">
        <v>1304.0999999999999</v>
      </c>
      <c r="M2293" s="36">
        <v>19.899999999999999</v>
      </c>
      <c r="N2293" s="36">
        <v>1679.8</v>
      </c>
      <c r="O2293" s="36">
        <v>18.8</v>
      </c>
      <c r="P2293" s="36"/>
      <c r="Q2293" s="36">
        <v>1276.5999999999999</v>
      </c>
      <c r="R2293" s="36">
        <v>19.5</v>
      </c>
      <c r="T2293" s="41">
        <v>-11.471512920788294</v>
      </c>
      <c r="U2293" s="41">
        <v>-28.80914040334331</v>
      </c>
    </row>
    <row r="2294" spans="1:21">
      <c r="A2294" s="35" t="s">
        <v>717</v>
      </c>
      <c r="B2294" s="36">
        <v>618.41734660324096</v>
      </c>
      <c r="C2294" s="36">
        <v>3.00964374354988</v>
      </c>
      <c r="D2294" s="36"/>
      <c r="E2294" s="66">
        <v>4.6876342796270496</v>
      </c>
      <c r="F2294" s="66">
        <v>0.16497632147455599</v>
      </c>
      <c r="G2294" s="68">
        <v>8.7382285938861298E-2</v>
      </c>
      <c r="H2294" s="68">
        <v>2.4830410946388502E-3</v>
      </c>
      <c r="I2294" s="66">
        <v>0.62715501237529803</v>
      </c>
      <c r="J2294" s="36">
        <v>1291.7</v>
      </c>
      <c r="K2294" s="36">
        <v>10</v>
      </c>
      <c r="L2294" s="36">
        <v>1245.9000000000001</v>
      </c>
      <c r="M2294" s="36">
        <v>19.3</v>
      </c>
      <c r="N2294" s="36">
        <v>1368.5</v>
      </c>
      <c r="O2294" s="36">
        <v>27.5</v>
      </c>
      <c r="P2294" s="36"/>
      <c r="Q2294" s="36">
        <v>1238.4000000000001</v>
      </c>
      <c r="R2294" s="36">
        <v>19.2</v>
      </c>
      <c r="T2294" s="41">
        <v>-3.6760574684966651</v>
      </c>
      <c r="U2294" s="41">
        <v>-9.8402761056264474</v>
      </c>
    </row>
    <row r="2295" spans="1:21">
      <c r="A2295" s="35" t="s">
        <v>716</v>
      </c>
      <c r="B2295" s="36">
        <v>398.38706778047703</v>
      </c>
      <c r="C2295" s="36">
        <v>2.84376202680548</v>
      </c>
      <c r="D2295" s="36"/>
      <c r="E2295" s="66">
        <v>4.8109583434657601</v>
      </c>
      <c r="F2295" s="66">
        <v>1.0228411722791</v>
      </c>
      <c r="G2295" s="68">
        <v>9.8493898153779902E-2</v>
      </c>
      <c r="H2295" s="68">
        <v>3.9782983697822603E-3</v>
      </c>
      <c r="I2295" s="66">
        <v>-0.71914854884575796</v>
      </c>
      <c r="J2295" s="36">
        <v>1361.5</v>
      </c>
      <c r="K2295" s="36">
        <v>91.1</v>
      </c>
      <c r="L2295" s="36">
        <v>1218</v>
      </c>
      <c r="M2295" s="36">
        <v>118</v>
      </c>
      <c r="N2295" s="36">
        <v>1595.1</v>
      </c>
      <c r="O2295" s="36">
        <v>37.9</v>
      </c>
      <c r="P2295" s="36"/>
      <c r="Q2295" s="36">
        <v>1193</v>
      </c>
      <c r="R2295" s="36">
        <v>115</v>
      </c>
      <c r="T2295" s="41">
        <v>-11.781609195402298</v>
      </c>
      <c r="U2295" s="41">
        <v>-30.960591133004918</v>
      </c>
    </row>
    <row r="2296" spans="1:21">
      <c r="A2296" s="35" t="s">
        <v>715</v>
      </c>
      <c r="B2296" s="36">
        <v>202.753176356377</v>
      </c>
      <c r="C2296" s="36">
        <v>0.91410978138399601</v>
      </c>
      <c r="D2296" s="36"/>
      <c r="E2296" s="66">
        <v>40.267784664309403</v>
      </c>
      <c r="F2296" s="66">
        <v>2.7999675952002598</v>
      </c>
      <c r="G2296" s="68">
        <v>5.9752342684395901E-2</v>
      </c>
      <c r="H2296" s="68">
        <v>8.30251534038756E-3</v>
      </c>
      <c r="I2296" s="66">
        <v>-0.33515588008379399</v>
      </c>
      <c r="J2296" s="36">
        <v>189.1</v>
      </c>
      <c r="K2296" s="36">
        <v>15.1</v>
      </c>
      <c r="L2296" s="36">
        <v>158.12</v>
      </c>
      <c r="M2296" s="36">
        <v>5.43</v>
      </c>
      <c r="N2296" s="36">
        <v>595</v>
      </c>
      <c r="O2296" s="36">
        <v>150</v>
      </c>
      <c r="P2296" s="36"/>
      <c r="Q2296" s="36">
        <v>156.04</v>
      </c>
      <c r="R2296" s="36">
        <v>5.36</v>
      </c>
      <c r="T2296" s="41">
        <v>-19.592714394131033</v>
      </c>
      <c r="U2296" s="41">
        <v>-276.2964836832785</v>
      </c>
    </row>
    <row r="2297" spans="1:21">
      <c r="A2297" s="35" t="s">
        <v>714</v>
      </c>
      <c r="B2297" s="36">
        <v>125.21513340450799</v>
      </c>
      <c r="C2297" s="36">
        <v>1.0295986284082099</v>
      </c>
      <c r="D2297" s="36"/>
      <c r="E2297" s="66">
        <v>42.158907486575302</v>
      </c>
      <c r="F2297" s="66">
        <v>1.04353821039162</v>
      </c>
      <c r="G2297" s="68">
        <v>5.6451034861089398E-2</v>
      </c>
      <c r="H2297" s="68">
        <v>5.3032509866433796E-3</v>
      </c>
      <c r="I2297" s="66">
        <v>0.47087171215825901</v>
      </c>
      <c r="J2297" s="36">
        <v>172.09</v>
      </c>
      <c r="K2297" s="36">
        <v>6.73</v>
      </c>
      <c r="L2297" s="36">
        <v>151.12</v>
      </c>
      <c r="M2297" s="36">
        <v>1.84</v>
      </c>
      <c r="N2297" s="36">
        <v>471</v>
      </c>
      <c r="O2297" s="36">
        <v>104</v>
      </c>
      <c r="P2297" s="36"/>
      <c r="Q2297" s="36">
        <v>149.72</v>
      </c>
      <c r="R2297" s="36">
        <v>1.83</v>
      </c>
      <c r="T2297" s="41">
        <v>-13.876389624139756</v>
      </c>
      <c r="U2297" s="41">
        <v>-211.67284277395447</v>
      </c>
    </row>
    <row r="2298" spans="1:21">
      <c r="A2298" s="35" t="s">
        <v>713</v>
      </c>
      <c r="B2298" s="36">
        <v>434.39930127383701</v>
      </c>
      <c r="C2298" s="36">
        <v>0.54600085937620302</v>
      </c>
      <c r="D2298" s="36"/>
      <c r="E2298" s="66">
        <v>43.1553864524044</v>
      </c>
      <c r="F2298" s="66">
        <v>1.6265205153373099</v>
      </c>
      <c r="G2298" s="68">
        <v>4.9952979391181901E-2</v>
      </c>
      <c r="H2298" s="68">
        <v>2.8768372557933099E-3</v>
      </c>
      <c r="I2298" s="66">
        <v>0.44827845685664303</v>
      </c>
      <c r="J2298" s="36">
        <v>150.4</v>
      </c>
      <c r="K2298" s="36">
        <v>3.71</v>
      </c>
      <c r="L2298" s="36">
        <v>147.66</v>
      </c>
      <c r="M2298" s="36">
        <v>2.76</v>
      </c>
      <c r="N2298" s="36">
        <v>193.9</v>
      </c>
      <c r="O2298" s="36">
        <v>67.400000000000006</v>
      </c>
      <c r="P2298" s="36"/>
      <c r="Q2298" s="36">
        <v>147.47999999999999</v>
      </c>
      <c r="R2298" s="36">
        <v>2.75</v>
      </c>
      <c r="T2298" s="41">
        <v>-1.8556142489502974</v>
      </c>
      <c r="U2298" s="41">
        <v>-31.315183529730469</v>
      </c>
    </row>
    <row r="2299" spans="1:21">
      <c r="A2299" s="35" t="s">
        <v>712</v>
      </c>
      <c r="B2299" s="36">
        <v>135.88980134484501</v>
      </c>
      <c r="C2299" s="36">
        <v>0.87040272512109296</v>
      </c>
      <c r="D2299" s="36"/>
      <c r="E2299" s="66">
        <v>43.454883244256699</v>
      </c>
      <c r="F2299" s="66">
        <v>2.10871426904614</v>
      </c>
      <c r="G2299" s="68">
        <v>4.8026462468536701E-2</v>
      </c>
      <c r="H2299" s="68">
        <v>4.4267299059126096E-3</v>
      </c>
      <c r="I2299" s="66">
        <v>3.4028458955445803E-2</v>
      </c>
      <c r="J2299" s="36">
        <v>143.9</v>
      </c>
      <c r="K2299" s="36">
        <v>6.87</v>
      </c>
      <c r="L2299" s="36">
        <v>146.68</v>
      </c>
      <c r="M2299" s="36">
        <v>3.52</v>
      </c>
      <c r="N2299" s="36">
        <v>98.2</v>
      </c>
      <c r="O2299" s="36">
        <v>108.5</v>
      </c>
      <c r="P2299" s="36"/>
      <c r="Q2299" s="36">
        <v>146.86000000000001</v>
      </c>
      <c r="R2299" s="36">
        <v>3.53</v>
      </c>
      <c r="T2299" s="41">
        <v>1.8952822470684489</v>
      </c>
      <c r="U2299" s="41">
        <v>33.051540769020995</v>
      </c>
    </row>
    <row r="2300" spans="1:21">
      <c r="A2300" s="35" t="s">
        <v>711</v>
      </c>
      <c r="B2300" s="36">
        <v>1908.7726826304399</v>
      </c>
      <c r="C2300" s="36">
        <v>8.2265909471117808</v>
      </c>
      <c r="D2300" s="36"/>
      <c r="E2300" s="66">
        <v>48.4413946264849</v>
      </c>
      <c r="F2300" s="66">
        <v>6.4314174530475601</v>
      </c>
      <c r="G2300" s="68">
        <v>7.5682970438045102E-2</v>
      </c>
      <c r="H2300" s="68">
        <v>4.3528982800194998E-3</v>
      </c>
      <c r="I2300" s="66">
        <v>-0.69437985525496604</v>
      </c>
      <c r="J2300" s="36">
        <v>198.1</v>
      </c>
      <c r="K2300" s="36">
        <v>16</v>
      </c>
      <c r="L2300" s="36">
        <v>131.72999999999999</v>
      </c>
      <c r="M2300" s="36">
        <v>8.65</v>
      </c>
      <c r="N2300" s="36">
        <v>1086.2</v>
      </c>
      <c r="O2300" s="36">
        <v>58.3</v>
      </c>
      <c r="P2300" s="36"/>
      <c r="Q2300" s="36">
        <v>127.28</v>
      </c>
      <c r="R2300" s="36">
        <v>8.36</v>
      </c>
      <c r="T2300" s="41">
        <v>-50.383359902831558</v>
      </c>
      <c r="U2300" s="41">
        <v>-724.56539892203762</v>
      </c>
    </row>
    <row r="2301" spans="1:21">
      <c r="A2301" s="35" t="s">
        <v>710</v>
      </c>
      <c r="B2301" s="36">
        <v>1907.1241002469901</v>
      </c>
      <c r="C2301" s="36">
        <v>3.7259270734432199</v>
      </c>
      <c r="D2301" s="36"/>
      <c r="E2301" s="66">
        <v>55.056442926198599</v>
      </c>
      <c r="F2301" s="66">
        <v>4.66775896462849</v>
      </c>
      <c r="G2301" s="68">
        <v>0.119223094875662</v>
      </c>
      <c r="H2301" s="68">
        <v>1.6614455779585601E-2</v>
      </c>
      <c r="I2301" s="66">
        <v>-0.55120583596745198</v>
      </c>
      <c r="J2301" s="36">
        <v>265.10000000000002</v>
      </c>
      <c r="K2301" s="36">
        <v>23.2</v>
      </c>
      <c r="L2301" s="36">
        <v>116.03</v>
      </c>
      <c r="M2301" s="36">
        <v>4.88</v>
      </c>
      <c r="N2301" s="36">
        <v>1943</v>
      </c>
      <c r="O2301" s="36">
        <v>125</v>
      </c>
      <c r="P2301" s="36"/>
      <c r="Q2301" s="36">
        <v>105.74</v>
      </c>
      <c r="R2301" s="36">
        <v>4.45</v>
      </c>
      <c r="T2301" s="41">
        <v>-128.47539429457902</v>
      </c>
      <c r="U2301" s="41">
        <v>-1574.5669223476687</v>
      </c>
    </row>
    <row r="2302" spans="1:21">
      <c r="A2302" s="35" t="s">
        <v>709</v>
      </c>
      <c r="B2302" s="36">
        <v>1823.13523472562</v>
      </c>
      <c r="C2302" s="36">
        <v>3.3762101668246398</v>
      </c>
      <c r="D2302" s="36"/>
      <c r="E2302" s="66">
        <v>60.627028250585603</v>
      </c>
      <c r="F2302" s="66">
        <v>5.7081652768240598</v>
      </c>
      <c r="G2302" s="68">
        <v>0.11498730855016399</v>
      </c>
      <c r="H2302" s="68">
        <v>2.3802152372271901E-2</v>
      </c>
      <c r="I2302" s="66">
        <v>-0.65949423321107004</v>
      </c>
      <c r="J2302" s="36">
        <v>235.8</v>
      </c>
      <c r="K2302" s="36">
        <v>29.3</v>
      </c>
      <c r="L2302" s="36">
        <v>105.46</v>
      </c>
      <c r="M2302" s="36">
        <v>4.93</v>
      </c>
      <c r="N2302" s="36">
        <v>1879</v>
      </c>
      <c r="O2302" s="36">
        <v>186</v>
      </c>
      <c r="P2302" s="36"/>
      <c r="Q2302" s="36">
        <v>96.62</v>
      </c>
      <c r="R2302" s="36">
        <v>4.5199999999999996</v>
      </c>
      <c r="T2302" s="41">
        <v>-123.59188317845633</v>
      </c>
      <c r="U2302" s="41">
        <v>-1681.7181869903279</v>
      </c>
    </row>
    <row r="2303" spans="1:21">
      <c r="A2303" s="35" t="s">
        <v>708</v>
      </c>
      <c r="B2303" s="36">
        <v>1462.24520993287</v>
      </c>
      <c r="C2303" s="36">
        <v>3.5348566136041799</v>
      </c>
      <c r="D2303" s="36"/>
      <c r="E2303" s="66">
        <v>74.5443710879223</v>
      </c>
      <c r="F2303" s="66">
        <v>2.57986118451104</v>
      </c>
      <c r="G2303" s="68">
        <v>4.6913713554587698E-2</v>
      </c>
      <c r="H2303" s="68">
        <v>2.4474368230687298E-3</v>
      </c>
      <c r="I2303" s="66">
        <v>-2.1854234162305398E-2</v>
      </c>
      <c r="J2303" s="36">
        <v>84.44</v>
      </c>
      <c r="K2303" s="36">
        <v>2.5299999999999998</v>
      </c>
      <c r="L2303" s="36">
        <v>85.91</v>
      </c>
      <c r="M2303" s="36">
        <v>1.48</v>
      </c>
      <c r="N2303" s="36">
        <v>43.1</v>
      </c>
      <c r="O2303" s="36">
        <v>61.2</v>
      </c>
      <c r="P2303" s="36"/>
      <c r="Q2303" s="36">
        <v>85.97</v>
      </c>
      <c r="R2303" s="36">
        <v>1.48</v>
      </c>
      <c r="T2303" s="41">
        <v>1.7110930043068315</v>
      </c>
      <c r="U2303" s="41">
        <v>49.831218717262246</v>
      </c>
    </row>
    <row r="2304" spans="1:21">
      <c r="A2304" s="35" t="s">
        <v>707</v>
      </c>
      <c r="B2304" s="36">
        <v>406.833731697882</v>
      </c>
      <c r="C2304" s="36">
        <v>2.3313202743564698</v>
      </c>
      <c r="D2304" s="36"/>
      <c r="E2304" s="66">
        <v>81.963421030123897</v>
      </c>
      <c r="F2304" s="66">
        <v>2.62599486524004</v>
      </c>
      <c r="G2304" s="68">
        <v>4.8504131837958098E-2</v>
      </c>
      <c r="H2304" s="68">
        <v>3.9820201160230802E-3</v>
      </c>
      <c r="I2304" s="66">
        <v>0.16289635680774101</v>
      </c>
      <c r="J2304" s="36">
        <v>79.599999999999994</v>
      </c>
      <c r="K2304" s="36">
        <v>3.2</v>
      </c>
      <c r="L2304" s="36">
        <v>78.180000000000007</v>
      </c>
      <c r="M2304" s="36">
        <v>1.25</v>
      </c>
      <c r="N2304" s="36">
        <v>122.7</v>
      </c>
      <c r="O2304" s="36">
        <v>97.1</v>
      </c>
      <c r="P2304" s="36"/>
      <c r="Q2304" s="36">
        <v>78.09</v>
      </c>
      <c r="R2304" s="36">
        <v>1.25</v>
      </c>
      <c r="T2304" s="41">
        <v>-1.8163213097978863</v>
      </c>
      <c r="U2304" s="41">
        <v>-56.945510360706052</v>
      </c>
    </row>
    <row r="2305" spans="1:21">
      <c r="A2305" s="35" t="s">
        <v>706</v>
      </c>
      <c r="B2305" s="36">
        <v>372.10092724488999</v>
      </c>
      <c r="C2305" s="36">
        <v>2.0057490206831199</v>
      </c>
      <c r="D2305" s="36"/>
      <c r="E2305" s="66">
        <v>85.530706454345406</v>
      </c>
      <c r="F2305" s="66">
        <v>3.1239869399241802</v>
      </c>
      <c r="G2305" s="68">
        <v>4.5935096560067099E-2</v>
      </c>
      <c r="H2305" s="68">
        <v>4.0976812468138599E-3</v>
      </c>
      <c r="I2305" s="66">
        <v>0.19001196075666099</v>
      </c>
      <c r="J2305" s="36">
        <v>72.45</v>
      </c>
      <c r="K2305" s="36">
        <v>3.14</v>
      </c>
      <c r="L2305" s="36">
        <v>74.930000000000007</v>
      </c>
      <c r="M2305" s="36">
        <v>1.36</v>
      </c>
      <c r="N2305" s="36">
        <v>1.7000000000000001E-4</v>
      </c>
      <c r="O2305" s="36">
        <v>102.10178999999999</v>
      </c>
      <c r="P2305" s="36"/>
      <c r="Q2305" s="36">
        <v>75.09</v>
      </c>
      <c r="R2305" s="36">
        <v>1.36</v>
      </c>
      <c r="T2305" s="41">
        <v>3.3097557720539217</v>
      </c>
      <c r="U2305" s="41">
        <v>99.999773121580148</v>
      </c>
    </row>
    <row r="2306" spans="1:21">
      <c r="A2306" s="35" t="s">
        <v>705</v>
      </c>
      <c r="B2306" s="36">
        <v>229.910399746076</v>
      </c>
      <c r="C2306" s="36">
        <v>2.0554664429679299</v>
      </c>
      <c r="D2306" s="36"/>
      <c r="E2306" s="66">
        <v>85.816600255997997</v>
      </c>
      <c r="F2306" s="66">
        <v>3.0917697228258598</v>
      </c>
      <c r="G2306" s="68">
        <v>4.8102238288527402E-2</v>
      </c>
      <c r="H2306" s="68">
        <v>5.1077668597072799E-3</v>
      </c>
      <c r="I2306" s="66">
        <v>0.123820751367838</v>
      </c>
      <c r="J2306" s="36">
        <v>75.55</v>
      </c>
      <c r="K2306" s="36">
        <v>3.92</v>
      </c>
      <c r="L2306" s="36">
        <v>74.680000000000007</v>
      </c>
      <c r="M2306" s="36">
        <v>1.34</v>
      </c>
      <c r="N2306" s="36">
        <v>103</v>
      </c>
      <c r="O2306" s="36">
        <v>125</v>
      </c>
      <c r="P2306" s="36"/>
      <c r="Q2306" s="36">
        <v>74.63</v>
      </c>
      <c r="R2306" s="36">
        <v>1.34</v>
      </c>
      <c r="T2306" s="41">
        <v>-1.164970540974813</v>
      </c>
      <c r="U2306" s="41">
        <v>-37.921799678628801</v>
      </c>
    </row>
    <row r="2307" spans="1:21">
      <c r="A2307" s="35" t="s">
        <v>704</v>
      </c>
      <c r="B2307" s="36">
        <v>464.77511393812</v>
      </c>
      <c r="C2307" s="36">
        <v>0.82971044728995003</v>
      </c>
      <c r="D2307" s="36"/>
      <c r="E2307" s="66">
        <v>86.308810489702196</v>
      </c>
      <c r="F2307" s="66">
        <v>2.7908408480029498</v>
      </c>
      <c r="G2307" s="68">
        <v>5.4445651521404501E-2</v>
      </c>
      <c r="H2307" s="68">
        <v>6.4470682877510004E-3</v>
      </c>
      <c r="I2307" s="66">
        <v>0.131759880852615</v>
      </c>
      <c r="J2307" s="36">
        <v>84.58</v>
      </c>
      <c r="K2307" s="36">
        <v>4.78</v>
      </c>
      <c r="L2307" s="36">
        <v>74.260000000000005</v>
      </c>
      <c r="M2307" s="36">
        <v>1.19</v>
      </c>
      <c r="N2307" s="36">
        <v>387</v>
      </c>
      <c r="O2307" s="36">
        <v>132</v>
      </c>
      <c r="P2307" s="36"/>
      <c r="Q2307" s="36">
        <v>73.62</v>
      </c>
      <c r="R2307" s="36">
        <v>1.18</v>
      </c>
      <c r="T2307" s="41">
        <v>-13.89711823323457</v>
      </c>
      <c r="U2307" s="41">
        <v>-421.14193374629679</v>
      </c>
    </row>
    <row r="2308" spans="1:21">
      <c r="A2308" s="35" t="s">
        <v>703</v>
      </c>
      <c r="B2308" s="36">
        <v>117.615618811826</v>
      </c>
      <c r="C2308" s="36">
        <v>1.93970559317913</v>
      </c>
      <c r="D2308" s="36"/>
      <c r="E2308" s="66">
        <v>86.371623358959795</v>
      </c>
      <c r="F2308" s="66">
        <v>3.8855536452703801</v>
      </c>
      <c r="G2308" s="68">
        <v>6.6569670706301001E-2</v>
      </c>
      <c r="H2308" s="68">
        <v>1.8794961271785801E-2</v>
      </c>
      <c r="I2308" s="66">
        <v>-0.26131978564112601</v>
      </c>
      <c r="J2308" s="36">
        <v>102.5</v>
      </c>
      <c r="K2308" s="36">
        <v>14.5</v>
      </c>
      <c r="L2308" s="36">
        <v>74.209999999999994</v>
      </c>
      <c r="M2308" s="36">
        <v>1.66</v>
      </c>
      <c r="N2308" s="36">
        <v>824</v>
      </c>
      <c r="O2308" s="36">
        <v>295</v>
      </c>
      <c r="P2308" s="36"/>
      <c r="Q2308" s="36">
        <v>72.95</v>
      </c>
      <c r="R2308" s="36">
        <v>1.63</v>
      </c>
      <c r="T2308" s="41">
        <v>-38.121546961325983</v>
      </c>
      <c r="U2308" s="41">
        <v>-1010.3624848403181</v>
      </c>
    </row>
    <row r="2309" spans="1:21">
      <c r="A2309" s="35" t="s">
        <v>702</v>
      </c>
      <c r="B2309" s="36">
        <v>258.15286743222498</v>
      </c>
      <c r="C2309" s="36">
        <v>2.3188552830643401</v>
      </c>
      <c r="D2309" s="36"/>
      <c r="E2309" s="66">
        <v>86.685512311360498</v>
      </c>
      <c r="F2309" s="66">
        <v>3.2661005551237601</v>
      </c>
      <c r="G2309" s="68">
        <v>4.9897573231174497E-2</v>
      </c>
      <c r="H2309" s="68">
        <v>4.7853499311582299E-3</v>
      </c>
      <c r="I2309" s="66">
        <v>0.29492292860853497</v>
      </c>
      <c r="J2309" s="36">
        <v>77.510000000000005</v>
      </c>
      <c r="K2309" s="36">
        <v>3.45</v>
      </c>
      <c r="L2309" s="36">
        <v>73.94</v>
      </c>
      <c r="M2309" s="36">
        <v>1.39</v>
      </c>
      <c r="N2309" s="36">
        <v>189</v>
      </c>
      <c r="O2309" s="36">
        <v>112</v>
      </c>
      <c r="P2309" s="36"/>
      <c r="Q2309" s="36">
        <v>73.709999999999994</v>
      </c>
      <c r="R2309" s="36">
        <v>1.38</v>
      </c>
      <c r="T2309" s="41">
        <v>-4.8282391127941677</v>
      </c>
      <c r="U2309" s="41">
        <v>-155.61265891263187</v>
      </c>
    </row>
    <row r="2310" spans="1:21">
      <c r="A2310" s="35" t="s">
        <v>701</v>
      </c>
      <c r="B2310" s="36">
        <v>334.96634202185902</v>
      </c>
      <c r="C2310" s="36">
        <v>2.63399974016987</v>
      </c>
      <c r="D2310" s="36"/>
      <c r="E2310" s="66">
        <v>87.537518182499596</v>
      </c>
      <c r="F2310" s="66">
        <v>3.00189621124446</v>
      </c>
      <c r="G2310" s="68">
        <v>4.9475758082495401E-2</v>
      </c>
      <c r="H2310" s="68">
        <v>2.7563487426543101E-3</v>
      </c>
      <c r="I2310" s="66">
        <v>-0.44563544141693401</v>
      </c>
      <c r="J2310" s="36">
        <v>76.2</v>
      </c>
      <c r="K2310" s="36">
        <v>2.87</v>
      </c>
      <c r="L2310" s="36">
        <v>73.22</v>
      </c>
      <c r="M2310" s="36">
        <v>1.25</v>
      </c>
      <c r="N2310" s="36">
        <v>170.5</v>
      </c>
      <c r="O2310" s="36">
        <v>66</v>
      </c>
      <c r="P2310" s="36"/>
      <c r="Q2310" s="36">
        <v>73.040000000000006</v>
      </c>
      <c r="R2310" s="36">
        <v>1.24</v>
      </c>
      <c r="T2310" s="41">
        <v>-4.0699262496585691</v>
      </c>
      <c r="U2310" s="41">
        <v>-132.85987435127015</v>
      </c>
    </row>
    <row r="2311" spans="1:21">
      <c r="A2311" s="35" t="s">
        <v>700</v>
      </c>
      <c r="B2311" s="36">
        <v>29.434665930691899</v>
      </c>
      <c r="C2311" s="36">
        <v>1.7077531589417501</v>
      </c>
      <c r="D2311" s="36"/>
      <c r="E2311" s="66">
        <v>88.406518211530695</v>
      </c>
      <c r="F2311" s="66">
        <v>5.7578156739166504</v>
      </c>
      <c r="G2311" s="68">
        <v>6.4812970171814394E-2</v>
      </c>
      <c r="H2311" s="68">
        <v>1.8132497182946399E-2</v>
      </c>
      <c r="I2311" s="66">
        <v>0.21372249658645701</v>
      </c>
      <c r="J2311" s="36">
        <v>97.7</v>
      </c>
      <c r="K2311" s="36">
        <v>12.7</v>
      </c>
      <c r="L2311" s="36">
        <v>72.510000000000005</v>
      </c>
      <c r="M2311" s="36">
        <v>2.35</v>
      </c>
      <c r="N2311" s="36">
        <v>767</v>
      </c>
      <c r="O2311" s="36">
        <v>294</v>
      </c>
      <c r="P2311" s="36"/>
      <c r="Q2311" s="36">
        <v>70.930000000000007</v>
      </c>
      <c r="R2311" s="36">
        <v>2.2999999999999998</v>
      </c>
      <c r="T2311" s="41">
        <v>-34.740035857123146</v>
      </c>
      <c r="U2311" s="41">
        <v>-957.78513308509173</v>
      </c>
    </row>
    <row r="2312" spans="1:21">
      <c r="A2312" s="35" t="s">
        <v>699</v>
      </c>
      <c r="B2312" s="36">
        <v>416.98495656960199</v>
      </c>
      <c r="C2312" s="36">
        <v>1.0055318700804901</v>
      </c>
      <c r="D2312" s="36"/>
      <c r="E2312" s="66">
        <v>89.430414538399106</v>
      </c>
      <c r="F2312" s="66">
        <v>4.8215141419247702</v>
      </c>
      <c r="G2312" s="68">
        <v>4.9420914063823998E-2</v>
      </c>
      <c r="H2312" s="68">
        <v>3.44781588257001E-3</v>
      </c>
      <c r="I2312" s="66">
        <v>0.25774762162391801</v>
      </c>
      <c r="J2312" s="36">
        <v>74.5</v>
      </c>
      <c r="K2312" s="36">
        <v>2.71</v>
      </c>
      <c r="L2312" s="36">
        <v>71.680000000000007</v>
      </c>
      <c r="M2312" s="36">
        <v>1.92</v>
      </c>
      <c r="N2312" s="36">
        <v>165.8</v>
      </c>
      <c r="O2312" s="36">
        <v>80.400000000000006</v>
      </c>
      <c r="P2312" s="36"/>
      <c r="Q2312" s="36">
        <v>71.510000000000005</v>
      </c>
      <c r="R2312" s="36">
        <v>1.92</v>
      </c>
      <c r="T2312" s="41">
        <v>-3.9341517857142758</v>
      </c>
      <c r="U2312" s="41">
        <v>-131.30580357142856</v>
      </c>
    </row>
    <row r="2313" spans="1:21">
      <c r="A2313" s="35" t="s">
        <v>698</v>
      </c>
      <c r="B2313" s="36">
        <v>235.96253176385099</v>
      </c>
      <c r="C2313" s="36">
        <v>1.3500701808457201</v>
      </c>
      <c r="D2313" s="36"/>
      <c r="E2313" s="66">
        <v>89.906835242265302</v>
      </c>
      <c r="F2313" s="66">
        <v>3.4087321697347401</v>
      </c>
      <c r="G2313" s="68">
        <v>4.7468037916997802E-2</v>
      </c>
      <c r="H2313" s="68">
        <v>4.4202137715112898E-3</v>
      </c>
      <c r="I2313" s="66">
        <v>-7.67070766976829E-3</v>
      </c>
      <c r="J2313" s="36">
        <v>71.36</v>
      </c>
      <c r="K2313" s="36">
        <v>3.46</v>
      </c>
      <c r="L2313" s="36">
        <v>71.3</v>
      </c>
      <c r="M2313" s="36">
        <v>1.34</v>
      </c>
      <c r="N2313" s="36">
        <v>73.400000000000006</v>
      </c>
      <c r="O2313" s="36">
        <v>110.1</v>
      </c>
      <c r="P2313" s="36"/>
      <c r="Q2313" s="36">
        <v>71.3</v>
      </c>
      <c r="R2313" s="36">
        <v>1.34</v>
      </c>
      <c r="T2313" s="41">
        <v>-8.4151472650774578E-2</v>
      </c>
      <c r="U2313" s="41">
        <v>-2.9453015427770106</v>
      </c>
    </row>
    <row r="2314" spans="1:21">
      <c r="A2314" s="35" t="s">
        <v>697</v>
      </c>
      <c r="B2314" s="36">
        <v>78.871706701762903</v>
      </c>
      <c r="C2314" s="36">
        <v>1.7460141116193399</v>
      </c>
      <c r="D2314" s="36"/>
      <c r="E2314" s="66">
        <v>90.398588745424206</v>
      </c>
      <c r="F2314" s="66">
        <v>5.9208088788945101</v>
      </c>
      <c r="G2314" s="68">
        <v>5.3010910717292602E-2</v>
      </c>
      <c r="H2314" s="68">
        <v>9.7269412216924797E-3</v>
      </c>
      <c r="I2314" s="66">
        <v>4.4404157679288001E-2</v>
      </c>
      <c r="J2314" s="36">
        <v>78.900000000000006</v>
      </c>
      <c r="K2314" s="36">
        <v>7.28</v>
      </c>
      <c r="L2314" s="36">
        <v>70.92</v>
      </c>
      <c r="M2314" s="36">
        <v>2.31</v>
      </c>
      <c r="N2314" s="36">
        <v>328</v>
      </c>
      <c r="O2314" s="36">
        <v>208</v>
      </c>
      <c r="P2314" s="36"/>
      <c r="Q2314" s="36">
        <v>70.42</v>
      </c>
      <c r="R2314" s="36">
        <v>2.29</v>
      </c>
      <c r="T2314" s="41">
        <v>-11.252115059221664</v>
      </c>
      <c r="U2314" s="41">
        <v>-362.49294980259441</v>
      </c>
    </row>
    <row r="2315" spans="1:21">
      <c r="A2315" s="35" t="s">
        <v>696</v>
      </c>
      <c r="B2315" s="36">
        <v>109.034200291977</v>
      </c>
      <c r="C2315" s="36">
        <v>2.2456175706494901</v>
      </c>
      <c r="D2315" s="36"/>
      <c r="E2315" s="66">
        <v>90.644059752079102</v>
      </c>
      <c r="F2315" s="66">
        <v>2.1244528924777999</v>
      </c>
      <c r="G2315" s="68">
        <v>5.0914654353202901E-2</v>
      </c>
      <c r="H2315" s="68">
        <v>6.09120208613762E-3</v>
      </c>
      <c r="I2315" s="66">
        <v>0.109234891803539</v>
      </c>
      <c r="J2315" s="36">
        <v>75.69</v>
      </c>
      <c r="K2315" s="36">
        <v>4.3600000000000003</v>
      </c>
      <c r="L2315" s="36">
        <v>70.73</v>
      </c>
      <c r="M2315" s="36">
        <v>0.82</v>
      </c>
      <c r="N2315" s="36">
        <v>235</v>
      </c>
      <c r="O2315" s="36">
        <v>138</v>
      </c>
      <c r="P2315" s="36"/>
      <c r="Q2315" s="36">
        <v>70.42</v>
      </c>
      <c r="R2315" s="36">
        <v>0.82</v>
      </c>
      <c r="T2315" s="41">
        <v>-7.0125830623497709</v>
      </c>
      <c r="U2315" s="41">
        <v>-232.24939912342708</v>
      </c>
    </row>
    <row r="2316" spans="1:21">
      <c r="B2316" s="36"/>
      <c r="C2316" s="36"/>
      <c r="D2316" s="36"/>
      <c r="E2316" s="66"/>
      <c r="F2316" s="66"/>
      <c r="G2316" s="68"/>
      <c r="H2316" s="68"/>
      <c r="I2316" s="66"/>
      <c r="J2316" s="36"/>
      <c r="K2316" s="36"/>
      <c r="L2316" s="36"/>
      <c r="M2316" s="36"/>
      <c r="N2316" s="36"/>
      <c r="O2316" s="36"/>
      <c r="P2316" s="36"/>
      <c r="Q2316" s="36"/>
      <c r="R2316" s="36"/>
      <c r="T2316" s="41"/>
      <c r="U2316" s="41"/>
    </row>
    <row r="2317" spans="1:21">
      <c r="A2317" s="35" t="s">
        <v>695</v>
      </c>
      <c r="B2317" s="36">
        <v>3696.7129611197001</v>
      </c>
      <c r="C2317" s="36">
        <v>1.43769575369878</v>
      </c>
      <c r="D2317" s="36"/>
      <c r="E2317" s="66">
        <v>34.255980090792796</v>
      </c>
      <c r="F2317" s="66">
        <v>1.2407796017496799</v>
      </c>
      <c r="G2317" s="68">
        <v>0.49369359257805201</v>
      </c>
      <c r="H2317" s="68">
        <v>3.6909142996683103E-2</v>
      </c>
      <c r="I2317" s="66">
        <v>0.17263659281647001</v>
      </c>
      <c r="J2317" s="36">
        <v>1110.8</v>
      </c>
      <c r="K2317" s="36">
        <v>26.1</v>
      </c>
      <c r="L2317" s="36">
        <v>185.47</v>
      </c>
      <c r="M2317" s="36">
        <v>3.31</v>
      </c>
      <c r="N2317" s="36">
        <v>4221.8</v>
      </c>
      <c r="O2317" s="36">
        <v>55.1</v>
      </c>
      <c r="P2317" s="36"/>
      <c r="Q2317" s="36">
        <v>81.849999999999994</v>
      </c>
      <c r="R2317" s="36">
        <v>1.47</v>
      </c>
      <c r="T2317" s="41">
        <v>-498.91087507413596</v>
      </c>
      <c r="U2317" s="41">
        <v>-2176.2710950558044</v>
      </c>
    </row>
    <row r="2318" spans="1:21">
      <c r="A2318" s="35" t="s">
        <v>694</v>
      </c>
      <c r="B2318" s="36">
        <v>176.81606110159501</v>
      </c>
      <c r="C2318" s="36">
        <v>1.0034716398235299</v>
      </c>
      <c r="D2318" s="36"/>
      <c r="E2318" s="66">
        <v>56.984166320135003</v>
      </c>
      <c r="F2318" s="66">
        <v>7.74528871789148</v>
      </c>
      <c r="G2318" s="68">
        <v>0.145451383682939</v>
      </c>
      <c r="H2318" s="68">
        <v>4.4556229712388297E-2</v>
      </c>
      <c r="I2318" s="66">
        <v>0.61964744006877304</v>
      </c>
      <c r="J2318" s="36">
        <v>306.2</v>
      </c>
      <c r="K2318" s="36">
        <v>32.6</v>
      </c>
      <c r="L2318" s="36">
        <v>112.15</v>
      </c>
      <c r="M2318" s="36">
        <v>7.56</v>
      </c>
      <c r="N2318" s="36">
        <v>2293</v>
      </c>
      <c r="O2318" s="36">
        <v>264</v>
      </c>
      <c r="P2318" s="36"/>
      <c r="Q2318" s="36">
        <v>98.49</v>
      </c>
      <c r="R2318" s="36">
        <v>6.65</v>
      </c>
      <c r="T2318" s="41">
        <v>-173.0271957200178</v>
      </c>
      <c r="U2318" s="41">
        <v>-1944.5831475702182</v>
      </c>
    </row>
    <row r="2319" spans="1:21">
      <c r="A2319" s="35" t="s">
        <v>693</v>
      </c>
      <c r="B2319" s="36">
        <v>1413.57466701419</v>
      </c>
      <c r="C2319" s="36">
        <v>1.2335129074251501</v>
      </c>
      <c r="D2319" s="36"/>
      <c r="E2319" s="66">
        <v>40.1539320973964</v>
      </c>
      <c r="F2319" s="66">
        <v>2.89392415418807</v>
      </c>
      <c r="G2319" s="68">
        <v>0.18634767664034799</v>
      </c>
      <c r="H2319" s="68">
        <v>2.48926567662776E-2</v>
      </c>
      <c r="I2319" s="66">
        <v>0.57499148916724396</v>
      </c>
      <c r="J2319" s="36">
        <v>502</v>
      </c>
      <c r="K2319" s="36">
        <v>21.8</v>
      </c>
      <c r="L2319" s="36">
        <v>158.59</v>
      </c>
      <c r="M2319" s="36">
        <v>5.64</v>
      </c>
      <c r="N2319" s="36">
        <v>2709</v>
      </c>
      <c r="O2319" s="36">
        <v>110</v>
      </c>
      <c r="P2319" s="36"/>
      <c r="Q2319" s="36">
        <v>131.43</v>
      </c>
      <c r="R2319" s="36">
        <v>4.68</v>
      </c>
      <c r="T2319" s="41">
        <v>-216.53950438236959</v>
      </c>
      <c r="U2319" s="41">
        <v>-1608.1783214578472</v>
      </c>
    </row>
    <row r="2320" spans="1:21">
      <c r="A2320" s="35" t="s">
        <v>692</v>
      </c>
      <c r="B2320" s="36">
        <v>1311.76223646978</v>
      </c>
      <c r="C2320" s="36">
        <v>0.60646107845546304</v>
      </c>
      <c r="D2320" s="36"/>
      <c r="E2320" s="66">
        <v>44.328334177658299</v>
      </c>
      <c r="F2320" s="66">
        <v>2.9840786890897202</v>
      </c>
      <c r="G2320" s="68">
        <v>0.10218082621979099</v>
      </c>
      <c r="H2320" s="68">
        <v>3.88768158332361E-2</v>
      </c>
      <c r="I2320" s="66">
        <v>0.31444178849493498</v>
      </c>
      <c r="J2320" s="36">
        <v>280.2</v>
      </c>
      <c r="K2320" s="36">
        <v>44.7</v>
      </c>
      <c r="L2320" s="36">
        <v>143.80000000000001</v>
      </c>
      <c r="M2320" s="36">
        <v>4.78</v>
      </c>
      <c r="N2320" s="36">
        <v>1664</v>
      </c>
      <c r="O2320" s="36">
        <v>352</v>
      </c>
      <c r="P2320" s="36"/>
      <c r="Q2320" s="36">
        <v>134.24</v>
      </c>
      <c r="R2320" s="36">
        <v>4.47</v>
      </c>
      <c r="T2320" s="41">
        <v>-94.853963838664797</v>
      </c>
      <c r="U2320" s="41">
        <v>-1057.1627260083449</v>
      </c>
    </row>
    <row r="2321" spans="1:21">
      <c r="A2321" s="35" t="s">
        <v>691</v>
      </c>
      <c r="B2321" s="36">
        <v>167.48733628892501</v>
      </c>
      <c r="C2321" s="36">
        <v>0.49890365678694198</v>
      </c>
      <c r="D2321" s="36"/>
      <c r="E2321" s="66">
        <v>40.9065665155278</v>
      </c>
      <c r="F2321" s="66">
        <v>1.1846072452524701</v>
      </c>
      <c r="G2321" s="68">
        <v>0.15934238084597899</v>
      </c>
      <c r="H2321" s="68">
        <v>4.7172820504319798E-2</v>
      </c>
      <c r="I2321" s="66">
        <v>-3.2266336696060502E-4</v>
      </c>
      <c r="J2321" s="36">
        <v>436.2</v>
      </c>
      <c r="K2321" s="36">
        <v>52.8</v>
      </c>
      <c r="L2321" s="36">
        <v>155.68</v>
      </c>
      <c r="M2321" s="36">
        <v>2.2200000000000002</v>
      </c>
      <c r="N2321" s="36">
        <v>2447</v>
      </c>
      <c r="O2321" s="36">
        <v>251</v>
      </c>
      <c r="P2321" s="36"/>
      <c r="Q2321" s="36">
        <v>134.27000000000001</v>
      </c>
      <c r="R2321" s="36">
        <v>1.92</v>
      </c>
      <c r="T2321" s="41">
        <v>-180.19013360739976</v>
      </c>
      <c r="U2321" s="41">
        <v>-1471.8139773895168</v>
      </c>
    </row>
    <row r="2322" spans="1:21">
      <c r="A2322" s="35" t="s">
        <v>690</v>
      </c>
      <c r="B2322" s="36">
        <v>392.12132260027403</v>
      </c>
      <c r="C2322" s="36">
        <v>1.2614423709576601</v>
      </c>
      <c r="D2322" s="36"/>
      <c r="E2322" s="66">
        <v>44.557916690251098</v>
      </c>
      <c r="F2322" s="66">
        <v>1.6433854887205901</v>
      </c>
      <c r="G2322" s="68">
        <v>5.9845213457067101E-2</v>
      </c>
      <c r="H2322" s="68">
        <v>7.9639568425706204E-3</v>
      </c>
      <c r="I2322" s="66">
        <v>-0.49415414077026998</v>
      </c>
      <c r="J2322" s="36">
        <v>172.3</v>
      </c>
      <c r="K2322" s="36">
        <v>12.3</v>
      </c>
      <c r="L2322" s="36">
        <v>143.07</v>
      </c>
      <c r="M2322" s="36">
        <v>2.6</v>
      </c>
      <c r="N2322" s="36">
        <v>595</v>
      </c>
      <c r="O2322" s="36">
        <v>145</v>
      </c>
      <c r="P2322" s="36"/>
      <c r="Q2322" s="36">
        <v>141.13</v>
      </c>
      <c r="R2322" s="36">
        <v>2.57</v>
      </c>
      <c r="T2322" s="41">
        <v>-20.430558467882868</v>
      </c>
      <c r="U2322" s="41">
        <v>-315.88033829593905</v>
      </c>
    </row>
    <row r="2323" spans="1:21">
      <c r="A2323" s="35" t="s">
        <v>689</v>
      </c>
      <c r="B2323" s="36">
        <v>144.52346614889399</v>
      </c>
      <c r="C2323" s="36">
        <v>0.82232771060648202</v>
      </c>
      <c r="D2323" s="36"/>
      <c r="E2323" s="66">
        <v>45.1852995831009</v>
      </c>
      <c r="F2323" s="66">
        <v>1.49554296993169</v>
      </c>
      <c r="G2323" s="68">
        <v>4.7321398708800498E-2</v>
      </c>
      <c r="H2323" s="68">
        <v>4.4669852894154904E-3</v>
      </c>
      <c r="I2323" s="66">
        <v>9.6769843346980203E-2</v>
      </c>
      <c r="J2323" s="36">
        <v>136.82</v>
      </c>
      <c r="K2323" s="36">
        <v>6.25</v>
      </c>
      <c r="L2323" s="36">
        <v>141.1</v>
      </c>
      <c r="M2323" s="36">
        <v>2.3199999999999998</v>
      </c>
      <c r="N2323" s="36">
        <v>63.3</v>
      </c>
      <c r="O2323" s="36">
        <v>113.3</v>
      </c>
      <c r="P2323" s="36"/>
      <c r="Q2323" s="36">
        <v>141.37</v>
      </c>
      <c r="R2323" s="36">
        <v>2.3199999999999998</v>
      </c>
      <c r="T2323" s="41">
        <v>3.0333097094259398</v>
      </c>
      <c r="U2323" s="41">
        <v>55.138199858256556</v>
      </c>
    </row>
    <row r="2324" spans="1:21">
      <c r="A2324" s="35" t="s">
        <v>688</v>
      </c>
      <c r="B2324" s="36">
        <v>279.17575071539198</v>
      </c>
      <c r="C2324" s="36">
        <v>0.64716938989934503</v>
      </c>
      <c r="D2324" s="36"/>
      <c r="E2324" s="66">
        <v>42.807863550379302</v>
      </c>
      <c r="F2324" s="66">
        <v>1.2909538050980001</v>
      </c>
      <c r="G2324" s="68">
        <v>9.4354054538714205E-2</v>
      </c>
      <c r="H2324" s="68">
        <v>1.73075500977392E-2</v>
      </c>
      <c r="I2324" s="66">
        <v>-0.161154009734927</v>
      </c>
      <c r="J2324" s="36">
        <v>269.39999999999998</v>
      </c>
      <c r="K2324" s="36">
        <v>22.5</v>
      </c>
      <c r="L2324" s="36">
        <v>148.85</v>
      </c>
      <c r="M2324" s="36">
        <v>2.2200000000000002</v>
      </c>
      <c r="N2324" s="36">
        <v>1515</v>
      </c>
      <c r="O2324" s="36">
        <v>173</v>
      </c>
      <c r="P2324" s="36"/>
      <c r="Q2324" s="36">
        <v>142.87</v>
      </c>
      <c r="R2324" s="36">
        <v>2.13</v>
      </c>
      <c r="T2324" s="41">
        <v>-80.987571380584484</v>
      </c>
      <c r="U2324" s="41">
        <v>-917.80315754114895</v>
      </c>
    </row>
    <row r="2325" spans="1:21">
      <c r="A2325" s="35" t="s">
        <v>687</v>
      </c>
      <c r="B2325" s="36">
        <v>292.82840268312702</v>
      </c>
      <c r="C2325" s="36">
        <v>0.76292959583756703</v>
      </c>
      <c r="D2325" s="36"/>
      <c r="E2325" s="66">
        <v>43.560365568481203</v>
      </c>
      <c r="F2325" s="66">
        <v>1.4164089294497</v>
      </c>
      <c r="G2325" s="68">
        <v>6.05329151185416E-2</v>
      </c>
      <c r="H2325" s="68">
        <v>5.6257354128591E-3</v>
      </c>
      <c r="I2325" s="66">
        <v>-0.22990806431241201</v>
      </c>
      <c r="J2325" s="36">
        <v>177.83</v>
      </c>
      <c r="K2325" s="36">
        <v>8.56</v>
      </c>
      <c r="L2325" s="36">
        <v>146.32</v>
      </c>
      <c r="M2325" s="36">
        <v>2.36</v>
      </c>
      <c r="N2325" s="36">
        <v>620.5</v>
      </c>
      <c r="O2325" s="36">
        <v>99.9</v>
      </c>
      <c r="P2325" s="36"/>
      <c r="Q2325" s="36">
        <v>144.22</v>
      </c>
      <c r="R2325" s="36">
        <v>2.3199999999999998</v>
      </c>
      <c r="T2325" s="41">
        <v>-21.534991798797172</v>
      </c>
      <c r="U2325" s="41">
        <v>-324.0705303444505</v>
      </c>
    </row>
    <row r="2326" spans="1:21">
      <c r="A2326" s="35" t="s">
        <v>686</v>
      </c>
      <c r="B2326" s="36">
        <v>175.967681840186</v>
      </c>
      <c r="C2326" s="36">
        <v>0.65914582472261496</v>
      </c>
      <c r="D2326" s="36"/>
      <c r="E2326" s="66">
        <v>43.678295108668898</v>
      </c>
      <c r="F2326" s="66">
        <v>1.81954670411668</v>
      </c>
      <c r="G2326" s="68">
        <v>5.1935459040737798E-2</v>
      </c>
      <c r="H2326" s="68">
        <v>3.3189739113973502E-3</v>
      </c>
      <c r="I2326" s="66">
        <v>0.47332038540156601</v>
      </c>
      <c r="J2326" s="36">
        <v>153.97999999999999</v>
      </c>
      <c r="K2326" s="36">
        <v>4.0999999999999996</v>
      </c>
      <c r="L2326" s="36">
        <v>145.91999999999999</v>
      </c>
      <c r="M2326" s="36">
        <v>3.01</v>
      </c>
      <c r="N2326" s="36">
        <v>280</v>
      </c>
      <c r="O2326" s="36">
        <v>72.8</v>
      </c>
      <c r="P2326" s="36"/>
      <c r="Q2326" s="36">
        <v>145.38999999999999</v>
      </c>
      <c r="R2326" s="36">
        <v>3</v>
      </c>
      <c r="T2326" s="41">
        <v>-5.5235745614035112</v>
      </c>
      <c r="U2326" s="41">
        <v>-91.885964912280713</v>
      </c>
    </row>
    <row r="2327" spans="1:21">
      <c r="A2327" s="35" t="s">
        <v>685</v>
      </c>
      <c r="B2327" s="36">
        <v>143.66742269006301</v>
      </c>
      <c r="C2327" s="36">
        <v>1.1621247357949001</v>
      </c>
      <c r="D2327" s="36"/>
      <c r="E2327" s="66">
        <v>43.2798953270756</v>
      </c>
      <c r="F2327" s="66">
        <v>2.5890307944915798</v>
      </c>
      <c r="G2327" s="68">
        <v>5.3566056694235198E-2</v>
      </c>
      <c r="H2327" s="68">
        <v>6.91962429195215E-3</v>
      </c>
      <c r="I2327" s="66">
        <v>0.36968569022588399</v>
      </c>
      <c r="J2327" s="36">
        <v>160.01</v>
      </c>
      <c r="K2327" s="36">
        <v>8.9</v>
      </c>
      <c r="L2327" s="36">
        <v>147.25</v>
      </c>
      <c r="M2327" s="36">
        <v>4.3600000000000003</v>
      </c>
      <c r="N2327" s="36">
        <v>353</v>
      </c>
      <c r="O2327" s="36">
        <v>145</v>
      </c>
      <c r="P2327" s="36"/>
      <c r="Q2327" s="36">
        <v>146.41</v>
      </c>
      <c r="R2327" s="36">
        <v>4.33</v>
      </c>
      <c r="T2327" s="41">
        <v>-8.665534804753813</v>
      </c>
      <c r="U2327" s="41">
        <v>-139.72835314091679</v>
      </c>
    </row>
    <row r="2328" spans="1:21">
      <c r="A2328" s="35" t="s">
        <v>684</v>
      </c>
      <c r="B2328" s="36">
        <v>192.94944461345699</v>
      </c>
      <c r="C2328" s="36">
        <v>0.65317656279064196</v>
      </c>
      <c r="D2328" s="36"/>
      <c r="E2328" s="66">
        <v>43.4506667968245</v>
      </c>
      <c r="F2328" s="66">
        <v>1.4090298605121701</v>
      </c>
      <c r="G2328" s="68">
        <v>5.0107680088253802E-2</v>
      </c>
      <c r="H2328" s="68">
        <v>3.9361225494258297E-3</v>
      </c>
      <c r="I2328" s="66">
        <v>1.50546844650008E-3</v>
      </c>
      <c r="J2328" s="36">
        <v>149.75</v>
      </c>
      <c r="K2328" s="36">
        <v>5.87</v>
      </c>
      <c r="L2328" s="36">
        <v>146.68</v>
      </c>
      <c r="M2328" s="36">
        <v>2.35</v>
      </c>
      <c r="N2328" s="36">
        <v>198.6</v>
      </c>
      <c r="O2328" s="36">
        <v>90.4</v>
      </c>
      <c r="P2328" s="36"/>
      <c r="Q2328" s="36">
        <v>146.47999999999999</v>
      </c>
      <c r="R2328" s="36">
        <v>2.35</v>
      </c>
      <c r="T2328" s="41">
        <v>-2.0929915462230659</v>
      </c>
      <c r="U2328" s="41">
        <v>-35.396782110717197</v>
      </c>
    </row>
    <row r="2329" spans="1:21">
      <c r="A2329" s="35" t="s">
        <v>683</v>
      </c>
      <c r="B2329" s="36">
        <v>1033.2686962886401</v>
      </c>
      <c r="C2329" s="36">
        <v>3.0038461633586402</v>
      </c>
      <c r="D2329" s="36"/>
      <c r="E2329" s="66">
        <v>43.1936769300384</v>
      </c>
      <c r="F2329" s="66">
        <v>4.39679924482245</v>
      </c>
      <c r="G2329" s="68">
        <v>5.3356271293356503E-2</v>
      </c>
      <c r="H2329" s="68">
        <v>3.7631502857433299E-3</v>
      </c>
      <c r="I2329" s="66">
        <v>0.236488617201812</v>
      </c>
      <c r="J2329" s="36">
        <v>159.76</v>
      </c>
      <c r="K2329" s="36">
        <v>8.08</v>
      </c>
      <c r="L2329" s="36">
        <v>147.56</v>
      </c>
      <c r="M2329" s="36">
        <v>7.43</v>
      </c>
      <c r="N2329" s="36">
        <v>344.8</v>
      </c>
      <c r="O2329" s="36">
        <v>80.5</v>
      </c>
      <c r="P2329" s="36"/>
      <c r="Q2329" s="36">
        <v>146.75</v>
      </c>
      <c r="R2329" s="36">
        <v>7.39</v>
      </c>
      <c r="T2329" s="41">
        <v>-8.267823258335584</v>
      </c>
      <c r="U2329" s="41">
        <v>-133.66766061263215</v>
      </c>
    </row>
    <row r="2330" spans="1:21">
      <c r="A2330" s="35" t="s">
        <v>682</v>
      </c>
      <c r="B2330" s="36">
        <v>149.03558668815799</v>
      </c>
      <c r="C2330" s="36">
        <v>0.83025462709043796</v>
      </c>
      <c r="D2330" s="36"/>
      <c r="E2330" s="66">
        <v>42.6754795713425</v>
      </c>
      <c r="F2330" s="66">
        <v>2.1234098330186799</v>
      </c>
      <c r="G2330" s="68">
        <v>6.2038869680135098E-2</v>
      </c>
      <c r="H2330" s="68">
        <v>1.0103391313693999E-2</v>
      </c>
      <c r="I2330" s="66">
        <v>0.33425920319883901</v>
      </c>
      <c r="J2330" s="36">
        <v>185.3</v>
      </c>
      <c r="K2330" s="36">
        <v>13</v>
      </c>
      <c r="L2330" s="36">
        <v>149.30000000000001</v>
      </c>
      <c r="M2330" s="36">
        <v>3.67</v>
      </c>
      <c r="N2330" s="36">
        <v>673</v>
      </c>
      <c r="O2330" s="36">
        <v>174</v>
      </c>
      <c r="P2330" s="36"/>
      <c r="Q2330" s="36">
        <v>146.88999999999999</v>
      </c>
      <c r="R2330" s="36">
        <v>3.61</v>
      </c>
      <c r="T2330" s="41">
        <v>-24.112525117213661</v>
      </c>
      <c r="U2330" s="41">
        <v>-350.77026121902213</v>
      </c>
    </row>
    <row r="2331" spans="1:21">
      <c r="A2331" s="35" t="s">
        <v>681</v>
      </c>
      <c r="B2331" s="36">
        <v>134.82119075862499</v>
      </c>
      <c r="C2331" s="36">
        <v>0.81188104817054296</v>
      </c>
      <c r="D2331" s="36"/>
      <c r="E2331" s="66">
        <v>43.1352314440554</v>
      </c>
      <c r="F2331" s="66">
        <v>1.41436202959463</v>
      </c>
      <c r="G2331" s="68">
        <v>4.9795029530325698E-2</v>
      </c>
      <c r="H2331" s="68">
        <v>3.1576560522274802E-3</v>
      </c>
      <c r="I2331" s="66">
        <v>0.32885902413113899</v>
      </c>
      <c r="J2331" s="36">
        <v>149.91</v>
      </c>
      <c r="K2331" s="36">
        <v>4.3</v>
      </c>
      <c r="L2331" s="36">
        <v>147.72</v>
      </c>
      <c r="M2331" s="36">
        <v>2.39</v>
      </c>
      <c r="N2331" s="36">
        <v>184.6</v>
      </c>
      <c r="O2331" s="36">
        <v>74.8</v>
      </c>
      <c r="P2331" s="36"/>
      <c r="Q2331" s="36">
        <v>147.58000000000001</v>
      </c>
      <c r="R2331" s="36">
        <v>2.38</v>
      </c>
      <c r="T2331" s="41">
        <v>-1.4825345247766029</v>
      </c>
      <c r="U2331" s="41">
        <v>-24.966152179799618</v>
      </c>
    </row>
    <row r="2332" spans="1:21">
      <c r="A2332" s="35" t="s">
        <v>680</v>
      </c>
      <c r="B2332" s="36">
        <v>76.9507032365714</v>
      </c>
      <c r="C2332" s="36">
        <v>0.72490512323906398</v>
      </c>
      <c r="D2332" s="36"/>
      <c r="E2332" s="66">
        <v>42.664200458935099</v>
      </c>
      <c r="F2332" s="66">
        <v>1.5907078959411201</v>
      </c>
      <c r="G2332" s="68">
        <v>5.7998570369226003E-2</v>
      </c>
      <c r="H2332" s="68">
        <v>7.4017557244467303E-3</v>
      </c>
      <c r="I2332" s="66">
        <v>0.28581100940905502</v>
      </c>
      <c r="J2332" s="36">
        <v>174.39</v>
      </c>
      <c r="K2332" s="36">
        <v>9.7799999999999994</v>
      </c>
      <c r="L2332" s="36">
        <v>149.37</v>
      </c>
      <c r="M2332" s="36">
        <v>2.75</v>
      </c>
      <c r="N2332" s="36">
        <v>529</v>
      </c>
      <c r="O2332" s="36">
        <v>140</v>
      </c>
      <c r="P2332" s="36"/>
      <c r="Q2332" s="36">
        <v>147.69999999999999</v>
      </c>
      <c r="R2332" s="36">
        <v>2.72</v>
      </c>
      <c r="T2332" s="41">
        <v>-16.750351476200027</v>
      </c>
      <c r="U2332" s="41">
        <v>-254.15411394523665</v>
      </c>
    </row>
    <row r="2333" spans="1:21">
      <c r="A2333" s="35" t="s">
        <v>679</v>
      </c>
      <c r="B2333" s="36">
        <v>145.495742772809</v>
      </c>
      <c r="C2333" s="36">
        <v>0.916576476291598</v>
      </c>
      <c r="D2333" s="36"/>
      <c r="E2333" s="66">
        <v>42.544551113143697</v>
      </c>
      <c r="F2333" s="66">
        <v>2.3304184752656298</v>
      </c>
      <c r="G2333" s="68">
        <v>5.9402602560740599E-2</v>
      </c>
      <c r="H2333" s="68">
        <v>7.4047044970142004E-3</v>
      </c>
      <c r="I2333" s="66">
        <v>-0.57053051661133802</v>
      </c>
      <c r="J2333" s="36">
        <v>178.7</v>
      </c>
      <c r="K2333" s="36">
        <v>13.3</v>
      </c>
      <c r="L2333" s="36">
        <v>149.78</v>
      </c>
      <c r="M2333" s="36">
        <v>4.05</v>
      </c>
      <c r="N2333" s="36">
        <v>581</v>
      </c>
      <c r="O2333" s="36">
        <v>135</v>
      </c>
      <c r="P2333" s="36"/>
      <c r="Q2333" s="36">
        <v>147.85</v>
      </c>
      <c r="R2333" s="36">
        <v>4</v>
      </c>
      <c r="T2333" s="41">
        <v>-19.308318867672579</v>
      </c>
      <c r="U2333" s="41">
        <v>-287.90225664307656</v>
      </c>
    </row>
    <row r="2334" spans="1:21">
      <c r="A2334" s="35" t="s">
        <v>678</v>
      </c>
      <c r="B2334" s="36">
        <v>260.601089897929</v>
      </c>
      <c r="C2334" s="36">
        <v>1.56307309234084</v>
      </c>
      <c r="D2334" s="36"/>
      <c r="E2334" s="66">
        <v>42.655612704455699</v>
      </c>
      <c r="F2334" s="66">
        <v>1.69800050544416</v>
      </c>
      <c r="G2334" s="68">
        <v>5.4991700940546201E-2</v>
      </c>
      <c r="H2334" s="68">
        <v>4.8285965726197399E-3</v>
      </c>
      <c r="I2334" s="66">
        <v>-4.8978448358008103E-2</v>
      </c>
      <c r="J2334" s="36">
        <v>166.07</v>
      </c>
      <c r="K2334" s="36">
        <v>7.49</v>
      </c>
      <c r="L2334" s="36">
        <v>149.37</v>
      </c>
      <c r="M2334" s="36">
        <v>2.94</v>
      </c>
      <c r="N2334" s="36">
        <v>411.2</v>
      </c>
      <c r="O2334" s="36">
        <v>97.6</v>
      </c>
      <c r="P2334" s="36"/>
      <c r="Q2334" s="36">
        <v>148.58000000000001</v>
      </c>
      <c r="R2334" s="36">
        <v>2.93</v>
      </c>
      <c r="T2334" s="41">
        <v>-11.180290553658692</v>
      </c>
      <c r="U2334" s="41">
        <v>-175.28954944098544</v>
      </c>
    </row>
    <row r="2335" spans="1:21">
      <c r="A2335" s="35" t="s">
        <v>677</v>
      </c>
      <c r="B2335" s="36">
        <v>174.41060007035301</v>
      </c>
      <c r="C2335" s="36">
        <v>0.67907392184954596</v>
      </c>
      <c r="D2335" s="36"/>
      <c r="E2335" s="66">
        <v>42.399184719895203</v>
      </c>
      <c r="F2335" s="66">
        <v>1.1777717453205001</v>
      </c>
      <c r="G2335" s="68">
        <v>5.33326740378793E-2</v>
      </c>
      <c r="H2335" s="68">
        <v>4.1594434773094399E-3</v>
      </c>
      <c r="I2335" s="66">
        <v>0.16084729238572201</v>
      </c>
      <c r="J2335" s="36">
        <v>162.22999999999999</v>
      </c>
      <c r="K2335" s="36">
        <v>5.94</v>
      </c>
      <c r="L2335" s="36">
        <v>150.27000000000001</v>
      </c>
      <c r="M2335" s="36">
        <v>2.0699999999999998</v>
      </c>
      <c r="N2335" s="36">
        <v>340.6</v>
      </c>
      <c r="O2335" s="36">
        <v>89.2</v>
      </c>
      <c r="P2335" s="36"/>
      <c r="Q2335" s="36">
        <v>149.47999999999999</v>
      </c>
      <c r="R2335" s="36">
        <v>2.06</v>
      </c>
      <c r="T2335" s="41">
        <v>-7.9590071205163895</v>
      </c>
      <c r="U2335" s="41">
        <v>-126.65868104079323</v>
      </c>
    </row>
    <row r="2336" spans="1:21">
      <c r="A2336" s="35" t="s">
        <v>676</v>
      </c>
      <c r="B2336" s="36">
        <v>168.52353314757801</v>
      </c>
      <c r="C2336" s="36">
        <v>0.69622835183276999</v>
      </c>
      <c r="D2336" s="36"/>
      <c r="E2336" s="66">
        <v>42.5242928317207</v>
      </c>
      <c r="F2336" s="66">
        <v>1.64421724107725</v>
      </c>
      <c r="G2336" s="68">
        <v>4.8880708929438597E-2</v>
      </c>
      <c r="H2336" s="68">
        <v>3.9762377409692396E-3</v>
      </c>
      <c r="I2336" s="66">
        <v>3.8376824787315099E-2</v>
      </c>
      <c r="J2336" s="36">
        <v>149.38999999999999</v>
      </c>
      <c r="K2336" s="36">
        <v>6.18</v>
      </c>
      <c r="L2336" s="36">
        <v>149.85</v>
      </c>
      <c r="M2336" s="36">
        <v>2.86</v>
      </c>
      <c r="N2336" s="36">
        <v>142</v>
      </c>
      <c r="O2336" s="36">
        <v>96</v>
      </c>
      <c r="P2336" s="36"/>
      <c r="Q2336" s="36">
        <v>149.88</v>
      </c>
      <c r="R2336" s="36">
        <v>2.86</v>
      </c>
      <c r="T2336" s="41">
        <v>0.30697364030697899</v>
      </c>
      <c r="U2336" s="41">
        <v>5.238571905238568</v>
      </c>
    </row>
    <row r="2337" spans="1:21">
      <c r="A2337" s="35" t="s">
        <v>675</v>
      </c>
      <c r="B2337" s="36">
        <v>418.83711877921098</v>
      </c>
      <c r="C2337" s="36">
        <v>0.94147920078504199</v>
      </c>
      <c r="D2337" s="36"/>
      <c r="E2337" s="66">
        <v>42.4903014374203</v>
      </c>
      <c r="F2337" s="66">
        <v>1.1889469616011401</v>
      </c>
      <c r="G2337" s="68">
        <v>4.9157921629217401E-2</v>
      </c>
      <c r="H2337" s="68">
        <v>2.1824998416200099E-3</v>
      </c>
      <c r="I2337" s="66">
        <v>0.13849349977865699</v>
      </c>
      <c r="J2337" s="36">
        <v>150.34</v>
      </c>
      <c r="K2337" s="36">
        <v>3.45</v>
      </c>
      <c r="L2337" s="36">
        <v>149.96</v>
      </c>
      <c r="M2337" s="36">
        <v>2.08</v>
      </c>
      <c r="N2337" s="36">
        <v>156.30000000000001</v>
      </c>
      <c r="O2337" s="36">
        <v>52.3</v>
      </c>
      <c r="P2337" s="36"/>
      <c r="Q2337" s="36">
        <v>149.93</v>
      </c>
      <c r="R2337" s="36">
        <v>2.08</v>
      </c>
      <c r="T2337" s="41">
        <v>-0.25340090690850586</v>
      </c>
      <c r="U2337" s="41">
        <v>-4.2277940784209145</v>
      </c>
    </row>
    <row r="2338" spans="1:21">
      <c r="A2338" s="35" t="s">
        <v>674</v>
      </c>
      <c r="B2338" s="36">
        <v>73.8624170534614</v>
      </c>
      <c r="C2338" s="36">
        <v>0.71966047110600495</v>
      </c>
      <c r="D2338" s="36"/>
      <c r="E2338" s="66">
        <v>42.4363613928967</v>
      </c>
      <c r="F2338" s="66">
        <v>1.38416479202715</v>
      </c>
      <c r="G2338" s="68">
        <v>4.9370849684647902E-2</v>
      </c>
      <c r="H2338" s="68">
        <v>4.8074730719117999E-3</v>
      </c>
      <c r="I2338" s="66">
        <v>0.17986752243727</v>
      </c>
      <c r="J2338" s="36">
        <v>151.07</v>
      </c>
      <c r="K2338" s="36">
        <v>6.79</v>
      </c>
      <c r="L2338" s="36">
        <v>150.13</v>
      </c>
      <c r="M2338" s="36">
        <v>2.41</v>
      </c>
      <c r="N2338" s="36">
        <v>166</v>
      </c>
      <c r="O2338" s="36">
        <v>114</v>
      </c>
      <c r="P2338" s="36"/>
      <c r="Q2338" s="36">
        <v>150.07</v>
      </c>
      <c r="R2338" s="36">
        <v>2.41</v>
      </c>
      <c r="T2338" s="41">
        <v>-0.62612402584426674</v>
      </c>
      <c r="U2338" s="41">
        <v>-10.570838606541001</v>
      </c>
    </row>
    <row r="2339" spans="1:21">
      <c r="A2339" s="35" t="s">
        <v>673</v>
      </c>
      <c r="B2339" s="36">
        <v>170.39021830463099</v>
      </c>
      <c r="C2339" s="36">
        <v>0.83781006118227797</v>
      </c>
      <c r="D2339" s="36"/>
      <c r="E2339" s="66">
        <v>42.366873196501899</v>
      </c>
      <c r="F2339" s="66">
        <v>1.0465899751724701</v>
      </c>
      <c r="G2339" s="68">
        <v>4.8273297296047103E-2</v>
      </c>
      <c r="H2339" s="68">
        <v>3.0091771020457E-3</v>
      </c>
      <c r="I2339" s="66">
        <v>-0.121693174454961</v>
      </c>
      <c r="J2339" s="36">
        <v>148.16999999999999</v>
      </c>
      <c r="K2339" s="36">
        <v>4.8</v>
      </c>
      <c r="L2339" s="36">
        <v>150.38</v>
      </c>
      <c r="M2339" s="36">
        <v>1.84</v>
      </c>
      <c r="N2339" s="36">
        <v>112.9</v>
      </c>
      <c r="O2339" s="36">
        <v>73.3</v>
      </c>
      <c r="P2339" s="36"/>
      <c r="Q2339" s="36">
        <v>150.47999999999999</v>
      </c>
      <c r="R2339" s="36">
        <v>1.84</v>
      </c>
      <c r="T2339" s="41">
        <v>1.4696103205213513</v>
      </c>
      <c r="U2339" s="41">
        <v>24.923527064769246</v>
      </c>
    </row>
    <row r="2340" spans="1:21">
      <c r="A2340" s="35" t="s">
        <v>672</v>
      </c>
      <c r="B2340" s="36">
        <v>168.04678554044401</v>
      </c>
      <c r="C2340" s="36">
        <v>0.68961885613281804</v>
      </c>
      <c r="D2340" s="36"/>
      <c r="E2340" s="66">
        <v>42.258784112330503</v>
      </c>
      <c r="F2340" s="66">
        <v>1.3024086575679501</v>
      </c>
      <c r="G2340" s="68">
        <v>4.9650487884368599E-2</v>
      </c>
      <c r="H2340" s="68">
        <v>3.9867809972586798E-3</v>
      </c>
      <c r="I2340" s="66">
        <v>-0.18659612153817101</v>
      </c>
      <c r="J2340" s="36">
        <v>152.52000000000001</v>
      </c>
      <c r="K2340" s="36">
        <v>6.48</v>
      </c>
      <c r="L2340" s="36">
        <v>150.76</v>
      </c>
      <c r="M2340" s="36">
        <v>2.29</v>
      </c>
      <c r="N2340" s="36">
        <v>179.9</v>
      </c>
      <c r="O2340" s="36">
        <v>93.8</v>
      </c>
      <c r="P2340" s="36"/>
      <c r="Q2340" s="36">
        <v>150.65</v>
      </c>
      <c r="R2340" s="36">
        <v>2.29</v>
      </c>
      <c r="T2340" s="41">
        <v>-1.16741841337226</v>
      </c>
      <c r="U2340" s="41">
        <v>-19.328734412310968</v>
      </c>
    </row>
    <row r="2341" spans="1:21">
      <c r="A2341" s="35" t="s">
        <v>671</v>
      </c>
      <c r="B2341" s="36">
        <v>216.34111317356499</v>
      </c>
      <c r="C2341" s="36">
        <v>0.96026127273720197</v>
      </c>
      <c r="D2341" s="36"/>
      <c r="E2341" s="66">
        <v>41.868453981999799</v>
      </c>
      <c r="F2341" s="66">
        <v>1.17337911369925</v>
      </c>
      <c r="G2341" s="68">
        <v>4.6784059927101197E-2</v>
      </c>
      <c r="H2341" s="68">
        <v>3.3723822332808401E-3</v>
      </c>
      <c r="I2341" s="66">
        <v>3.1070294076346799E-2</v>
      </c>
      <c r="J2341" s="36">
        <v>145.47999999999999</v>
      </c>
      <c r="K2341" s="36">
        <v>5.22</v>
      </c>
      <c r="L2341" s="36">
        <v>152.15</v>
      </c>
      <c r="M2341" s="36">
        <v>2.1</v>
      </c>
      <c r="N2341" s="36">
        <v>38</v>
      </c>
      <c r="O2341" s="36">
        <v>86.9</v>
      </c>
      <c r="P2341" s="36"/>
      <c r="Q2341" s="36">
        <v>152.59</v>
      </c>
      <c r="R2341" s="36">
        <v>2.11</v>
      </c>
      <c r="T2341" s="41">
        <v>4.383831744988508</v>
      </c>
      <c r="U2341" s="41">
        <v>75.024646730200459</v>
      </c>
    </row>
    <row r="2342" spans="1:21">
      <c r="A2342" s="35" t="s">
        <v>670</v>
      </c>
      <c r="B2342" s="36">
        <v>74.120055745821006</v>
      </c>
      <c r="C2342" s="36">
        <v>0.73833239665819606</v>
      </c>
      <c r="D2342" s="36"/>
      <c r="E2342" s="66">
        <v>41.687567394773502</v>
      </c>
      <c r="F2342" s="66">
        <v>1.53913686505041</v>
      </c>
      <c r="G2342" s="68">
        <v>4.84890677914111E-2</v>
      </c>
      <c r="H2342" s="68">
        <v>6.0865613070914303E-3</v>
      </c>
      <c r="I2342" s="66">
        <v>0.453810124297788</v>
      </c>
      <c r="J2342" s="36">
        <v>150.99</v>
      </c>
      <c r="K2342" s="36">
        <v>8</v>
      </c>
      <c r="L2342" s="36">
        <v>152.80000000000001</v>
      </c>
      <c r="M2342" s="36">
        <v>2.79</v>
      </c>
      <c r="N2342" s="36">
        <v>123</v>
      </c>
      <c r="O2342" s="36">
        <v>148</v>
      </c>
      <c r="P2342" s="36"/>
      <c r="Q2342" s="36">
        <v>152.91999999999999</v>
      </c>
      <c r="R2342" s="36">
        <v>2.79</v>
      </c>
      <c r="T2342" s="41">
        <v>1.1845549738219909</v>
      </c>
      <c r="U2342" s="41">
        <v>19.502617801047126</v>
      </c>
    </row>
    <row r="2343" spans="1:21">
      <c r="A2343" s="35" t="s">
        <v>669</v>
      </c>
      <c r="B2343" s="36">
        <v>85.952067726880401</v>
      </c>
      <c r="C2343" s="36">
        <v>1.1300206430989199</v>
      </c>
      <c r="D2343" s="36"/>
      <c r="E2343" s="66">
        <v>41.349498805579103</v>
      </c>
      <c r="F2343" s="66">
        <v>1.82100997706402</v>
      </c>
      <c r="G2343" s="68">
        <v>5.0465842588057697E-2</v>
      </c>
      <c r="H2343" s="68">
        <v>5.7941955827706202E-3</v>
      </c>
      <c r="I2343" s="66">
        <v>0.140305332483175</v>
      </c>
      <c r="J2343" s="36">
        <v>157.96</v>
      </c>
      <c r="K2343" s="36">
        <v>8.56</v>
      </c>
      <c r="L2343" s="36">
        <v>154.04</v>
      </c>
      <c r="M2343" s="36">
        <v>3.35</v>
      </c>
      <c r="N2343" s="36">
        <v>217</v>
      </c>
      <c r="O2343" s="36">
        <v>133</v>
      </c>
      <c r="P2343" s="36"/>
      <c r="Q2343" s="36">
        <v>153.78</v>
      </c>
      <c r="R2343" s="36">
        <v>3.34</v>
      </c>
      <c r="T2343" s="41">
        <v>-2.5447935601142664</v>
      </c>
      <c r="U2343" s="41">
        <v>-40.872500649182037</v>
      </c>
    </row>
    <row r="2344" spans="1:21">
      <c r="A2344" s="35" t="s">
        <v>668</v>
      </c>
      <c r="B2344" s="36">
        <v>69.043551200495102</v>
      </c>
      <c r="C2344" s="36">
        <v>1.14836650388082</v>
      </c>
      <c r="D2344" s="36"/>
      <c r="E2344" s="66">
        <v>40.378626270146299</v>
      </c>
      <c r="F2344" s="66">
        <v>1.60896877741092</v>
      </c>
      <c r="G2344" s="68">
        <v>7.4568968701612004E-2</v>
      </c>
      <c r="H2344" s="68">
        <v>1.1923996386202999E-2</v>
      </c>
      <c r="I2344" s="66">
        <v>-0.31909708526476999</v>
      </c>
      <c r="J2344" s="36">
        <v>230.3</v>
      </c>
      <c r="K2344" s="36">
        <v>18.2</v>
      </c>
      <c r="L2344" s="36">
        <v>157.69999999999999</v>
      </c>
      <c r="M2344" s="36">
        <v>3.11</v>
      </c>
      <c r="N2344" s="36">
        <v>1057</v>
      </c>
      <c r="O2344" s="36">
        <v>161</v>
      </c>
      <c r="P2344" s="36"/>
      <c r="Q2344" s="36">
        <v>154.16</v>
      </c>
      <c r="R2344" s="36">
        <v>3.04</v>
      </c>
      <c r="T2344" s="41">
        <v>-46.036778693722276</v>
      </c>
      <c r="U2344" s="41">
        <v>-570.25998731769187</v>
      </c>
    </row>
    <row r="2345" spans="1:21">
      <c r="A2345" s="35" t="s">
        <v>667</v>
      </c>
      <c r="B2345" s="36">
        <v>191.70232669268901</v>
      </c>
      <c r="C2345" s="36">
        <v>0.70200827919323305</v>
      </c>
      <c r="D2345" s="36"/>
      <c r="E2345" s="66">
        <v>41.219006047945904</v>
      </c>
      <c r="F2345" s="66">
        <v>1.76975888686174</v>
      </c>
      <c r="G2345" s="68">
        <v>5.0691119141905203E-2</v>
      </c>
      <c r="H2345" s="68">
        <v>3.78512698823814E-3</v>
      </c>
      <c r="I2345" s="66">
        <v>0.21191554250502001</v>
      </c>
      <c r="J2345" s="36">
        <v>159</v>
      </c>
      <c r="K2345" s="36">
        <v>5.75</v>
      </c>
      <c r="L2345" s="36">
        <v>154.52000000000001</v>
      </c>
      <c r="M2345" s="36">
        <v>3.28</v>
      </c>
      <c r="N2345" s="36">
        <v>226.2</v>
      </c>
      <c r="O2345" s="36">
        <v>86.6</v>
      </c>
      <c r="P2345" s="36"/>
      <c r="Q2345" s="36">
        <v>154.22999999999999</v>
      </c>
      <c r="R2345" s="36">
        <v>3.27</v>
      </c>
      <c r="T2345" s="41">
        <v>-2.8993010613512746</v>
      </c>
      <c r="U2345" s="41">
        <v>-46.388816981620487</v>
      </c>
    </row>
    <row r="2346" spans="1:21">
      <c r="A2346" s="35" t="s">
        <v>666</v>
      </c>
      <c r="B2346" s="36">
        <v>149.348811945416</v>
      </c>
      <c r="C2346" s="36">
        <v>1.09851729623251</v>
      </c>
      <c r="D2346" s="36"/>
      <c r="E2346" s="66">
        <v>38.2019863949807</v>
      </c>
      <c r="F2346" s="66">
        <v>1.7551971788618801</v>
      </c>
      <c r="G2346" s="68">
        <v>0.131609377773758</v>
      </c>
      <c r="H2346" s="68">
        <v>2.83500614352344E-2</v>
      </c>
      <c r="I2346" s="66">
        <v>-0.59778450914416903</v>
      </c>
      <c r="J2346" s="36">
        <v>394.5</v>
      </c>
      <c r="K2346" s="36">
        <v>40.200000000000003</v>
      </c>
      <c r="L2346" s="36">
        <v>166.58</v>
      </c>
      <c r="M2346" s="36">
        <v>3.79</v>
      </c>
      <c r="N2346" s="36">
        <v>2119</v>
      </c>
      <c r="O2346" s="36">
        <v>189</v>
      </c>
      <c r="P2346" s="36"/>
      <c r="Q2346" s="36">
        <v>154.46</v>
      </c>
      <c r="R2346" s="36">
        <v>3.52</v>
      </c>
      <c r="T2346" s="41">
        <v>-136.82314803697921</v>
      </c>
      <c r="U2346" s="41">
        <v>-1172.061471965422</v>
      </c>
    </row>
    <row r="2347" spans="1:21">
      <c r="A2347" s="35" t="s">
        <v>665</v>
      </c>
      <c r="B2347" s="36">
        <v>428.12180971898198</v>
      </c>
      <c r="C2347" s="36">
        <v>0.99184863535359802</v>
      </c>
      <c r="D2347" s="36"/>
      <c r="E2347" s="66">
        <v>41.212029412993097</v>
      </c>
      <c r="F2347" s="66">
        <v>1.2858425106503899</v>
      </c>
      <c r="G2347" s="68">
        <v>4.91063166148136E-2</v>
      </c>
      <c r="H2347" s="68">
        <v>2.1048062594937801E-3</v>
      </c>
      <c r="I2347" s="66">
        <v>-7.2064911216100702E-2</v>
      </c>
      <c r="J2347" s="36">
        <v>154.38</v>
      </c>
      <c r="K2347" s="36">
        <v>3.92</v>
      </c>
      <c r="L2347" s="36">
        <v>154.56</v>
      </c>
      <c r="M2347" s="36">
        <v>2.39</v>
      </c>
      <c r="N2347" s="36">
        <v>151.6</v>
      </c>
      <c r="O2347" s="36">
        <v>50.1</v>
      </c>
      <c r="P2347" s="36"/>
      <c r="Q2347" s="36">
        <v>154.57</v>
      </c>
      <c r="R2347" s="36">
        <v>2.39</v>
      </c>
      <c r="T2347" s="41">
        <v>0.11645962732919696</v>
      </c>
      <c r="U2347" s="41">
        <v>1.915113871635616</v>
      </c>
    </row>
    <row r="2348" spans="1:21">
      <c r="A2348" s="35" t="s">
        <v>664</v>
      </c>
      <c r="B2348" s="36">
        <v>83.024128625464201</v>
      </c>
      <c r="C2348" s="36">
        <v>0.52983751069164597</v>
      </c>
      <c r="D2348" s="36"/>
      <c r="E2348" s="66">
        <v>41.299822115961398</v>
      </c>
      <c r="F2348" s="66">
        <v>1.30765115901244</v>
      </c>
      <c r="G2348" s="68">
        <v>4.6644338515131202E-2</v>
      </c>
      <c r="H2348" s="68">
        <v>5.5226708503655101E-3</v>
      </c>
      <c r="I2348" s="66">
        <v>1.4505539722436201E-2</v>
      </c>
      <c r="J2348" s="36">
        <v>146.76</v>
      </c>
      <c r="K2348" s="36">
        <v>8.33</v>
      </c>
      <c r="L2348" s="36">
        <v>154.22999999999999</v>
      </c>
      <c r="M2348" s="36">
        <v>2.42</v>
      </c>
      <c r="N2348" s="36">
        <v>27.7</v>
      </c>
      <c r="O2348" s="36">
        <v>141.5</v>
      </c>
      <c r="P2348" s="36"/>
      <c r="Q2348" s="36">
        <v>154.72</v>
      </c>
      <c r="R2348" s="36">
        <v>2.42</v>
      </c>
      <c r="T2348" s="41">
        <v>4.8434156778836801</v>
      </c>
      <c r="U2348" s="41">
        <v>82.039810672372425</v>
      </c>
    </row>
    <row r="2349" spans="1:21">
      <c r="A2349" s="35" t="s">
        <v>663</v>
      </c>
      <c r="B2349" s="36">
        <v>239.35793478386501</v>
      </c>
      <c r="C2349" s="36">
        <v>2.2454420027222</v>
      </c>
      <c r="D2349" s="36"/>
      <c r="E2349" s="66">
        <v>38.479881270170303</v>
      </c>
      <c r="F2349" s="66">
        <v>2.45617315061217</v>
      </c>
      <c r="G2349" s="68">
        <v>9.5653800059715202E-2</v>
      </c>
      <c r="H2349" s="68">
        <v>2.45203921054543E-2</v>
      </c>
      <c r="I2349" s="66">
        <v>-0.829504234769745</v>
      </c>
      <c r="J2349" s="36">
        <v>299.3</v>
      </c>
      <c r="K2349" s="36">
        <v>40.299999999999997</v>
      </c>
      <c r="L2349" s="36">
        <v>165.39</v>
      </c>
      <c r="M2349" s="36">
        <v>5.22</v>
      </c>
      <c r="N2349" s="36">
        <v>1541</v>
      </c>
      <c r="O2349" s="36">
        <v>241</v>
      </c>
      <c r="P2349" s="36"/>
      <c r="Q2349" s="36">
        <v>155.85</v>
      </c>
      <c r="R2349" s="36">
        <v>4.92</v>
      </c>
      <c r="T2349" s="41">
        <v>-80.966201100429316</v>
      </c>
      <c r="U2349" s="41">
        <v>-831.73710623375075</v>
      </c>
    </row>
    <row r="2350" spans="1:21">
      <c r="A2350" s="35" t="s">
        <v>662</v>
      </c>
      <c r="B2350" s="36">
        <v>133.197609771712</v>
      </c>
      <c r="C2350" s="36">
        <v>1.2065294342470401</v>
      </c>
      <c r="D2350" s="36"/>
      <c r="E2350" s="66">
        <v>40.653175493806799</v>
      </c>
      <c r="F2350" s="66">
        <v>1.4231973230385899</v>
      </c>
      <c r="G2350" s="68">
        <v>5.1656575266204999E-2</v>
      </c>
      <c r="H2350" s="68">
        <v>6.1441381513013902E-3</v>
      </c>
      <c r="I2350" s="66">
        <v>0.133617562233492</v>
      </c>
      <c r="J2350" s="36">
        <v>163.99</v>
      </c>
      <c r="K2350" s="36">
        <v>8.98</v>
      </c>
      <c r="L2350" s="36">
        <v>156.66</v>
      </c>
      <c r="M2350" s="36">
        <v>2.7</v>
      </c>
      <c r="N2350" s="36">
        <v>271</v>
      </c>
      <c r="O2350" s="36">
        <v>135</v>
      </c>
      <c r="P2350" s="36"/>
      <c r="Q2350" s="36">
        <v>156.18</v>
      </c>
      <c r="R2350" s="36">
        <v>2.7</v>
      </c>
      <c r="T2350" s="41">
        <v>-4.6789225073407454</v>
      </c>
      <c r="U2350" s="41">
        <v>-72.986084514234648</v>
      </c>
    </row>
    <row r="2351" spans="1:21">
      <c r="A2351" s="35" t="s">
        <v>661</v>
      </c>
      <c r="B2351" s="36">
        <v>571.57746717943496</v>
      </c>
      <c r="C2351" s="36">
        <v>0.71857092304415904</v>
      </c>
      <c r="D2351" s="36"/>
      <c r="E2351" s="66">
        <v>38.499911220933598</v>
      </c>
      <c r="F2351" s="66">
        <v>2.0801996463718901</v>
      </c>
      <c r="G2351" s="68">
        <v>9.1885763251868494E-2</v>
      </c>
      <c r="H2351" s="68">
        <v>2.69993479817261E-2</v>
      </c>
      <c r="I2351" s="66">
        <v>-0.70130124392520499</v>
      </c>
      <c r="J2351" s="36">
        <v>288.8</v>
      </c>
      <c r="K2351" s="36">
        <v>42</v>
      </c>
      <c r="L2351" s="36">
        <v>165.3</v>
      </c>
      <c r="M2351" s="36">
        <v>4.41</v>
      </c>
      <c r="N2351" s="36">
        <v>1464</v>
      </c>
      <c r="O2351" s="36">
        <v>279</v>
      </c>
      <c r="P2351" s="36"/>
      <c r="Q2351" s="36">
        <v>156.55000000000001</v>
      </c>
      <c r="R2351" s="36">
        <v>4.18</v>
      </c>
      <c r="T2351" s="41">
        <v>-74.712643678160916</v>
      </c>
      <c r="U2351" s="41">
        <v>-785.66243194192373</v>
      </c>
    </row>
    <row r="2352" spans="1:21">
      <c r="A2352" s="35" t="s">
        <v>660</v>
      </c>
      <c r="B2352" s="36">
        <v>223.656972496545</v>
      </c>
      <c r="C2352" s="36">
        <v>0.91676030759094995</v>
      </c>
      <c r="D2352" s="36"/>
      <c r="E2352" s="66">
        <v>40.560846772467002</v>
      </c>
      <c r="F2352" s="66">
        <v>1.27599563812599</v>
      </c>
      <c r="G2352" s="68">
        <v>4.7910493994227102E-2</v>
      </c>
      <c r="H2352" s="68">
        <v>3.3051615593572199E-3</v>
      </c>
      <c r="I2352" s="66">
        <v>0.25796975060293797</v>
      </c>
      <c r="J2352" s="36">
        <v>153.11000000000001</v>
      </c>
      <c r="K2352" s="36">
        <v>4.83</v>
      </c>
      <c r="L2352" s="36">
        <v>157.01</v>
      </c>
      <c r="M2352" s="36">
        <v>2.4500000000000002</v>
      </c>
      <c r="N2352" s="36">
        <v>93.3</v>
      </c>
      <c r="O2352" s="36">
        <v>81.599999999999994</v>
      </c>
      <c r="P2352" s="36"/>
      <c r="Q2352" s="36">
        <v>157.26</v>
      </c>
      <c r="R2352" s="36">
        <v>2.4500000000000002</v>
      </c>
      <c r="T2352" s="41">
        <v>2.4839182217692999</v>
      </c>
      <c r="U2352" s="41">
        <v>40.577033309980251</v>
      </c>
    </row>
    <row r="2353" spans="1:21">
      <c r="A2353" s="35" t="s">
        <v>659</v>
      </c>
      <c r="B2353" s="36">
        <v>185.610606212504</v>
      </c>
      <c r="C2353" s="36">
        <v>0.50790013224081698</v>
      </c>
      <c r="D2353" s="36"/>
      <c r="E2353" s="66">
        <v>36.858609333572602</v>
      </c>
      <c r="F2353" s="66">
        <v>2.6376855201940201</v>
      </c>
      <c r="G2353" s="68">
        <v>0.113506850918265</v>
      </c>
      <c r="H2353" s="68">
        <v>2.3461568032073301E-2</v>
      </c>
      <c r="I2353" s="66">
        <v>-0.73930441638075095</v>
      </c>
      <c r="J2353" s="36">
        <v>359.2</v>
      </c>
      <c r="K2353" s="36">
        <v>40</v>
      </c>
      <c r="L2353" s="36">
        <v>172.56</v>
      </c>
      <c r="M2353" s="36">
        <v>6.1</v>
      </c>
      <c r="N2353" s="36">
        <v>1855</v>
      </c>
      <c r="O2353" s="36">
        <v>187</v>
      </c>
      <c r="P2353" s="36"/>
      <c r="Q2353" s="36">
        <v>158.81</v>
      </c>
      <c r="R2353" s="36">
        <v>5.62</v>
      </c>
      <c r="T2353" s="41">
        <v>-108.15948076031525</v>
      </c>
      <c r="U2353" s="41">
        <v>-974.98840982846548</v>
      </c>
    </row>
    <row r="2354" spans="1:21">
      <c r="A2354" s="35" t="s">
        <v>658</v>
      </c>
      <c r="B2354" s="36">
        <v>149.184506044503</v>
      </c>
      <c r="C2354" s="36">
        <v>0.87964823851744101</v>
      </c>
      <c r="D2354" s="36"/>
      <c r="E2354" s="66">
        <v>39.391377459614098</v>
      </c>
      <c r="F2354" s="66">
        <v>1.6286742535352099</v>
      </c>
      <c r="G2354" s="68">
        <v>6.1493955180806102E-2</v>
      </c>
      <c r="H2354" s="68">
        <v>9.3247559390867308E-3</v>
      </c>
      <c r="I2354" s="66">
        <v>-0.206365112729608</v>
      </c>
      <c r="J2354" s="36">
        <v>197.9</v>
      </c>
      <c r="K2354" s="36">
        <v>14.8</v>
      </c>
      <c r="L2354" s="36">
        <v>161.61000000000001</v>
      </c>
      <c r="M2354" s="36">
        <v>3.3</v>
      </c>
      <c r="N2354" s="36">
        <v>656</v>
      </c>
      <c r="O2354" s="36">
        <v>162</v>
      </c>
      <c r="P2354" s="36"/>
      <c r="Q2354" s="36">
        <v>159.87</v>
      </c>
      <c r="R2354" s="36">
        <v>3.27</v>
      </c>
      <c r="T2354" s="41">
        <v>-22.455293608068803</v>
      </c>
      <c r="U2354" s="41">
        <v>-305.91547552750444</v>
      </c>
    </row>
    <row r="2355" spans="1:21">
      <c r="A2355" s="35" t="s">
        <v>657</v>
      </c>
      <c r="B2355" s="36">
        <v>503.36727741475602</v>
      </c>
      <c r="C2355" s="36">
        <v>0.63749036961113703</v>
      </c>
      <c r="D2355" s="36"/>
      <c r="E2355" s="66">
        <v>39.436495221385997</v>
      </c>
      <c r="F2355" s="66">
        <v>1.48362345171333</v>
      </c>
      <c r="G2355" s="68">
        <v>4.72330469221914E-2</v>
      </c>
      <c r="H2355" s="68">
        <v>2.33060195718652E-3</v>
      </c>
      <c r="I2355" s="66">
        <v>0.14984056209952201</v>
      </c>
      <c r="J2355" s="36">
        <v>155.01</v>
      </c>
      <c r="K2355" s="36">
        <v>4.09</v>
      </c>
      <c r="L2355" s="36">
        <v>161.41</v>
      </c>
      <c r="M2355" s="36">
        <v>2.99</v>
      </c>
      <c r="N2355" s="36">
        <v>58.3</v>
      </c>
      <c r="O2355" s="36">
        <v>58.1</v>
      </c>
      <c r="P2355" s="36"/>
      <c r="Q2355" s="36">
        <v>161.83000000000001</v>
      </c>
      <c r="R2355" s="36">
        <v>3</v>
      </c>
      <c r="T2355" s="41">
        <v>3.9650579270181563</v>
      </c>
      <c r="U2355" s="41">
        <v>63.880800446069017</v>
      </c>
    </row>
    <row r="2356" spans="1:21">
      <c r="A2356" s="35" t="s">
        <v>656</v>
      </c>
      <c r="B2356" s="36">
        <v>187.21322493011201</v>
      </c>
      <c r="C2356" s="36">
        <v>0.90623118520492596</v>
      </c>
      <c r="D2356" s="36"/>
      <c r="E2356" s="66">
        <v>37.578515051986201</v>
      </c>
      <c r="F2356" s="66">
        <v>2.4074624582161701</v>
      </c>
      <c r="G2356" s="68">
        <v>6.2174969021083097E-2</v>
      </c>
      <c r="H2356" s="68">
        <v>1.46038640928247E-2</v>
      </c>
      <c r="I2356" s="66">
        <v>-0.76926864360512803</v>
      </c>
      <c r="J2356" s="36">
        <v>208.6</v>
      </c>
      <c r="K2356" s="36">
        <v>27.1</v>
      </c>
      <c r="L2356" s="36">
        <v>169.3</v>
      </c>
      <c r="M2356" s="36">
        <v>5.36</v>
      </c>
      <c r="N2356" s="36">
        <v>680</v>
      </c>
      <c r="O2356" s="36">
        <v>251</v>
      </c>
      <c r="P2356" s="36"/>
      <c r="Q2356" s="36">
        <v>166.62</v>
      </c>
      <c r="R2356" s="36">
        <v>5.27</v>
      </c>
      <c r="T2356" s="41">
        <v>-23.213230950974591</v>
      </c>
      <c r="U2356" s="41">
        <v>-301.65386887182513</v>
      </c>
    </row>
    <row r="2357" spans="1:21">
      <c r="A2357" s="35" t="s">
        <v>655</v>
      </c>
      <c r="B2357" s="36">
        <v>191.563747991382</v>
      </c>
      <c r="C2357" s="36">
        <v>0.85104431897586597</v>
      </c>
      <c r="D2357" s="36"/>
      <c r="E2357" s="66">
        <v>28.440091208584999</v>
      </c>
      <c r="F2357" s="66">
        <v>2.4711969075568199</v>
      </c>
      <c r="G2357" s="68">
        <v>0.32958526447075498</v>
      </c>
      <c r="H2357" s="68">
        <v>4.5819680407175101E-2</v>
      </c>
      <c r="I2357" s="66">
        <v>-0.67189366143317197</v>
      </c>
      <c r="J2357" s="36">
        <v>969.1</v>
      </c>
      <c r="K2357" s="36">
        <v>64.8</v>
      </c>
      <c r="L2357" s="36">
        <v>222.77</v>
      </c>
      <c r="M2357" s="36">
        <v>9.51</v>
      </c>
      <c r="N2357" s="36">
        <v>3615</v>
      </c>
      <c r="O2357" s="36">
        <v>107</v>
      </c>
      <c r="P2357" s="36"/>
      <c r="Q2357" s="36">
        <v>167.74</v>
      </c>
      <c r="R2357" s="36">
        <v>7.19</v>
      </c>
      <c r="T2357" s="41">
        <v>-335.02266912061771</v>
      </c>
      <c r="U2357" s="41">
        <v>-1522.7499214436414</v>
      </c>
    </row>
    <row r="2358" spans="1:21">
      <c r="A2358" s="35" t="s">
        <v>654</v>
      </c>
      <c r="B2358" s="36">
        <v>298.36980698256099</v>
      </c>
      <c r="C2358" s="36">
        <v>1.13452930682247</v>
      </c>
      <c r="D2358" s="36"/>
      <c r="E2358" s="66">
        <v>36.735778120920102</v>
      </c>
      <c r="F2358" s="66">
        <v>1.93761844899439</v>
      </c>
      <c r="G2358" s="68">
        <v>4.5882720543668702E-2</v>
      </c>
      <c r="H2358" s="68">
        <v>4.5237108323227604E-3</v>
      </c>
      <c r="I2358" s="66">
        <v>0.40654943443347502</v>
      </c>
      <c r="J2358" s="36">
        <v>161.31</v>
      </c>
      <c r="K2358" s="36">
        <v>6.73</v>
      </c>
      <c r="L2358" s="36">
        <v>173.11</v>
      </c>
      <c r="M2358" s="36">
        <v>4.51</v>
      </c>
      <c r="N2358" s="36">
        <v>1.7000000000000001E-4</v>
      </c>
      <c r="O2358" s="36">
        <v>112.06294</v>
      </c>
      <c r="P2358" s="36"/>
      <c r="Q2358" s="36">
        <v>173.9</v>
      </c>
      <c r="R2358" s="36">
        <v>4.53</v>
      </c>
      <c r="T2358" s="41">
        <v>6.8164750736525974</v>
      </c>
      <c r="U2358" s="41">
        <v>99.999901796545558</v>
      </c>
    </row>
    <row r="2359" spans="1:21">
      <c r="A2359" s="35" t="s">
        <v>653</v>
      </c>
      <c r="B2359" s="36">
        <v>730.86432643881699</v>
      </c>
      <c r="C2359" s="36">
        <v>2.56567573399419</v>
      </c>
      <c r="D2359" s="36"/>
      <c r="E2359" s="66">
        <v>33.192215886701199</v>
      </c>
      <c r="F2359" s="66">
        <v>2.09458881496229</v>
      </c>
      <c r="G2359" s="68">
        <v>4.99286539770585E-2</v>
      </c>
      <c r="H2359" s="68">
        <v>3.5242121131650399E-3</v>
      </c>
      <c r="I2359" s="66">
        <v>0.111184046761585</v>
      </c>
      <c r="J2359" s="36">
        <v>191.2</v>
      </c>
      <c r="K2359" s="36">
        <v>7.75</v>
      </c>
      <c r="L2359" s="36">
        <v>191.36</v>
      </c>
      <c r="M2359" s="36">
        <v>5.94</v>
      </c>
      <c r="N2359" s="36">
        <v>189.3</v>
      </c>
      <c r="O2359" s="36">
        <v>81.599999999999994</v>
      </c>
      <c r="P2359" s="36"/>
      <c r="Q2359" s="36">
        <v>191.37</v>
      </c>
      <c r="R2359" s="36">
        <v>5.94</v>
      </c>
      <c r="T2359" s="41">
        <v>8.3612040133792323E-2</v>
      </c>
      <c r="U2359" s="41">
        <v>1.0765050167224093</v>
      </c>
    </row>
    <row r="2360" spans="1:21">
      <c r="A2360" s="35" t="s">
        <v>652</v>
      </c>
      <c r="B2360" s="36">
        <v>496.30112745413197</v>
      </c>
      <c r="C2360" s="36">
        <v>2.4657026364049601</v>
      </c>
      <c r="D2360" s="36"/>
      <c r="E2360" s="66">
        <v>3.2223608327455699</v>
      </c>
      <c r="F2360" s="66">
        <v>9.3874882271972201E-2</v>
      </c>
      <c r="G2360" s="68">
        <v>0.106537250533473</v>
      </c>
      <c r="H2360" s="68">
        <v>2.3065784347341199E-3</v>
      </c>
      <c r="I2360" s="66">
        <v>0.109282529662228</v>
      </c>
      <c r="J2360" s="36">
        <v>1741.7</v>
      </c>
      <c r="K2360" s="36">
        <v>13.9</v>
      </c>
      <c r="L2360" s="36">
        <v>1743.5</v>
      </c>
      <c r="M2360" s="36">
        <v>21.3</v>
      </c>
      <c r="N2360" s="36">
        <v>1739.5</v>
      </c>
      <c r="O2360" s="36">
        <v>19.8</v>
      </c>
      <c r="P2360" s="36"/>
      <c r="Q2360" s="36">
        <v>1743.9</v>
      </c>
      <c r="R2360" s="36">
        <v>21.4</v>
      </c>
      <c r="T2360" s="41">
        <v>0.10324060797246656</v>
      </c>
      <c r="U2360" s="41">
        <v>0.22942357327215371</v>
      </c>
    </row>
    <row r="2361" spans="1:21">
      <c r="A2361" s="35" t="s">
        <v>651</v>
      </c>
      <c r="B2361" s="36">
        <v>1204.5292727476599</v>
      </c>
      <c r="C2361" s="36">
        <v>2.04231701020429</v>
      </c>
      <c r="D2361" s="36"/>
      <c r="E2361" s="66">
        <v>3.1360446627415599</v>
      </c>
      <c r="F2361" s="66">
        <v>0.10418565044045699</v>
      </c>
      <c r="G2361" s="68">
        <v>0.110506997179072</v>
      </c>
      <c r="H2361" s="68">
        <v>2.7579383309522701E-3</v>
      </c>
      <c r="I2361" s="66">
        <v>0.593558997974451</v>
      </c>
      <c r="J2361" s="36">
        <v>1793.6</v>
      </c>
      <c r="K2361" s="36">
        <v>11.2</v>
      </c>
      <c r="L2361" s="36">
        <v>1782.3</v>
      </c>
      <c r="M2361" s="36">
        <v>24.8</v>
      </c>
      <c r="N2361" s="36">
        <v>1806.8</v>
      </c>
      <c r="O2361" s="36">
        <v>23</v>
      </c>
      <c r="P2361" s="36"/>
      <c r="Q2361" s="36">
        <v>1779.3</v>
      </c>
      <c r="R2361" s="36">
        <v>24.8</v>
      </c>
      <c r="T2361" s="41">
        <v>-0.63401223138640828</v>
      </c>
      <c r="U2361" s="41">
        <v>-1.3746282892891208</v>
      </c>
    </row>
    <row r="2362" spans="1:21">
      <c r="B2362" s="36"/>
      <c r="C2362" s="36"/>
      <c r="D2362" s="36"/>
      <c r="E2362" s="66"/>
      <c r="F2362" s="66"/>
      <c r="G2362" s="68"/>
      <c r="H2362" s="68"/>
      <c r="I2362" s="66"/>
      <c r="J2362" s="36"/>
      <c r="K2362" s="36"/>
      <c r="L2362" s="36"/>
      <c r="M2362" s="36"/>
      <c r="N2362" s="36"/>
      <c r="O2362" s="36"/>
      <c r="P2362" s="36"/>
      <c r="Q2362" s="36"/>
      <c r="R2362" s="36"/>
      <c r="T2362" s="41"/>
      <c r="U2362" s="41"/>
    </row>
    <row r="2363" spans="1:21">
      <c r="A2363" s="35" t="s">
        <v>650</v>
      </c>
      <c r="B2363" s="36">
        <v>64.117395414814396</v>
      </c>
      <c r="C2363" s="36">
        <v>2.1854904113351101</v>
      </c>
      <c r="D2363" s="36"/>
      <c r="E2363" s="66">
        <v>12.460992221083799</v>
      </c>
      <c r="F2363" s="66">
        <v>0.35279598252744898</v>
      </c>
      <c r="G2363" s="68">
        <v>5.8126052428149701E-2</v>
      </c>
      <c r="H2363" s="68">
        <v>3.56509939908648E-3</v>
      </c>
      <c r="I2363" s="66">
        <v>-2.38698033236741E-2</v>
      </c>
      <c r="J2363" s="36">
        <v>503.9</v>
      </c>
      <c r="K2363" s="36">
        <v>13.6</v>
      </c>
      <c r="L2363" s="36">
        <v>497.66</v>
      </c>
      <c r="M2363" s="36">
        <v>6.73</v>
      </c>
      <c r="N2363" s="36">
        <v>532.6</v>
      </c>
      <c r="O2363" s="36">
        <v>67.8</v>
      </c>
      <c r="P2363" s="36"/>
      <c r="Q2363" s="36">
        <v>497.11</v>
      </c>
      <c r="R2363" s="36">
        <v>6.72</v>
      </c>
      <c r="T2363" s="41">
        <v>-1.2538681027207235</v>
      </c>
      <c r="U2363" s="41">
        <v>-7.0208576136317964</v>
      </c>
    </row>
    <row r="2364" spans="1:21">
      <c r="A2364" s="35" t="s">
        <v>649</v>
      </c>
      <c r="B2364" s="36">
        <v>58.5682980022005</v>
      </c>
      <c r="C2364" s="36">
        <v>2.21271344778016</v>
      </c>
      <c r="D2364" s="36"/>
      <c r="E2364" s="66">
        <v>29.817838014481801</v>
      </c>
      <c r="F2364" s="66">
        <v>5.7084959256284797</v>
      </c>
      <c r="G2364" s="68">
        <v>0.21745964689586</v>
      </c>
      <c r="H2364" s="68">
        <v>8.2808742392711798E-2</v>
      </c>
      <c r="I2364" s="66">
        <v>-0.86350363413670395</v>
      </c>
      <c r="J2364" s="36">
        <v>706</v>
      </c>
      <c r="K2364" s="36">
        <v>141</v>
      </c>
      <c r="L2364" s="36">
        <v>212.6</v>
      </c>
      <c r="M2364" s="36">
        <v>20</v>
      </c>
      <c r="N2364" s="36">
        <v>2962</v>
      </c>
      <c r="O2364" s="36">
        <v>307</v>
      </c>
      <c r="P2364" s="36"/>
      <c r="Q2364" s="36">
        <v>168.4</v>
      </c>
      <c r="R2364" s="36">
        <v>15.9</v>
      </c>
      <c r="T2364" s="41">
        <v>-232.07902163687675</v>
      </c>
      <c r="U2364" s="41">
        <v>-1293.2267168391347</v>
      </c>
    </row>
    <row r="2365" spans="1:21">
      <c r="A2365" s="35" t="s">
        <v>648</v>
      </c>
      <c r="B2365" s="36">
        <v>174.192190474619</v>
      </c>
      <c r="C2365" s="36">
        <v>0.74402031853133599</v>
      </c>
      <c r="D2365" s="36"/>
      <c r="E2365" s="66">
        <v>38.224626387924403</v>
      </c>
      <c r="F2365" s="66">
        <v>2.2283421588983399</v>
      </c>
      <c r="G2365" s="68">
        <v>8.34047689746618E-2</v>
      </c>
      <c r="H2365" s="68">
        <v>1.5417086915202501E-2</v>
      </c>
      <c r="I2365" s="66">
        <v>-0.56052700686123003</v>
      </c>
      <c r="J2365" s="36">
        <v>267</v>
      </c>
      <c r="K2365" s="36">
        <v>26.1</v>
      </c>
      <c r="L2365" s="36">
        <v>166.5</v>
      </c>
      <c r="M2365" s="36">
        <v>4.8</v>
      </c>
      <c r="N2365" s="36">
        <v>1278</v>
      </c>
      <c r="O2365" s="36">
        <v>180</v>
      </c>
      <c r="P2365" s="36"/>
      <c r="Q2365" s="36">
        <v>159.44999999999999</v>
      </c>
      <c r="R2365" s="36">
        <v>4.59</v>
      </c>
      <c r="T2365" s="41">
        <v>-60.360360360360367</v>
      </c>
      <c r="U2365" s="41">
        <v>-667.56756756756749</v>
      </c>
    </row>
    <row r="2366" spans="1:21">
      <c r="A2366" s="35" t="s">
        <v>647</v>
      </c>
      <c r="B2366" s="36">
        <v>107.54430298218401</v>
      </c>
      <c r="C2366" s="36">
        <v>2.0812841329128702</v>
      </c>
      <c r="D2366" s="36"/>
      <c r="E2366" s="66">
        <v>38.938206438952101</v>
      </c>
      <c r="F2366" s="66">
        <v>1.97852289999134</v>
      </c>
      <c r="G2366" s="68">
        <v>0.164656160862894</v>
      </c>
      <c r="H2366" s="68">
        <v>2.4179024951035601E-2</v>
      </c>
      <c r="I2366" s="66">
        <v>-0.47494781516261703</v>
      </c>
      <c r="J2366" s="36">
        <v>466.3</v>
      </c>
      <c r="K2366" s="36">
        <v>33</v>
      </c>
      <c r="L2366" s="36">
        <v>163.46</v>
      </c>
      <c r="M2366" s="36">
        <v>4.0999999999999996</v>
      </c>
      <c r="N2366" s="36">
        <v>2504</v>
      </c>
      <c r="O2366" s="36">
        <v>124</v>
      </c>
      <c r="P2366" s="36"/>
      <c r="Q2366" s="36">
        <v>146.76</v>
      </c>
      <c r="R2366" s="36">
        <v>3.69</v>
      </c>
      <c r="T2366" s="41">
        <v>-185.26856723357398</v>
      </c>
      <c r="U2366" s="41">
        <v>-1431.8732411599167</v>
      </c>
    </row>
    <row r="2367" spans="1:21">
      <c r="A2367" s="35" t="s">
        <v>646</v>
      </c>
      <c r="B2367" s="36">
        <v>154.43875423477601</v>
      </c>
      <c r="C2367" s="36">
        <v>0.70786071619342605</v>
      </c>
      <c r="D2367" s="36"/>
      <c r="E2367" s="66">
        <v>39.953307645283097</v>
      </c>
      <c r="F2367" s="66">
        <v>1.61382000789082</v>
      </c>
      <c r="G2367" s="68">
        <v>5.3474610768816197E-2</v>
      </c>
      <c r="H2367" s="68">
        <v>4.35197830124008E-3</v>
      </c>
      <c r="I2367" s="66">
        <v>0.26711295001496399</v>
      </c>
      <c r="J2367" s="36">
        <v>171.98</v>
      </c>
      <c r="K2367" s="36">
        <v>6.43</v>
      </c>
      <c r="L2367" s="36">
        <v>159.38</v>
      </c>
      <c r="M2367" s="36">
        <v>3.17</v>
      </c>
      <c r="N2367" s="36">
        <v>349</v>
      </c>
      <c r="O2367" s="36">
        <v>93</v>
      </c>
      <c r="P2367" s="36"/>
      <c r="Q2367" s="36">
        <v>158.54</v>
      </c>
      <c r="R2367" s="36">
        <v>3.16</v>
      </c>
      <c r="T2367" s="41">
        <v>-7.9056343330405285</v>
      </c>
      <c r="U2367" s="41">
        <v>-118.97352239929728</v>
      </c>
    </row>
    <row r="2368" spans="1:21">
      <c r="A2368" s="35" t="s">
        <v>645</v>
      </c>
      <c r="B2368" s="36">
        <v>93.869520008353803</v>
      </c>
      <c r="C2368" s="36">
        <v>0.88279773802226102</v>
      </c>
      <c r="D2368" s="36"/>
      <c r="E2368" s="66">
        <v>40.588021402664801</v>
      </c>
      <c r="F2368" s="66">
        <v>1.54115069865072</v>
      </c>
      <c r="G2368" s="68">
        <v>6.2716150213185606E-2</v>
      </c>
      <c r="H2368" s="68">
        <v>8.7998440103529696E-3</v>
      </c>
      <c r="I2368" s="66">
        <v>-0.26086324935351102</v>
      </c>
      <c r="J2368" s="36">
        <v>196</v>
      </c>
      <c r="K2368" s="36">
        <v>13.8</v>
      </c>
      <c r="L2368" s="36">
        <v>156.88999999999999</v>
      </c>
      <c r="M2368" s="36">
        <v>2.94</v>
      </c>
      <c r="N2368" s="36">
        <v>697</v>
      </c>
      <c r="O2368" s="36">
        <v>150</v>
      </c>
      <c r="P2368" s="36"/>
      <c r="Q2368" s="36">
        <v>155.02000000000001</v>
      </c>
      <c r="R2368" s="36">
        <v>2.91</v>
      </c>
      <c r="T2368" s="41">
        <v>-24.928293708968077</v>
      </c>
      <c r="U2368" s="41">
        <v>-344.26030977117728</v>
      </c>
    </row>
    <row r="2369" spans="1:21">
      <c r="A2369" s="35" t="s">
        <v>644</v>
      </c>
      <c r="B2369" s="36">
        <v>74.021093425347601</v>
      </c>
      <c r="C2369" s="36">
        <v>0.795254582667273</v>
      </c>
      <c r="D2369" s="36"/>
      <c r="E2369" s="66">
        <v>41.029797567766202</v>
      </c>
      <c r="F2369" s="66">
        <v>2.1563355066322898</v>
      </c>
      <c r="G2369" s="68">
        <v>0.109424560470644</v>
      </c>
      <c r="H2369" s="68">
        <v>2.45523390479126E-2</v>
      </c>
      <c r="I2369" s="66">
        <v>0.170149921754808</v>
      </c>
      <c r="J2369" s="36">
        <v>317.8</v>
      </c>
      <c r="K2369" s="36">
        <v>30.3</v>
      </c>
      <c r="L2369" s="36">
        <v>155.22999999999999</v>
      </c>
      <c r="M2369" s="36">
        <v>4.04</v>
      </c>
      <c r="N2369" s="36">
        <v>1789</v>
      </c>
      <c r="O2369" s="36">
        <v>205</v>
      </c>
      <c r="P2369" s="36"/>
      <c r="Q2369" s="36">
        <v>143.57</v>
      </c>
      <c r="R2369" s="36">
        <v>3.74</v>
      </c>
      <c r="T2369" s="41">
        <v>-104.72846743541844</v>
      </c>
      <c r="U2369" s="41">
        <v>-1052.4834117116536</v>
      </c>
    </row>
    <row r="2370" spans="1:21">
      <c r="A2370" s="35" t="s">
        <v>643</v>
      </c>
      <c r="B2370" s="36">
        <v>106.961583902318</v>
      </c>
      <c r="C2370" s="36">
        <v>0.98281965308217201</v>
      </c>
      <c r="D2370" s="36"/>
      <c r="E2370" s="66">
        <v>41.071081647523897</v>
      </c>
      <c r="F2370" s="66">
        <v>1.5697473902586201</v>
      </c>
      <c r="G2370" s="68">
        <v>4.8567860046876001E-2</v>
      </c>
      <c r="H2370" s="68">
        <v>5.1284690492602401E-3</v>
      </c>
      <c r="I2370" s="66">
        <v>-8.9326678322383002E-2</v>
      </c>
      <c r="J2370" s="36">
        <v>153.4</v>
      </c>
      <c r="K2370" s="36">
        <v>8.18</v>
      </c>
      <c r="L2370" s="36">
        <v>155.08000000000001</v>
      </c>
      <c r="M2370" s="36">
        <v>2.93</v>
      </c>
      <c r="N2370" s="36">
        <v>128</v>
      </c>
      <c r="O2370" s="36">
        <v>123</v>
      </c>
      <c r="P2370" s="36"/>
      <c r="Q2370" s="36">
        <v>155.16</v>
      </c>
      <c r="R2370" s="36">
        <v>2.93</v>
      </c>
      <c r="T2370" s="41">
        <v>1.0833118390508167</v>
      </c>
      <c r="U2370" s="41">
        <v>17.461955119938104</v>
      </c>
    </row>
    <row r="2371" spans="1:21">
      <c r="A2371" s="35" t="s">
        <v>642</v>
      </c>
      <c r="B2371" s="36">
        <v>117.31444423704301</v>
      </c>
      <c r="C2371" s="36">
        <v>0.67768927706135795</v>
      </c>
      <c r="D2371" s="36"/>
      <c r="E2371" s="66">
        <v>41.192023044972601</v>
      </c>
      <c r="F2371" s="66">
        <v>2.4804549897739299</v>
      </c>
      <c r="G2371" s="68">
        <v>0.116590776548047</v>
      </c>
      <c r="H2371" s="68">
        <v>2.6513865314579301E-2</v>
      </c>
      <c r="I2371" s="66">
        <v>-0.60080014367082901</v>
      </c>
      <c r="J2371" s="36">
        <v>334.5</v>
      </c>
      <c r="K2371" s="36">
        <v>38.200000000000003</v>
      </c>
      <c r="L2371" s="36">
        <v>154.63</v>
      </c>
      <c r="M2371" s="36">
        <v>4.5999999999999996</v>
      </c>
      <c r="N2371" s="36">
        <v>1904</v>
      </c>
      <c r="O2371" s="36">
        <v>204</v>
      </c>
      <c r="P2371" s="36"/>
      <c r="Q2371" s="36">
        <v>145.37</v>
      </c>
      <c r="R2371" s="36">
        <v>4.33</v>
      </c>
      <c r="T2371" s="41">
        <v>-116.32283515488587</v>
      </c>
      <c r="U2371" s="41">
        <v>-1131.326392032594</v>
      </c>
    </row>
    <row r="2372" spans="1:21">
      <c r="A2372" s="35" t="s">
        <v>641</v>
      </c>
      <c r="B2372" s="36">
        <v>52.4213789971013</v>
      </c>
      <c r="C2372" s="36">
        <v>1.06278367284915</v>
      </c>
      <c r="D2372" s="36"/>
      <c r="E2372" s="66">
        <v>41.436933596628897</v>
      </c>
      <c r="F2372" s="66">
        <v>1.90412505810529</v>
      </c>
      <c r="G2372" s="68">
        <v>9.0653783616295794E-2</v>
      </c>
      <c r="H2372" s="68">
        <v>1.52805262624971E-2</v>
      </c>
      <c r="I2372" s="66">
        <v>-0.36806502850164602</v>
      </c>
      <c r="J2372" s="36">
        <v>267.7</v>
      </c>
      <c r="K2372" s="36">
        <v>22.4</v>
      </c>
      <c r="L2372" s="36">
        <v>153.71</v>
      </c>
      <c r="M2372" s="36">
        <v>3.48</v>
      </c>
      <c r="N2372" s="36">
        <v>1439</v>
      </c>
      <c r="O2372" s="36">
        <v>161</v>
      </c>
      <c r="P2372" s="36"/>
      <c r="Q2372" s="36">
        <v>148.06</v>
      </c>
      <c r="R2372" s="36">
        <v>3.36</v>
      </c>
      <c r="T2372" s="41">
        <v>-74.15913083078523</v>
      </c>
      <c r="U2372" s="41">
        <v>-836.1785179884198</v>
      </c>
    </row>
    <row r="2373" spans="1:21">
      <c r="A2373" s="35" t="s">
        <v>640</v>
      </c>
      <c r="B2373" s="36">
        <v>110.01800176848801</v>
      </c>
      <c r="C2373" s="36">
        <v>0.85082163720440696</v>
      </c>
      <c r="D2373" s="36"/>
      <c r="E2373" s="66">
        <v>41.569909665596199</v>
      </c>
      <c r="F2373" s="66">
        <v>1.9493092404524499</v>
      </c>
      <c r="G2373" s="68">
        <v>5.4208506843278E-2</v>
      </c>
      <c r="H2373" s="68">
        <v>9.6088320433418608E-3</v>
      </c>
      <c r="I2373" s="66">
        <v>-0.24435901982558</v>
      </c>
      <c r="J2373" s="36">
        <v>167.8</v>
      </c>
      <c r="K2373" s="36">
        <v>15</v>
      </c>
      <c r="L2373" s="36">
        <v>153.24</v>
      </c>
      <c r="M2373" s="36">
        <v>3.55</v>
      </c>
      <c r="N2373" s="36">
        <v>378</v>
      </c>
      <c r="O2373" s="36">
        <v>199</v>
      </c>
      <c r="P2373" s="36"/>
      <c r="Q2373" s="36">
        <v>152.55000000000001</v>
      </c>
      <c r="R2373" s="36">
        <v>3.54</v>
      </c>
      <c r="T2373" s="41">
        <v>-9.5014356564865583</v>
      </c>
      <c r="U2373" s="41">
        <v>-146.67188723570868</v>
      </c>
    </row>
    <row r="2374" spans="1:21">
      <c r="A2374" s="35" t="s">
        <v>639</v>
      </c>
      <c r="B2374" s="36">
        <v>222.47500865405701</v>
      </c>
      <c r="C2374" s="36">
        <v>0.53555060185068804</v>
      </c>
      <c r="D2374" s="36"/>
      <c r="E2374" s="66">
        <v>41.862602881920701</v>
      </c>
      <c r="F2374" s="66">
        <v>1.0819733744089399</v>
      </c>
      <c r="G2374" s="68">
        <v>4.9047558798418302E-2</v>
      </c>
      <c r="H2374" s="68">
        <v>3.13851379133263E-3</v>
      </c>
      <c r="I2374" s="66">
        <v>0.10157201064573899</v>
      </c>
      <c r="J2374" s="36">
        <v>151.86000000000001</v>
      </c>
      <c r="K2374" s="36">
        <v>4.6500000000000004</v>
      </c>
      <c r="L2374" s="36">
        <v>152.19</v>
      </c>
      <c r="M2374" s="36">
        <v>1.94</v>
      </c>
      <c r="N2374" s="36">
        <v>146.80000000000001</v>
      </c>
      <c r="O2374" s="36">
        <v>74.2</v>
      </c>
      <c r="P2374" s="36"/>
      <c r="Q2374" s="36">
        <v>152.21</v>
      </c>
      <c r="R2374" s="36">
        <v>1.94</v>
      </c>
      <c r="T2374" s="41">
        <v>0.21683422038240624</v>
      </c>
      <c r="U2374" s="41">
        <v>3.5416255995794641</v>
      </c>
    </row>
    <row r="2375" spans="1:21">
      <c r="A2375" s="35" t="s">
        <v>638</v>
      </c>
      <c r="B2375" s="36">
        <v>73.711907847393306</v>
      </c>
      <c r="C2375" s="36">
        <v>0.98785650025887795</v>
      </c>
      <c r="D2375" s="36"/>
      <c r="E2375" s="66">
        <v>41.941920017276097</v>
      </c>
      <c r="F2375" s="66">
        <v>2.0404718847383498</v>
      </c>
      <c r="G2375" s="68">
        <v>4.8930538811004398E-2</v>
      </c>
      <c r="H2375" s="68">
        <v>6.8182932849166602E-3</v>
      </c>
      <c r="I2375" s="66">
        <v>-3.4031217130012E-3</v>
      </c>
      <c r="J2375" s="36">
        <v>151.30000000000001</v>
      </c>
      <c r="K2375" s="36">
        <v>10.4</v>
      </c>
      <c r="L2375" s="36">
        <v>151.9</v>
      </c>
      <c r="M2375" s="36">
        <v>3.65</v>
      </c>
      <c r="N2375" s="36">
        <v>142</v>
      </c>
      <c r="O2375" s="36">
        <v>163</v>
      </c>
      <c r="P2375" s="36"/>
      <c r="Q2375" s="36">
        <v>151.94</v>
      </c>
      <c r="R2375" s="36">
        <v>3.65</v>
      </c>
      <c r="T2375" s="41">
        <v>0.39499670836075984</v>
      </c>
      <c r="U2375" s="41">
        <v>6.5174456879526037</v>
      </c>
    </row>
    <row r="2376" spans="1:21">
      <c r="A2376" s="35" t="s">
        <v>637</v>
      </c>
      <c r="B2376" s="36">
        <v>161.446653518598</v>
      </c>
      <c r="C2376" s="36">
        <v>0.65770121393112402</v>
      </c>
      <c r="D2376" s="36"/>
      <c r="E2376" s="66">
        <v>41.948908663687703</v>
      </c>
      <c r="F2376" s="66">
        <v>1.77678752990887</v>
      </c>
      <c r="G2376" s="68">
        <v>5.4334668365555901E-2</v>
      </c>
      <c r="H2376" s="68">
        <v>5.2756652982515698E-3</v>
      </c>
      <c r="I2376" s="66">
        <v>-0.28836726896235898</v>
      </c>
      <c r="J2376" s="36">
        <v>166.68</v>
      </c>
      <c r="K2376" s="36">
        <v>9.01</v>
      </c>
      <c r="L2376" s="36">
        <v>151.87</v>
      </c>
      <c r="M2376" s="36">
        <v>3.18</v>
      </c>
      <c r="N2376" s="36">
        <v>383</v>
      </c>
      <c r="O2376" s="36">
        <v>110</v>
      </c>
      <c r="P2376" s="36"/>
      <c r="Q2376" s="36">
        <v>150.88</v>
      </c>
      <c r="R2376" s="36">
        <v>3.16</v>
      </c>
      <c r="T2376" s="41">
        <v>-9.7517613748600791</v>
      </c>
      <c r="U2376" s="41">
        <v>-152.18937248962928</v>
      </c>
    </row>
    <row r="2377" spans="1:21">
      <c r="A2377" s="35" t="s">
        <v>636</v>
      </c>
      <c r="B2377" s="36">
        <v>156.62667180853501</v>
      </c>
      <c r="C2377" s="36">
        <v>0.617965285027962</v>
      </c>
      <c r="D2377" s="36"/>
      <c r="E2377" s="66">
        <v>41.968077284721502</v>
      </c>
      <c r="F2377" s="66">
        <v>2.4436763620494402</v>
      </c>
      <c r="G2377" s="68">
        <v>6.2621852489899599E-2</v>
      </c>
      <c r="H2377" s="68">
        <v>1.3556047522331799E-2</v>
      </c>
      <c r="I2377" s="66">
        <v>-0.42396405691803501</v>
      </c>
      <c r="J2377" s="36">
        <v>189.8</v>
      </c>
      <c r="K2377" s="36">
        <v>21.4</v>
      </c>
      <c r="L2377" s="36">
        <v>151.79</v>
      </c>
      <c r="M2377" s="36">
        <v>4.3600000000000003</v>
      </c>
      <c r="N2377" s="36">
        <v>694</v>
      </c>
      <c r="O2377" s="36">
        <v>232</v>
      </c>
      <c r="P2377" s="36"/>
      <c r="Q2377" s="36">
        <v>149.24</v>
      </c>
      <c r="R2377" s="36">
        <v>4.29</v>
      </c>
      <c r="T2377" s="41">
        <v>-25.04117530799132</v>
      </c>
      <c r="U2377" s="41">
        <v>-357.21061993543714</v>
      </c>
    </row>
    <row r="2378" spans="1:21">
      <c r="A2378" s="35" t="s">
        <v>635</v>
      </c>
      <c r="B2378" s="36">
        <v>154.864996386233</v>
      </c>
      <c r="C2378" s="36">
        <v>5.3750645566848902</v>
      </c>
      <c r="D2378" s="36"/>
      <c r="E2378" s="66">
        <v>42.103147594976903</v>
      </c>
      <c r="F2378" s="66">
        <v>2.6512378051477699</v>
      </c>
      <c r="G2378" s="68">
        <v>4.5055910811424599E-2</v>
      </c>
      <c r="H2378" s="68">
        <v>3.7542885327936301E-3</v>
      </c>
      <c r="I2378" s="66">
        <v>-0.17812198997228201</v>
      </c>
      <c r="J2378" s="36">
        <v>139.82</v>
      </c>
      <c r="K2378" s="36">
        <v>7.44</v>
      </c>
      <c r="L2378" s="36">
        <v>151.33000000000001</v>
      </c>
      <c r="M2378" s="36">
        <v>4.71</v>
      </c>
      <c r="N2378" s="36">
        <v>1.6000000000000001E-4</v>
      </c>
      <c r="O2378" s="36">
        <v>97.209400000000002</v>
      </c>
      <c r="P2378" s="36"/>
      <c r="Q2378" s="36">
        <v>152.08000000000001</v>
      </c>
      <c r="R2378" s="36">
        <v>4.7300000000000004</v>
      </c>
      <c r="T2378" s="41">
        <v>7.6058944029604296</v>
      </c>
      <c r="U2378" s="41">
        <v>99.999894270798919</v>
      </c>
    </row>
    <row r="2379" spans="1:21">
      <c r="A2379" s="35" t="s">
        <v>634</v>
      </c>
      <c r="B2379" s="36">
        <v>50.2382684814527</v>
      </c>
      <c r="C2379" s="36">
        <v>1.3112207153615401</v>
      </c>
      <c r="D2379" s="36"/>
      <c r="E2379" s="66">
        <v>42.208697627064197</v>
      </c>
      <c r="F2379" s="66">
        <v>1.73920375647895</v>
      </c>
      <c r="G2379" s="68">
        <v>4.9605889925469798E-2</v>
      </c>
      <c r="H2379" s="68">
        <v>6.0795507692332296E-3</v>
      </c>
      <c r="I2379" s="66">
        <v>-2.9893210088522301E-2</v>
      </c>
      <c r="J2379" s="36">
        <v>152.41</v>
      </c>
      <c r="K2379" s="36">
        <v>9.26</v>
      </c>
      <c r="L2379" s="36">
        <v>150.94</v>
      </c>
      <c r="M2379" s="36">
        <v>3.07</v>
      </c>
      <c r="N2379" s="36">
        <v>175</v>
      </c>
      <c r="O2379" s="36">
        <v>143</v>
      </c>
      <c r="P2379" s="36"/>
      <c r="Q2379" s="36">
        <v>150.87</v>
      </c>
      <c r="R2379" s="36">
        <v>3.07</v>
      </c>
      <c r="T2379" s="41">
        <v>-0.97389691268053458</v>
      </c>
      <c r="U2379" s="41">
        <v>-15.940108652444682</v>
      </c>
    </row>
    <row r="2380" spans="1:21">
      <c r="A2380" s="35" t="s">
        <v>633</v>
      </c>
      <c r="B2380" s="36">
        <v>151.72064198352399</v>
      </c>
      <c r="C2380" s="36">
        <v>0.69836169317968699</v>
      </c>
      <c r="D2380" s="36"/>
      <c r="E2380" s="66">
        <v>42.234511193665902</v>
      </c>
      <c r="F2380" s="66">
        <v>1.60260124867292</v>
      </c>
      <c r="G2380" s="68">
        <v>5.7707732667544601E-2</v>
      </c>
      <c r="H2380" s="68">
        <v>8.4831136344890295E-3</v>
      </c>
      <c r="I2380" s="66">
        <v>0.102332671761574</v>
      </c>
      <c r="J2380" s="36">
        <v>175.2</v>
      </c>
      <c r="K2380" s="36">
        <v>11.9</v>
      </c>
      <c r="L2380" s="36">
        <v>150.87</v>
      </c>
      <c r="M2380" s="36">
        <v>2.82</v>
      </c>
      <c r="N2380" s="36">
        <v>517</v>
      </c>
      <c r="O2380" s="36">
        <v>162</v>
      </c>
      <c r="P2380" s="36"/>
      <c r="Q2380" s="36">
        <v>149.25</v>
      </c>
      <c r="R2380" s="36">
        <v>2.79</v>
      </c>
      <c r="T2380" s="41">
        <v>-16.12646649433286</v>
      </c>
      <c r="U2380" s="41">
        <v>-242.67912772585669</v>
      </c>
    </row>
    <row r="2381" spans="1:21">
      <c r="A2381" s="35" t="s">
        <v>632</v>
      </c>
      <c r="B2381" s="36">
        <v>121.389574000811</v>
      </c>
      <c r="C2381" s="36">
        <v>0.726693368589169</v>
      </c>
      <c r="D2381" s="36"/>
      <c r="E2381" s="66">
        <v>42.3063690884374</v>
      </c>
      <c r="F2381" s="66">
        <v>1.7141363426915801</v>
      </c>
      <c r="G2381" s="68">
        <v>4.9866198535963802E-2</v>
      </c>
      <c r="H2381" s="68">
        <v>3.9753365107038398E-3</v>
      </c>
      <c r="I2381" s="66">
        <v>0.48187062558728</v>
      </c>
      <c r="J2381" s="36">
        <v>152.93</v>
      </c>
      <c r="K2381" s="36">
        <v>4.99</v>
      </c>
      <c r="L2381" s="36">
        <v>150.59</v>
      </c>
      <c r="M2381" s="36">
        <v>3.01</v>
      </c>
      <c r="N2381" s="36">
        <v>189.3</v>
      </c>
      <c r="O2381" s="36">
        <v>93.3</v>
      </c>
      <c r="P2381" s="36"/>
      <c r="Q2381" s="36">
        <v>150.43</v>
      </c>
      <c r="R2381" s="36">
        <v>3</v>
      </c>
      <c r="T2381" s="41">
        <v>-1.553888040374529</v>
      </c>
      <c r="U2381" s="41">
        <v>-25.705558137990575</v>
      </c>
    </row>
    <row r="2382" spans="1:21">
      <c r="A2382" s="35" t="s">
        <v>631</v>
      </c>
      <c r="B2382" s="36">
        <v>172.50277167246699</v>
      </c>
      <c r="C2382" s="36">
        <v>2.0890730346984401</v>
      </c>
      <c r="D2382" s="36"/>
      <c r="E2382" s="66">
        <v>42.463464812815999</v>
      </c>
      <c r="F2382" s="66">
        <v>1.4393785387000999</v>
      </c>
      <c r="G2382" s="68">
        <v>5.3317084293120799E-2</v>
      </c>
      <c r="H2382" s="68">
        <v>4.2562290335281701E-3</v>
      </c>
      <c r="I2382" s="66">
        <v>0.48527378933922399</v>
      </c>
      <c r="J2382" s="36">
        <v>162.02000000000001</v>
      </c>
      <c r="K2382" s="36">
        <v>5.28</v>
      </c>
      <c r="L2382" s="36">
        <v>150.06</v>
      </c>
      <c r="M2382" s="36">
        <v>2.52</v>
      </c>
      <c r="N2382" s="36">
        <v>340.6</v>
      </c>
      <c r="O2382" s="36">
        <v>91.3</v>
      </c>
      <c r="P2382" s="36"/>
      <c r="Q2382" s="36">
        <v>149.27000000000001</v>
      </c>
      <c r="R2382" s="36">
        <v>2.5</v>
      </c>
      <c r="T2382" s="41">
        <v>-7.9701452752232491</v>
      </c>
      <c r="U2382" s="41">
        <v>-126.97587631614023</v>
      </c>
    </row>
    <row r="2383" spans="1:21">
      <c r="A2383" s="35" t="s">
        <v>630</v>
      </c>
      <c r="B2383" s="36">
        <v>338.27606195187099</v>
      </c>
      <c r="C2383" s="36">
        <v>0.40855000153801402</v>
      </c>
      <c r="D2383" s="36"/>
      <c r="E2383" s="66">
        <v>42.593255230173398</v>
      </c>
      <c r="F2383" s="66">
        <v>1.34251867356425</v>
      </c>
      <c r="G2383" s="68">
        <v>5.0971943618098502E-2</v>
      </c>
      <c r="H2383" s="68">
        <v>2.0702988575502499E-3</v>
      </c>
      <c r="I2383" s="66">
        <v>0.24599257598454299</v>
      </c>
      <c r="J2383" s="36">
        <v>155.1</v>
      </c>
      <c r="K2383" s="36">
        <v>3.25</v>
      </c>
      <c r="L2383" s="36">
        <v>149.61000000000001</v>
      </c>
      <c r="M2383" s="36">
        <v>2.33</v>
      </c>
      <c r="N2383" s="36">
        <v>239.8</v>
      </c>
      <c r="O2383" s="36">
        <v>47.5</v>
      </c>
      <c r="P2383" s="36"/>
      <c r="Q2383" s="36">
        <v>149.25</v>
      </c>
      <c r="R2383" s="36">
        <v>2.3199999999999998</v>
      </c>
      <c r="T2383" s="41">
        <v>-3.6695408060958363</v>
      </c>
      <c r="U2383" s="41">
        <v>-60.283403515807763</v>
      </c>
    </row>
    <row r="2384" spans="1:21">
      <c r="A2384" s="35" t="s">
        <v>629</v>
      </c>
      <c r="B2384" s="36">
        <v>140.18929266906301</v>
      </c>
      <c r="C2384" s="36">
        <v>0.44607649284124901</v>
      </c>
      <c r="D2384" s="36"/>
      <c r="E2384" s="66">
        <v>42.782131283076701</v>
      </c>
      <c r="F2384" s="66">
        <v>2.0609752085004698</v>
      </c>
      <c r="G2384" s="68">
        <v>6.1660278215989898E-2</v>
      </c>
      <c r="H2384" s="68">
        <v>5.7601717788210603E-3</v>
      </c>
      <c r="I2384" s="66">
        <v>-0.100921298588488</v>
      </c>
      <c r="J2384" s="36">
        <v>184.08</v>
      </c>
      <c r="K2384" s="36">
        <v>9.24</v>
      </c>
      <c r="L2384" s="36">
        <v>148.94999999999999</v>
      </c>
      <c r="M2384" s="36">
        <v>3.55</v>
      </c>
      <c r="N2384" s="36">
        <v>663</v>
      </c>
      <c r="O2384" s="36">
        <v>101</v>
      </c>
      <c r="P2384" s="36"/>
      <c r="Q2384" s="36">
        <v>147.28</v>
      </c>
      <c r="R2384" s="36">
        <v>3.51</v>
      </c>
      <c r="T2384" s="41">
        <v>-23.585095669687835</v>
      </c>
      <c r="U2384" s="41">
        <v>-345.11581067472304</v>
      </c>
    </row>
    <row r="2385" spans="1:21">
      <c r="A2385" s="35" t="s">
        <v>628</v>
      </c>
      <c r="B2385" s="36">
        <v>276.47746637937399</v>
      </c>
      <c r="C2385" s="36">
        <v>0.60137846717106702</v>
      </c>
      <c r="D2385" s="36"/>
      <c r="E2385" s="66">
        <v>42.842891932098397</v>
      </c>
      <c r="F2385" s="66">
        <v>1.3286119257893201</v>
      </c>
      <c r="G2385" s="68">
        <v>5.0347677356967602E-2</v>
      </c>
      <c r="H2385" s="68">
        <v>3.0312416320914101E-3</v>
      </c>
      <c r="I2385" s="66">
        <v>-9.8111106789334906E-2</v>
      </c>
      <c r="J2385" s="36">
        <v>152.29</v>
      </c>
      <c r="K2385" s="36">
        <v>4.95</v>
      </c>
      <c r="L2385" s="36">
        <v>148.75</v>
      </c>
      <c r="M2385" s="36">
        <v>2.2799999999999998</v>
      </c>
      <c r="N2385" s="36">
        <v>207.8</v>
      </c>
      <c r="O2385" s="36">
        <v>69.2</v>
      </c>
      <c r="P2385" s="36"/>
      <c r="Q2385" s="36">
        <v>148.58000000000001</v>
      </c>
      <c r="R2385" s="36">
        <v>2.2799999999999998</v>
      </c>
      <c r="T2385" s="41">
        <v>-2.3798319327731039</v>
      </c>
      <c r="U2385" s="41">
        <v>-39.697478991596647</v>
      </c>
    </row>
    <row r="2386" spans="1:21">
      <c r="A2386" s="35" t="s">
        <v>627</v>
      </c>
      <c r="B2386" s="36">
        <v>343.11093613678503</v>
      </c>
      <c r="C2386" s="36">
        <v>0.41612140939733</v>
      </c>
      <c r="D2386" s="36"/>
      <c r="E2386" s="66">
        <v>42.891037595787303</v>
      </c>
      <c r="F2386" s="66">
        <v>1.1358487739400001</v>
      </c>
      <c r="G2386" s="68">
        <v>5.45467756375482E-2</v>
      </c>
      <c r="H2386" s="68">
        <v>3.3522478222926802E-3</v>
      </c>
      <c r="I2386" s="66">
        <v>0.229959934637393</v>
      </c>
      <c r="J2386" s="36">
        <v>163.86</v>
      </c>
      <c r="K2386" s="36">
        <v>4.6900000000000004</v>
      </c>
      <c r="L2386" s="36">
        <v>148.58000000000001</v>
      </c>
      <c r="M2386" s="36">
        <v>1.95</v>
      </c>
      <c r="N2386" s="36">
        <v>390.8</v>
      </c>
      <c r="O2386" s="36">
        <v>70</v>
      </c>
      <c r="P2386" s="36"/>
      <c r="Q2386" s="36">
        <v>147.56</v>
      </c>
      <c r="R2386" s="36">
        <v>1.94</v>
      </c>
      <c r="T2386" s="41">
        <v>-10.284022075649482</v>
      </c>
      <c r="U2386" s="41">
        <v>-163.02328711805089</v>
      </c>
    </row>
    <row r="2387" spans="1:21">
      <c r="A2387" s="35" t="s">
        <v>626</v>
      </c>
      <c r="B2387" s="36">
        <v>66.508531898593702</v>
      </c>
      <c r="C2387" s="36">
        <v>1.2864735315037501</v>
      </c>
      <c r="D2387" s="36"/>
      <c r="E2387" s="66">
        <v>42.916965399447697</v>
      </c>
      <c r="F2387" s="66">
        <v>2.1945183722316401</v>
      </c>
      <c r="G2387" s="68">
        <v>4.8735265110368201E-2</v>
      </c>
      <c r="H2387" s="68">
        <v>6.0266184989234998E-3</v>
      </c>
      <c r="I2387" s="66">
        <v>0.31039808268998598</v>
      </c>
      <c r="J2387" s="36">
        <v>147.53</v>
      </c>
      <c r="K2387" s="36">
        <v>8.09</v>
      </c>
      <c r="L2387" s="36">
        <v>148.47</v>
      </c>
      <c r="M2387" s="36">
        <v>3.74</v>
      </c>
      <c r="N2387" s="36">
        <v>132</v>
      </c>
      <c r="O2387" s="36">
        <v>145</v>
      </c>
      <c r="P2387" s="36"/>
      <c r="Q2387" s="36">
        <v>148.54</v>
      </c>
      <c r="R2387" s="36">
        <v>3.75</v>
      </c>
      <c r="T2387" s="41">
        <v>0.63312453694348869</v>
      </c>
      <c r="U2387" s="41">
        <v>11.093150131339664</v>
      </c>
    </row>
    <row r="2388" spans="1:21">
      <c r="A2388" s="35" t="s">
        <v>625</v>
      </c>
      <c r="B2388" s="36">
        <v>156.00309173286499</v>
      </c>
      <c r="C2388" s="36">
        <v>0.64467214063582801</v>
      </c>
      <c r="D2388" s="36"/>
      <c r="E2388" s="66">
        <v>42.9759566842054</v>
      </c>
      <c r="F2388" s="66">
        <v>2.0377571653601998</v>
      </c>
      <c r="G2388" s="68">
        <v>5.4835925012179897E-2</v>
      </c>
      <c r="H2388" s="68">
        <v>4.9089575359993398E-3</v>
      </c>
      <c r="I2388" s="66">
        <v>-5.0941646515502897E-2</v>
      </c>
      <c r="J2388" s="36">
        <v>164.37</v>
      </c>
      <c r="K2388" s="36">
        <v>7.84</v>
      </c>
      <c r="L2388" s="36">
        <v>148.27000000000001</v>
      </c>
      <c r="M2388" s="36">
        <v>3.48</v>
      </c>
      <c r="N2388" s="36">
        <v>403</v>
      </c>
      <c r="O2388" s="36">
        <v>100</v>
      </c>
      <c r="P2388" s="36"/>
      <c r="Q2388" s="36">
        <v>147.51</v>
      </c>
      <c r="R2388" s="36">
        <v>3.46</v>
      </c>
      <c r="T2388" s="41">
        <v>-10.858568827139672</v>
      </c>
      <c r="U2388" s="41">
        <v>-171.80144331287514</v>
      </c>
    </row>
    <row r="2389" spans="1:21">
      <c r="A2389" s="35" t="s">
        <v>624</v>
      </c>
      <c r="B2389" s="36">
        <v>118.759789094551</v>
      </c>
      <c r="C2389" s="36">
        <v>2.4743985425201598</v>
      </c>
      <c r="D2389" s="36"/>
      <c r="E2389" s="66">
        <v>43.179992765356303</v>
      </c>
      <c r="F2389" s="66">
        <v>1.6120160871910201</v>
      </c>
      <c r="G2389" s="68">
        <v>4.9399140272681198E-2</v>
      </c>
      <c r="H2389" s="68">
        <v>4.9231485539466503E-3</v>
      </c>
      <c r="I2389" s="66">
        <v>0.32534034205739298</v>
      </c>
      <c r="J2389" s="36">
        <v>148.66</v>
      </c>
      <c r="K2389" s="36">
        <v>6.48</v>
      </c>
      <c r="L2389" s="36">
        <v>147.59</v>
      </c>
      <c r="M2389" s="36">
        <v>2.72</v>
      </c>
      <c r="N2389" s="36">
        <v>166</v>
      </c>
      <c r="O2389" s="36">
        <v>116</v>
      </c>
      <c r="P2389" s="36"/>
      <c r="Q2389" s="36">
        <v>147.52000000000001</v>
      </c>
      <c r="R2389" s="36">
        <v>2.72</v>
      </c>
      <c r="T2389" s="41">
        <v>-0.72498136730130303</v>
      </c>
      <c r="U2389" s="41">
        <v>-12.473744833660815</v>
      </c>
    </row>
    <row r="2390" spans="1:21">
      <c r="A2390" s="35" t="s">
        <v>623</v>
      </c>
      <c r="B2390" s="36">
        <v>121.14086384058101</v>
      </c>
      <c r="C2390" s="36">
        <v>0.60180092014768705</v>
      </c>
      <c r="D2390" s="36"/>
      <c r="E2390" s="66">
        <v>43.194011570817601</v>
      </c>
      <c r="F2390" s="66">
        <v>1.5150922166994301</v>
      </c>
      <c r="G2390" s="68">
        <v>0.11606463640176</v>
      </c>
      <c r="H2390" s="68">
        <v>2.28648280418326E-2</v>
      </c>
      <c r="I2390" s="66">
        <v>-0.24317449655197701</v>
      </c>
      <c r="J2390" s="36">
        <v>320</v>
      </c>
      <c r="K2390" s="36">
        <v>28.6</v>
      </c>
      <c r="L2390" s="36">
        <v>147.56</v>
      </c>
      <c r="M2390" s="36">
        <v>2.57</v>
      </c>
      <c r="N2390" s="36">
        <v>1896</v>
      </c>
      <c r="O2390" s="36">
        <v>177</v>
      </c>
      <c r="P2390" s="36"/>
      <c r="Q2390" s="36">
        <v>138.79</v>
      </c>
      <c r="R2390" s="36">
        <v>2.42</v>
      </c>
      <c r="T2390" s="41">
        <v>-116.86093792355652</v>
      </c>
      <c r="U2390" s="41">
        <v>-1184.9010571970725</v>
      </c>
    </row>
    <row r="2391" spans="1:21">
      <c r="A2391" s="35" t="s">
        <v>622</v>
      </c>
      <c r="B2391" s="36">
        <v>270.48625130686202</v>
      </c>
      <c r="C2391" s="36">
        <v>0.478701598523466</v>
      </c>
      <c r="D2391" s="36"/>
      <c r="E2391" s="66">
        <v>43.650845093963298</v>
      </c>
      <c r="F2391" s="66">
        <v>1.6716480269106899</v>
      </c>
      <c r="G2391" s="68">
        <v>4.9006228679349798E-2</v>
      </c>
      <c r="H2391" s="68">
        <v>2.7814503966341899E-3</v>
      </c>
      <c r="I2391" s="66">
        <v>0.575037479692459</v>
      </c>
      <c r="J2391" s="36">
        <v>146.06</v>
      </c>
      <c r="K2391" s="36">
        <v>3.19</v>
      </c>
      <c r="L2391" s="36">
        <v>146.02000000000001</v>
      </c>
      <c r="M2391" s="36">
        <v>2.76</v>
      </c>
      <c r="N2391" s="36">
        <v>146.80000000000001</v>
      </c>
      <c r="O2391" s="36">
        <v>67</v>
      </c>
      <c r="P2391" s="36"/>
      <c r="Q2391" s="36">
        <v>146.01</v>
      </c>
      <c r="R2391" s="36">
        <v>2.76</v>
      </c>
      <c r="T2391" s="41">
        <v>-2.7393507738660484E-2</v>
      </c>
      <c r="U2391" s="41">
        <v>-0.53417340090398646</v>
      </c>
    </row>
    <row r="2392" spans="1:21">
      <c r="A2392" s="35" t="s">
        <v>621</v>
      </c>
      <c r="B2392" s="36">
        <v>69.959206760518597</v>
      </c>
      <c r="C2392" s="36">
        <v>0.94253193915212297</v>
      </c>
      <c r="D2392" s="36"/>
      <c r="E2392" s="66">
        <v>43.691198082174999</v>
      </c>
      <c r="F2392" s="66">
        <v>1.4963878767052701</v>
      </c>
      <c r="G2392" s="68">
        <v>5.2893213804318703E-2</v>
      </c>
      <c r="H2392" s="68">
        <v>7.9327235060334608E-3</v>
      </c>
      <c r="I2392" s="66">
        <v>0.46426182991453702</v>
      </c>
      <c r="J2392" s="36">
        <v>156.69999999999999</v>
      </c>
      <c r="K2392" s="36">
        <v>9.9499999999999993</v>
      </c>
      <c r="L2392" s="36">
        <v>145.88999999999999</v>
      </c>
      <c r="M2392" s="36">
        <v>2.48</v>
      </c>
      <c r="N2392" s="36">
        <v>323</v>
      </c>
      <c r="O2392" s="36">
        <v>170</v>
      </c>
      <c r="P2392" s="36"/>
      <c r="Q2392" s="36">
        <v>145.16999999999999</v>
      </c>
      <c r="R2392" s="36">
        <v>2.46</v>
      </c>
      <c r="T2392" s="41">
        <v>-7.4096922338748401</v>
      </c>
      <c r="U2392" s="41">
        <v>-121.39968469394751</v>
      </c>
    </row>
    <row r="2393" spans="1:21">
      <c r="A2393" s="35" t="s">
        <v>620</v>
      </c>
      <c r="B2393" s="36">
        <v>97.9039374518362</v>
      </c>
      <c r="C2393" s="36">
        <v>2.9618637935768302</v>
      </c>
      <c r="D2393" s="36"/>
      <c r="E2393" s="66">
        <v>43.696123164784602</v>
      </c>
      <c r="F2393" s="66">
        <v>1.68122788388712</v>
      </c>
      <c r="G2393" s="68">
        <v>5.4197959328719798E-2</v>
      </c>
      <c r="H2393" s="68">
        <v>7.5027448653771601E-3</v>
      </c>
      <c r="I2393" s="66">
        <v>0.43512513043676698</v>
      </c>
      <c r="J2393" s="36">
        <v>160.22999999999999</v>
      </c>
      <c r="K2393" s="36">
        <v>9.36</v>
      </c>
      <c r="L2393" s="36">
        <v>145.85</v>
      </c>
      <c r="M2393" s="36">
        <v>2.77</v>
      </c>
      <c r="N2393" s="36">
        <v>378</v>
      </c>
      <c r="O2393" s="36">
        <v>156</v>
      </c>
      <c r="P2393" s="36"/>
      <c r="Q2393" s="36">
        <v>144.9</v>
      </c>
      <c r="R2393" s="36">
        <v>2.75</v>
      </c>
      <c r="T2393" s="41">
        <v>-9.8594446348988658</v>
      </c>
      <c r="U2393" s="41">
        <v>-159.17038052793967</v>
      </c>
    </row>
    <row r="2394" spans="1:21">
      <c r="A2394" s="35" t="s">
        <v>619</v>
      </c>
      <c r="B2394" s="36">
        <v>259.15142066223501</v>
      </c>
      <c r="C2394" s="36">
        <v>15.738884138975701</v>
      </c>
      <c r="D2394" s="36"/>
      <c r="E2394" s="66">
        <v>43.702998192130501</v>
      </c>
      <c r="F2394" s="66">
        <v>1.2852103038137399</v>
      </c>
      <c r="G2394" s="68">
        <v>4.95478769486008E-2</v>
      </c>
      <c r="H2394" s="68">
        <v>2.5367869298181002E-3</v>
      </c>
      <c r="I2394" s="66">
        <v>0.49078362747377702</v>
      </c>
      <c r="J2394" s="36">
        <v>147.29</v>
      </c>
      <c r="K2394" s="36">
        <v>3.04</v>
      </c>
      <c r="L2394" s="36">
        <v>145.85</v>
      </c>
      <c r="M2394" s="36">
        <v>2.13</v>
      </c>
      <c r="N2394" s="36">
        <v>170.5</v>
      </c>
      <c r="O2394" s="36">
        <v>59</v>
      </c>
      <c r="P2394" s="36"/>
      <c r="Q2394" s="36">
        <v>145.76</v>
      </c>
      <c r="R2394" s="36">
        <v>2.13</v>
      </c>
      <c r="T2394" s="41">
        <v>-0.98731573534453043</v>
      </c>
      <c r="U2394" s="41">
        <v>-16.90092560850189</v>
      </c>
    </row>
    <row r="2395" spans="1:21">
      <c r="A2395" s="35" t="s">
        <v>618</v>
      </c>
      <c r="B2395" s="36">
        <v>168.27544842618801</v>
      </c>
      <c r="C2395" s="36">
        <v>5.6278467349530903</v>
      </c>
      <c r="D2395" s="36"/>
      <c r="E2395" s="66">
        <v>43.807632288626003</v>
      </c>
      <c r="F2395" s="66">
        <v>1.6417800262509601</v>
      </c>
      <c r="G2395" s="68">
        <v>4.5793376522590398E-2</v>
      </c>
      <c r="H2395" s="68">
        <v>2.9323981421142502E-3</v>
      </c>
      <c r="I2395" s="66">
        <v>0.149962487024451</v>
      </c>
      <c r="J2395" s="36">
        <v>136.66999999999999</v>
      </c>
      <c r="K2395" s="36">
        <v>4.38</v>
      </c>
      <c r="L2395" s="36">
        <v>145.49</v>
      </c>
      <c r="M2395" s="36">
        <v>2.69</v>
      </c>
      <c r="N2395" s="36">
        <v>1.8000000000000001E-4</v>
      </c>
      <c r="O2395" s="36">
        <v>71.761629999999997</v>
      </c>
      <c r="P2395" s="36"/>
      <c r="Q2395" s="36">
        <v>146.07</v>
      </c>
      <c r="R2395" s="36">
        <v>2.7</v>
      </c>
      <c r="T2395" s="41">
        <v>6.0622723211217409</v>
      </c>
      <c r="U2395" s="41">
        <v>99.999876280156712</v>
      </c>
    </row>
    <row r="2396" spans="1:21">
      <c r="A2396" s="35" t="s">
        <v>617</v>
      </c>
      <c r="B2396" s="36">
        <v>125.0284416321</v>
      </c>
      <c r="C2396" s="36">
        <v>0.68045261375841404</v>
      </c>
      <c r="D2396" s="36"/>
      <c r="E2396" s="66">
        <v>44.230327081910701</v>
      </c>
      <c r="F2396" s="66">
        <v>3.2903340714495499</v>
      </c>
      <c r="G2396" s="68">
        <v>5.0236504684166398E-2</v>
      </c>
      <c r="H2396" s="68">
        <v>4.6072542391305199E-3</v>
      </c>
      <c r="I2396" s="66">
        <v>0.42007023674607402</v>
      </c>
      <c r="J2396" s="36">
        <v>147.56</v>
      </c>
      <c r="K2396" s="36">
        <v>6.22</v>
      </c>
      <c r="L2396" s="36">
        <v>144.12</v>
      </c>
      <c r="M2396" s="36">
        <v>5.3</v>
      </c>
      <c r="N2396" s="36">
        <v>203</v>
      </c>
      <c r="O2396" s="36">
        <v>106</v>
      </c>
      <c r="P2396" s="36"/>
      <c r="Q2396" s="36">
        <v>143.9</v>
      </c>
      <c r="R2396" s="36">
        <v>5.29</v>
      </c>
      <c r="T2396" s="41">
        <v>-2.386899805717456</v>
      </c>
      <c r="U2396" s="41">
        <v>-40.854843186233694</v>
      </c>
    </row>
    <row r="2397" spans="1:21">
      <c r="A2397" s="35" t="s">
        <v>616</v>
      </c>
      <c r="B2397" s="36">
        <v>98.354658329321197</v>
      </c>
      <c r="C2397" s="36">
        <v>3.4529163373078902</v>
      </c>
      <c r="D2397" s="36"/>
      <c r="E2397" s="66">
        <v>44.5640539932729</v>
      </c>
      <c r="F2397" s="66">
        <v>1.3555198901649901</v>
      </c>
      <c r="G2397" s="68">
        <v>6.8715247146843295E-2</v>
      </c>
      <c r="H2397" s="68">
        <v>8.3561572353049798E-3</v>
      </c>
      <c r="I2397" s="66">
        <v>0.298004067929866</v>
      </c>
      <c r="J2397" s="36">
        <v>195.6</v>
      </c>
      <c r="K2397" s="36">
        <v>10.4</v>
      </c>
      <c r="L2397" s="36">
        <v>143.07</v>
      </c>
      <c r="M2397" s="36">
        <v>2.16</v>
      </c>
      <c r="N2397" s="36">
        <v>889</v>
      </c>
      <c r="O2397" s="36">
        <v>126</v>
      </c>
      <c r="P2397" s="36"/>
      <c r="Q2397" s="36">
        <v>139.54</v>
      </c>
      <c r="R2397" s="36">
        <v>2.11</v>
      </c>
      <c r="T2397" s="41">
        <v>-36.716292723841477</v>
      </c>
      <c r="U2397" s="41">
        <v>-521.37415251275604</v>
      </c>
    </row>
    <row r="2398" spans="1:21">
      <c r="A2398" s="35" t="s">
        <v>615</v>
      </c>
      <c r="B2398" s="36">
        <v>352.58358364000202</v>
      </c>
      <c r="C2398" s="36">
        <v>0.41271750583292099</v>
      </c>
      <c r="D2398" s="36"/>
      <c r="E2398" s="66">
        <v>44.587114441787399</v>
      </c>
      <c r="F2398" s="66">
        <v>1.43556023775172</v>
      </c>
      <c r="G2398" s="68">
        <v>4.8475492579233503E-2</v>
      </c>
      <c r="H2398" s="68">
        <v>2.5667838685691602E-3</v>
      </c>
      <c r="I2398" s="66">
        <v>0.42875734862054399</v>
      </c>
      <c r="J2398" s="36">
        <v>141.83000000000001</v>
      </c>
      <c r="K2398" s="36">
        <v>3.26</v>
      </c>
      <c r="L2398" s="36">
        <v>142.97</v>
      </c>
      <c r="M2398" s="36">
        <v>2.2799999999999998</v>
      </c>
      <c r="N2398" s="36">
        <v>122.7</v>
      </c>
      <c r="O2398" s="36">
        <v>63.1</v>
      </c>
      <c r="P2398" s="36"/>
      <c r="Q2398" s="36">
        <v>143.05000000000001</v>
      </c>
      <c r="R2398" s="36">
        <v>2.2799999999999998</v>
      </c>
      <c r="T2398" s="41">
        <v>0.79737007763865597</v>
      </c>
      <c r="U2398" s="41">
        <v>14.177799538364688</v>
      </c>
    </row>
    <row r="2399" spans="1:21">
      <c r="A2399" s="35" t="s">
        <v>614</v>
      </c>
      <c r="B2399" s="36">
        <v>366.36336023334002</v>
      </c>
      <c r="C2399" s="36">
        <v>0.410231629254524</v>
      </c>
      <c r="D2399" s="36"/>
      <c r="E2399" s="66">
        <v>45.189176094801098</v>
      </c>
      <c r="F2399" s="66">
        <v>1.8977324206603801</v>
      </c>
      <c r="G2399" s="68">
        <v>5.0526104319839199E-2</v>
      </c>
      <c r="H2399" s="68">
        <v>3.1516953220988402E-3</v>
      </c>
      <c r="I2399" s="66">
        <v>0.46183572460504102</v>
      </c>
      <c r="J2399" s="36">
        <v>145.44999999999999</v>
      </c>
      <c r="K2399" s="36">
        <v>3.91</v>
      </c>
      <c r="L2399" s="36">
        <v>141.1</v>
      </c>
      <c r="M2399" s="36">
        <v>2.93</v>
      </c>
      <c r="N2399" s="36">
        <v>217</v>
      </c>
      <c r="O2399" s="36">
        <v>73.3</v>
      </c>
      <c r="P2399" s="36"/>
      <c r="Q2399" s="36">
        <v>140.81</v>
      </c>
      <c r="R2399" s="36">
        <v>2.93</v>
      </c>
      <c r="T2399" s="41">
        <v>-3.0829199149539295</v>
      </c>
      <c r="U2399" s="41">
        <v>-53.791637136782434</v>
      </c>
    </row>
    <row r="2400" spans="1:21">
      <c r="A2400" s="35" t="s">
        <v>613</v>
      </c>
      <c r="B2400" s="36">
        <v>123.060273080671</v>
      </c>
      <c r="C2400" s="36">
        <v>2.1488095270091101</v>
      </c>
      <c r="D2400" s="36"/>
      <c r="E2400" s="66">
        <v>45.315640520527303</v>
      </c>
      <c r="F2400" s="66">
        <v>1.6300995625252299</v>
      </c>
      <c r="G2400" s="68">
        <v>7.1026813056714197E-2</v>
      </c>
      <c r="H2400" s="68">
        <v>8.1727454469987006E-3</v>
      </c>
      <c r="I2400" s="66">
        <v>0.23794797738783399</v>
      </c>
      <c r="J2400" s="36">
        <v>198.5</v>
      </c>
      <c r="K2400" s="36">
        <v>10.1</v>
      </c>
      <c r="L2400" s="36">
        <v>140.69999999999999</v>
      </c>
      <c r="M2400" s="36">
        <v>2.5</v>
      </c>
      <c r="N2400" s="36">
        <v>956</v>
      </c>
      <c r="O2400" s="36">
        <v>118</v>
      </c>
      <c r="P2400" s="36"/>
      <c r="Q2400" s="36">
        <v>136.81</v>
      </c>
      <c r="R2400" s="36">
        <v>2.4300000000000002</v>
      </c>
      <c r="T2400" s="41">
        <v>-41.080312722103777</v>
      </c>
      <c r="U2400" s="41">
        <v>-579.4598436389482</v>
      </c>
    </row>
    <row r="2401" spans="1:21">
      <c r="A2401" s="35" t="s">
        <v>612</v>
      </c>
      <c r="B2401" s="36">
        <v>87.171154094046301</v>
      </c>
      <c r="C2401" s="36">
        <v>1.3117455148547399</v>
      </c>
      <c r="D2401" s="36"/>
      <c r="E2401" s="66">
        <v>45.659502081853198</v>
      </c>
      <c r="F2401" s="66">
        <v>2.0205953140312798</v>
      </c>
      <c r="G2401" s="68">
        <v>5.2704590664926901E-2</v>
      </c>
      <c r="H2401" s="68">
        <v>5.6741181817768797E-3</v>
      </c>
      <c r="I2401" s="66">
        <v>-0.39581976985411699</v>
      </c>
      <c r="J2401" s="36">
        <v>149.88999999999999</v>
      </c>
      <c r="K2401" s="36">
        <v>9.2100000000000009</v>
      </c>
      <c r="L2401" s="36">
        <v>139.66</v>
      </c>
      <c r="M2401" s="36">
        <v>3.06</v>
      </c>
      <c r="N2401" s="36">
        <v>315</v>
      </c>
      <c r="O2401" s="36">
        <v>123</v>
      </c>
      <c r="P2401" s="36"/>
      <c r="Q2401" s="36">
        <v>138.99</v>
      </c>
      <c r="R2401" s="36">
        <v>3.04</v>
      </c>
      <c r="T2401" s="41">
        <v>-7.3249319776600252</v>
      </c>
      <c r="U2401" s="41">
        <v>-125.54775884290422</v>
      </c>
    </row>
    <row r="2402" spans="1:21">
      <c r="A2402" s="35" t="s">
        <v>611</v>
      </c>
      <c r="B2402" s="36">
        <v>99.945002484792795</v>
      </c>
      <c r="C2402" s="36">
        <v>0.867658198266687</v>
      </c>
      <c r="D2402" s="36"/>
      <c r="E2402" s="66">
        <v>45.825687946195799</v>
      </c>
      <c r="F2402" s="66">
        <v>1.9253046516677299</v>
      </c>
      <c r="G2402" s="68">
        <v>5.9565378694727097E-2</v>
      </c>
      <c r="H2402" s="68">
        <v>1.2059991860470499E-2</v>
      </c>
      <c r="I2402" s="66">
        <v>2.07254172160686E-2</v>
      </c>
      <c r="J2402" s="36">
        <v>167.4</v>
      </c>
      <c r="K2402" s="36">
        <v>15.9</v>
      </c>
      <c r="L2402" s="36">
        <v>139.15</v>
      </c>
      <c r="M2402" s="36">
        <v>2.9</v>
      </c>
      <c r="N2402" s="36">
        <v>588</v>
      </c>
      <c r="O2402" s="36">
        <v>220</v>
      </c>
      <c r="P2402" s="36"/>
      <c r="Q2402" s="36">
        <v>137.28</v>
      </c>
      <c r="R2402" s="36">
        <v>2.86</v>
      </c>
      <c r="T2402" s="41">
        <v>-20.301832554796981</v>
      </c>
      <c r="U2402" s="41">
        <v>-322.56557671577434</v>
      </c>
    </row>
    <row r="2403" spans="1:21">
      <c r="A2403" s="35" t="s">
        <v>610</v>
      </c>
      <c r="B2403" s="36">
        <v>80.575229395736002</v>
      </c>
      <c r="C2403" s="36">
        <v>6.0951838512578203</v>
      </c>
      <c r="D2403" s="36"/>
      <c r="E2403" s="66">
        <v>46.043802819158302</v>
      </c>
      <c r="F2403" s="66">
        <v>2.11931088769084</v>
      </c>
      <c r="G2403" s="68">
        <v>5.6513303169379497E-2</v>
      </c>
      <c r="H2403" s="68">
        <v>9.1829967691745493E-3</v>
      </c>
      <c r="I2403" s="66">
        <v>-0.43528509688688299</v>
      </c>
      <c r="J2403" s="36">
        <v>158.69999999999999</v>
      </c>
      <c r="K2403" s="36">
        <v>13.8</v>
      </c>
      <c r="L2403" s="36">
        <v>138.52000000000001</v>
      </c>
      <c r="M2403" s="36">
        <v>3.16</v>
      </c>
      <c r="N2403" s="36">
        <v>471</v>
      </c>
      <c r="O2403" s="36">
        <v>180</v>
      </c>
      <c r="P2403" s="36"/>
      <c r="Q2403" s="36">
        <v>137.19</v>
      </c>
      <c r="R2403" s="36">
        <v>3.13</v>
      </c>
      <c r="T2403" s="41">
        <v>-14.568293387236483</v>
      </c>
      <c r="U2403" s="41">
        <v>-240.02310135720472</v>
      </c>
    </row>
    <row r="2404" spans="1:21">
      <c r="A2404" s="35" t="s">
        <v>609</v>
      </c>
      <c r="B2404" s="36">
        <v>94.665553768906705</v>
      </c>
      <c r="C2404" s="36">
        <v>1.0204869620664301</v>
      </c>
      <c r="D2404" s="36"/>
      <c r="E2404" s="66">
        <v>46.159814515736699</v>
      </c>
      <c r="F2404" s="66">
        <v>1.8787455586412001</v>
      </c>
      <c r="G2404" s="68">
        <v>7.4737939041953097E-2</v>
      </c>
      <c r="H2404" s="68">
        <v>9.5244312492979901E-3</v>
      </c>
      <c r="I2404" s="66">
        <v>-7.2364857428964494E-2</v>
      </c>
      <c r="J2404" s="36">
        <v>204.4</v>
      </c>
      <c r="K2404" s="36">
        <v>12.6</v>
      </c>
      <c r="L2404" s="36">
        <v>138.16</v>
      </c>
      <c r="M2404" s="36">
        <v>2.78</v>
      </c>
      <c r="N2404" s="36">
        <v>1060</v>
      </c>
      <c r="O2404" s="36">
        <v>128</v>
      </c>
      <c r="P2404" s="36"/>
      <c r="Q2404" s="36">
        <v>135</v>
      </c>
      <c r="R2404" s="36">
        <v>2.72</v>
      </c>
      <c r="T2404" s="41">
        <v>-47.944412275622469</v>
      </c>
      <c r="U2404" s="41">
        <v>-667.22640416907927</v>
      </c>
    </row>
    <row r="2405" spans="1:21">
      <c r="A2405" s="35" t="s">
        <v>608</v>
      </c>
      <c r="B2405" s="36">
        <v>66.876435732928698</v>
      </c>
      <c r="C2405" s="36">
        <v>1.14776047407951</v>
      </c>
      <c r="D2405" s="36"/>
      <c r="E2405" s="66">
        <v>46.410882227960499</v>
      </c>
      <c r="F2405" s="66">
        <v>3.2437636849379898</v>
      </c>
      <c r="G2405" s="68">
        <v>5.0300146007228298E-2</v>
      </c>
      <c r="H2405" s="68">
        <v>1.00070714334351E-2</v>
      </c>
      <c r="I2405" s="66">
        <v>0.50736602497380801</v>
      </c>
      <c r="J2405" s="36">
        <v>141.4</v>
      </c>
      <c r="K2405" s="36">
        <v>11.5</v>
      </c>
      <c r="L2405" s="36">
        <v>137.43</v>
      </c>
      <c r="M2405" s="36">
        <v>4.75</v>
      </c>
      <c r="N2405" s="36">
        <v>208</v>
      </c>
      <c r="O2405" s="36">
        <v>231</v>
      </c>
      <c r="P2405" s="36"/>
      <c r="Q2405" s="36">
        <v>137.16999999999999</v>
      </c>
      <c r="R2405" s="36">
        <v>4.74</v>
      </c>
      <c r="T2405" s="41">
        <v>-2.8887433602561292</v>
      </c>
      <c r="U2405" s="41">
        <v>-51.349778068835036</v>
      </c>
    </row>
    <row r="2406" spans="1:21">
      <c r="A2406" s="35" t="s">
        <v>607</v>
      </c>
      <c r="B2406" s="36">
        <v>70.168691463149798</v>
      </c>
      <c r="C2406" s="36">
        <v>1.75659083461321</v>
      </c>
      <c r="D2406" s="36"/>
      <c r="E2406" s="66">
        <v>46.6243851597063</v>
      </c>
      <c r="F2406" s="66">
        <v>2.5592629980717998</v>
      </c>
      <c r="G2406" s="68">
        <v>4.7028124135258698E-2</v>
      </c>
      <c r="H2406" s="68">
        <v>6.5878812253920404E-3</v>
      </c>
      <c r="I2406" s="66">
        <v>0.22080922161993799</v>
      </c>
      <c r="J2406" s="36">
        <v>132.1</v>
      </c>
      <c r="K2406" s="36">
        <v>8.61</v>
      </c>
      <c r="L2406" s="36">
        <v>136.81</v>
      </c>
      <c r="M2406" s="36">
        <v>3.72</v>
      </c>
      <c r="N2406" s="36">
        <v>48.2</v>
      </c>
      <c r="O2406" s="36">
        <v>167.7</v>
      </c>
      <c r="P2406" s="36"/>
      <c r="Q2406" s="36">
        <v>137.12</v>
      </c>
      <c r="R2406" s="36">
        <v>3.73</v>
      </c>
      <c r="T2406" s="41">
        <v>3.4427307945325691</v>
      </c>
      <c r="U2406" s="41">
        <v>64.768657261896053</v>
      </c>
    </row>
    <row r="2407" spans="1:21">
      <c r="A2407" s="35" t="s">
        <v>606</v>
      </c>
      <c r="B2407" s="36">
        <v>95.152134562179</v>
      </c>
      <c r="C2407" s="36">
        <v>0.96711302891946804</v>
      </c>
      <c r="D2407" s="36"/>
      <c r="E2407" s="66">
        <v>48.852488988307101</v>
      </c>
      <c r="F2407" s="66">
        <v>2.3029003763381102</v>
      </c>
      <c r="G2407" s="68">
        <v>5.6525434127563397E-2</v>
      </c>
      <c r="H2407" s="68">
        <v>4.7197846341946598E-3</v>
      </c>
      <c r="I2407" s="66">
        <v>0.30779385462194397</v>
      </c>
      <c r="J2407" s="36">
        <v>150.18</v>
      </c>
      <c r="K2407" s="36">
        <v>5.72</v>
      </c>
      <c r="L2407" s="36">
        <v>130.63</v>
      </c>
      <c r="M2407" s="36">
        <v>3.04</v>
      </c>
      <c r="N2407" s="36">
        <v>471.1</v>
      </c>
      <c r="O2407" s="36">
        <v>92</v>
      </c>
      <c r="P2407" s="36"/>
      <c r="Q2407" s="36">
        <v>129.35</v>
      </c>
      <c r="R2407" s="36">
        <v>3.01</v>
      </c>
      <c r="T2407" s="41">
        <v>-14.965934318303614</v>
      </c>
      <c r="U2407" s="41">
        <v>-260.63691341958207</v>
      </c>
    </row>
    <row r="2408" spans="1:21">
      <c r="B2408" s="36"/>
      <c r="C2408" s="36"/>
      <c r="D2408" s="36"/>
      <c r="E2408" s="66"/>
      <c r="F2408" s="66"/>
      <c r="G2408" s="68"/>
      <c r="H2408" s="68"/>
      <c r="I2408" s="66"/>
      <c r="J2408" s="36"/>
      <c r="K2408" s="36"/>
      <c r="L2408" s="36"/>
      <c r="M2408" s="36"/>
      <c r="N2408" s="36"/>
      <c r="O2408" s="36"/>
      <c r="P2408" s="36"/>
      <c r="Q2408" s="36"/>
      <c r="R2408" s="36"/>
      <c r="T2408" s="41"/>
      <c r="U2408" s="41"/>
    </row>
    <row r="2409" spans="1:21">
      <c r="A2409" s="35" t="s">
        <v>605</v>
      </c>
      <c r="B2409" s="36">
        <v>861.86553371377795</v>
      </c>
      <c r="C2409" s="36">
        <v>3.5256668203589401</v>
      </c>
      <c r="D2409" s="36"/>
      <c r="E2409" s="66">
        <v>22.744506899544799</v>
      </c>
      <c r="F2409" s="66">
        <v>0.66480498302719304</v>
      </c>
      <c r="G2409" s="68">
        <v>5.1880108993565301E-2</v>
      </c>
      <c r="H2409" s="68">
        <v>1.84403910280216E-3</v>
      </c>
      <c r="I2409" s="66">
        <v>0.52140370517596502</v>
      </c>
      <c r="J2409" s="36">
        <v>277.7</v>
      </c>
      <c r="K2409" s="36">
        <v>3.84</v>
      </c>
      <c r="L2409" s="36">
        <v>277.43</v>
      </c>
      <c r="M2409" s="36">
        <v>3.94</v>
      </c>
      <c r="N2409" s="36">
        <v>280</v>
      </c>
      <c r="O2409" s="36">
        <v>39.700000000000003</v>
      </c>
      <c r="P2409" s="36"/>
      <c r="Q2409" s="36">
        <v>277.41000000000003</v>
      </c>
      <c r="R2409" s="36">
        <v>3.94</v>
      </c>
      <c r="T2409" s="41">
        <v>-9.7321846952377819E-2</v>
      </c>
      <c r="U2409" s="41">
        <v>-0.92635980247269334</v>
      </c>
    </row>
    <row r="2410" spans="1:21">
      <c r="A2410" s="35" t="s">
        <v>604</v>
      </c>
      <c r="B2410" s="36">
        <v>392.49467660177498</v>
      </c>
      <c r="C2410" s="36">
        <v>26.3657849409087</v>
      </c>
      <c r="D2410" s="36"/>
      <c r="E2410" s="66">
        <v>3.7554962555131901</v>
      </c>
      <c r="F2410" s="66">
        <v>0.19066758748325199</v>
      </c>
      <c r="G2410" s="68">
        <v>9.2888944419222699E-2</v>
      </c>
      <c r="H2410" s="68">
        <v>4.6511324454779996E-3</v>
      </c>
      <c r="I2410" s="66">
        <v>3.03732748525333E-2</v>
      </c>
      <c r="J2410" s="36">
        <v>1505.6</v>
      </c>
      <c r="K2410" s="36">
        <v>27.6</v>
      </c>
      <c r="L2410" s="36">
        <v>1520.2</v>
      </c>
      <c r="M2410" s="36">
        <v>34.200000000000003</v>
      </c>
      <c r="N2410" s="36">
        <v>1485</v>
      </c>
      <c r="O2410" s="36">
        <v>47.9</v>
      </c>
      <c r="P2410" s="36"/>
      <c r="Q2410" s="36">
        <v>1485</v>
      </c>
      <c r="R2410" s="36">
        <v>47.9</v>
      </c>
      <c r="T2410" s="41">
        <v>0.96039994737535439</v>
      </c>
      <c r="U2410" s="41">
        <v>2.3154848046309726</v>
      </c>
    </row>
    <row r="2411" spans="1:21">
      <c r="A2411" s="35" t="s">
        <v>603</v>
      </c>
      <c r="B2411" s="36">
        <v>829.78015802181994</v>
      </c>
      <c r="C2411" s="36">
        <v>8.7423095258477694</v>
      </c>
      <c r="D2411" s="36"/>
      <c r="E2411" s="66">
        <v>3.3633854841295698</v>
      </c>
      <c r="F2411" s="66">
        <v>0.124101864432675</v>
      </c>
      <c r="G2411" s="68">
        <v>9.6935898131828693E-2</v>
      </c>
      <c r="H2411" s="68">
        <v>2.5024135623653398E-3</v>
      </c>
      <c r="I2411" s="66">
        <v>5.23232109169239E-2</v>
      </c>
      <c r="J2411" s="36">
        <v>1629</v>
      </c>
      <c r="K2411" s="36">
        <v>17.399999999999999</v>
      </c>
      <c r="L2411" s="36">
        <v>1679.5</v>
      </c>
      <c r="M2411" s="36">
        <v>26.4</v>
      </c>
      <c r="N2411" s="36">
        <v>1564.4</v>
      </c>
      <c r="O2411" s="36">
        <v>24.2</v>
      </c>
      <c r="P2411" s="36"/>
      <c r="Q2411" s="36">
        <v>1564.4</v>
      </c>
      <c r="R2411" s="36">
        <v>24.2</v>
      </c>
      <c r="T2411" s="41">
        <v>3.0068472759749927</v>
      </c>
      <c r="U2411" s="41">
        <v>6.8532301280142844</v>
      </c>
    </row>
    <row r="2412" spans="1:21">
      <c r="A2412" s="35" t="s">
        <v>602</v>
      </c>
      <c r="B2412" s="36">
        <v>553.05209764151198</v>
      </c>
      <c r="C2412" s="36">
        <v>5.6728501604429198</v>
      </c>
      <c r="D2412" s="36"/>
      <c r="E2412" s="66">
        <v>3.51175437942927</v>
      </c>
      <c r="F2412" s="66">
        <v>0.12373807836612701</v>
      </c>
      <c r="G2412" s="68">
        <v>9.9702535036173004E-2</v>
      </c>
      <c r="H2412" s="68">
        <v>2.8098179233960099E-3</v>
      </c>
      <c r="I2412" s="66">
        <v>0.22547185339437001</v>
      </c>
      <c r="J2412" s="36">
        <v>1616.7</v>
      </c>
      <c r="K2412" s="36">
        <v>15.7</v>
      </c>
      <c r="L2412" s="36">
        <v>1616</v>
      </c>
      <c r="M2412" s="36">
        <v>24.4</v>
      </c>
      <c r="N2412" s="36">
        <v>1617.7</v>
      </c>
      <c r="O2412" s="36">
        <v>26.1</v>
      </c>
      <c r="P2412" s="36"/>
      <c r="Q2412" s="36">
        <v>1617.7</v>
      </c>
      <c r="R2412" s="36">
        <v>26.1</v>
      </c>
      <c r="T2412" s="41">
        <v>-4.3316831683171131E-2</v>
      </c>
      <c r="U2412" s="41">
        <v>-0.105198019801983</v>
      </c>
    </row>
    <row r="2413" spans="1:21">
      <c r="A2413" s="35" t="s">
        <v>601</v>
      </c>
      <c r="B2413" s="36">
        <v>778.36157910597694</v>
      </c>
      <c r="C2413" s="36">
        <v>17.8118204870025</v>
      </c>
      <c r="D2413" s="36"/>
      <c r="E2413" s="66">
        <v>3.4706358002780502</v>
      </c>
      <c r="F2413" s="66">
        <v>9.8204824805948596E-2</v>
      </c>
      <c r="G2413" s="68">
        <v>0.100577231332488</v>
      </c>
      <c r="H2413" s="68">
        <v>3.1745847496332299E-3</v>
      </c>
      <c r="I2413" s="66">
        <v>0.52611739071368901</v>
      </c>
      <c r="J2413" s="36">
        <v>1633.3</v>
      </c>
      <c r="K2413" s="36">
        <v>12</v>
      </c>
      <c r="L2413" s="36">
        <v>1632.5</v>
      </c>
      <c r="M2413" s="36">
        <v>20.8</v>
      </c>
      <c r="N2413" s="36">
        <v>1634.4</v>
      </c>
      <c r="O2413" s="36">
        <v>29.5</v>
      </c>
      <c r="P2413" s="36"/>
      <c r="Q2413" s="36">
        <v>1634.4</v>
      </c>
      <c r="R2413" s="36">
        <v>29.5</v>
      </c>
      <c r="T2413" s="41">
        <v>-4.9004594180701654E-2</v>
      </c>
      <c r="U2413" s="41">
        <v>-0.11638591117917862</v>
      </c>
    </row>
    <row r="2414" spans="1:21">
      <c r="A2414" s="35" t="s">
        <v>600</v>
      </c>
      <c r="B2414" s="36">
        <v>485.83951293957699</v>
      </c>
      <c r="C2414" s="36">
        <v>9.7997202948234499</v>
      </c>
      <c r="D2414" s="36"/>
      <c r="E2414" s="66">
        <v>3.3835461833639702</v>
      </c>
      <c r="F2414" s="66">
        <v>0.12083508468823401</v>
      </c>
      <c r="G2414" s="68">
        <v>0.10111662830900101</v>
      </c>
      <c r="H2414" s="68">
        <v>2.2163190714528901E-3</v>
      </c>
      <c r="I2414" s="66">
        <v>3.0268670800593801E-2</v>
      </c>
      <c r="J2414" s="36">
        <v>1658.7</v>
      </c>
      <c r="K2414" s="36">
        <v>16.8</v>
      </c>
      <c r="L2414" s="36">
        <v>1670.7</v>
      </c>
      <c r="M2414" s="36">
        <v>26.1</v>
      </c>
      <c r="N2414" s="36">
        <v>1643.6</v>
      </c>
      <c r="O2414" s="36">
        <v>20.2</v>
      </c>
      <c r="P2414" s="36"/>
      <c r="Q2414" s="36">
        <v>1643.6</v>
      </c>
      <c r="R2414" s="36">
        <v>20.2</v>
      </c>
      <c r="T2414" s="41">
        <v>0.71826180642844306</v>
      </c>
      <c r="U2414" s="41">
        <v>1.6220745795175757</v>
      </c>
    </row>
    <row r="2415" spans="1:21">
      <c r="A2415" s="35" t="s">
        <v>599</v>
      </c>
      <c r="B2415" s="36">
        <v>703.204721210451</v>
      </c>
      <c r="C2415" s="36">
        <v>4.8935635362564804</v>
      </c>
      <c r="D2415" s="36"/>
      <c r="E2415" s="66">
        <v>3.6755299209415702</v>
      </c>
      <c r="F2415" s="66">
        <v>0.18310151939941</v>
      </c>
      <c r="G2415" s="68">
        <v>0.10114564049436001</v>
      </c>
      <c r="H2415" s="68">
        <v>3.3512673016609399E-3</v>
      </c>
      <c r="I2415" s="66">
        <v>-8.4460947046510304E-2</v>
      </c>
      <c r="J2415" s="36">
        <v>1589.8</v>
      </c>
      <c r="K2415" s="36">
        <v>24.7</v>
      </c>
      <c r="L2415" s="36">
        <v>1549.6</v>
      </c>
      <c r="M2415" s="36">
        <v>33.700000000000003</v>
      </c>
      <c r="N2415" s="36">
        <v>1643.6</v>
      </c>
      <c r="O2415" s="36">
        <v>31.2</v>
      </c>
      <c r="P2415" s="36"/>
      <c r="Q2415" s="36">
        <v>1643.6</v>
      </c>
      <c r="R2415" s="36">
        <v>31.2</v>
      </c>
      <c r="T2415" s="41">
        <v>-2.5942178626742414</v>
      </c>
      <c r="U2415" s="41">
        <v>-6.0660815694372747</v>
      </c>
    </row>
    <row r="2416" spans="1:21">
      <c r="A2416" s="35" t="s">
        <v>598</v>
      </c>
      <c r="B2416" s="36">
        <v>432.616770631088</v>
      </c>
      <c r="C2416" s="36">
        <v>17.361607068317401</v>
      </c>
      <c r="D2416" s="36"/>
      <c r="E2416" s="66">
        <v>3.4819163315480401</v>
      </c>
      <c r="F2416" s="66">
        <v>0.15883079740741399</v>
      </c>
      <c r="G2416" s="68">
        <v>0.101445779148716</v>
      </c>
      <c r="H2416" s="68">
        <v>4.9769618428056701E-3</v>
      </c>
      <c r="I2416" s="66">
        <v>0.65282983187135002</v>
      </c>
      <c r="J2416" s="36">
        <v>1637.4</v>
      </c>
      <c r="K2416" s="36">
        <v>16.2</v>
      </c>
      <c r="L2416" s="36">
        <v>1628.3</v>
      </c>
      <c r="M2416" s="36">
        <v>33.1</v>
      </c>
      <c r="N2416" s="36">
        <v>1649.1</v>
      </c>
      <c r="O2416" s="36">
        <v>45.7</v>
      </c>
      <c r="P2416" s="36"/>
      <c r="Q2416" s="36">
        <v>1649.1</v>
      </c>
      <c r="R2416" s="36">
        <v>45.7</v>
      </c>
      <c r="T2416" s="41">
        <v>-0.55886507400357044</v>
      </c>
      <c r="U2416" s="41">
        <v>-1.2774058834367104</v>
      </c>
    </row>
    <row r="2417" spans="1:21">
      <c r="A2417" s="35" t="s">
        <v>597</v>
      </c>
      <c r="B2417" s="36">
        <v>349.85844508522899</v>
      </c>
      <c r="C2417" s="36">
        <v>8.9681724897914208</v>
      </c>
      <c r="D2417" s="36"/>
      <c r="E2417" s="66">
        <v>3.5137589117493899</v>
      </c>
      <c r="F2417" s="66">
        <v>0.12155039802404</v>
      </c>
      <c r="G2417" s="68">
        <v>0.101456987279628</v>
      </c>
      <c r="H2417" s="68">
        <v>4.9564558750402003E-3</v>
      </c>
      <c r="I2417" s="66">
        <v>-0.38086961218472898</v>
      </c>
      <c r="J2417" s="36">
        <v>1631.2</v>
      </c>
      <c r="K2417" s="36">
        <v>28.3</v>
      </c>
      <c r="L2417" s="36">
        <v>1616</v>
      </c>
      <c r="M2417" s="36">
        <v>24.4</v>
      </c>
      <c r="N2417" s="36">
        <v>1650.9</v>
      </c>
      <c r="O2417" s="36">
        <v>45.7</v>
      </c>
      <c r="P2417" s="36"/>
      <c r="Q2417" s="36">
        <v>1650.9</v>
      </c>
      <c r="R2417" s="36">
        <v>45.7</v>
      </c>
      <c r="T2417" s="41">
        <v>-0.94059405940594332</v>
      </c>
      <c r="U2417" s="41">
        <v>-2.1596534653465405</v>
      </c>
    </row>
    <row r="2418" spans="1:21">
      <c r="A2418" s="35" t="s">
        <v>596</v>
      </c>
      <c r="B2418" s="36">
        <v>1008.36473138649</v>
      </c>
      <c r="C2418" s="36">
        <v>13.130767891824</v>
      </c>
      <c r="D2418" s="36"/>
      <c r="E2418" s="66">
        <v>3.4242855388079398</v>
      </c>
      <c r="F2418" s="66">
        <v>0.27627759850865602</v>
      </c>
      <c r="G2418" s="68">
        <v>0.102044475816881</v>
      </c>
      <c r="H2418" s="68">
        <v>8.1593151641526102E-3</v>
      </c>
      <c r="I2418" s="66">
        <v>0.348591549340452</v>
      </c>
      <c r="J2418" s="36">
        <v>1656.4</v>
      </c>
      <c r="K2418" s="36">
        <v>37.799999999999997</v>
      </c>
      <c r="L2418" s="36">
        <v>1653.5</v>
      </c>
      <c r="M2418" s="36">
        <v>59.7</v>
      </c>
      <c r="N2418" s="36">
        <v>1660</v>
      </c>
      <c r="O2418" s="36">
        <v>74.400000000000006</v>
      </c>
      <c r="P2418" s="36"/>
      <c r="Q2418" s="36">
        <v>1660</v>
      </c>
      <c r="R2418" s="36">
        <v>74.400000000000006</v>
      </c>
      <c r="T2418" s="41">
        <v>-0.17538554581191962</v>
      </c>
      <c r="U2418" s="41">
        <v>-0.39310553371635926</v>
      </c>
    </row>
    <row r="2419" spans="1:21">
      <c r="A2419" s="35" t="s">
        <v>595</v>
      </c>
      <c r="B2419" s="36">
        <v>475.86176162892599</v>
      </c>
      <c r="C2419" s="36">
        <v>13.2561095510034</v>
      </c>
      <c r="D2419" s="36"/>
      <c r="E2419" s="66">
        <v>3.51921871548929</v>
      </c>
      <c r="F2419" s="66">
        <v>8.9923074914150594E-2</v>
      </c>
      <c r="G2419" s="68">
        <v>0.102149772818475</v>
      </c>
      <c r="H2419" s="68">
        <v>2.4560033056309498E-3</v>
      </c>
      <c r="I2419" s="66">
        <v>-1.49479341799335E-2</v>
      </c>
      <c r="J2419" s="36">
        <v>1633.7</v>
      </c>
      <c r="K2419" s="36">
        <v>14.4</v>
      </c>
      <c r="L2419" s="36">
        <v>1611.9</v>
      </c>
      <c r="M2419" s="36">
        <v>18.2</v>
      </c>
      <c r="N2419" s="36">
        <v>1661.8</v>
      </c>
      <c r="O2419" s="36">
        <v>22.7</v>
      </c>
      <c r="P2419" s="36"/>
      <c r="Q2419" s="36">
        <v>1661.8</v>
      </c>
      <c r="R2419" s="36">
        <v>22.7</v>
      </c>
      <c r="T2419" s="41">
        <v>-1.3524412184378654</v>
      </c>
      <c r="U2419" s="41">
        <v>-3.0957255412866718</v>
      </c>
    </row>
    <row r="2420" spans="1:21">
      <c r="A2420" s="35" t="s">
        <v>594</v>
      </c>
      <c r="B2420" s="36">
        <v>537.62529995092302</v>
      </c>
      <c r="C2420" s="36">
        <v>7.6147596739915704</v>
      </c>
      <c r="D2420" s="36"/>
      <c r="E2420" s="66">
        <v>3.4335773012460402</v>
      </c>
      <c r="F2420" s="66">
        <v>9.5455354102015402E-2</v>
      </c>
      <c r="G2420" s="68">
        <v>0.10237719772338</v>
      </c>
      <c r="H2420" s="68">
        <v>4.5924385513980001E-3</v>
      </c>
      <c r="I2420" s="66">
        <v>-0.16373968962112601</v>
      </c>
      <c r="J2420" s="36">
        <v>1657.2</v>
      </c>
      <c r="K2420" s="36">
        <v>23.4</v>
      </c>
      <c r="L2420" s="36">
        <v>1649.2</v>
      </c>
      <c r="M2420" s="36">
        <v>21.2</v>
      </c>
      <c r="N2420" s="36">
        <v>1667.2</v>
      </c>
      <c r="O2420" s="36">
        <v>41.5</v>
      </c>
      <c r="P2420" s="36"/>
      <c r="Q2420" s="36">
        <v>1667.2</v>
      </c>
      <c r="R2420" s="36">
        <v>41.5</v>
      </c>
      <c r="T2420" s="41">
        <v>-0.48508367693427118</v>
      </c>
      <c r="U2420" s="41">
        <v>-1.0914382731021102</v>
      </c>
    </row>
    <row r="2421" spans="1:21">
      <c r="A2421" s="35" t="s">
        <v>593</v>
      </c>
      <c r="B2421" s="36">
        <v>502.95748726263997</v>
      </c>
      <c r="C2421" s="36">
        <v>12.114912746281499</v>
      </c>
      <c r="D2421" s="36"/>
      <c r="E2421" s="66">
        <v>3.4873829224264399</v>
      </c>
      <c r="F2421" s="66">
        <v>0.136928485844411</v>
      </c>
      <c r="G2421" s="68">
        <v>0.10238237050688</v>
      </c>
      <c r="H2421" s="68">
        <v>4.0678353315873397E-3</v>
      </c>
      <c r="I2421" s="66">
        <v>0.77633477301767095</v>
      </c>
      <c r="J2421" s="36">
        <v>1643</v>
      </c>
      <c r="K2421" s="36">
        <v>10.8</v>
      </c>
      <c r="L2421" s="36">
        <v>1624.2</v>
      </c>
      <c r="M2421" s="36">
        <v>28.8</v>
      </c>
      <c r="N2421" s="36">
        <v>1667.2</v>
      </c>
      <c r="O2421" s="36">
        <v>37</v>
      </c>
      <c r="P2421" s="36"/>
      <c r="Q2421" s="36">
        <v>1667.2</v>
      </c>
      <c r="R2421" s="36">
        <v>37</v>
      </c>
      <c r="T2421" s="41">
        <v>-1.1574929195911805</v>
      </c>
      <c r="U2421" s="41">
        <v>-2.6474572097032385</v>
      </c>
    </row>
    <row r="2422" spans="1:21">
      <c r="A2422" s="35" t="s">
        <v>592</v>
      </c>
      <c r="B2422" s="36">
        <v>784.29398316511197</v>
      </c>
      <c r="C2422" s="36">
        <v>11.0719226829631</v>
      </c>
      <c r="D2422" s="36"/>
      <c r="E2422" s="66">
        <v>3.3226665998312401</v>
      </c>
      <c r="F2422" s="66">
        <v>0.13316471638233801</v>
      </c>
      <c r="G2422" s="68">
        <v>0.102906512530032</v>
      </c>
      <c r="H2422" s="68">
        <v>3.39324368912462E-3</v>
      </c>
      <c r="I2422" s="66">
        <v>0.41318240916169502</v>
      </c>
      <c r="J2422" s="36">
        <v>1687.9</v>
      </c>
      <c r="K2422" s="36">
        <v>16.3</v>
      </c>
      <c r="L2422" s="36">
        <v>1697.3</v>
      </c>
      <c r="M2422" s="36">
        <v>29.2</v>
      </c>
      <c r="N2422" s="36">
        <v>1676.2</v>
      </c>
      <c r="O2422" s="36">
        <v>30.5</v>
      </c>
      <c r="P2422" s="36"/>
      <c r="Q2422" s="36">
        <v>1676.2</v>
      </c>
      <c r="R2422" s="36">
        <v>30.5</v>
      </c>
      <c r="T2422" s="41">
        <v>0.55382077417073372</v>
      </c>
      <c r="U2422" s="41">
        <v>1.2431508867024044</v>
      </c>
    </row>
    <row r="2423" spans="1:21">
      <c r="A2423" s="35" t="s">
        <v>591</v>
      </c>
      <c r="B2423" s="36">
        <v>433.774731340946</v>
      </c>
      <c r="C2423" s="36">
        <v>7.3694945052754504</v>
      </c>
      <c r="D2423" s="36"/>
      <c r="E2423" s="66">
        <v>3.4725914663570601</v>
      </c>
      <c r="F2423" s="66">
        <v>7.2328646569420396E-2</v>
      </c>
      <c r="G2423" s="68">
        <v>0.103388536603666</v>
      </c>
      <c r="H2423" s="68">
        <v>1.84666613079383E-3</v>
      </c>
      <c r="I2423" s="66">
        <v>0.258117510543802</v>
      </c>
      <c r="J2423" s="36">
        <v>1655.64</v>
      </c>
      <c r="K2423" s="36">
        <v>9.3800000000000008</v>
      </c>
      <c r="L2423" s="36">
        <v>1632.5</v>
      </c>
      <c r="M2423" s="36">
        <v>14.5</v>
      </c>
      <c r="N2423" s="36">
        <v>1685.2</v>
      </c>
      <c r="O2423" s="36">
        <v>16.100000000000001</v>
      </c>
      <c r="P2423" s="36"/>
      <c r="Q2423" s="36">
        <v>1685.2</v>
      </c>
      <c r="R2423" s="36">
        <v>16.100000000000001</v>
      </c>
      <c r="T2423" s="41">
        <v>-1.4174578866768821</v>
      </c>
      <c r="U2423" s="41">
        <v>-3.2281776416539079</v>
      </c>
    </row>
    <row r="2424" spans="1:21">
      <c r="A2424" s="35" t="s">
        <v>590</v>
      </c>
      <c r="B2424" s="36">
        <v>1131.83729135574</v>
      </c>
      <c r="C2424" s="36">
        <v>7.9839296047466801</v>
      </c>
      <c r="D2424" s="36"/>
      <c r="E2424" s="66">
        <v>3.5576226766982701</v>
      </c>
      <c r="F2424" s="66">
        <v>0.18598582092900801</v>
      </c>
      <c r="G2424" s="68">
        <v>0.103770268245299</v>
      </c>
      <c r="H2424" s="68">
        <v>8.4108115867034001E-3</v>
      </c>
      <c r="I2424" s="66">
        <v>-2.9968950027287899E-2</v>
      </c>
      <c r="J2424" s="36">
        <v>1637.9</v>
      </c>
      <c r="K2424" s="36">
        <v>39.9</v>
      </c>
      <c r="L2424" s="36">
        <v>1595.9</v>
      </c>
      <c r="M2424" s="36">
        <v>37.700000000000003</v>
      </c>
      <c r="N2424" s="36">
        <v>1692.3</v>
      </c>
      <c r="O2424" s="36">
        <v>74.599999999999994</v>
      </c>
      <c r="P2424" s="36"/>
      <c r="Q2424" s="36">
        <v>1692.3</v>
      </c>
      <c r="R2424" s="36">
        <v>74.599999999999994</v>
      </c>
      <c r="T2424" s="41">
        <v>-2.6317438435992226</v>
      </c>
      <c r="U2424" s="41">
        <v>-6.0404787267372555</v>
      </c>
    </row>
    <row r="2425" spans="1:21">
      <c r="A2425" s="35" t="s">
        <v>589</v>
      </c>
      <c r="B2425" s="36">
        <v>646.33868581649301</v>
      </c>
      <c r="C2425" s="36">
        <v>17.913614940725299</v>
      </c>
      <c r="D2425" s="36"/>
      <c r="E2425" s="66">
        <v>3.5993063353369599</v>
      </c>
      <c r="F2425" s="66">
        <v>0.130630968085337</v>
      </c>
      <c r="G2425" s="68">
        <v>0.10380415641646699</v>
      </c>
      <c r="H2425" s="68">
        <v>4.0478867881359997E-3</v>
      </c>
      <c r="I2425" s="66">
        <v>-0.10224464557726699</v>
      </c>
      <c r="J2425" s="36">
        <v>1628.9</v>
      </c>
      <c r="K2425" s="36">
        <v>22.5</v>
      </c>
      <c r="L2425" s="36">
        <v>1580.2</v>
      </c>
      <c r="M2425" s="36">
        <v>25.3</v>
      </c>
      <c r="N2425" s="36">
        <v>1692.3</v>
      </c>
      <c r="O2425" s="36">
        <v>35.5</v>
      </c>
      <c r="P2425" s="36"/>
      <c r="Q2425" s="36">
        <v>1692.3</v>
      </c>
      <c r="R2425" s="36">
        <v>35.5</v>
      </c>
      <c r="T2425" s="41">
        <v>-3.0818883685609446</v>
      </c>
      <c r="U2425" s="41">
        <v>-7.0940387292747698</v>
      </c>
    </row>
    <row r="2426" spans="1:21">
      <c r="A2426" s="35" t="s">
        <v>588</v>
      </c>
      <c r="B2426" s="36">
        <v>500.41494562867501</v>
      </c>
      <c r="C2426" s="36">
        <v>13.0633392788045</v>
      </c>
      <c r="D2426" s="36"/>
      <c r="E2426" s="66">
        <v>3.4340639456967601</v>
      </c>
      <c r="F2426" s="66">
        <v>0.128592049906008</v>
      </c>
      <c r="G2426" s="68">
        <v>0.103809475969333</v>
      </c>
      <c r="H2426" s="68">
        <v>3.3523020765098802E-3</v>
      </c>
      <c r="I2426" s="66">
        <v>0.31305571219968897</v>
      </c>
      <c r="J2426" s="36">
        <v>1668.3</v>
      </c>
      <c r="K2426" s="36">
        <v>17.100000000000001</v>
      </c>
      <c r="L2426" s="36">
        <v>1649.2</v>
      </c>
      <c r="M2426" s="36">
        <v>27.6</v>
      </c>
      <c r="N2426" s="36">
        <v>1692.3</v>
      </c>
      <c r="O2426" s="36">
        <v>30.2</v>
      </c>
      <c r="P2426" s="36"/>
      <c r="Q2426" s="36">
        <v>1692.3</v>
      </c>
      <c r="R2426" s="36">
        <v>30.2</v>
      </c>
      <c r="T2426" s="41">
        <v>-1.1581372786805668</v>
      </c>
      <c r="U2426" s="41">
        <v>-2.6133883094833803</v>
      </c>
    </row>
    <row r="2427" spans="1:21">
      <c r="A2427" s="35" t="s">
        <v>587</v>
      </c>
      <c r="B2427" s="36">
        <v>688.02452959485197</v>
      </c>
      <c r="C2427" s="36">
        <v>14.252920715673101</v>
      </c>
      <c r="D2427" s="36"/>
      <c r="E2427" s="66">
        <v>3.37751097411055</v>
      </c>
      <c r="F2427" s="66">
        <v>8.9023430716853605E-2</v>
      </c>
      <c r="G2427" s="68">
        <v>0.104076581731098</v>
      </c>
      <c r="H2427" s="68">
        <v>3.44611016775041E-3</v>
      </c>
      <c r="I2427" s="66">
        <v>0.63277144904925398</v>
      </c>
      <c r="J2427" s="36">
        <v>1682.7</v>
      </c>
      <c r="K2427" s="36">
        <v>10.7</v>
      </c>
      <c r="L2427" s="36">
        <v>1670.7</v>
      </c>
      <c r="M2427" s="36">
        <v>19.600000000000001</v>
      </c>
      <c r="N2427" s="36">
        <v>1697.6</v>
      </c>
      <c r="O2427" s="36">
        <v>30.1</v>
      </c>
      <c r="P2427" s="36"/>
      <c r="Q2427" s="36">
        <v>1697.6</v>
      </c>
      <c r="R2427" s="36">
        <v>30.1</v>
      </c>
      <c r="T2427" s="41">
        <v>-0.71826180642844306</v>
      </c>
      <c r="U2427" s="41">
        <v>-1.6101035494104183</v>
      </c>
    </row>
    <row r="2428" spans="1:21">
      <c r="A2428" s="35" t="s">
        <v>586</v>
      </c>
      <c r="B2428" s="36">
        <v>970.98554074084905</v>
      </c>
      <c r="C2428" s="36">
        <v>10.136110777251499</v>
      </c>
      <c r="D2428" s="36"/>
      <c r="E2428" s="66">
        <v>3.6629314228313099</v>
      </c>
      <c r="F2428" s="66">
        <v>0.104240751364998</v>
      </c>
      <c r="G2428" s="68">
        <v>0.104177775624386</v>
      </c>
      <c r="H2428" s="68">
        <v>3.44579859766154E-3</v>
      </c>
      <c r="I2428" s="66">
        <v>0.64466036351162403</v>
      </c>
      <c r="J2428" s="36">
        <v>1618.6</v>
      </c>
      <c r="K2428" s="36">
        <v>10.5</v>
      </c>
      <c r="L2428" s="36">
        <v>1557.1</v>
      </c>
      <c r="M2428" s="36">
        <v>18.899999999999999</v>
      </c>
      <c r="N2428" s="36">
        <v>1699.4</v>
      </c>
      <c r="O2428" s="36">
        <v>30.1</v>
      </c>
      <c r="P2428" s="36"/>
      <c r="Q2428" s="36">
        <v>1699.4</v>
      </c>
      <c r="R2428" s="36">
        <v>30.1</v>
      </c>
      <c r="T2428" s="41">
        <v>-3.9496499903667077</v>
      </c>
      <c r="U2428" s="41">
        <v>-9.1387836362468811</v>
      </c>
    </row>
    <row r="2429" spans="1:21">
      <c r="A2429" s="35" t="s">
        <v>585</v>
      </c>
      <c r="B2429" s="36">
        <v>1230.9464619154101</v>
      </c>
      <c r="C2429" s="36">
        <v>5.9091408268816998</v>
      </c>
      <c r="D2429" s="36"/>
      <c r="E2429" s="66">
        <v>3.3081373912126799</v>
      </c>
      <c r="F2429" s="66">
        <v>0.14777943192493401</v>
      </c>
      <c r="G2429" s="68">
        <v>0.104219298465827</v>
      </c>
      <c r="H2429" s="68">
        <v>2.62488407550446E-3</v>
      </c>
      <c r="I2429" s="66">
        <v>0.444052827502178</v>
      </c>
      <c r="J2429" s="36">
        <v>1700.7</v>
      </c>
      <c r="K2429" s="36">
        <v>16.899999999999999</v>
      </c>
      <c r="L2429" s="36">
        <v>1701.8</v>
      </c>
      <c r="M2429" s="36">
        <v>33.9</v>
      </c>
      <c r="N2429" s="36">
        <v>1699.4</v>
      </c>
      <c r="O2429" s="36">
        <v>23</v>
      </c>
      <c r="P2429" s="36"/>
      <c r="Q2429" s="36">
        <v>1699.4</v>
      </c>
      <c r="R2429" s="36">
        <v>23</v>
      </c>
      <c r="T2429" s="41">
        <v>6.4637442707715889E-2</v>
      </c>
      <c r="U2429" s="41">
        <v>0.14102714772592922</v>
      </c>
    </row>
    <row r="2430" spans="1:21">
      <c r="A2430" s="35" t="s">
        <v>584</v>
      </c>
      <c r="B2430" s="36">
        <v>626.64710625693397</v>
      </c>
      <c r="C2430" s="36">
        <v>10.268617559685</v>
      </c>
      <c r="D2430" s="36"/>
      <c r="E2430" s="66">
        <v>3.3502739456468902</v>
      </c>
      <c r="F2430" s="66">
        <v>0.13101613616857199</v>
      </c>
      <c r="G2430" s="68">
        <v>0.10435737649762999</v>
      </c>
      <c r="H2430" s="68">
        <v>3.0223083571689702E-3</v>
      </c>
      <c r="I2430" s="66">
        <v>0.607215251775024</v>
      </c>
      <c r="J2430" s="36">
        <v>1692.4</v>
      </c>
      <c r="K2430" s="36">
        <v>12.8</v>
      </c>
      <c r="L2430" s="36">
        <v>1683.9</v>
      </c>
      <c r="M2430" s="36">
        <v>28.8</v>
      </c>
      <c r="N2430" s="36">
        <v>1702.9</v>
      </c>
      <c r="O2430" s="36">
        <v>26.5</v>
      </c>
      <c r="P2430" s="36"/>
      <c r="Q2430" s="36">
        <v>1702.9</v>
      </c>
      <c r="R2430" s="36">
        <v>26.5</v>
      </c>
      <c r="T2430" s="41">
        <v>-0.50478056891739409</v>
      </c>
      <c r="U2430" s="41">
        <v>-1.1283330364035868</v>
      </c>
    </row>
    <row r="2431" spans="1:21">
      <c r="A2431" s="35" t="s">
        <v>583</v>
      </c>
      <c r="B2431" s="36">
        <v>846.45044741903496</v>
      </c>
      <c r="C2431" s="36">
        <v>15.4651031623939</v>
      </c>
      <c r="D2431" s="36"/>
      <c r="E2431" s="66">
        <v>3.4854413190851301</v>
      </c>
      <c r="F2431" s="66">
        <v>0.203591935757063</v>
      </c>
      <c r="G2431" s="68">
        <v>0.104621200047656</v>
      </c>
      <c r="H2431" s="68">
        <v>2.9139214841829401E-3</v>
      </c>
      <c r="I2431" s="66">
        <v>0.120513206678482</v>
      </c>
      <c r="J2431" s="36">
        <v>1660.4</v>
      </c>
      <c r="K2431" s="36">
        <v>24.8</v>
      </c>
      <c r="L2431" s="36">
        <v>1624.2</v>
      </c>
      <c r="M2431" s="36">
        <v>41.1</v>
      </c>
      <c r="N2431" s="36">
        <v>1706.5</v>
      </c>
      <c r="O2431" s="36">
        <v>25.5</v>
      </c>
      <c r="P2431" s="36"/>
      <c r="Q2431" s="36">
        <v>1706.5</v>
      </c>
      <c r="R2431" s="36">
        <v>25.5</v>
      </c>
      <c r="T2431" s="41">
        <v>-2.2287895579362176</v>
      </c>
      <c r="U2431" s="41">
        <v>-5.0671099618273585</v>
      </c>
    </row>
    <row r="2432" spans="1:21">
      <c r="A2432" s="35" t="s">
        <v>582</v>
      </c>
      <c r="B2432" s="36">
        <v>358.94255183086102</v>
      </c>
      <c r="C2432" s="36">
        <v>9.4089043951518097</v>
      </c>
      <c r="D2432" s="36"/>
      <c r="E2432" s="66">
        <v>3.6721908662077798</v>
      </c>
      <c r="F2432" s="66">
        <v>0.12848555677836501</v>
      </c>
      <c r="G2432" s="68">
        <v>0.104755329635472</v>
      </c>
      <c r="H2432" s="68">
        <v>3.1605431253762199E-3</v>
      </c>
      <c r="I2432" s="66">
        <v>-5.1008065403293001E-2</v>
      </c>
      <c r="J2432" s="36">
        <v>1621</v>
      </c>
      <c r="K2432" s="36">
        <v>19.399999999999999</v>
      </c>
      <c r="L2432" s="36">
        <v>1553.4</v>
      </c>
      <c r="M2432" s="36">
        <v>24.4</v>
      </c>
      <c r="N2432" s="36">
        <v>1710</v>
      </c>
      <c r="O2432" s="36">
        <v>28.1</v>
      </c>
      <c r="P2432" s="36"/>
      <c r="Q2432" s="36">
        <v>1710</v>
      </c>
      <c r="R2432" s="36">
        <v>28.1</v>
      </c>
      <c r="T2432" s="41">
        <v>-4.3517445603192932</v>
      </c>
      <c r="U2432" s="41">
        <v>-10.081112398609497</v>
      </c>
    </row>
    <row r="2433" spans="1:21">
      <c r="A2433" s="35" t="s">
        <v>581</v>
      </c>
      <c r="B2433" s="36">
        <v>630.42832728831104</v>
      </c>
      <c r="C2433" s="36">
        <v>3.1249928522629502</v>
      </c>
      <c r="D2433" s="36"/>
      <c r="E2433" s="66">
        <v>3.75484243125468</v>
      </c>
      <c r="F2433" s="66">
        <v>0.12015481512687699</v>
      </c>
      <c r="G2433" s="68">
        <v>0.104778742603566</v>
      </c>
      <c r="H2433" s="68">
        <v>2.9575349016446699E-3</v>
      </c>
      <c r="I2433" s="66">
        <v>0.25163215371605402</v>
      </c>
      <c r="J2433" s="36">
        <v>1603.6</v>
      </c>
      <c r="K2433" s="36">
        <v>15</v>
      </c>
      <c r="L2433" s="36">
        <v>1523.9</v>
      </c>
      <c r="M2433" s="36">
        <v>21.7</v>
      </c>
      <c r="N2433" s="36">
        <v>1710</v>
      </c>
      <c r="O2433" s="36">
        <v>26.3</v>
      </c>
      <c r="P2433" s="36"/>
      <c r="Q2433" s="36">
        <v>1710</v>
      </c>
      <c r="R2433" s="36">
        <v>26.3</v>
      </c>
      <c r="T2433" s="41">
        <v>-5.2300019686331005</v>
      </c>
      <c r="U2433" s="41">
        <v>-12.212087407310184</v>
      </c>
    </row>
    <row r="2434" spans="1:21">
      <c r="A2434" s="35" t="s">
        <v>580</v>
      </c>
      <c r="B2434" s="36">
        <v>465.09406526623297</v>
      </c>
      <c r="C2434" s="36">
        <v>14.7350818593246</v>
      </c>
      <c r="D2434" s="36"/>
      <c r="E2434" s="66">
        <v>3.4711152470930799</v>
      </c>
      <c r="F2434" s="66">
        <v>0.17084554229142401</v>
      </c>
      <c r="G2434" s="68">
        <v>0.10478013118991</v>
      </c>
      <c r="H2434" s="68">
        <v>3.2519535938492698E-3</v>
      </c>
      <c r="I2434" s="66">
        <v>-0.17679288945354399</v>
      </c>
      <c r="J2434" s="36">
        <v>1666.6</v>
      </c>
      <c r="K2434" s="36">
        <v>25.7</v>
      </c>
      <c r="L2434" s="36">
        <v>1632.5</v>
      </c>
      <c r="M2434" s="36">
        <v>35.299999999999997</v>
      </c>
      <c r="N2434" s="36">
        <v>1710</v>
      </c>
      <c r="O2434" s="36">
        <v>29</v>
      </c>
      <c r="P2434" s="36"/>
      <c r="Q2434" s="36">
        <v>1710</v>
      </c>
      <c r="R2434" s="36">
        <v>29</v>
      </c>
      <c r="T2434" s="41">
        <v>-2.0888208269525212</v>
      </c>
      <c r="U2434" s="41">
        <v>-4.7473200612557429</v>
      </c>
    </row>
    <row r="2435" spans="1:21">
      <c r="A2435" s="35" t="s">
        <v>579</v>
      </c>
      <c r="B2435" s="36">
        <v>335.25360467399298</v>
      </c>
      <c r="C2435" s="36">
        <v>5.0111803220893298</v>
      </c>
      <c r="D2435" s="36"/>
      <c r="E2435" s="66">
        <v>3.7332504997933098</v>
      </c>
      <c r="F2435" s="66">
        <v>0.31948637413691799</v>
      </c>
      <c r="G2435" s="68">
        <v>0.104846389013194</v>
      </c>
      <c r="H2435" s="68">
        <v>3.5841908858438702E-3</v>
      </c>
      <c r="I2435" s="66">
        <v>0.63631644663274001</v>
      </c>
      <c r="J2435" s="36">
        <v>1607.9</v>
      </c>
      <c r="K2435" s="36">
        <v>27.9</v>
      </c>
      <c r="L2435" s="36">
        <v>1531.1</v>
      </c>
      <c r="M2435" s="36">
        <v>58.5</v>
      </c>
      <c r="N2435" s="36">
        <v>1710</v>
      </c>
      <c r="O2435" s="36">
        <v>31.6</v>
      </c>
      <c r="P2435" s="36"/>
      <c r="Q2435" s="36">
        <v>1710</v>
      </c>
      <c r="R2435" s="36">
        <v>31.6</v>
      </c>
      <c r="T2435" s="41">
        <v>-5.0160015675005019</v>
      </c>
      <c r="U2435" s="41">
        <v>-11.684409901378102</v>
      </c>
    </row>
    <row r="2436" spans="1:21">
      <c r="A2436" s="35" t="s">
        <v>578</v>
      </c>
      <c r="B2436" s="36">
        <v>641.42152966020399</v>
      </c>
      <c r="C2436" s="36">
        <v>2.30912139959554</v>
      </c>
      <c r="D2436" s="36"/>
      <c r="E2436" s="66">
        <v>3.2507424984246498</v>
      </c>
      <c r="F2436" s="66">
        <v>0.129812377220552</v>
      </c>
      <c r="G2436" s="68">
        <v>0.104857526475229</v>
      </c>
      <c r="H2436" s="68">
        <v>2.0331313634533899E-3</v>
      </c>
      <c r="I2436" s="66">
        <v>0.209008781445087</v>
      </c>
      <c r="J2436" s="36">
        <v>1721.4</v>
      </c>
      <c r="K2436" s="36">
        <v>16.8</v>
      </c>
      <c r="L2436" s="36">
        <v>1729.3</v>
      </c>
      <c r="M2436" s="36">
        <v>30.3</v>
      </c>
      <c r="N2436" s="36">
        <v>1711.7</v>
      </c>
      <c r="O2436" s="36">
        <v>17.5</v>
      </c>
      <c r="P2436" s="36"/>
      <c r="Q2436" s="36">
        <v>1711.7</v>
      </c>
      <c r="R2436" s="36">
        <v>17.5</v>
      </c>
      <c r="T2436" s="41">
        <v>0.45683224426067565</v>
      </c>
      <c r="U2436" s="41">
        <v>1.017752847973163</v>
      </c>
    </row>
    <row r="2437" spans="1:21">
      <c r="A2437" s="35" t="s">
        <v>577</v>
      </c>
      <c r="B2437" s="36">
        <v>679.30731101453102</v>
      </c>
      <c r="C2437" s="36">
        <v>8.8612515199415594</v>
      </c>
      <c r="D2437" s="36"/>
      <c r="E2437" s="66">
        <v>3.5756173574243699</v>
      </c>
      <c r="F2437" s="66">
        <v>0.15237631592608</v>
      </c>
      <c r="G2437" s="68">
        <v>0.104989892334899</v>
      </c>
      <c r="H2437" s="68">
        <v>2.8933916751913802E-3</v>
      </c>
      <c r="I2437" s="66">
        <v>0.57573331237850001</v>
      </c>
      <c r="J2437" s="36">
        <v>1642.7</v>
      </c>
      <c r="K2437" s="36">
        <v>14</v>
      </c>
      <c r="L2437" s="36">
        <v>1588</v>
      </c>
      <c r="M2437" s="36">
        <v>29.5</v>
      </c>
      <c r="N2437" s="36">
        <v>1713.5</v>
      </c>
      <c r="O2437" s="36">
        <v>25.4</v>
      </c>
      <c r="P2437" s="36"/>
      <c r="Q2437" s="36">
        <v>1713.5</v>
      </c>
      <c r="R2437" s="36">
        <v>25.4</v>
      </c>
      <c r="T2437" s="41">
        <v>-3.4445843828715392</v>
      </c>
      <c r="U2437" s="41">
        <v>-7.9030226700251891</v>
      </c>
    </row>
    <row r="2438" spans="1:21">
      <c r="A2438" s="35" t="s">
        <v>576</v>
      </c>
      <c r="B2438" s="36">
        <v>227.23222077949001</v>
      </c>
      <c r="C2438" s="36">
        <v>7.6321705585076902</v>
      </c>
      <c r="D2438" s="36"/>
      <c r="E2438" s="66">
        <v>3.3711448443393102</v>
      </c>
      <c r="F2438" s="66">
        <v>0.13986082120929599</v>
      </c>
      <c r="G2438" s="68">
        <v>0.10565205491700901</v>
      </c>
      <c r="H2438" s="68">
        <v>3.5508342845625598E-3</v>
      </c>
      <c r="I2438" s="66">
        <v>6.4573822029213093E-2</v>
      </c>
      <c r="J2438" s="36">
        <v>1697.7</v>
      </c>
      <c r="K2438" s="36">
        <v>21.5</v>
      </c>
      <c r="L2438" s="36">
        <v>1675.1</v>
      </c>
      <c r="M2438" s="36">
        <v>30.6</v>
      </c>
      <c r="N2438" s="36">
        <v>1725.7</v>
      </c>
      <c r="O2438" s="36">
        <v>31.3</v>
      </c>
      <c r="P2438" s="36"/>
      <c r="Q2438" s="36">
        <v>1725.7</v>
      </c>
      <c r="R2438" s="36">
        <v>31.3</v>
      </c>
      <c r="T2438" s="41">
        <v>-1.3491731836905341</v>
      </c>
      <c r="U2438" s="41">
        <v>-3.0207151811832214</v>
      </c>
    </row>
    <row r="2439" spans="1:21">
      <c r="A2439" s="35" t="s">
        <v>575</v>
      </c>
      <c r="B2439" s="36">
        <v>985.73236221882405</v>
      </c>
      <c r="C2439" s="36">
        <v>3.9679599436438102</v>
      </c>
      <c r="D2439" s="36"/>
      <c r="E2439" s="66">
        <v>3.1132801792327198</v>
      </c>
      <c r="F2439" s="66">
        <v>0.15923063010779001</v>
      </c>
      <c r="G2439" s="68">
        <v>0.10711865465048601</v>
      </c>
      <c r="H2439" s="68">
        <v>7.1745489580786401E-3</v>
      </c>
      <c r="I2439" s="66">
        <v>0.52289970156358101</v>
      </c>
      <c r="J2439" s="36">
        <v>1775.4</v>
      </c>
      <c r="K2439" s="36">
        <v>25.1</v>
      </c>
      <c r="L2439" s="36">
        <v>1797.3</v>
      </c>
      <c r="M2439" s="36">
        <v>40.299999999999997</v>
      </c>
      <c r="N2439" s="36">
        <v>1749.8</v>
      </c>
      <c r="O2439" s="36">
        <v>61.5</v>
      </c>
      <c r="P2439" s="36"/>
      <c r="Q2439" s="36">
        <v>1749.8</v>
      </c>
      <c r="R2439" s="36">
        <v>61.5</v>
      </c>
      <c r="T2439" s="41">
        <v>1.2184944082790778</v>
      </c>
      <c r="U2439" s="41">
        <v>2.6428531686418517</v>
      </c>
    </row>
    <row r="2440" spans="1:21">
      <c r="A2440" s="35" t="s">
        <v>574</v>
      </c>
      <c r="B2440" s="36">
        <v>933.95692643549296</v>
      </c>
      <c r="C2440" s="36">
        <v>7.6869542760689402</v>
      </c>
      <c r="D2440" s="36"/>
      <c r="E2440" s="66">
        <v>3.1882493823621401</v>
      </c>
      <c r="F2440" s="66">
        <v>0.11501556079179601</v>
      </c>
      <c r="G2440" s="68">
        <v>0.10716774813756</v>
      </c>
      <c r="H2440" s="68">
        <v>3.69998854387093E-3</v>
      </c>
      <c r="I2440" s="66">
        <v>0.323216898331877</v>
      </c>
      <c r="J2440" s="36">
        <v>1754.9</v>
      </c>
      <c r="K2440" s="36">
        <v>17.600000000000001</v>
      </c>
      <c r="L2440" s="36">
        <v>1757.8</v>
      </c>
      <c r="M2440" s="36">
        <v>28.9</v>
      </c>
      <c r="N2440" s="36">
        <v>1751.5</v>
      </c>
      <c r="O2440" s="36">
        <v>31.6</v>
      </c>
      <c r="P2440" s="36"/>
      <c r="Q2440" s="36">
        <v>1751.5</v>
      </c>
      <c r="R2440" s="36">
        <v>31.6</v>
      </c>
      <c r="T2440" s="41">
        <v>0.16497895096142132</v>
      </c>
      <c r="U2440" s="41">
        <v>0.35840254864034332</v>
      </c>
    </row>
    <row r="2441" spans="1:21">
      <c r="A2441" s="35" t="s">
        <v>573</v>
      </c>
      <c r="B2441" s="36">
        <v>486.85216560025998</v>
      </c>
      <c r="C2441" s="36">
        <v>3.2997953770661201</v>
      </c>
      <c r="D2441" s="36"/>
      <c r="E2441" s="66">
        <v>3.2742445532774598</v>
      </c>
      <c r="F2441" s="66">
        <v>0.124007162242699</v>
      </c>
      <c r="G2441" s="68">
        <v>0.109474586956397</v>
      </c>
      <c r="H2441" s="68">
        <v>5.55762033301234E-3</v>
      </c>
      <c r="I2441" s="66">
        <v>0.56662385017845995</v>
      </c>
      <c r="J2441" s="36">
        <v>1752</v>
      </c>
      <c r="K2441" s="36">
        <v>17.8</v>
      </c>
      <c r="L2441" s="36">
        <v>1720.1</v>
      </c>
      <c r="M2441" s="36">
        <v>27.7</v>
      </c>
      <c r="N2441" s="36">
        <v>1790.3</v>
      </c>
      <c r="O2441" s="36">
        <v>46.6</v>
      </c>
      <c r="P2441" s="36"/>
      <c r="Q2441" s="36">
        <v>1790.3</v>
      </c>
      <c r="R2441" s="36">
        <v>46.6</v>
      </c>
      <c r="T2441" s="41">
        <v>-1.8545433405034646</v>
      </c>
      <c r="U2441" s="41">
        <v>-4.0811580722051071</v>
      </c>
    </row>
    <row r="2442" spans="1:21">
      <c r="A2442" s="35" t="s">
        <v>572</v>
      </c>
      <c r="B2442" s="36">
        <v>146.41432360997601</v>
      </c>
      <c r="C2442" s="36">
        <v>4.5950611474914904</v>
      </c>
      <c r="D2442" s="36"/>
      <c r="E2442" s="66">
        <v>3.1108120849209202</v>
      </c>
      <c r="F2442" s="66">
        <v>9.13218912725203E-2</v>
      </c>
      <c r="G2442" s="68">
        <v>0.109829010638687</v>
      </c>
      <c r="H2442" s="68">
        <v>2.9423691760503499E-3</v>
      </c>
      <c r="I2442" s="66">
        <v>0.23202760338323999</v>
      </c>
      <c r="J2442" s="36">
        <v>1796.3</v>
      </c>
      <c r="K2442" s="36">
        <v>14.5</v>
      </c>
      <c r="L2442" s="36">
        <v>1797.3</v>
      </c>
      <c r="M2442" s="36">
        <v>22.7</v>
      </c>
      <c r="N2442" s="36">
        <v>1795.3</v>
      </c>
      <c r="O2442" s="36">
        <v>24</v>
      </c>
      <c r="P2442" s="36"/>
      <c r="Q2442" s="36">
        <v>1795.3</v>
      </c>
      <c r="R2442" s="36">
        <v>24</v>
      </c>
      <c r="T2442" s="41">
        <v>5.5639014076670559E-2</v>
      </c>
      <c r="U2442" s="41">
        <v>0.11127802815334112</v>
      </c>
    </row>
    <row r="2443" spans="1:21">
      <c r="A2443" s="35" t="s">
        <v>571</v>
      </c>
      <c r="B2443" s="36">
        <v>268.16278881169399</v>
      </c>
      <c r="C2443" s="36">
        <v>2.7364461311395698</v>
      </c>
      <c r="D2443" s="36"/>
      <c r="E2443" s="66">
        <v>3.2295495697783898</v>
      </c>
      <c r="F2443" s="66">
        <v>0.14643461926015899</v>
      </c>
      <c r="G2443" s="68">
        <v>0.1102265198389</v>
      </c>
      <c r="H2443" s="68">
        <v>3.2461978166360302E-3</v>
      </c>
      <c r="I2443" s="66">
        <v>0.54133454311574403</v>
      </c>
      <c r="J2443" s="36">
        <v>1767.6</v>
      </c>
      <c r="K2443" s="36">
        <v>16.399999999999999</v>
      </c>
      <c r="L2443" s="36">
        <v>1738.7</v>
      </c>
      <c r="M2443" s="36">
        <v>35.4</v>
      </c>
      <c r="N2443" s="36">
        <v>1801.9</v>
      </c>
      <c r="O2443" s="36">
        <v>26.4</v>
      </c>
      <c r="P2443" s="36"/>
      <c r="Q2443" s="36">
        <v>1801.9</v>
      </c>
      <c r="R2443" s="36">
        <v>26.4</v>
      </c>
      <c r="T2443" s="41">
        <v>-1.6621613849427654</v>
      </c>
      <c r="U2443" s="41">
        <v>-3.6348996376603235</v>
      </c>
    </row>
    <row r="2444" spans="1:21">
      <c r="A2444" s="35" t="s">
        <v>570</v>
      </c>
      <c r="B2444" s="36">
        <v>612.81271873128605</v>
      </c>
      <c r="C2444" s="36">
        <v>4.48641546179529</v>
      </c>
      <c r="D2444" s="36"/>
      <c r="E2444" s="66">
        <v>3.25742793983407</v>
      </c>
      <c r="F2444" s="66">
        <v>0.14162972802384599</v>
      </c>
      <c r="G2444" s="68">
        <v>0.110471962510812</v>
      </c>
      <c r="H2444" s="68">
        <v>5.1721564307623102E-3</v>
      </c>
      <c r="I2444" s="66">
        <v>-0.27286212571903501</v>
      </c>
      <c r="J2444" s="36">
        <v>1762.1</v>
      </c>
      <c r="K2444" s="36">
        <v>30</v>
      </c>
      <c r="L2444" s="36">
        <v>1724.7</v>
      </c>
      <c r="M2444" s="36">
        <v>32.5</v>
      </c>
      <c r="N2444" s="36">
        <v>1806.8</v>
      </c>
      <c r="O2444" s="36">
        <v>42.8</v>
      </c>
      <c r="P2444" s="36"/>
      <c r="Q2444" s="36">
        <v>1806.8</v>
      </c>
      <c r="R2444" s="36">
        <v>42.8</v>
      </c>
      <c r="T2444" s="41">
        <v>-2.1684930712587613</v>
      </c>
      <c r="U2444" s="41">
        <v>-4.7602481591001276</v>
      </c>
    </row>
    <row r="2445" spans="1:21">
      <c r="A2445" s="35" t="s">
        <v>569</v>
      </c>
      <c r="B2445" s="36">
        <v>421.41098291181299</v>
      </c>
      <c r="C2445" s="36">
        <v>5.0561537540435797</v>
      </c>
      <c r="D2445" s="36"/>
      <c r="E2445" s="66">
        <v>3.4013519914756198</v>
      </c>
      <c r="F2445" s="66">
        <v>0.101507756249306</v>
      </c>
      <c r="G2445" s="68">
        <v>0.11183056065762401</v>
      </c>
      <c r="H2445" s="68">
        <v>2.6324115518728299E-3</v>
      </c>
      <c r="I2445" s="66">
        <v>-0.128543691534271</v>
      </c>
      <c r="J2445" s="36">
        <v>1736.8</v>
      </c>
      <c r="K2445" s="36">
        <v>16.600000000000001</v>
      </c>
      <c r="L2445" s="36">
        <v>1662.1</v>
      </c>
      <c r="M2445" s="36">
        <v>21.5</v>
      </c>
      <c r="N2445" s="36">
        <v>1828.1</v>
      </c>
      <c r="O2445" s="36">
        <v>21.1</v>
      </c>
      <c r="P2445" s="36"/>
      <c r="Q2445" s="36">
        <v>1828.1</v>
      </c>
      <c r="R2445" s="36">
        <v>21.1</v>
      </c>
      <c r="T2445" s="41">
        <v>-4.4943144215149538</v>
      </c>
      <c r="U2445" s="41">
        <v>-9.9873653811443361</v>
      </c>
    </row>
    <row r="2446" spans="1:21">
      <c r="A2446" s="35" t="s">
        <v>568</v>
      </c>
      <c r="B2446" s="36">
        <v>642.544387416316</v>
      </c>
      <c r="C2446" s="36">
        <v>8.7869254162164694</v>
      </c>
      <c r="D2446" s="36"/>
      <c r="E2446" s="66">
        <v>3.2509157745919199</v>
      </c>
      <c r="F2446" s="66">
        <v>0.273098895590622</v>
      </c>
      <c r="G2446" s="68">
        <v>0.11369923711423099</v>
      </c>
      <c r="H2446" s="68">
        <v>9.3791610436700906E-3</v>
      </c>
      <c r="I2446" s="66">
        <v>-0.79346602132334598</v>
      </c>
      <c r="J2446" s="36">
        <v>1788.7</v>
      </c>
      <c r="K2446" s="36">
        <v>65.900000000000006</v>
      </c>
      <c r="L2446" s="36">
        <v>1729.3</v>
      </c>
      <c r="M2446" s="36">
        <v>63</v>
      </c>
      <c r="N2446" s="36">
        <v>1858.6</v>
      </c>
      <c r="O2446" s="36">
        <v>74.7</v>
      </c>
      <c r="P2446" s="36"/>
      <c r="Q2446" s="36">
        <v>1858.6</v>
      </c>
      <c r="R2446" s="36">
        <v>74.7</v>
      </c>
      <c r="T2446" s="41">
        <v>-3.434915861909448</v>
      </c>
      <c r="U2446" s="41">
        <v>-7.4770138206210577</v>
      </c>
    </row>
    <row r="2447" spans="1:21">
      <c r="A2447" s="35" t="s">
        <v>567</v>
      </c>
      <c r="B2447" s="36">
        <v>433.77734373294999</v>
      </c>
      <c r="C2447" s="36">
        <v>10.2173177105373</v>
      </c>
      <c r="D2447" s="36"/>
      <c r="E2447" s="66">
        <v>3.3301977671523901</v>
      </c>
      <c r="F2447" s="66">
        <v>0.13502338707160699</v>
      </c>
      <c r="G2447" s="68">
        <v>0.120575743861863</v>
      </c>
      <c r="H2447" s="68">
        <v>2.0102900875559299E-2</v>
      </c>
      <c r="I2447" s="66">
        <v>-0.91158690104156503</v>
      </c>
      <c r="J2447" s="36">
        <v>1817.8</v>
      </c>
      <c r="K2447" s="36">
        <v>87</v>
      </c>
      <c r="L2447" s="36">
        <v>1692.8</v>
      </c>
      <c r="M2447" s="36">
        <v>31.3</v>
      </c>
      <c r="N2447" s="36">
        <v>1964</v>
      </c>
      <c r="O2447" s="36">
        <v>149</v>
      </c>
      <c r="P2447" s="36"/>
      <c r="Q2447" s="36">
        <v>1964</v>
      </c>
      <c r="R2447" s="36">
        <v>149</v>
      </c>
      <c r="T2447" s="41">
        <v>-7.3842155009451798</v>
      </c>
      <c r="U2447" s="41">
        <v>-16.020793950850663</v>
      </c>
    </row>
    <row r="2448" spans="1:21">
      <c r="A2448" s="35" t="s">
        <v>566</v>
      </c>
      <c r="B2448" s="36">
        <v>652.06951853882902</v>
      </c>
      <c r="C2448" s="36">
        <v>6.1011333097574401</v>
      </c>
      <c r="D2448" s="36"/>
      <c r="E2448" s="66">
        <v>2.7047259822372398</v>
      </c>
      <c r="F2448" s="66">
        <v>0.173258434787571</v>
      </c>
      <c r="G2448" s="68">
        <v>0.14632549838297201</v>
      </c>
      <c r="H2448" s="68">
        <v>7.7320176695856099E-3</v>
      </c>
      <c r="I2448" s="66">
        <v>-0.28618424552748201</v>
      </c>
      <c r="J2448" s="36">
        <v>2169.1</v>
      </c>
      <c r="K2448" s="36">
        <v>41.7</v>
      </c>
      <c r="L2448" s="36">
        <v>2031.1</v>
      </c>
      <c r="M2448" s="36">
        <v>54.8</v>
      </c>
      <c r="N2448" s="36">
        <v>2302.3000000000002</v>
      </c>
      <c r="O2448" s="36">
        <v>45.2</v>
      </c>
      <c r="P2448" s="36"/>
      <c r="Q2448" s="36">
        <v>2302.3000000000002</v>
      </c>
      <c r="R2448" s="36">
        <v>45.2</v>
      </c>
      <c r="T2448" s="41">
        <v>-6.7943478903057466</v>
      </c>
      <c r="U2448" s="41">
        <v>-13.352370636600872</v>
      </c>
    </row>
    <row r="2449" spans="1:21">
      <c r="A2449" s="35" t="s">
        <v>565</v>
      </c>
      <c r="B2449" s="36">
        <v>875.92106110050497</v>
      </c>
      <c r="C2449" s="36">
        <v>1.4013468929319799</v>
      </c>
      <c r="D2449" s="36"/>
      <c r="E2449" s="66">
        <v>2.3993218682829398</v>
      </c>
      <c r="F2449" s="66">
        <v>5.7009089941403197E-2</v>
      </c>
      <c r="G2449" s="68">
        <v>0.15435965064500201</v>
      </c>
      <c r="H2449" s="68">
        <v>3.81139783358409E-3</v>
      </c>
      <c r="I2449" s="66">
        <v>0.187663152517656</v>
      </c>
      <c r="J2449" s="36">
        <v>2324.3000000000002</v>
      </c>
      <c r="K2449" s="36">
        <v>14.4</v>
      </c>
      <c r="L2449" s="36">
        <v>2245.3000000000002</v>
      </c>
      <c r="M2449" s="36">
        <v>23.7</v>
      </c>
      <c r="N2449" s="36">
        <v>2394.5</v>
      </c>
      <c r="O2449" s="36">
        <v>20.9</v>
      </c>
      <c r="P2449" s="36"/>
      <c r="Q2449" s="36">
        <v>2394.5</v>
      </c>
      <c r="R2449" s="36">
        <v>20.9</v>
      </c>
      <c r="T2449" s="41">
        <v>-3.5184607847503671</v>
      </c>
      <c r="U2449" s="41">
        <v>-6.6449917605665085</v>
      </c>
    </row>
    <row r="2450" spans="1:21">
      <c r="A2450" s="35" t="s">
        <v>564</v>
      </c>
      <c r="B2450" s="36">
        <v>1170.67813845454</v>
      </c>
      <c r="C2450" s="36">
        <v>4.67684364934291</v>
      </c>
      <c r="D2450" s="36"/>
      <c r="E2450" s="66">
        <v>2.63634670118384</v>
      </c>
      <c r="F2450" s="66">
        <v>9.0232690857603798E-2</v>
      </c>
      <c r="G2450" s="68">
        <v>0.15442994442712499</v>
      </c>
      <c r="H2450" s="68">
        <v>6.5390045660697399E-3</v>
      </c>
      <c r="I2450" s="66">
        <v>-0.19798835938928599</v>
      </c>
      <c r="J2450" s="36">
        <v>2237.8000000000002</v>
      </c>
      <c r="K2450" s="36">
        <v>26.8</v>
      </c>
      <c r="L2450" s="36">
        <v>2070.6</v>
      </c>
      <c r="M2450" s="36">
        <v>30.2</v>
      </c>
      <c r="N2450" s="36">
        <v>2394.5</v>
      </c>
      <c r="O2450" s="36">
        <v>35.799999999999997</v>
      </c>
      <c r="P2450" s="36"/>
      <c r="Q2450" s="36">
        <v>2394.5</v>
      </c>
      <c r="R2450" s="36">
        <v>35.799999999999997</v>
      </c>
      <c r="T2450" s="41">
        <v>-8.0749541195788801</v>
      </c>
      <c r="U2450" s="41">
        <v>-15.642808847677006</v>
      </c>
    </row>
    <row r="2451" spans="1:21">
      <c r="B2451" s="36"/>
      <c r="C2451" s="36"/>
      <c r="D2451" s="36"/>
      <c r="E2451" s="66"/>
      <c r="F2451" s="66"/>
      <c r="G2451" s="68"/>
      <c r="H2451" s="68"/>
      <c r="I2451" s="66"/>
      <c r="J2451" s="36"/>
      <c r="K2451" s="36"/>
      <c r="L2451" s="36"/>
      <c r="M2451" s="36"/>
      <c r="N2451" s="36"/>
      <c r="O2451" s="36"/>
      <c r="P2451" s="36"/>
      <c r="Q2451" s="36"/>
      <c r="R2451" s="36"/>
      <c r="T2451" s="41"/>
      <c r="U2451" s="41"/>
    </row>
    <row r="2452" spans="1:21">
      <c r="A2452" s="35" t="s">
        <v>563</v>
      </c>
      <c r="B2452" s="36">
        <v>184.61703288644</v>
      </c>
      <c r="C2452" s="36">
        <v>2.2985974923760901</v>
      </c>
      <c r="D2452" s="36"/>
      <c r="E2452" s="66">
        <v>3.5319828640269502</v>
      </c>
      <c r="F2452" s="66">
        <v>0.17255299803643501</v>
      </c>
      <c r="G2452" s="68">
        <v>0.10346488105106599</v>
      </c>
      <c r="H2452" s="68">
        <v>3.4982900546168599E-3</v>
      </c>
      <c r="I2452" s="66">
        <v>0.50056350426977603</v>
      </c>
      <c r="J2452" s="36">
        <v>1642.5</v>
      </c>
      <c r="K2452" s="36">
        <v>17.399999999999999</v>
      </c>
      <c r="L2452" s="36">
        <v>1607.9</v>
      </c>
      <c r="M2452" s="36">
        <v>34.299999999999997</v>
      </c>
      <c r="N2452" s="36">
        <v>1687</v>
      </c>
      <c r="O2452" s="36">
        <v>31.2</v>
      </c>
      <c r="P2452" s="36"/>
      <c r="Q2452" s="36">
        <v>1687</v>
      </c>
      <c r="R2452" s="36">
        <v>31.2</v>
      </c>
      <c r="T2452" s="41">
        <v>-2.1518751166117238</v>
      </c>
      <c r="U2452" s="41">
        <v>-4.9194601654331676</v>
      </c>
    </row>
    <row r="2453" spans="1:21">
      <c r="A2453" s="35" t="s">
        <v>562</v>
      </c>
      <c r="B2453" s="36">
        <v>296.85724658368503</v>
      </c>
      <c r="C2453" s="36">
        <v>4.4932272096089703</v>
      </c>
      <c r="D2453" s="36"/>
      <c r="E2453" s="66">
        <v>3.5590439857682399</v>
      </c>
      <c r="F2453" s="66">
        <v>0.120552214188065</v>
      </c>
      <c r="G2453" s="68">
        <v>9.9558520859942198E-2</v>
      </c>
      <c r="H2453" s="68">
        <v>2.3309366056514002E-3</v>
      </c>
      <c r="I2453" s="66">
        <v>0.33622773100575998</v>
      </c>
      <c r="J2453" s="36">
        <v>1604.5</v>
      </c>
      <c r="K2453" s="36">
        <v>13.6</v>
      </c>
      <c r="L2453" s="36">
        <v>1595.9</v>
      </c>
      <c r="M2453" s="36">
        <v>23.8</v>
      </c>
      <c r="N2453" s="36">
        <v>1615.8</v>
      </c>
      <c r="O2453" s="36">
        <v>21.5</v>
      </c>
      <c r="P2453" s="36"/>
      <c r="Q2453" s="36">
        <v>1615.8</v>
      </c>
      <c r="R2453" s="36">
        <v>21.5</v>
      </c>
      <c r="T2453" s="41">
        <v>-0.53888088226078756</v>
      </c>
      <c r="U2453" s="41">
        <v>-1.2469452973243851</v>
      </c>
    </row>
    <row r="2454" spans="1:21">
      <c r="A2454" s="35" t="s">
        <v>561</v>
      </c>
      <c r="B2454" s="36">
        <v>68.130995433954695</v>
      </c>
      <c r="C2454" s="36">
        <v>1.8969949722452499</v>
      </c>
      <c r="D2454" s="36"/>
      <c r="E2454" s="66">
        <v>3.6622581274950798</v>
      </c>
      <c r="F2454" s="66">
        <v>0.17144744906936099</v>
      </c>
      <c r="G2454" s="68">
        <v>9.8241683241711397E-2</v>
      </c>
      <c r="H2454" s="68">
        <v>4.6141447102702503E-3</v>
      </c>
      <c r="I2454" s="66">
        <v>0.116956730106972</v>
      </c>
      <c r="J2454" s="36">
        <v>1570.9</v>
      </c>
      <c r="K2454" s="36">
        <v>24.7</v>
      </c>
      <c r="L2454" s="36">
        <v>1557.1</v>
      </c>
      <c r="M2454" s="36">
        <v>32.1</v>
      </c>
      <c r="N2454" s="36">
        <v>1589.4</v>
      </c>
      <c r="O2454" s="36">
        <v>43.8</v>
      </c>
      <c r="P2454" s="36"/>
      <c r="Q2454" s="36">
        <v>1589.4</v>
      </c>
      <c r="R2454" s="36">
        <v>43.8</v>
      </c>
      <c r="T2454" s="41">
        <v>-0.8862629246676631</v>
      </c>
      <c r="U2454" s="41">
        <v>-2.0743690193308191</v>
      </c>
    </row>
    <row r="2455" spans="1:21">
      <c r="A2455" s="35" t="s">
        <v>560</v>
      </c>
      <c r="B2455" s="36">
        <v>165.152531016349</v>
      </c>
      <c r="C2455" s="36">
        <v>2.28873675719016</v>
      </c>
      <c r="D2455" s="36"/>
      <c r="E2455" s="66">
        <v>3.84118069886707</v>
      </c>
      <c r="F2455" s="66">
        <v>0.18528925732283799</v>
      </c>
      <c r="G2455" s="68">
        <v>0.15170551311862501</v>
      </c>
      <c r="H2455" s="68">
        <v>1.8586735656957398E-2</v>
      </c>
      <c r="I2455" s="66">
        <v>-0.25479286500443799</v>
      </c>
      <c r="J2455" s="36">
        <v>1891.9</v>
      </c>
      <c r="K2455" s="36">
        <v>61.4</v>
      </c>
      <c r="L2455" s="36">
        <v>1492</v>
      </c>
      <c r="M2455" s="36">
        <v>33</v>
      </c>
      <c r="N2455" s="36">
        <v>2364</v>
      </c>
      <c r="O2455" s="36">
        <v>105</v>
      </c>
      <c r="P2455" s="36"/>
      <c r="Q2455" s="36">
        <v>2364</v>
      </c>
      <c r="R2455" s="36">
        <v>105</v>
      </c>
      <c r="T2455" s="41">
        <v>-26.802949061662208</v>
      </c>
      <c r="U2455" s="41">
        <v>-58.445040214477203</v>
      </c>
    </row>
    <row r="2456" spans="1:21">
      <c r="A2456" s="35" t="s">
        <v>559</v>
      </c>
      <c r="B2456" s="36">
        <v>152.855800229484</v>
      </c>
      <c r="C2456" s="36">
        <v>2.2401938029456501</v>
      </c>
      <c r="D2456" s="36"/>
      <c r="E2456" s="66">
        <v>6.2933307159833101</v>
      </c>
      <c r="F2456" s="66">
        <v>0.37658394620180902</v>
      </c>
      <c r="G2456" s="68">
        <v>8.9491951201715894E-2</v>
      </c>
      <c r="H2456" s="68">
        <v>4.2323328414784599E-3</v>
      </c>
      <c r="I2456" s="66">
        <v>-3.7167157640698501E-3</v>
      </c>
      <c r="J2456" s="36">
        <v>1102.2</v>
      </c>
      <c r="K2456" s="36">
        <v>25.7</v>
      </c>
      <c r="L2456" s="36">
        <v>951.1</v>
      </c>
      <c r="M2456" s="36">
        <v>26.7</v>
      </c>
      <c r="N2456" s="36">
        <v>1414</v>
      </c>
      <c r="O2456" s="36">
        <v>44.9</v>
      </c>
      <c r="P2456" s="36"/>
      <c r="Q2456" s="36">
        <v>930.5</v>
      </c>
      <c r="R2456" s="36">
        <v>26.2</v>
      </c>
      <c r="T2456" s="41">
        <v>-15.886867837241091</v>
      </c>
      <c r="U2456" s="41">
        <v>-48.669961097676371</v>
      </c>
    </row>
    <row r="2457" spans="1:21">
      <c r="A2457" s="35" t="s">
        <v>558</v>
      </c>
      <c r="B2457" s="36">
        <v>230.02166280882</v>
      </c>
      <c r="C2457" s="36">
        <v>1.23314777636146</v>
      </c>
      <c r="D2457" s="36"/>
      <c r="E2457" s="66">
        <v>7.2133652432692301</v>
      </c>
      <c r="F2457" s="66">
        <v>0.620021200682629</v>
      </c>
      <c r="G2457" s="68">
        <v>8.3684995576934401E-2</v>
      </c>
      <c r="H2457" s="68">
        <v>2.7773788361221902E-3</v>
      </c>
      <c r="I2457" s="66">
        <v>0.75427323636312005</v>
      </c>
      <c r="J2457" s="36">
        <v>970.2</v>
      </c>
      <c r="K2457" s="36">
        <v>20.2</v>
      </c>
      <c r="L2457" s="36">
        <v>837.3</v>
      </c>
      <c r="M2457" s="36">
        <v>33.799999999999997</v>
      </c>
      <c r="N2457" s="36">
        <v>1284.7</v>
      </c>
      <c r="O2457" s="36">
        <v>32.6</v>
      </c>
      <c r="P2457" s="36"/>
      <c r="Q2457" s="36">
        <v>820.9</v>
      </c>
      <c r="R2457" s="36">
        <v>33.1</v>
      </c>
      <c r="T2457" s="41">
        <v>-15.872447151558594</v>
      </c>
      <c r="U2457" s="41">
        <v>-53.433655798399627</v>
      </c>
    </row>
    <row r="2458" spans="1:21">
      <c r="A2458" s="35" t="s">
        <v>557</v>
      </c>
      <c r="B2458" s="36">
        <v>227.98928164397799</v>
      </c>
      <c r="C2458" s="36">
        <v>2.7646415955816201</v>
      </c>
      <c r="D2458" s="36"/>
      <c r="E2458" s="66">
        <v>8.4892816166700698</v>
      </c>
      <c r="F2458" s="66">
        <v>0.86002253900108305</v>
      </c>
      <c r="G2458" s="68">
        <v>0.10436409975571399</v>
      </c>
      <c r="H2458" s="68">
        <v>6.1732490198947599E-3</v>
      </c>
      <c r="I2458" s="66">
        <v>0.66677490784385895</v>
      </c>
      <c r="J2458" s="36">
        <v>1006.5</v>
      </c>
      <c r="K2458" s="36">
        <v>24.2</v>
      </c>
      <c r="L2458" s="36">
        <v>717.8</v>
      </c>
      <c r="M2458" s="36">
        <v>34.4</v>
      </c>
      <c r="N2458" s="36">
        <v>1702.9</v>
      </c>
      <c r="O2458" s="36">
        <v>54.7</v>
      </c>
      <c r="P2458" s="36"/>
      <c r="Q2458" s="36">
        <v>682.9</v>
      </c>
      <c r="R2458" s="36">
        <v>32.799999999999997</v>
      </c>
      <c r="T2458" s="41">
        <v>-40.220117024240743</v>
      </c>
      <c r="U2458" s="41">
        <v>-137.23878517692953</v>
      </c>
    </row>
    <row r="2459" spans="1:21">
      <c r="A2459" s="35" t="s">
        <v>556</v>
      </c>
      <c r="B2459" s="36">
        <v>244.665691330078</v>
      </c>
      <c r="C2459" s="36">
        <v>4.2293585177868298</v>
      </c>
      <c r="D2459" s="36"/>
      <c r="E2459" s="66">
        <v>10.7684482536155</v>
      </c>
      <c r="F2459" s="66">
        <v>0.72631075462638295</v>
      </c>
      <c r="G2459" s="68">
        <v>8.0120604178187102E-2</v>
      </c>
      <c r="H2459" s="68">
        <v>4.6968906003821004E-3</v>
      </c>
      <c r="I2459" s="66">
        <v>-5.3386376782836802E-2</v>
      </c>
      <c r="J2459" s="36">
        <v>716.4</v>
      </c>
      <c r="K2459" s="36">
        <v>23.6</v>
      </c>
      <c r="L2459" s="36">
        <v>572.4</v>
      </c>
      <c r="M2459" s="36">
        <v>18.600000000000001</v>
      </c>
      <c r="N2459" s="36">
        <v>1198.5999999999999</v>
      </c>
      <c r="O2459" s="36">
        <v>57.8</v>
      </c>
      <c r="P2459" s="36"/>
      <c r="Q2459" s="36">
        <v>561.9</v>
      </c>
      <c r="R2459" s="36">
        <v>18.2</v>
      </c>
      <c r="T2459" s="41">
        <v>-25.157232704402517</v>
      </c>
      <c r="U2459" s="41">
        <v>-109.39902166317259</v>
      </c>
    </row>
    <row r="2460" spans="1:21">
      <c r="A2460" s="35" t="s">
        <v>555</v>
      </c>
      <c r="B2460" s="36">
        <v>158.143587513368</v>
      </c>
      <c r="C2460" s="36">
        <v>1.32406858921738</v>
      </c>
      <c r="D2460" s="36"/>
      <c r="E2460" s="66">
        <v>12.0645219098431</v>
      </c>
      <c r="F2460" s="66">
        <v>0.43013775173486002</v>
      </c>
      <c r="G2460" s="68">
        <v>5.8481872284442099E-2</v>
      </c>
      <c r="H2460" s="68">
        <v>2.9346115848110899E-3</v>
      </c>
      <c r="I2460" s="66">
        <v>0.22226260890375699</v>
      </c>
      <c r="J2460" s="36">
        <v>519.79999999999995</v>
      </c>
      <c r="K2460" s="36">
        <v>11.1</v>
      </c>
      <c r="L2460" s="36">
        <v>513.52</v>
      </c>
      <c r="M2460" s="36">
        <v>8.8000000000000007</v>
      </c>
      <c r="N2460" s="36">
        <v>547.6</v>
      </c>
      <c r="O2460" s="36">
        <v>54.1</v>
      </c>
      <c r="P2460" s="36"/>
      <c r="Q2460" s="36">
        <v>512.96</v>
      </c>
      <c r="R2460" s="36">
        <v>8.7899999999999991</v>
      </c>
      <c r="T2460" s="41">
        <v>-1.2229319208599418</v>
      </c>
      <c r="U2460" s="41">
        <v>-6.6365477488705489</v>
      </c>
    </row>
    <row r="2461" spans="1:21">
      <c r="A2461" s="35" t="s">
        <v>554</v>
      </c>
      <c r="B2461" s="36">
        <v>234.449604145866</v>
      </c>
      <c r="C2461" s="36">
        <v>1.3668509591528699</v>
      </c>
      <c r="D2461" s="36"/>
      <c r="E2461" s="66">
        <v>12.704386408817401</v>
      </c>
      <c r="F2461" s="66">
        <v>0.37310119654798901</v>
      </c>
      <c r="G2461" s="68">
        <v>5.6244780023338999E-2</v>
      </c>
      <c r="H2461" s="68">
        <v>2.1750626625235102E-3</v>
      </c>
      <c r="I2461" s="66">
        <v>0.111673685735804</v>
      </c>
      <c r="J2461" s="36">
        <v>483.48</v>
      </c>
      <c r="K2461" s="36">
        <v>8.8800000000000008</v>
      </c>
      <c r="L2461" s="36">
        <v>488.6</v>
      </c>
      <c r="M2461" s="36">
        <v>6.85</v>
      </c>
      <c r="N2461" s="36">
        <v>459.3</v>
      </c>
      <c r="O2461" s="36">
        <v>43.4</v>
      </c>
      <c r="P2461" s="36"/>
      <c r="Q2461" s="36">
        <v>489.04</v>
      </c>
      <c r="R2461" s="36">
        <v>6.86</v>
      </c>
      <c r="T2461" s="41">
        <v>1.0478919361440859</v>
      </c>
      <c r="U2461" s="41">
        <v>5.9967253376995515</v>
      </c>
    </row>
    <row r="2462" spans="1:21">
      <c r="A2462" s="35" t="s">
        <v>553</v>
      </c>
      <c r="B2462" s="36">
        <v>313.93646549480798</v>
      </c>
      <c r="C2462" s="36">
        <v>6.0958454699887001</v>
      </c>
      <c r="D2462" s="36"/>
      <c r="E2462" s="66">
        <v>19.120335007372301</v>
      </c>
      <c r="F2462" s="66">
        <v>1.2620276604027001</v>
      </c>
      <c r="G2462" s="68">
        <v>7.5551521105636593E-2</v>
      </c>
      <c r="H2462" s="68">
        <v>2.7874905771016101E-3</v>
      </c>
      <c r="I2462" s="66">
        <v>-0.32430798421159301</v>
      </c>
      <c r="J2462" s="36">
        <v>441.7</v>
      </c>
      <c r="K2462" s="36">
        <v>15.3</v>
      </c>
      <c r="L2462" s="36">
        <v>328.6</v>
      </c>
      <c r="M2462" s="36">
        <v>10.6</v>
      </c>
      <c r="N2462" s="36">
        <v>1083.5999999999999</v>
      </c>
      <c r="O2462" s="36">
        <v>37.1</v>
      </c>
      <c r="P2462" s="36"/>
      <c r="Q2462" s="36">
        <v>319.5</v>
      </c>
      <c r="R2462" s="36">
        <v>10.3</v>
      </c>
      <c r="T2462" s="41">
        <v>-34.418746195982948</v>
      </c>
      <c r="U2462" s="41">
        <v>-229.76262933657935</v>
      </c>
    </row>
    <row r="2463" spans="1:21">
      <c r="A2463" s="35" t="s">
        <v>552</v>
      </c>
      <c r="B2463" s="36">
        <v>161.364783710539</v>
      </c>
      <c r="C2463" s="36">
        <v>7.0593226257442501</v>
      </c>
      <c r="D2463" s="36"/>
      <c r="E2463" s="66">
        <v>31.785530345475799</v>
      </c>
      <c r="F2463" s="66">
        <v>1.53608703699741</v>
      </c>
      <c r="G2463" s="68">
        <v>6.5226964427394798E-2</v>
      </c>
      <c r="H2463" s="68">
        <v>6.6981146431428799E-3</v>
      </c>
      <c r="I2463" s="66">
        <v>0.51479338100623195</v>
      </c>
      <c r="J2463" s="36">
        <v>252.76</v>
      </c>
      <c r="K2463" s="36">
        <v>9.9</v>
      </c>
      <c r="L2463" s="36">
        <v>199.66</v>
      </c>
      <c r="M2463" s="36">
        <v>4.76</v>
      </c>
      <c r="N2463" s="36">
        <v>780</v>
      </c>
      <c r="O2463" s="36">
        <v>108</v>
      </c>
      <c r="P2463" s="36"/>
      <c r="Q2463" s="36">
        <v>195.92</v>
      </c>
      <c r="R2463" s="36">
        <v>4.67</v>
      </c>
      <c r="T2463" s="41">
        <v>-26.595211860162273</v>
      </c>
      <c r="U2463" s="41">
        <v>-290.6641290193329</v>
      </c>
    </row>
    <row r="2464" spans="1:21">
      <c r="A2464" s="35" t="s">
        <v>551</v>
      </c>
      <c r="B2464" s="36">
        <v>485.535017957116</v>
      </c>
      <c r="C2464" s="36">
        <v>11.785000801884401</v>
      </c>
      <c r="D2464" s="36"/>
      <c r="E2464" s="66">
        <v>35.022314768584202</v>
      </c>
      <c r="F2464" s="66">
        <v>3.8228004523771202</v>
      </c>
      <c r="G2464" s="68">
        <v>6.5250240106365098E-2</v>
      </c>
      <c r="H2464" s="68">
        <v>3.2988353217604902E-3</v>
      </c>
      <c r="I2464" s="66">
        <v>-0.38661475190292099</v>
      </c>
      <c r="J2464" s="36">
        <v>232.2</v>
      </c>
      <c r="K2464" s="36">
        <v>14.2</v>
      </c>
      <c r="L2464" s="36">
        <v>181.5</v>
      </c>
      <c r="M2464" s="36">
        <v>9.76</v>
      </c>
      <c r="N2464" s="36">
        <v>783.1</v>
      </c>
      <c r="O2464" s="36">
        <v>53.1</v>
      </c>
      <c r="P2464" s="36"/>
      <c r="Q2464" s="36">
        <v>177.99</v>
      </c>
      <c r="R2464" s="36">
        <v>9.57</v>
      </c>
      <c r="T2464" s="41">
        <v>-27.933884297520656</v>
      </c>
      <c r="U2464" s="41">
        <v>-331.46005509641878</v>
      </c>
    </row>
    <row r="2465" spans="1:21">
      <c r="A2465" s="35" t="s">
        <v>550</v>
      </c>
      <c r="B2465" s="36">
        <v>368.15658627026698</v>
      </c>
      <c r="C2465" s="36">
        <v>11.9368396526051</v>
      </c>
      <c r="D2465" s="36"/>
      <c r="E2465" s="66">
        <v>39.480113398661999</v>
      </c>
      <c r="F2465" s="66">
        <v>9.5461977598411902</v>
      </c>
      <c r="G2465" s="68">
        <v>7.0937815621047007E-2</v>
      </c>
      <c r="H2465" s="68">
        <v>8.41649824853637E-3</v>
      </c>
      <c r="I2465" s="66">
        <v>-0.46568118666939301</v>
      </c>
      <c r="J2465" s="36">
        <v>224.5</v>
      </c>
      <c r="K2465" s="36">
        <v>31.8</v>
      </c>
      <c r="L2465" s="36">
        <v>161.19999999999999</v>
      </c>
      <c r="M2465" s="36">
        <v>19.3</v>
      </c>
      <c r="N2465" s="36">
        <v>954</v>
      </c>
      <c r="O2465" s="36">
        <v>121</v>
      </c>
      <c r="P2465" s="36"/>
      <c r="Q2465" s="36">
        <v>156.9</v>
      </c>
      <c r="R2465" s="36">
        <v>18.7</v>
      </c>
      <c r="T2465" s="41">
        <v>-39.267990074441698</v>
      </c>
      <c r="U2465" s="41">
        <v>-491.81141439205953</v>
      </c>
    </row>
    <row r="2466" spans="1:21">
      <c r="A2466" s="35" t="s">
        <v>549</v>
      </c>
      <c r="B2466" s="36">
        <v>288.03265761677301</v>
      </c>
      <c r="C2466" s="36">
        <v>16.3555751830167</v>
      </c>
      <c r="D2466" s="36"/>
      <c r="E2466" s="66">
        <v>42.629433814872201</v>
      </c>
      <c r="F2466" s="66">
        <v>3.0428796740628301</v>
      </c>
      <c r="G2466" s="68">
        <v>6.7132958350412095E-2</v>
      </c>
      <c r="H2466" s="68">
        <v>6.0745997453144204E-3</v>
      </c>
      <c r="I2466" s="66">
        <v>0.32862597094556401</v>
      </c>
      <c r="J2466" s="36">
        <v>199.35</v>
      </c>
      <c r="K2466" s="36">
        <v>8.6199999999999992</v>
      </c>
      <c r="L2466" s="36">
        <v>149.47</v>
      </c>
      <c r="M2466" s="36">
        <v>5.27</v>
      </c>
      <c r="N2466" s="36">
        <v>839.9</v>
      </c>
      <c r="O2466" s="36">
        <v>94.6</v>
      </c>
      <c r="P2466" s="36"/>
      <c r="Q2466" s="36">
        <v>146.11000000000001</v>
      </c>
      <c r="R2466" s="36">
        <v>5.15</v>
      </c>
      <c r="T2466" s="41">
        <v>-33.371245065899508</v>
      </c>
      <c r="U2466" s="41">
        <v>-461.91877968823178</v>
      </c>
    </row>
    <row r="2467" spans="1:21">
      <c r="A2467" s="35" t="s">
        <v>548</v>
      </c>
      <c r="B2467" s="36">
        <v>474.00621027455998</v>
      </c>
      <c r="C2467" s="36">
        <v>22.053845815795299</v>
      </c>
      <c r="D2467" s="36"/>
      <c r="E2467" s="66">
        <v>57.288533277809798</v>
      </c>
      <c r="F2467" s="66">
        <v>2.71097795411178</v>
      </c>
      <c r="G2467" s="68">
        <v>4.80165309275737E-2</v>
      </c>
      <c r="H2467" s="68">
        <v>2.2328598092402701E-3</v>
      </c>
      <c r="I2467" s="66">
        <v>0.15171947024822999</v>
      </c>
      <c r="J2467" s="36">
        <v>110.96</v>
      </c>
      <c r="K2467" s="36">
        <v>3.19</v>
      </c>
      <c r="L2467" s="36">
        <v>111.55</v>
      </c>
      <c r="M2467" s="36">
        <v>2.62</v>
      </c>
      <c r="N2467" s="36">
        <v>98.2</v>
      </c>
      <c r="O2467" s="36">
        <v>54.2</v>
      </c>
      <c r="P2467" s="36"/>
      <c r="Q2467" s="36">
        <v>111.59</v>
      </c>
      <c r="R2467" s="36">
        <v>2.62</v>
      </c>
      <c r="T2467" s="41">
        <v>0.52891080233079646</v>
      </c>
      <c r="U2467" s="41">
        <v>11.967727476467948</v>
      </c>
    </row>
    <row r="2468" spans="1:21">
      <c r="A2468" s="35" t="s">
        <v>547</v>
      </c>
      <c r="B2468" s="36">
        <v>735.339683765475</v>
      </c>
      <c r="C2468" s="36">
        <v>49.887203374739002</v>
      </c>
      <c r="D2468" s="36"/>
      <c r="E2468" s="66">
        <v>58.4046847031167</v>
      </c>
      <c r="F2468" s="66">
        <v>1.9531645134836</v>
      </c>
      <c r="G2468" s="68">
        <v>6.7209814498054701E-2</v>
      </c>
      <c r="H2468" s="68">
        <v>4.3558963658407298E-3</v>
      </c>
      <c r="I2468" s="66">
        <v>-0.26001182943726697</v>
      </c>
      <c r="J2468" s="36">
        <v>149.46</v>
      </c>
      <c r="K2468" s="36">
        <v>5.62</v>
      </c>
      <c r="L2468" s="36">
        <v>109.45</v>
      </c>
      <c r="M2468" s="36">
        <v>1.81</v>
      </c>
      <c r="N2468" s="36">
        <v>843</v>
      </c>
      <c r="O2468" s="36">
        <v>68.099999999999994</v>
      </c>
      <c r="P2468" s="36"/>
      <c r="Q2468" s="36">
        <v>106.85</v>
      </c>
      <c r="R2468" s="36">
        <v>1.77</v>
      </c>
      <c r="T2468" s="41">
        <v>-36.555504796710828</v>
      </c>
      <c r="U2468" s="41">
        <v>-670.21470991320234</v>
      </c>
    </row>
    <row r="2469" spans="1:21">
      <c r="A2469" s="35" t="s">
        <v>546</v>
      </c>
      <c r="B2469" s="36">
        <v>385.29333066634399</v>
      </c>
      <c r="C2469" s="36">
        <v>23.324803694848001</v>
      </c>
      <c r="D2469" s="36"/>
      <c r="E2469" s="66">
        <v>67.099389408246395</v>
      </c>
      <c r="F2469" s="66">
        <v>2.9255497305359301</v>
      </c>
      <c r="G2469" s="68">
        <v>5.4426830068129997E-2</v>
      </c>
      <c r="H2469" s="68">
        <v>6.0109042174669204E-3</v>
      </c>
      <c r="I2469" s="66">
        <v>0.55737084725961705</v>
      </c>
      <c r="J2469" s="36">
        <v>107.55</v>
      </c>
      <c r="K2469" s="36">
        <v>4.75</v>
      </c>
      <c r="L2469" s="36">
        <v>95.36</v>
      </c>
      <c r="M2469" s="36">
        <v>2.0699999999999998</v>
      </c>
      <c r="N2469" s="36">
        <v>387</v>
      </c>
      <c r="O2469" s="36">
        <v>124</v>
      </c>
      <c r="P2469" s="36"/>
      <c r="Q2469" s="36">
        <v>94.59</v>
      </c>
      <c r="R2469" s="36">
        <v>2.0499999999999998</v>
      </c>
      <c r="T2469" s="41">
        <v>-12.783137583892614</v>
      </c>
      <c r="U2469" s="41">
        <v>-305.83053691275165</v>
      </c>
    </row>
    <row r="2470" spans="1:21">
      <c r="A2470" s="35" t="s">
        <v>545</v>
      </c>
      <c r="B2470" s="36">
        <v>2319.3646413838801</v>
      </c>
      <c r="C2470" s="36">
        <v>0.97415855715299704</v>
      </c>
      <c r="D2470" s="36"/>
      <c r="E2470" s="66">
        <v>76.431217945008797</v>
      </c>
      <c r="F2470" s="66">
        <v>2.2499689060576502</v>
      </c>
      <c r="G2470" s="68">
        <v>4.8755244988414402E-2</v>
      </c>
      <c r="H2470" s="68">
        <v>2.0851810105205299E-3</v>
      </c>
      <c r="I2470" s="66">
        <v>0.61762164976607503</v>
      </c>
      <c r="J2470" s="36">
        <v>85.63</v>
      </c>
      <c r="K2470" s="36">
        <v>1.39</v>
      </c>
      <c r="L2470" s="36">
        <v>83.8</v>
      </c>
      <c r="M2470" s="36">
        <v>1.23</v>
      </c>
      <c r="N2470" s="36">
        <v>137.19999999999999</v>
      </c>
      <c r="O2470" s="36">
        <v>50.5</v>
      </c>
      <c r="P2470" s="36"/>
      <c r="Q2470" s="36">
        <v>83.68</v>
      </c>
      <c r="R2470" s="36">
        <v>1.22</v>
      </c>
      <c r="T2470" s="41">
        <v>-2.1837708830548905</v>
      </c>
      <c r="U2470" s="41">
        <v>-63.723150357995216</v>
      </c>
    </row>
    <row r="2471" spans="1:21">
      <c r="A2471" s="35" t="s">
        <v>544</v>
      </c>
      <c r="B2471" s="36">
        <v>477.017333437395</v>
      </c>
      <c r="C2471" s="36">
        <v>1.0444348003335999</v>
      </c>
      <c r="D2471" s="36"/>
      <c r="E2471" s="66">
        <v>78.690462946473502</v>
      </c>
      <c r="F2471" s="66">
        <v>5.7893022082596</v>
      </c>
      <c r="G2471" s="68">
        <v>5.5628820338376503E-2</v>
      </c>
      <c r="H2471" s="68">
        <v>5.7734206979220496E-3</v>
      </c>
      <c r="I2471" s="66">
        <v>0.372131412215294</v>
      </c>
      <c r="J2471" s="36">
        <v>94.35</v>
      </c>
      <c r="K2471" s="36">
        <v>4.6399999999999997</v>
      </c>
      <c r="L2471" s="36">
        <v>81.41</v>
      </c>
      <c r="M2471" s="36">
        <v>2.98</v>
      </c>
      <c r="N2471" s="36">
        <v>435</v>
      </c>
      <c r="O2471" s="36">
        <v>116</v>
      </c>
      <c r="P2471" s="36"/>
      <c r="Q2471" s="36">
        <v>80.59</v>
      </c>
      <c r="R2471" s="36">
        <v>2.95</v>
      </c>
      <c r="T2471" s="41">
        <v>-15.894853212136098</v>
      </c>
      <c r="U2471" s="41">
        <v>-434.33239159808386</v>
      </c>
    </row>
    <row r="2472" spans="1:21">
      <c r="A2472" s="35" t="s">
        <v>543</v>
      </c>
      <c r="B2472" s="36">
        <v>2020.5215092967301</v>
      </c>
      <c r="C2472" s="36">
        <v>1.3087773943451799</v>
      </c>
      <c r="D2472" s="36"/>
      <c r="E2472" s="66">
        <v>82.154020564677097</v>
      </c>
      <c r="F2472" s="66">
        <v>2.8333660896478801</v>
      </c>
      <c r="G2472" s="68">
        <v>4.8764783504297901E-2</v>
      </c>
      <c r="H2472" s="68">
        <v>2.2875941492202399E-3</v>
      </c>
      <c r="I2472" s="66">
        <v>-0.231897371097362</v>
      </c>
      <c r="J2472" s="36">
        <v>79.900000000000006</v>
      </c>
      <c r="K2472" s="36">
        <v>2.48</v>
      </c>
      <c r="L2472" s="36">
        <v>78</v>
      </c>
      <c r="M2472" s="36">
        <v>1.34</v>
      </c>
      <c r="N2472" s="36">
        <v>137.19999999999999</v>
      </c>
      <c r="O2472" s="36">
        <v>55.4</v>
      </c>
      <c r="P2472" s="36"/>
      <c r="Q2472" s="36">
        <v>77.88</v>
      </c>
      <c r="R2472" s="36">
        <v>1.33</v>
      </c>
      <c r="T2472" s="41">
        <v>-2.4358974358974432</v>
      </c>
      <c r="U2472" s="41">
        <v>-75.897435897435884</v>
      </c>
    </row>
    <row r="2473" spans="1:21">
      <c r="A2473" s="35" t="s">
        <v>542</v>
      </c>
      <c r="B2473" s="36">
        <v>572.57604357089497</v>
      </c>
      <c r="C2473" s="36">
        <v>1.2700139460708799</v>
      </c>
      <c r="D2473" s="36"/>
      <c r="E2473" s="66">
        <v>84.0786600013125</v>
      </c>
      <c r="F2473" s="66">
        <v>2.41377636203989</v>
      </c>
      <c r="G2473" s="68">
        <v>5.68482317894645E-2</v>
      </c>
      <c r="H2473" s="68">
        <v>4.6392977631839298E-3</v>
      </c>
      <c r="I2473" s="66">
        <v>0.17671215359620801</v>
      </c>
      <c r="J2473" s="36">
        <v>90.39</v>
      </c>
      <c r="K2473" s="36">
        <v>3.5</v>
      </c>
      <c r="L2473" s="36">
        <v>76.22</v>
      </c>
      <c r="M2473" s="36">
        <v>1.0900000000000001</v>
      </c>
      <c r="N2473" s="36">
        <v>482.8</v>
      </c>
      <c r="O2473" s="36">
        <v>89.4</v>
      </c>
      <c r="P2473" s="36"/>
      <c r="Q2473" s="36">
        <v>75.33</v>
      </c>
      <c r="R2473" s="36">
        <v>1.07</v>
      </c>
      <c r="T2473" s="41">
        <v>-18.590921018105487</v>
      </c>
      <c r="U2473" s="41">
        <v>-533.42954605090529</v>
      </c>
    </row>
    <row r="2474" spans="1:21">
      <c r="A2474" s="35" t="s">
        <v>541</v>
      </c>
      <c r="B2474" s="36">
        <v>1010.98454847792</v>
      </c>
      <c r="C2474" s="36">
        <v>1.11727088155036</v>
      </c>
      <c r="D2474" s="36"/>
      <c r="E2474" s="66">
        <v>90.787848208777703</v>
      </c>
      <c r="F2474" s="66">
        <v>3.6700006870019899</v>
      </c>
      <c r="G2474" s="68">
        <v>5.2071062638892003E-2</v>
      </c>
      <c r="H2474" s="68">
        <v>4.0271362559495998E-3</v>
      </c>
      <c r="I2474" s="66">
        <v>-1.44780409575491E-2</v>
      </c>
      <c r="J2474" s="36">
        <v>77.290000000000006</v>
      </c>
      <c r="K2474" s="36">
        <v>3.24</v>
      </c>
      <c r="L2474" s="36">
        <v>70.62</v>
      </c>
      <c r="M2474" s="36">
        <v>1.42</v>
      </c>
      <c r="N2474" s="36">
        <v>288.8</v>
      </c>
      <c r="O2474" s="36">
        <v>87.7</v>
      </c>
      <c r="P2474" s="36"/>
      <c r="Q2474" s="36">
        <v>70.319999999999993</v>
      </c>
      <c r="R2474" s="36">
        <v>1.41</v>
      </c>
      <c r="T2474" s="41">
        <v>-9.4449164542622501</v>
      </c>
      <c r="U2474" s="41">
        <v>-308.94930614556785</v>
      </c>
    </row>
    <row r="2475" spans="1:21">
      <c r="B2475" s="36"/>
      <c r="C2475" s="36"/>
      <c r="D2475" s="36"/>
      <c r="E2475" s="66"/>
      <c r="F2475" s="66"/>
      <c r="G2475" s="68"/>
      <c r="H2475" s="68"/>
      <c r="I2475" s="66"/>
      <c r="J2475" s="36"/>
      <c r="K2475" s="36"/>
      <c r="L2475" s="36"/>
      <c r="M2475" s="36"/>
      <c r="N2475" s="36"/>
      <c r="O2475" s="36"/>
      <c r="P2475" s="36"/>
      <c r="Q2475" s="36"/>
      <c r="R2475" s="36"/>
      <c r="T2475" s="41"/>
      <c r="U2475" s="41"/>
    </row>
    <row r="2476" spans="1:21">
      <c r="A2476" s="35" t="s">
        <v>540</v>
      </c>
      <c r="B2476" s="36">
        <v>210.462024728394</v>
      </c>
      <c r="C2476" s="36">
        <v>2.3807392765864899</v>
      </c>
      <c r="D2476" s="36"/>
      <c r="E2476" s="66">
        <v>67.222446040081195</v>
      </c>
      <c r="F2476" s="66">
        <v>3.0475086701804601</v>
      </c>
      <c r="G2476" s="68">
        <v>4.6361326573159403E-2</v>
      </c>
      <c r="H2476" s="68">
        <v>5.8872586080915799E-3</v>
      </c>
      <c r="I2476" s="66">
        <v>-0.34554415643701902</v>
      </c>
      <c r="J2476" s="36">
        <v>92.27</v>
      </c>
      <c r="K2476" s="36">
        <v>6.58</v>
      </c>
      <c r="L2476" s="36">
        <v>95.19</v>
      </c>
      <c r="M2476" s="36">
        <v>2.14</v>
      </c>
      <c r="N2476" s="36">
        <v>17.399999999999999</v>
      </c>
      <c r="O2476" s="36">
        <v>152.69999999999999</v>
      </c>
      <c r="P2476" s="36"/>
      <c r="Q2476" s="36">
        <v>95.38</v>
      </c>
      <c r="R2476" s="36">
        <v>2.15</v>
      </c>
      <c r="T2476" s="41">
        <v>3.0675491123017142</v>
      </c>
      <c r="U2476" s="41">
        <v>81.720768988339103</v>
      </c>
    </row>
    <row r="2477" spans="1:21">
      <c r="A2477" s="35" t="s">
        <v>539</v>
      </c>
      <c r="B2477" s="36">
        <v>123.473302451281</v>
      </c>
      <c r="C2477" s="36">
        <v>5.1839977623842302</v>
      </c>
      <c r="D2477" s="36"/>
      <c r="E2477" s="66">
        <v>4.4949601509641397</v>
      </c>
      <c r="F2477" s="66">
        <v>9.7486837409425403E-2</v>
      </c>
      <c r="G2477" s="68">
        <v>9.1881875852903999E-2</v>
      </c>
      <c r="H2477" s="68">
        <v>4.1340742272674997E-3</v>
      </c>
      <c r="I2477" s="66">
        <v>-0.13026647618755799</v>
      </c>
      <c r="J2477" s="36">
        <v>1361.1</v>
      </c>
      <c r="K2477" s="36">
        <v>19.600000000000001</v>
      </c>
      <c r="L2477" s="36">
        <v>1296.2</v>
      </c>
      <c r="M2477" s="36">
        <v>13.1</v>
      </c>
      <c r="N2477" s="36">
        <v>1464.5</v>
      </c>
      <c r="O2477" s="36">
        <v>42.4</v>
      </c>
      <c r="P2477" s="36"/>
      <c r="Q2477" s="36">
        <v>1464.5</v>
      </c>
      <c r="R2477" s="36">
        <v>42.4</v>
      </c>
      <c r="T2477" s="41">
        <v>-5.0069433729362647</v>
      </c>
      <c r="U2477" s="41">
        <v>-12.984107390834742</v>
      </c>
    </row>
    <row r="2478" spans="1:21">
      <c r="A2478" s="35" t="s">
        <v>538</v>
      </c>
      <c r="B2478" s="36">
        <v>343.880533645139</v>
      </c>
      <c r="C2478" s="36">
        <v>17.123271213352002</v>
      </c>
      <c r="D2478" s="36"/>
      <c r="E2478" s="66">
        <v>4.3940820379177499</v>
      </c>
      <c r="F2478" s="66">
        <v>0.17584664985281301</v>
      </c>
      <c r="G2478" s="68">
        <v>9.3631356782189201E-2</v>
      </c>
      <c r="H2478" s="68">
        <v>3.5847817966123299E-3</v>
      </c>
      <c r="I2478" s="66">
        <v>-0.29976208069834798</v>
      </c>
      <c r="J2478" s="36">
        <v>1391.9</v>
      </c>
      <c r="K2478" s="36">
        <v>24.3</v>
      </c>
      <c r="L2478" s="36">
        <v>1322.9</v>
      </c>
      <c r="M2478" s="36">
        <v>24.5</v>
      </c>
      <c r="N2478" s="36">
        <v>1499.2</v>
      </c>
      <c r="O2478" s="36">
        <v>36.4</v>
      </c>
      <c r="P2478" s="36"/>
      <c r="Q2478" s="36">
        <v>1499.2</v>
      </c>
      <c r="R2478" s="36">
        <v>36.4</v>
      </c>
      <c r="T2478" s="41">
        <v>-5.2158137425353388</v>
      </c>
      <c r="U2478" s="41">
        <v>-13.326782069695362</v>
      </c>
    </row>
    <row r="2479" spans="1:21">
      <c r="A2479" s="35" t="s">
        <v>537</v>
      </c>
      <c r="B2479" s="36">
        <v>181.455863355042</v>
      </c>
      <c r="C2479" s="36">
        <v>3.8072457822113699</v>
      </c>
      <c r="D2479" s="36"/>
      <c r="E2479" s="66">
        <v>4.5836067761253796</v>
      </c>
      <c r="F2479" s="66">
        <v>0.18725349997469501</v>
      </c>
      <c r="G2479" s="68">
        <v>9.7303932025104303E-2</v>
      </c>
      <c r="H2479" s="68">
        <v>3.86730177856496E-3</v>
      </c>
      <c r="I2479" s="66">
        <v>0.26422861107983497</v>
      </c>
      <c r="J2479" s="36">
        <v>1389.1</v>
      </c>
      <c r="K2479" s="36">
        <v>18.8</v>
      </c>
      <c r="L2479" s="36">
        <v>1273.0999999999999</v>
      </c>
      <c r="M2479" s="36">
        <v>24</v>
      </c>
      <c r="N2479" s="36">
        <v>1572.2</v>
      </c>
      <c r="O2479" s="36">
        <v>37.5</v>
      </c>
      <c r="P2479" s="36"/>
      <c r="Q2479" s="36">
        <v>1572.2</v>
      </c>
      <c r="R2479" s="36">
        <v>37.5</v>
      </c>
      <c r="T2479" s="41">
        <v>-9.1116173120728927</v>
      </c>
      <c r="U2479" s="41">
        <v>-23.493833948629341</v>
      </c>
    </row>
    <row r="2480" spans="1:21">
      <c r="A2480" s="35" t="s">
        <v>536</v>
      </c>
      <c r="B2480" s="36">
        <v>476.18509076365098</v>
      </c>
      <c r="C2480" s="36">
        <v>18.2344438766103</v>
      </c>
      <c r="D2480" s="36"/>
      <c r="E2480" s="66">
        <v>4.7155029465328901</v>
      </c>
      <c r="F2480" s="66">
        <v>0.117543347674699</v>
      </c>
      <c r="G2480" s="68">
        <v>9.7907056419531999E-2</v>
      </c>
      <c r="H2480" s="68">
        <v>2.6220508264921298E-3</v>
      </c>
      <c r="I2480" s="66">
        <v>0.48257171351359002</v>
      </c>
      <c r="J2480" s="36">
        <v>1371.06</v>
      </c>
      <c r="K2480" s="36">
        <v>9.98</v>
      </c>
      <c r="L2480" s="36">
        <v>1238.7</v>
      </c>
      <c r="M2480" s="36">
        <v>14.3</v>
      </c>
      <c r="N2480" s="36">
        <v>1583.7</v>
      </c>
      <c r="O2480" s="36">
        <v>24.8</v>
      </c>
      <c r="P2480" s="36"/>
      <c r="Q2480" s="36">
        <v>1583.7</v>
      </c>
      <c r="R2480" s="36">
        <v>24.8</v>
      </c>
      <c r="T2480" s="41">
        <v>-10.685395979656082</v>
      </c>
      <c r="U2480" s="41">
        <v>-27.851780092031969</v>
      </c>
    </row>
    <row r="2481" spans="1:21">
      <c r="A2481" s="35" t="s">
        <v>535</v>
      </c>
      <c r="B2481" s="36">
        <v>569.77239387153304</v>
      </c>
      <c r="C2481" s="36">
        <v>47.963265570677699</v>
      </c>
      <c r="D2481" s="36"/>
      <c r="E2481" s="66">
        <v>3.7202659823250901</v>
      </c>
      <c r="F2481" s="66">
        <v>9.3684518591979293E-2</v>
      </c>
      <c r="G2481" s="68">
        <v>9.9830363872255107E-2</v>
      </c>
      <c r="H2481" s="68">
        <v>2.24718260343783E-3</v>
      </c>
      <c r="I2481" s="66">
        <v>0.16346004909706399</v>
      </c>
      <c r="J2481" s="36">
        <v>1570.8</v>
      </c>
      <c r="K2481" s="36">
        <v>12</v>
      </c>
      <c r="L2481" s="36">
        <v>1534.8</v>
      </c>
      <c r="M2481" s="36">
        <v>16.5</v>
      </c>
      <c r="N2481" s="36">
        <v>1619.5</v>
      </c>
      <c r="O2481" s="36">
        <v>20.5</v>
      </c>
      <c r="P2481" s="36"/>
      <c r="Q2481" s="36">
        <v>1619.5</v>
      </c>
      <c r="R2481" s="36">
        <v>20.5</v>
      </c>
      <c r="T2481" s="41">
        <v>-2.3455824863174355</v>
      </c>
      <c r="U2481" s="41">
        <v>-5.5186343497524142</v>
      </c>
    </row>
    <row r="2482" spans="1:21">
      <c r="A2482" s="35" t="s">
        <v>534</v>
      </c>
      <c r="B2482" s="36">
        <v>173.92042786482</v>
      </c>
      <c r="C2482" s="36">
        <v>5.9791460112128503</v>
      </c>
      <c r="D2482" s="36"/>
      <c r="E2482" s="66">
        <v>3.3499880661667198</v>
      </c>
      <c r="F2482" s="66">
        <v>0.11002378964543599</v>
      </c>
      <c r="G2482" s="68">
        <v>0.100086051089547</v>
      </c>
      <c r="H2482" s="68">
        <v>3.3420900234096699E-3</v>
      </c>
      <c r="I2482" s="66">
        <v>5.4194710931199402E-2</v>
      </c>
      <c r="J2482" s="36">
        <v>1657.9</v>
      </c>
      <c r="K2482" s="36">
        <v>18.5</v>
      </c>
      <c r="L2482" s="36">
        <v>1683.9</v>
      </c>
      <c r="M2482" s="36">
        <v>24.3</v>
      </c>
      <c r="N2482" s="36">
        <v>1625.1</v>
      </c>
      <c r="O2482" s="36">
        <v>30.7</v>
      </c>
      <c r="P2482" s="36"/>
      <c r="Q2482" s="36">
        <v>1690</v>
      </c>
      <c r="R2482" s="36">
        <v>24.4</v>
      </c>
      <c r="T2482" s="41">
        <v>1.5440346813943819</v>
      </c>
      <c r="U2482" s="41">
        <v>3.4918938179226902</v>
      </c>
    </row>
    <row r="2483" spans="1:21">
      <c r="A2483" s="35" t="s">
        <v>533</v>
      </c>
      <c r="B2483" s="36">
        <v>421.69130192398001</v>
      </c>
      <c r="C2483" s="36">
        <v>4.2725954460622999</v>
      </c>
      <c r="D2483" s="36"/>
      <c r="E2483" s="66">
        <v>3.7343981646594</v>
      </c>
      <c r="F2483" s="66">
        <v>0.16393519055830999</v>
      </c>
      <c r="G2483" s="68">
        <v>0.10241624296581001</v>
      </c>
      <c r="H2483" s="68">
        <v>3.2194353471156501E-3</v>
      </c>
      <c r="I2483" s="66">
        <v>0.38366614980177399</v>
      </c>
      <c r="J2483" s="36">
        <v>1589.3</v>
      </c>
      <c r="K2483" s="36">
        <v>17</v>
      </c>
      <c r="L2483" s="36">
        <v>1531.1</v>
      </c>
      <c r="M2483" s="36">
        <v>29.2</v>
      </c>
      <c r="N2483" s="36">
        <v>1667.2</v>
      </c>
      <c r="O2483" s="36">
        <v>28.9</v>
      </c>
      <c r="P2483" s="36"/>
      <c r="Q2483" s="36">
        <v>1667.2</v>
      </c>
      <c r="R2483" s="36">
        <v>28.9</v>
      </c>
      <c r="T2483" s="41">
        <v>-3.801188687871468</v>
      </c>
      <c r="U2483" s="41">
        <v>-8.8890340278231434</v>
      </c>
    </row>
    <row r="2484" spans="1:21">
      <c r="A2484" s="35" t="s">
        <v>532</v>
      </c>
      <c r="B2484" s="36">
        <v>497.18154759061201</v>
      </c>
      <c r="C2484" s="36">
        <v>17.178702231640099</v>
      </c>
      <c r="D2484" s="36"/>
      <c r="E2484" s="66">
        <v>3.88182921536758</v>
      </c>
      <c r="F2484" s="66">
        <v>0.10724673535390999</v>
      </c>
      <c r="G2484" s="68">
        <v>0.102533113473415</v>
      </c>
      <c r="H2484" s="68">
        <v>2.5127243087875099E-3</v>
      </c>
      <c r="I2484" s="66">
        <v>0.43223128297431102</v>
      </c>
      <c r="J2484" s="36">
        <v>1558.5</v>
      </c>
      <c r="K2484" s="36">
        <v>11.3</v>
      </c>
      <c r="L2484" s="36">
        <v>1478.2</v>
      </c>
      <c r="M2484" s="36">
        <v>18.7</v>
      </c>
      <c r="N2484" s="36">
        <v>1669</v>
      </c>
      <c r="O2484" s="36">
        <v>22.6</v>
      </c>
      <c r="P2484" s="36"/>
      <c r="Q2484" s="36">
        <v>1669</v>
      </c>
      <c r="R2484" s="36">
        <v>22.6</v>
      </c>
      <c r="T2484" s="41">
        <v>-5.4322825057502335</v>
      </c>
      <c r="U2484" s="41">
        <v>-12.907590312542277</v>
      </c>
    </row>
    <row r="2485" spans="1:21">
      <c r="A2485" s="35" t="s">
        <v>531</v>
      </c>
      <c r="B2485" s="36">
        <v>379.31879015561401</v>
      </c>
      <c r="C2485" s="36">
        <v>18.5776135290225</v>
      </c>
      <c r="D2485" s="36"/>
      <c r="E2485" s="66">
        <v>3.7897150562607398</v>
      </c>
      <c r="F2485" s="66">
        <v>0.165586764503145</v>
      </c>
      <c r="G2485" s="68">
        <v>0.10291477692510299</v>
      </c>
      <c r="H2485" s="68">
        <v>4.8089618331307697E-3</v>
      </c>
      <c r="I2485" s="66">
        <v>-0.42937958697689099</v>
      </c>
      <c r="J2485" s="36">
        <v>1580.4</v>
      </c>
      <c r="K2485" s="36">
        <v>31</v>
      </c>
      <c r="L2485" s="36">
        <v>1509.5</v>
      </c>
      <c r="M2485" s="36">
        <v>30.2</v>
      </c>
      <c r="N2485" s="36">
        <v>1676.2</v>
      </c>
      <c r="O2485" s="36">
        <v>43.1</v>
      </c>
      <c r="P2485" s="36"/>
      <c r="Q2485" s="36">
        <v>1676.2</v>
      </c>
      <c r="R2485" s="36">
        <v>43.1</v>
      </c>
      <c r="T2485" s="41">
        <v>-4.6969195097714538</v>
      </c>
      <c r="U2485" s="41">
        <v>-11.043391851606495</v>
      </c>
    </row>
    <row r="2486" spans="1:21">
      <c r="A2486" s="35" t="s">
        <v>530</v>
      </c>
      <c r="B2486" s="36">
        <v>573.47880002983197</v>
      </c>
      <c r="C2486" s="36">
        <v>6.7879101143301996</v>
      </c>
      <c r="D2486" s="36"/>
      <c r="E2486" s="66">
        <v>3.7700541464416002</v>
      </c>
      <c r="F2486" s="66">
        <v>0.12794907197827299</v>
      </c>
      <c r="G2486" s="68">
        <v>0.10312803949600501</v>
      </c>
      <c r="H2486" s="68">
        <v>2.2544647080856902E-3</v>
      </c>
      <c r="I2486" s="66">
        <v>0.33583228068027599</v>
      </c>
      <c r="J2486" s="36">
        <v>1586.2</v>
      </c>
      <c r="K2486" s="36">
        <v>13.7</v>
      </c>
      <c r="L2486" s="36">
        <v>1516.7</v>
      </c>
      <c r="M2486" s="36">
        <v>23.3</v>
      </c>
      <c r="N2486" s="36">
        <v>1679.8</v>
      </c>
      <c r="O2486" s="36">
        <v>20.6</v>
      </c>
      <c r="P2486" s="36"/>
      <c r="Q2486" s="36">
        <v>1679.8</v>
      </c>
      <c r="R2486" s="36">
        <v>20.6</v>
      </c>
      <c r="T2486" s="41">
        <v>-4.5823168721566558</v>
      </c>
      <c r="U2486" s="41">
        <v>-10.753609810773384</v>
      </c>
    </row>
    <row r="2487" spans="1:21">
      <c r="A2487" s="35" t="s">
        <v>529</v>
      </c>
      <c r="B2487" s="36">
        <v>662.23218837751597</v>
      </c>
      <c r="C2487" s="36">
        <v>21.634817656128899</v>
      </c>
      <c r="D2487" s="36"/>
      <c r="E2487" s="66">
        <v>4.1303889098760802</v>
      </c>
      <c r="F2487" s="66">
        <v>0.147185346040347</v>
      </c>
      <c r="G2487" s="68">
        <v>0.10325558102972</v>
      </c>
      <c r="H2487" s="68">
        <v>2.4459850405669599E-3</v>
      </c>
      <c r="I2487" s="66">
        <v>0.21471459871529699</v>
      </c>
      <c r="J2487" s="36">
        <v>1515.2</v>
      </c>
      <c r="K2487" s="36">
        <v>15.3</v>
      </c>
      <c r="L2487" s="36">
        <v>1397.8</v>
      </c>
      <c r="M2487" s="36">
        <v>22.8</v>
      </c>
      <c r="N2487" s="36">
        <v>1683.4</v>
      </c>
      <c r="O2487" s="36">
        <v>21.4</v>
      </c>
      <c r="P2487" s="36"/>
      <c r="Q2487" s="36">
        <v>1683.4</v>
      </c>
      <c r="R2487" s="36">
        <v>21.4</v>
      </c>
      <c r="T2487" s="41">
        <v>-8.3989125769065733</v>
      </c>
      <c r="U2487" s="41">
        <v>-20.432107597653467</v>
      </c>
    </row>
    <row r="2488" spans="1:21">
      <c r="A2488" s="35" t="s">
        <v>528</v>
      </c>
      <c r="B2488" s="36">
        <v>128.85785236556001</v>
      </c>
      <c r="C2488" s="36">
        <v>1.7500325278529001</v>
      </c>
      <c r="D2488" s="36"/>
      <c r="E2488" s="66">
        <v>3.9483515622248002</v>
      </c>
      <c r="F2488" s="66">
        <v>0.11152198916237401</v>
      </c>
      <c r="G2488" s="68">
        <v>0.10396225172421</v>
      </c>
      <c r="H2488" s="68">
        <v>2.5557288914778899E-3</v>
      </c>
      <c r="I2488" s="66">
        <v>0.47138665508011002</v>
      </c>
      <c r="J2488" s="36">
        <v>1555.8</v>
      </c>
      <c r="K2488" s="36">
        <v>10.9</v>
      </c>
      <c r="L2488" s="36">
        <v>1454.8</v>
      </c>
      <c r="M2488" s="36">
        <v>18.100000000000001</v>
      </c>
      <c r="N2488" s="36">
        <v>1695.9</v>
      </c>
      <c r="O2488" s="36">
        <v>23</v>
      </c>
      <c r="P2488" s="36"/>
      <c r="Q2488" s="36">
        <v>1695.9</v>
      </c>
      <c r="R2488" s="36">
        <v>23</v>
      </c>
      <c r="T2488" s="41">
        <v>-6.942535056365136</v>
      </c>
      <c r="U2488" s="41">
        <v>-16.572724773164708</v>
      </c>
    </row>
    <row r="2489" spans="1:21">
      <c r="A2489" s="35" t="s">
        <v>527</v>
      </c>
      <c r="B2489" s="36">
        <v>1417.25217833692</v>
      </c>
      <c r="C2489" s="36">
        <v>19.3447762367339</v>
      </c>
      <c r="D2489" s="36"/>
      <c r="E2489" s="66">
        <v>3.4321711226359</v>
      </c>
      <c r="F2489" s="66">
        <v>0.10221371508162699</v>
      </c>
      <c r="G2489" s="68">
        <v>0.10430161615047399</v>
      </c>
      <c r="H2489" s="68">
        <v>3.0067697443019199E-3</v>
      </c>
      <c r="I2489" s="66">
        <v>0.61904510972839799</v>
      </c>
      <c r="J2489" s="36">
        <v>1672.2</v>
      </c>
      <c r="K2489" s="36">
        <v>10.3</v>
      </c>
      <c r="L2489" s="36">
        <v>1649.2</v>
      </c>
      <c r="M2489" s="36">
        <v>21.2</v>
      </c>
      <c r="N2489" s="36">
        <v>1701.2</v>
      </c>
      <c r="O2489" s="36">
        <v>26.5</v>
      </c>
      <c r="P2489" s="36"/>
      <c r="Q2489" s="36">
        <v>1701.2</v>
      </c>
      <c r="R2489" s="36">
        <v>26.5</v>
      </c>
      <c r="T2489" s="41">
        <v>-1.3946155711860295</v>
      </c>
      <c r="U2489" s="41">
        <v>-3.1530439000727628</v>
      </c>
    </row>
    <row r="2490" spans="1:21">
      <c r="A2490" s="35" t="s">
        <v>526</v>
      </c>
      <c r="B2490" s="36">
        <v>425.20360825383699</v>
      </c>
      <c r="C2490" s="36">
        <v>3.46541777777324</v>
      </c>
      <c r="D2490" s="36"/>
      <c r="E2490" s="66">
        <v>4.2124691737168503</v>
      </c>
      <c r="F2490" s="66">
        <v>0.18504954354549399</v>
      </c>
      <c r="G2490" s="68">
        <v>0.105057618984035</v>
      </c>
      <c r="H2490" s="68">
        <v>4.0295077675229704E-3</v>
      </c>
      <c r="I2490" s="66">
        <v>-8.4430993868581994E-2</v>
      </c>
      <c r="J2490" s="36">
        <v>1513.7</v>
      </c>
      <c r="K2490" s="36">
        <v>24.1</v>
      </c>
      <c r="L2490" s="36">
        <v>1373.8</v>
      </c>
      <c r="M2490" s="36">
        <v>27.9</v>
      </c>
      <c r="N2490" s="36">
        <v>1715.2</v>
      </c>
      <c r="O2490" s="36">
        <v>35</v>
      </c>
      <c r="P2490" s="36"/>
      <c r="Q2490" s="36">
        <v>1715.2</v>
      </c>
      <c r="R2490" s="36">
        <v>35</v>
      </c>
      <c r="T2490" s="41">
        <v>-10.183432814092304</v>
      </c>
      <c r="U2490" s="41">
        <v>-24.850778861551905</v>
      </c>
    </row>
    <row r="2491" spans="1:21">
      <c r="A2491" s="35" t="s">
        <v>525</v>
      </c>
      <c r="B2491" s="36">
        <v>113.113894087993</v>
      </c>
      <c r="C2491" s="36">
        <v>1.6622090144200701</v>
      </c>
      <c r="D2491" s="36"/>
      <c r="E2491" s="66">
        <v>3.6091901058660198</v>
      </c>
      <c r="F2491" s="66">
        <v>0.12349356461149499</v>
      </c>
      <c r="G2491" s="68">
        <v>0.10531625085929899</v>
      </c>
      <c r="H2491" s="68">
        <v>3.19718426838571E-3</v>
      </c>
      <c r="I2491" s="66">
        <v>0.63244158879225498</v>
      </c>
      <c r="J2491" s="36">
        <v>1638.3</v>
      </c>
      <c r="K2491" s="36">
        <v>11.2</v>
      </c>
      <c r="L2491" s="36">
        <v>1576.3</v>
      </c>
      <c r="M2491" s="36">
        <v>23.2</v>
      </c>
      <c r="N2491" s="36">
        <v>1718.7</v>
      </c>
      <c r="O2491" s="36">
        <v>27.9</v>
      </c>
      <c r="P2491" s="36"/>
      <c r="Q2491" s="36">
        <v>1718.7</v>
      </c>
      <c r="R2491" s="36">
        <v>27.9</v>
      </c>
      <c r="T2491" s="41">
        <v>-3.9332614350060267</v>
      </c>
      <c r="U2491" s="41">
        <v>-9.033813360400945</v>
      </c>
    </row>
    <row r="2492" spans="1:21">
      <c r="A2492" s="35" t="s">
        <v>524</v>
      </c>
      <c r="B2492" s="36">
        <v>454.29292896096803</v>
      </c>
      <c r="C2492" s="36">
        <v>8.6497231108686208</v>
      </c>
      <c r="D2492" s="36"/>
      <c r="E2492" s="66">
        <v>3.7909937339470798</v>
      </c>
      <c r="F2492" s="66">
        <v>0.121314319545997</v>
      </c>
      <c r="G2492" s="68">
        <v>0.10539489011679901</v>
      </c>
      <c r="H2492" s="68">
        <v>2.3165592101858702E-3</v>
      </c>
      <c r="I2492" s="66">
        <v>0.20198485020606399</v>
      </c>
      <c r="J2492" s="36">
        <v>1599.6</v>
      </c>
      <c r="K2492" s="36">
        <v>14</v>
      </c>
      <c r="L2492" s="36">
        <v>1509.5</v>
      </c>
      <c r="M2492" s="36">
        <v>21.3</v>
      </c>
      <c r="N2492" s="36">
        <v>1720.5</v>
      </c>
      <c r="O2492" s="36">
        <v>20</v>
      </c>
      <c r="P2492" s="36"/>
      <c r="Q2492" s="36">
        <v>1720.5</v>
      </c>
      <c r="R2492" s="36">
        <v>20</v>
      </c>
      <c r="T2492" s="41">
        <v>-5.9688638622060228</v>
      </c>
      <c r="U2492" s="41">
        <v>-13.97813845644253</v>
      </c>
    </row>
    <row r="2493" spans="1:21">
      <c r="A2493" s="35" t="s">
        <v>523</v>
      </c>
      <c r="B2493" s="36">
        <v>131.71089590269699</v>
      </c>
      <c r="C2493" s="36">
        <v>3.82596981901135</v>
      </c>
      <c r="D2493" s="36"/>
      <c r="E2493" s="66">
        <v>3.5416402347090701</v>
      </c>
      <c r="F2493" s="66">
        <v>0.19607937961546201</v>
      </c>
      <c r="G2493" s="68">
        <v>0.105476020362924</v>
      </c>
      <c r="H2493" s="68">
        <v>3.2285836868744199E-3</v>
      </c>
      <c r="I2493" s="66">
        <v>-0.133157289384078</v>
      </c>
      <c r="J2493" s="36">
        <v>1655.8</v>
      </c>
      <c r="K2493" s="36">
        <v>27.6</v>
      </c>
      <c r="L2493" s="36">
        <v>1603.9</v>
      </c>
      <c r="M2493" s="36">
        <v>40.1</v>
      </c>
      <c r="N2493" s="36">
        <v>1722.2</v>
      </c>
      <c r="O2493" s="36">
        <v>27.9</v>
      </c>
      <c r="P2493" s="36"/>
      <c r="Q2493" s="36">
        <v>1722.2</v>
      </c>
      <c r="R2493" s="36">
        <v>27.9</v>
      </c>
      <c r="T2493" s="41">
        <v>-3.2358625849491776</v>
      </c>
      <c r="U2493" s="41">
        <v>-7.3757715568302222</v>
      </c>
    </row>
    <row r="2494" spans="1:21">
      <c r="A2494" s="35" t="s">
        <v>522</v>
      </c>
      <c r="B2494" s="36">
        <v>708.61034645887901</v>
      </c>
      <c r="C2494" s="36">
        <v>20.283420222278401</v>
      </c>
      <c r="D2494" s="36"/>
      <c r="E2494" s="66">
        <v>3.4038537304970302</v>
      </c>
      <c r="F2494" s="66">
        <v>0.15790100682290001</v>
      </c>
      <c r="G2494" s="68">
        <v>0.10570905789464501</v>
      </c>
      <c r="H2494" s="68">
        <v>3.8344758313305798E-3</v>
      </c>
      <c r="I2494" s="66">
        <v>0.51753829687962905</v>
      </c>
      <c r="J2494" s="36">
        <v>1690.4</v>
      </c>
      <c r="K2494" s="36">
        <v>17.2</v>
      </c>
      <c r="L2494" s="36">
        <v>1662.1</v>
      </c>
      <c r="M2494" s="36">
        <v>34.5</v>
      </c>
      <c r="N2494" s="36">
        <v>1725.7</v>
      </c>
      <c r="O2494" s="36">
        <v>33</v>
      </c>
      <c r="P2494" s="36"/>
      <c r="Q2494" s="36">
        <v>1725.7</v>
      </c>
      <c r="R2494" s="36">
        <v>33</v>
      </c>
      <c r="T2494" s="41">
        <v>-1.7026653029300394</v>
      </c>
      <c r="U2494" s="41">
        <v>-3.826484567715549</v>
      </c>
    </row>
    <row r="2495" spans="1:21">
      <c r="A2495" s="35" t="s">
        <v>521</v>
      </c>
      <c r="B2495" s="36">
        <v>328.69044670966298</v>
      </c>
      <c r="C2495" s="36">
        <v>17.754240817111899</v>
      </c>
      <c r="D2495" s="36"/>
      <c r="E2495" s="66">
        <v>3.7123495389735202</v>
      </c>
      <c r="F2495" s="66">
        <v>0.164471999696157</v>
      </c>
      <c r="G2495" s="68">
        <v>0.105900526501602</v>
      </c>
      <c r="H2495" s="68">
        <v>3.1629734774372498E-3</v>
      </c>
      <c r="I2495" s="66">
        <v>0.35885736887745401</v>
      </c>
      <c r="J2495" s="36">
        <v>1620.7</v>
      </c>
      <c r="K2495" s="36">
        <v>17.3</v>
      </c>
      <c r="L2495" s="36">
        <v>1538.5</v>
      </c>
      <c r="M2495" s="36">
        <v>29.5</v>
      </c>
      <c r="N2495" s="36">
        <v>1729.2</v>
      </c>
      <c r="O2495" s="36">
        <v>27.7</v>
      </c>
      <c r="P2495" s="36"/>
      <c r="Q2495" s="36">
        <v>1729.2</v>
      </c>
      <c r="R2495" s="36">
        <v>27.7</v>
      </c>
      <c r="T2495" s="41">
        <v>-5.3428664283392946</v>
      </c>
      <c r="U2495" s="41">
        <v>-12.395190120246998</v>
      </c>
    </row>
    <row r="2496" spans="1:21">
      <c r="A2496" s="35" t="s">
        <v>520</v>
      </c>
      <c r="B2496" s="36">
        <v>449.752714603551</v>
      </c>
      <c r="C2496" s="36">
        <v>10.923900874658401</v>
      </c>
      <c r="D2496" s="36"/>
      <c r="E2496" s="66">
        <v>3.7069076928738198</v>
      </c>
      <c r="F2496" s="66">
        <v>0.16114404919049699</v>
      </c>
      <c r="G2496" s="68">
        <v>0.106510074788041</v>
      </c>
      <c r="H2496" s="68">
        <v>3.3470358233737099E-3</v>
      </c>
      <c r="I2496" s="66">
        <v>0.483591010024785</v>
      </c>
      <c r="J2496" s="36">
        <v>1625.3</v>
      </c>
      <c r="K2496" s="36">
        <v>15.9</v>
      </c>
      <c r="L2496" s="36">
        <v>1538.5</v>
      </c>
      <c r="M2496" s="36">
        <v>29.5</v>
      </c>
      <c r="N2496" s="36">
        <v>1739.5</v>
      </c>
      <c r="O2496" s="36">
        <v>28.4</v>
      </c>
      <c r="P2496" s="36"/>
      <c r="Q2496" s="36">
        <v>1739.5</v>
      </c>
      <c r="R2496" s="36">
        <v>28.4</v>
      </c>
      <c r="T2496" s="41">
        <v>-5.6418589535261594</v>
      </c>
      <c r="U2496" s="41">
        <v>-13.06467338316542</v>
      </c>
    </row>
    <row r="2497" spans="1:21">
      <c r="A2497" s="35" t="s">
        <v>519</v>
      </c>
      <c r="B2497" s="36">
        <v>275.105061509991</v>
      </c>
      <c r="C2497" s="36">
        <v>2.0302864379563399</v>
      </c>
      <c r="D2497" s="36"/>
      <c r="E2497" s="66">
        <v>3.8427733896984302</v>
      </c>
      <c r="F2497" s="66">
        <v>0.127618400968419</v>
      </c>
      <c r="G2497" s="68">
        <v>0.106658102505611</v>
      </c>
      <c r="H2497" s="68">
        <v>3.3599213042057002E-3</v>
      </c>
      <c r="I2497" s="66">
        <v>-6.7932228278554399E-2</v>
      </c>
      <c r="J2497" s="36">
        <v>1599</v>
      </c>
      <c r="K2497" s="36">
        <v>19.399999999999999</v>
      </c>
      <c r="L2497" s="36">
        <v>1492</v>
      </c>
      <c r="M2497" s="36">
        <v>22.5</v>
      </c>
      <c r="N2497" s="36">
        <v>1743</v>
      </c>
      <c r="O2497" s="36">
        <v>29.2</v>
      </c>
      <c r="P2497" s="36"/>
      <c r="Q2497" s="36">
        <v>1743</v>
      </c>
      <c r="R2497" s="36">
        <v>29.2</v>
      </c>
      <c r="T2497" s="41">
        <v>-7.1715817694369983</v>
      </c>
      <c r="U2497" s="41">
        <v>-16.823056300268096</v>
      </c>
    </row>
    <row r="2498" spans="1:21">
      <c r="A2498" s="35" t="s">
        <v>518</v>
      </c>
      <c r="B2498" s="36">
        <v>151.547493735198</v>
      </c>
      <c r="C2498" s="36">
        <v>7.7941680007736496</v>
      </c>
      <c r="D2498" s="36"/>
      <c r="E2498" s="66">
        <v>3.7901288701576301</v>
      </c>
      <c r="F2498" s="66">
        <v>0.10652889050247</v>
      </c>
      <c r="G2498" s="68">
        <v>0.107033326704844</v>
      </c>
      <c r="H2498" s="68">
        <v>3.6818075098502402E-3</v>
      </c>
      <c r="I2498" s="66">
        <v>0.31511241773626297</v>
      </c>
      <c r="J2498" s="36">
        <v>1611.8</v>
      </c>
      <c r="K2498" s="36">
        <v>15.1</v>
      </c>
      <c r="L2498" s="36">
        <v>1509.5</v>
      </c>
      <c r="M2498" s="36">
        <v>19.5</v>
      </c>
      <c r="N2498" s="36">
        <v>1748.1</v>
      </c>
      <c r="O2498" s="36">
        <v>31.7</v>
      </c>
      <c r="P2498" s="36"/>
      <c r="Q2498" s="36">
        <v>1748.1</v>
      </c>
      <c r="R2498" s="36">
        <v>31.7</v>
      </c>
      <c r="T2498" s="41">
        <v>-6.777078502815499</v>
      </c>
      <c r="U2498" s="41">
        <v>-15.806558463067235</v>
      </c>
    </row>
    <row r="2499" spans="1:21">
      <c r="A2499" s="35" t="s">
        <v>517</v>
      </c>
      <c r="B2499" s="36">
        <v>69.033516722780902</v>
      </c>
      <c r="C2499" s="36">
        <v>1.7974336194871201</v>
      </c>
      <c r="D2499" s="36"/>
      <c r="E2499" s="66">
        <v>3.46235953225814</v>
      </c>
      <c r="F2499" s="66">
        <v>0.12657830450033</v>
      </c>
      <c r="G2499" s="68">
        <v>0.107415814822116</v>
      </c>
      <c r="H2499" s="68">
        <v>6.9015861263063E-3</v>
      </c>
      <c r="I2499" s="66">
        <v>0.67975492091697498</v>
      </c>
      <c r="J2499" s="36">
        <v>1689.1</v>
      </c>
      <c r="K2499" s="36">
        <v>19.5</v>
      </c>
      <c r="L2499" s="36">
        <v>1636.6</v>
      </c>
      <c r="M2499" s="36">
        <v>27.2</v>
      </c>
      <c r="N2499" s="36">
        <v>1754.9</v>
      </c>
      <c r="O2499" s="36">
        <v>58.8</v>
      </c>
      <c r="P2499" s="36"/>
      <c r="Q2499" s="36">
        <v>1754.9</v>
      </c>
      <c r="R2499" s="36">
        <v>58.8</v>
      </c>
      <c r="T2499" s="41">
        <v>-3.20786997433704</v>
      </c>
      <c r="U2499" s="41">
        <v>-7.228400342172808</v>
      </c>
    </row>
    <row r="2500" spans="1:21">
      <c r="A2500" s="35" t="s">
        <v>516</v>
      </c>
      <c r="B2500" s="36">
        <v>203.44381422226499</v>
      </c>
      <c r="C2500" s="36">
        <v>6.8333367723185399</v>
      </c>
      <c r="D2500" s="36"/>
      <c r="E2500" s="66">
        <v>4.0838855410389403</v>
      </c>
      <c r="F2500" s="66">
        <v>0.187976690515192</v>
      </c>
      <c r="G2500" s="68">
        <v>0.107607955656442</v>
      </c>
      <c r="H2500" s="68">
        <v>5.8589410249857404E-3</v>
      </c>
      <c r="I2500" s="66">
        <v>0.56758068847818899</v>
      </c>
      <c r="J2500" s="36">
        <v>1557.1</v>
      </c>
      <c r="K2500" s="36">
        <v>18.899999999999999</v>
      </c>
      <c r="L2500" s="36">
        <v>1413.1</v>
      </c>
      <c r="M2500" s="36">
        <v>29.5</v>
      </c>
      <c r="N2500" s="36">
        <v>1758.3</v>
      </c>
      <c r="O2500" s="36">
        <v>50.1</v>
      </c>
      <c r="P2500" s="36"/>
      <c r="Q2500" s="36">
        <v>1758.3</v>
      </c>
      <c r="R2500" s="36">
        <v>50.1</v>
      </c>
      <c r="T2500" s="41">
        <v>-10.190361616304578</v>
      </c>
      <c r="U2500" s="41">
        <v>-24.428561319085702</v>
      </c>
    </row>
    <row r="2501" spans="1:21">
      <c r="A2501" s="35" t="s">
        <v>515</v>
      </c>
      <c r="B2501" s="36">
        <v>680.74626581585596</v>
      </c>
      <c r="C2501" s="36">
        <v>24.370619276265199</v>
      </c>
      <c r="D2501" s="36"/>
      <c r="E2501" s="66">
        <v>3.7308310073222999</v>
      </c>
      <c r="F2501" s="66">
        <v>9.7571417310515204E-2</v>
      </c>
      <c r="G2501" s="68">
        <v>0.10773602334181701</v>
      </c>
      <c r="H2501" s="68">
        <v>2.5736610295856899E-3</v>
      </c>
      <c r="I2501" s="66">
        <v>4.4891995190750697E-2</v>
      </c>
      <c r="J2501" s="36">
        <v>1630</v>
      </c>
      <c r="K2501" s="36">
        <v>14.3</v>
      </c>
      <c r="L2501" s="36">
        <v>1531.1</v>
      </c>
      <c r="M2501" s="36">
        <v>18.3</v>
      </c>
      <c r="N2501" s="36">
        <v>1760</v>
      </c>
      <c r="O2501" s="36">
        <v>22.1</v>
      </c>
      <c r="P2501" s="36"/>
      <c r="Q2501" s="36">
        <v>1760</v>
      </c>
      <c r="R2501" s="36">
        <v>22.1</v>
      </c>
      <c r="T2501" s="41">
        <v>-6.4594082685650909</v>
      </c>
      <c r="U2501" s="41">
        <v>-14.950035921886231</v>
      </c>
    </row>
    <row r="2502" spans="1:21">
      <c r="A2502" s="35" t="s">
        <v>514</v>
      </c>
      <c r="B2502" s="36">
        <v>481.43769588360698</v>
      </c>
      <c r="C2502" s="36">
        <v>4.1583581893003396</v>
      </c>
      <c r="D2502" s="36"/>
      <c r="E2502" s="66">
        <v>2.8049392400623598</v>
      </c>
      <c r="F2502" s="66">
        <v>0.113180580006302</v>
      </c>
      <c r="G2502" s="68">
        <v>0.109084642109609</v>
      </c>
      <c r="H2502" s="68">
        <v>2.8754348477563101E-3</v>
      </c>
      <c r="I2502" s="66">
        <v>0.411904374398807</v>
      </c>
      <c r="J2502" s="36">
        <v>1880.1</v>
      </c>
      <c r="K2502" s="36">
        <v>16</v>
      </c>
      <c r="L2502" s="36">
        <v>1968.6</v>
      </c>
      <c r="M2502" s="36">
        <v>33.299999999999997</v>
      </c>
      <c r="N2502" s="36">
        <v>1783.6</v>
      </c>
      <c r="O2502" s="36">
        <v>24.2</v>
      </c>
      <c r="P2502" s="36"/>
      <c r="Q2502" s="36">
        <v>1783.6</v>
      </c>
      <c r="R2502" s="36">
        <v>24.2</v>
      </c>
      <c r="T2502" s="41">
        <v>4.495580615665955</v>
      </c>
      <c r="U2502" s="41">
        <v>9.39754139997968</v>
      </c>
    </row>
    <row r="2503" spans="1:21">
      <c r="A2503" s="35" t="s">
        <v>513</v>
      </c>
      <c r="B2503" s="36">
        <v>27.847507561588198</v>
      </c>
      <c r="C2503" s="36">
        <v>1.5154171582437199</v>
      </c>
      <c r="D2503" s="36"/>
      <c r="E2503" s="66">
        <v>67.009925140283002</v>
      </c>
      <c r="F2503" s="66">
        <v>7.2403820617035999</v>
      </c>
      <c r="G2503" s="68">
        <v>0.17753238362874901</v>
      </c>
      <c r="H2503" s="68">
        <v>7.8150260310971498E-2</v>
      </c>
      <c r="I2503" s="66">
        <v>-0.60431128307870097</v>
      </c>
      <c r="J2503" s="36">
        <v>316</v>
      </c>
      <c r="K2503" s="36">
        <v>69.599999999999994</v>
      </c>
      <c r="L2503" s="36">
        <v>95.49</v>
      </c>
      <c r="M2503" s="36">
        <v>5.12</v>
      </c>
      <c r="N2503" s="36">
        <v>2629</v>
      </c>
      <c r="O2503" s="36">
        <v>366</v>
      </c>
      <c r="P2503" s="36"/>
      <c r="Q2503" s="36">
        <v>84.51</v>
      </c>
      <c r="R2503" s="36">
        <v>4.54</v>
      </c>
      <c r="T2503" s="41">
        <v>-230.92470415750341</v>
      </c>
      <c r="U2503" s="41">
        <v>-2653.167870981255</v>
      </c>
    </row>
    <row r="2504" spans="1:21">
      <c r="B2504" s="36"/>
      <c r="C2504" s="36"/>
      <c r="D2504" s="36"/>
      <c r="E2504" s="66"/>
      <c r="F2504" s="66"/>
      <c r="G2504" s="68"/>
      <c r="H2504" s="68"/>
      <c r="I2504" s="66"/>
      <c r="J2504" s="36"/>
      <c r="K2504" s="36"/>
      <c r="L2504" s="36"/>
      <c r="M2504" s="36"/>
      <c r="N2504" s="36"/>
      <c r="O2504" s="36"/>
      <c r="P2504" s="36"/>
      <c r="Q2504" s="36"/>
      <c r="R2504" s="36"/>
      <c r="T2504" s="41"/>
      <c r="U2504" s="41"/>
    </row>
    <row r="2505" spans="1:21">
      <c r="A2505" s="35" t="s">
        <v>512</v>
      </c>
      <c r="B2505" s="36">
        <v>461.165727518278</v>
      </c>
      <c r="C2505" s="36">
        <v>1.94133544218275</v>
      </c>
      <c r="D2505" s="36"/>
      <c r="E2505" s="66">
        <v>3.5470653218825601</v>
      </c>
      <c r="F2505" s="66">
        <v>0.117104053738028</v>
      </c>
      <c r="G2505" s="68">
        <v>0.10642206364294</v>
      </c>
      <c r="H2505" s="68">
        <v>2.79029677396036E-3</v>
      </c>
      <c r="I2505" s="66">
        <v>0.15559493864029</v>
      </c>
      <c r="J2505" s="36">
        <v>1660.4</v>
      </c>
      <c r="K2505" s="36">
        <v>16.100000000000001</v>
      </c>
      <c r="L2505" s="36">
        <v>1599.9</v>
      </c>
      <c r="M2505" s="36">
        <v>23.9</v>
      </c>
      <c r="N2505" s="36">
        <v>1737.8</v>
      </c>
      <c r="O2505" s="36">
        <v>24.1</v>
      </c>
      <c r="P2505" s="36"/>
      <c r="Q2505" s="36">
        <v>1737.8</v>
      </c>
      <c r="R2505" s="36">
        <v>24.1</v>
      </c>
      <c r="T2505" s="41">
        <v>-3.7814863428964305</v>
      </c>
      <c r="U2505" s="41">
        <v>-8.6192887055440863</v>
      </c>
    </row>
    <row r="2506" spans="1:21">
      <c r="A2506" s="35" t="s">
        <v>511</v>
      </c>
      <c r="B2506" s="36">
        <v>236.875947219056</v>
      </c>
      <c r="C2506" s="36">
        <v>6.1279116156256004</v>
      </c>
      <c r="D2506" s="36"/>
      <c r="E2506" s="66">
        <v>3.60898021846329</v>
      </c>
      <c r="F2506" s="66">
        <v>0.18283389077314899</v>
      </c>
      <c r="G2506" s="68">
        <v>0.102248296802929</v>
      </c>
      <c r="H2506" s="68">
        <v>3.9399859477204403E-3</v>
      </c>
      <c r="I2506" s="66">
        <v>0.33040524933063098</v>
      </c>
      <c r="J2506" s="36">
        <v>1614</v>
      </c>
      <c r="K2506" s="36">
        <v>20.9</v>
      </c>
      <c r="L2506" s="36">
        <v>1576.3</v>
      </c>
      <c r="M2506" s="36">
        <v>34.9</v>
      </c>
      <c r="N2506" s="36">
        <v>1663.6</v>
      </c>
      <c r="O2506" s="36">
        <v>35.299999999999997</v>
      </c>
      <c r="P2506" s="36"/>
      <c r="Q2506" s="36">
        <v>1663.6</v>
      </c>
      <c r="R2506" s="36">
        <v>35.299999999999997</v>
      </c>
      <c r="T2506" s="41">
        <v>-2.3916767112859256</v>
      </c>
      <c r="U2506" s="41">
        <v>-5.5382858592907409</v>
      </c>
    </row>
    <row r="2507" spans="1:21">
      <c r="A2507" s="35" t="s">
        <v>510</v>
      </c>
      <c r="B2507" s="36">
        <v>623.92058197994402</v>
      </c>
      <c r="C2507" s="36">
        <v>5.2098291165829602</v>
      </c>
      <c r="D2507" s="36"/>
      <c r="E2507" s="66">
        <v>3.6891012059641399</v>
      </c>
      <c r="F2507" s="66">
        <v>0.122077662215015</v>
      </c>
      <c r="G2507" s="68">
        <v>0.10605598056238801</v>
      </c>
      <c r="H2507" s="68">
        <v>2.8434410858365002E-3</v>
      </c>
      <c r="I2507" s="66">
        <v>0.29286631444565198</v>
      </c>
      <c r="J2507" s="36">
        <v>1626.6</v>
      </c>
      <c r="K2507" s="36">
        <v>14.4</v>
      </c>
      <c r="L2507" s="36">
        <v>1545.9</v>
      </c>
      <c r="M2507" s="36">
        <v>22.3</v>
      </c>
      <c r="N2507" s="36">
        <v>1732.6</v>
      </c>
      <c r="O2507" s="36">
        <v>24.2</v>
      </c>
      <c r="P2507" s="36"/>
      <c r="Q2507" s="36">
        <v>1732.6</v>
      </c>
      <c r="R2507" s="36">
        <v>24.2</v>
      </c>
      <c r="T2507" s="41">
        <v>-5.2202600426935639</v>
      </c>
      <c r="U2507" s="41">
        <v>-12.077107186752041</v>
      </c>
    </row>
    <row r="2508" spans="1:21">
      <c r="A2508" s="35" t="s">
        <v>509</v>
      </c>
      <c r="B2508" s="36">
        <v>294.39094400800502</v>
      </c>
      <c r="C2508" s="36">
        <v>2.63579897378759</v>
      </c>
      <c r="D2508" s="36"/>
      <c r="E2508" s="66">
        <v>3.7929593385410398</v>
      </c>
      <c r="F2508" s="66">
        <v>9.5077256125991397E-2</v>
      </c>
      <c r="G2508" s="68">
        <v>0.110027709389836</v>
      </c>
      <c r="H2508" s="68">
        <v>3.3477689615464099E-3</v>
      </c>
      <c r="I2508" s="66">
        <v>-1.1860421765585801E-2</v>
      </c>
      <c r="J2508" s="36">
        <v>1634.2</v>
      </c>
      <c r="K2508" s="36">
        <v>16.3</v>
      </c>
      <c r="L2508" s="36">
        <v>1509.5</v>
      </c>
      <c r="M2508" s="36">
        <v>17.8</v>
      </c>
      <c r="N2508" s="36">
        <v>1798.6</v>
      </c>
      <c r="O2508" s="36">
        <v>27.3</v>
      </c>
      <c r="P2508" s="36"/>
      <c r="Q2508" s="36">
        <v>1798.6</v>
      </c>
      <c r="R2508" s="36">
        <v>27.3</v>
      </c>
      <c r="T2508" s="41">
        <v>-8.2610135806558489</v>
      </c>
      <c r="U2508" s="41">
        <v>-19.15203709837694</v>
      </c>
    </row>
    <row r="2509" spans="1:21">
      <c r="A2509" s="35" t="s">
        <v>508</v>
      </c>
      <c r="B2509" s="36">
        <v>1253.0308800615601</v>
      </c>
      <c r="C2509" s="36">
        <v>6.0591286619442899</v>
      </c>
      <c r="D2509" s="36"/>
      <c r="E2509" s="66">
        <v>3.8235931632548898</v>
      </c>
      <c r="F2509" s="66">
        <v>0.15291824008291</v>
      </c>
      <c r="G2509" s="68">
        <v>0.1053617413875</v>
      </c>
      <c r="H2509" s="68">
        <v>2.3842664357074002E-3</v>
      </c>
      <c r="I2509" s="66">
        <v>0.42630372067293598</v>
      </c>
      <c r="J2509" s="36">
        <v>1593.3</v>
      </c>
      <c r="K2509" s="36">
        <v>14.4</v>
      </c>
      <c r="L2509" s="36">
        <v>1498.9</v>
      </c>
      <c r="M2509" s="36">
        <v>26.3</v>
      </c>
      <c r="N2509" s="36">
        <v>1720.5</v>
      </c>
      <c r="O2509" s="36">
        <v>20.9</v>
      </c>
      <c r="P2509" s="36"/>
      <c r="Q2509" s="36">
        <v>1720.5</v>
      </c>
      <c r="R2509" s="36">
        <v>20.9</v>
      </c>
      <c r="T2509" s="41">
        <v>-6.2979518313429752</v>
      </c>
      <c r="U2509" s="41">
        <v>-14.784175061711915</v>
      </c>
    </row>
    <row r="2510" spans="1:21">
      <c r="A2510" s="35" t="s">
        <v>507</v>
      </c>
      <c r="B2510" s="36">
        <v>375.08200054349999</v>
      </c>
      <c r="C2510" s="36">
        <v>2.3070141514765501</v>
      </c>
      <c r="D2510" s="36"/>
      <c r="E2510" s="66">
        <v>3.9052846882996599</v>
      </c>
      <c r="F2510" s="66">
        <v>0.182265158310804</v>
      </c>
      <c r="G2510" s="68">
        <v>0.109419498770202</v>
      </c>
      <c r="H2510" s="68">
        <v>4.9422988809897503E-3</v>
      </c>
      <c r="I2510" s="66">
        <v>0.61555263536619598</v>
      </c>
      <c r="J2510" s="36">
        <v>1604.5</v>
      </c>
      <c r="K2510" s="36">
        <v>16</v>
      </c>
      <c r="L2510" s="36">
        <v>1468.1</v>
      </c>
      <c r="M2510" s="36">
        <v>30.2</v>
      </c>
      <c r="N2510" s="36">
        <v>1788.6</v>
      </c>
      <c r="O2510" s="36">
        <v>40.799999999999997</v>
      </c>
      <c r="P2510" s="36"/>
      <c r="Q2510" s="36">
        <v>1788.6</v>
      </c>
      <c r="R2510" s="36">
        <v>40.799999999999997</v>
      </c>
      <c r="T2510" s="41">
        <v>-9.2909202370410817</v>
      </c>
      <c r="U2510" s="41">
        <v>-21.830937947006333</v>
      </c>
    </row>
    <row r="2511" spans="1:21">
      <c r="A2511" s="35" t="s">
        <v>506</v>
      </c>
      <c r="B2511" s="36">
        <v>374.61621715680599</v>
      </c>
      <c r="C2511" s="36">
        <v>13.906159886335301</v>
      </c>
      <c r="D2511" s="36"/>
      <c r="E2511" s="66">
        <v>3.9313974495280899</v>
      </c>
      <c r="F2511" s="66">
        <v>0.308466629876197</v>
      </c>
      <c r="G2511" s="68">
        <v>9.97809909446261E-2</v>
      </c>
      <c r="H2511" s="68">
        <v>2.9120650198909701E-3</v>
      </c>
      <c r="I2511" s="66">
        <v>-0.44750988091975302</v>
      </c>
      <c r="J2511" s="36">
        <v>1527.2</v>
      </c>
      <c r="K2511" s="36">
        <v>37.700000000000003</v>
      </c>
      <c r="L2511" s="36">
        <v>1461.4</v>
      </c>
      <c r="M2511" s="36">
        <v>51.6</v>
      </c>
      <c r="N2511" s="36">
        <v>1619.5</v>
      </c>
      <c r="O2511" s="36">
        <v>27</v>
      </c>
      <c r="P2511" s="36"/>
      <c r="Q2511" s="36">
        <v>1619.5</v>
      </c>
      <c r="R2511" s="36">
        <v>27</v>
      </c>
      <c r="T2511" s="41">
        <v>-4.5025318188038836</v>
      </c>
      <c r="U2511" s="41">
        <v>-10.818393321472554</v>
      </c>
    </row>
    <row r="2512" spans="1:21">
      <c r="A2512" s="35" t="s">
        <v>505</v>
      </c>
      <c r="B2512" s="36">
        <v>426.85320736742</v>
      </c>
      <c r="C2512" s="36">
        <v>4.5052502319737497</v>
      </c>
      <c r="D2512" s="36"/>
      <c r="E2512" s="66">
        <v>4.2111418319024301</v>
      </c>
      <c r="F2512" s="66">
        <v>0.214773886981835</v>
      </c>
      <c r="G2512" s="68">
        <v>0.10691660826822599</v>
      </c>
      <c r="H2512" s="68">
        <v>4.6042432858914703E-3</v>
      </c>
      <c r="I2512" s="66">
        <v>0.74694789834661102</v>
      </c>
      <c r="J2512" s="36">
        <v>1527.1</v>
      </c>
      <c r="K2512" s="36">
        <v>13.2</v>
      </c>
      <c r="L2512" s="36">
        <v>1373.8</v>
      </c>
      <c r="M2512" s="36">
        <v>30.9</v>
      </c>
      <c r="N2512" s="36">
        <v>1746.4</v>
      </c>
      <c r="O2512" s="36">
        <v>39.4</v>
      </c>
      <c r="P2512" s="36"/>
      <c r="Q2512" s="36">
        <v>1746.4</v>
      </c>
      <c r="R2512" s="36">
        <v>39.4</v>
      </c>
      <c r="T2512" s="41">
        <v>-11.158829523948171</v>
      </c>
      <c r="U2512" s="41">
        <v>-27.121851797932749</v>
      </c>
    </row>
    <row r="2513" spans="1:21">
      <c r="A2513" s="35" t="s">
        <v>504</v>
      </c>
      <c r="B2513" s="36">
        <v>510.597200274378</v>
      </c>
      <c r="C2513" s="36">
        <v>5.2414685469457503</v>
      </c>
      <c r="D2513" s="36"/>
      <c r="E2513" s="66">
        <v>4.2146292149566102</v>
      </c>
      <c r="F2513" s="66">
        <v>0.14681361593895201</v>
      </c>
      <c r="G2513" s="68">
        <v>0.105259092063234</v>
      </c>
      <c r="H2513" s="68">
        <v>3.8136595559338498E-3</v>
      </c>
      <c r="I2513" s="66">
        <v>0.245043649535377</v>
      </c>
      <c r="J2513" s="36">
        <v>1515.2</v>
      </c>
      <c r="K2513" s="36">
        <v>17.3</v>
      </c>
      <c r="L2513" s="36">
        <v>1373.8</v>
      </c>
      <c r="M2513" s="36">
        <v>22</v>
      </c>
      <c r="N2513" s="36">
        <v>1718.7</v>
      </c>
      <c r="O2513" s="36">
        <v>33.200000000000003</v>
      </c>
      <c r="P2513" s="36"/>
      <c r="Q2513" s="36">
        <v>1718.7</v>
      </c>
      <c r="R2513" s="36">
        <v>33.200000000000003</v>
      </c>
      <c r="T2513" s="41">
        <v>-10.292619012956768</v>
      </c>
      <c r="U2513" s="41">
        <v>-25.105546658902323</v>
      </c>
    </row>
    <row r="2514" spans="1:21">
      <c r="A2514" s="35" t="s">
        <v>503</v>
      </c>
      <c r="B2514" s="36">
        <v>274.50195275568097</v>
      </c>
      <c r="C2514" s="36">
        <v>7.6596880156929297</v>
      </c>
      <c r="D2514" s="36"/>
      <c r="E2514" s="66">
        <v>4.2627137476129704</v>
      </c>
      <c r="F2514" s="66">
        <v>0.156870980448965</v>
      </c>
      <c r="G2514" s="68">
        <v>0.103165793396025</v>
      </c>
      <c r="H2514" s="68">
        <v>4.1000442610460604E-3</v>
      </c>
      <c r="I2514" s="66">
        <v>-4.3089390783995901E-2</v>
      </c>
      <c r="J2514" s="36">
        <v>1490.1</v>
      </c>
      <c r="K2514" s="36">
        <v>21.8</v>
      </c>
      <c r="L2514" s="36">
        <v>1359.3</v>
      </c>
      <c r="M2514" s="36">
        <v>23</v>
      </c>
      <c r="N2514" s="36">
        <v>1681.6</v>
      </c>
      <c r="O2514" s="36">
        <v>36.700000000000003</v>
      </c>
      <c r="P2514" s="36"/>
      <c r="Q2514" s="36">
        <v>1681.6</v>
      </c>
      <c r="R2514" s="36">
        <v>36.700000000000003</v>
      </c>
      <c r="T2514" s="41">
        <v>-9.6225998675788968</v>
      </c>
      <c r="U2514" s="41">
        <v>-23.71073346575443</v>
      </c>
    </row>
    <row r="2515" spans="1:21">
      <c r="A2515" s="35" t="s">
        <v>502</v>
      </c>
      <c r="B2515" s="36">
        <v>391.58750599767802</v>
      </c>
      <c r="C2515" s="36">
        <v>20.7640325668984</v>
      </c>
      <c r="D2515" s="36"/>
      <c r="E2515" s="66">
        <v>4.2933614407787601</v>
      </c>
      <c r="F2515" s="66">
        <v>0.17544585888026201</v>
      </c>
      <c r="G2515" s="68">
        <v>0.10351981650307</v>
      </c>
      <c r="H2515" s="68">
        <v>4.2928099684696004E-3</v>
      </c>
      <c r="I2515" s="66">
        <v>0.37612260860499702</v>
      </c>
      <c r="J2515" s="36">
        <v>1486.9</v>
      </c>
      <c r="K2515" s="36">
        <v>18.100000000000001</v>
      </c>
      <c r="L2515" s="36">
        <v>1350.7</v>
      </c>
      <c r="M2515" s="36">
        <v>25.6</v>
      </c>
      <c r="N2515" s="36">
        <v>1687</v>
      </c>
      <c r="O2515" s="36">
        <v>38.299999999999997</v>
      </c>
      <c r="P2515" s="36"/>
      <c r="Q2515" s="36">
        <v>1687</v>
      </c>
      <c r="R2515" s="36">
        <v>38.299999999999997</v>
      </c>
      <c r="T2515" s="41">
        <v>-10.083660324276304</v>
      </c>
      <c r="U2515" s="41">
        <v>-24.89820093284963</v>
      </c>
    </row>
    <row r="2516" spans="1:21">
      <c r="A2516" s="35" t="s">
        <v>501</v>
      </c>
      <c r="B2516" s="36">
        <v>212.03858405564901</v>
      </c>
      <c r="C2516" s="36">
        <v>4.7195716537637198</v>
      </c>
      <c r="D2516" s="36"/>
      <c r="E2516" s="66">
        <v>4.4262916035166198</v>
      </c>
      <c r="F2516" s="66">
        <v>0.174271068237001</v>
      </c>
      <c r="G2516" s="68">
        <v>0.102665788043224</v>
      </c>
      <c r="H2516" s="68">
        <v>2.9928564820114701E-3</v>
      </c>
      <c r="I2516" s="66">
        <v>0.33778448678394102</v>
      </c>
      <c r="J2516" s="36">
        <v>1456</v>
      </c>
      <c r="K2516" s="36">
        <v>15.3</v>
      </c>
      <c r="L2516" s="36">
        <v>1312.1</v>
      </c>
      <c r="M2516" s="36">
        <v>22.8</v>
      </c>
      <c r="N2516" s="36">
        <v>1672.7</v>
      </c>
      <c r="O2516" s="36">
        <v>27</v>
      </c>
      <c r="P2516" s="36"/>
      <c r="Q2516" s="36">
        <v>1672.7</v>
      </c>
      <c r="R2516" s="36">
        <v>27</v>
      </c>
      <c r="T2516" s="41">
        <v>-10.967151893910533</v>
      </c>
      <c r="U2516" s="41">
        <v>-27.482661382516589</v>
      </c>
    </row>
    <row r="2517" spans="1:21">
      <c r="A2517" s="35" t="s">
        <v>500</v>
      </c>
      <c r="B2517" s="36">
        <v>356.23847375486702</v>
      </c>
      <c r="C2517" s="36">
        <v>0.73546181869976102</v>
      </c>
      <c r="D2517" s="36"/>
      <c r="E2517" s="66">
        <v>4.7376354591167003</v>
      </c>
      <c r="F2517" s="66">
        <v>0.20820831335882301</v>
      </c>
      <c r="G2517" s="68">
        <v>9.2723847455873906E-2</v>
      </c>
      <c r="H2517" s="68">
        <v>2.7967059320306601E-3</v>
      </c>
      <c r="I2517" s="66">
        <v>0.69535162034689901</v>
      </c>
      <c r="J2517" s="36">
        <v>1327.2</v>
      </c>
      <c r="K2517" s="36">
        <v>11.7</v>
      </c>
      <c r="L2517" s="36">
        <v>1234</v>
      </c>
      <c r="M2517" s="36">
        <v>24.9</v>
      </c>
      <c r="N2517" s="36">
        <v>1480.9</v>
      </c>
      <c r="O2517" s="36">
        <v>28.6</v>
      </c>
      <c r="P2517" s="36"/>
      <c r="Q2517" s="36">
        <v>1480.9</v>
      </c>
      <c r="R2517" s="36">
        <v>28.6</v>
      </c>
      <c r="T2517" s="41">
        <v>-7.5526742301458709</v>
      </c>
      <c r="U2517" s="41">
        <v>-20.008103727714758</v>
      </c>
    </row>
    <row r="2518" spans="1:21">
      <c r="A2518" s="35" t="s">
        <v>499</v>
      </c>
      <c r="B2518" s="36">
        <v>222.78703671024601</v>
      </c>
      <c r="C2518" s="36">
        <v>8.6524834968755595</v>
      </c>
      <c r="D2518" s="36"/>
      <c r="E2518" s="66">
        <v>5.0042338916083899</v>
      </c>
      <c r="F2518" s="66">
        <v>0.24049193556043699</v>
      </c>
      <c r="G2518" s="68">
        <v>9.9450471712949906E-2</v>
      </c>
      <c r="H2518" s="68">
        <v>4.6474955435004302E-3</v>
      </c>
      <c r="I2518" s="66">
        <v>0.71008135986182297</v>
      </c>
      <c r="J2518" s="36">
        <v>1340.1</v>
      </c>
      <c r="K2518" s="36">
        <v>13.4</v>
      </c>
      <c r="L2518" s="36">
        <v>1175.3</v>
      </c>
      <c r="M2518" s="36">
        <v>25.8</v>
      </c>
      <c r="N2518" s="36">
        <v>1613.9</v>
      </c>
      <c r="O2518" s="36">
        <v>43.1</v>
      </c>
      <c r="P2518" s="36"/>
      <c r="Q2518" s="36">
        <v>1613.9</v>
      </c>
      <c r="R2518" s="36">
        <v>43.1</v>
      </c>
      <c r="T2518" s="41">
        <v>-14.021951842082869</v>
      </c>
      <c r="U2518" s="41">
        <v>-37.318131540883194</v>
      </c>
    </row>
    <row r="2519" spans="1:21">
      <c r="A2519" s="35" t="s">
        <v>498</v>
      </c>
      <c r="B2519" s="36">
        <v>241.22072189506301</v>
      </c>
      <c r="C2519" s="36">
        <v>6.9913146766919896</v>
      </c>
      <c r="D2519" s="36"/>
      <c r="E2519" s="66">
        <v>5.4154887954231601</v>
      </c>
      <c r="F2519" s="66">
        <v>0.20851763426359099</v>
      </c>
      <c r="G2519" s="68">
        <v>0.10317024246816101</v>
      </c>
      <c r="H2519" s="68">
        <v>3.2680729467554999E-3</v>
      </c>
      <c r="I2519" s="66">
        <v>0.232132936409289</v>
      </c>
      <c r="J2519" s="36">
        <v>1307.4000000000001</v>
      </c>
      <c r="K2519" s="36">
        <v>16.2</v>
      </c>
      <c r="L2519" s="36">
        <v>1091.5</v>
      </c>
      <c r="M2519" s="36">
        <v>19.5</v>
      </c>
      <c r="N2519" s="36">
        <v>1681.6</v>
      </c>
      <c r="O2519" s="36">
        <v>29.5</v>
      </c>
      <c r="P2519" s="36"/>
      <c r="Q2519" s="36">
        <v>1681.6</v>
      </c>
      <c r="R2519" s="36">
        <v>29.5</v>
      </c>
      <c r="T2519" s="41">
        <v>-19.780119102153009</v>
      </c>
      <c r="U2519" s="41">
        <v>-54.063215758131001</v>
      </c>
    </row>
    <row r="2520" spans="1:21">
      <c r="A2520" s="35" t="s">
        <v>497</v>
      </c>
      <c r="B2520" s="36">
        <v>319.788417375824</v>
      </c>
      <c r="C2520" s="36">
        <v>8.2810870022384204</v>
      </c>
      <c r="D2520" s="36"/>
      <c r="E2520" s="66">
        <v>5.43802669810088</v>
      </c>
      <c r="F2520" s="66">
        <v>0.240059186939615</v>
      </c>
      <c r="G2520" s="68">
        <v>0.11067236503599</v>
      </c>
      <c r="H2520" s="68">
        <v>4.7197064783988498E-3</v>
      </c>
      <c r="I2520" s="66">
        <v>0.41652390081955498</v>
      </c>
      <c r="J2520" s="36">
        <v>1356.7</v>
      </c>
      <c r="K2520" s="36">
        <v>17.5</v>
      </c>
      <c r="L2520" s="36">
        <v>1087.8</v>
      </c>
      <c r="M2520" s="36">
        <v>22.1</v>
      </c>
      <c r="N2520" s="36">
        <v>1810.1</v>
      </c>
      <c r="O2520" s="36">
        <v>38.6</v>
      </c>
      <c r="P2520" s="36"/>
      <c r="Q2520" s="36">
        <v>1810.1</v>
      </c>
      <c r="R2520" s="36">
        <v>38.6</v>
      </c>
      <c r="T2520" s="41">
        <v>-24.719617576760445</v>
      </c>
      <c r="U2520" s="41">
        <v>-66.400073542930684</v>
      </c>
    </row>
    <row r="2521" spans="1:21">
      <c r="A2521" s="35" t="s">
        <v>496</v>
      </c>
      <c r="B2521" s="36">
        <v>61.3884153217763</v>
      </c>
      <c r="C2521" s="36">
        <v>0.87634949936495099</v>
      </c>
      <c r="D2521" s="36"/>
      <c r="E2521" s="66">
        <v>45.817486190841002</v>
      </c>
      <c r="F2521" s="66">
        <v>2.2679457002713401</v>
      </c>
      <c r="G2521" s="68">
        <v>6.8428847958931893E-2</v>
      </c>
      <c r="H2521" s="68">
        <v>1.75863095718863E-2</v>
      </c>
      <c r="I2521" s="66">
        <v>-0.40540727235322399</v>
      </c>
      <c r="J2521" s="36">
        <v>190</v>
      </c>
      <c r="K2521" s="36">
        <v>24.4</v>
      </c>
      <c r="L2521" s="36">
        <v>139.18</v>
      </c>
      <c r="M2521" s="36">
        <v>3.41</v>
      </c>
      <c r="N2521" s="36">
        <v>880</v>
      </c>
      <c r="O2521" s="36">
        <v>266</v>
      </c>
      <c r="P2521" s="36"/>
      <c r="Q2521" s="36">
        <v>136.77000000000001</v>
      </c>
      <c r="R2521" s="36">
        <v>3.35</v>
      </c>
      <c r="T2521" s="41">
        <v>-36.513866934904435</v>
      </c>
      <c r="U2521" s="41">
        <v>-532.27475211955732</v>
      </c>
    </row>
    <row r="2522" spans="1:21">
      <c r="A2522" s="35" t="s">
        <v>495</v>
      </c>
      <c r="B2522" s="36">
        <v>678.61530865930001</v>
      </c>
      <c r="C2522" s="36">
        <v>3.8116966159702699</v>
      </c>
      <c r="D2522" s="36"/>
      <c r="E2522" s="66">
        <v>57.428305010246497</v>
      </c>
      <c r="F2522" s="66">
        <v>2.68010421783928</v>
      </c>
      <c r="G2522" s="68">
        <v>6.8259629770871896E-2</v>
      </c>
      <c r="H2522" s="68">
        <v>4.21602708733489E-3</v>
      </c>
      <c r="I2522" s="66">
        <v>-0.181145628871581</v>
      </c>
      <c r="J2522" s="36">
        <v>154.11000000000001</v>
      </c>
      <c r="K2522" s="36">
        <v>5.98</v>
      </c>
      <c r="L2522" s="36">
        <v>111.28</v>
      </c>
      <c r="M2522" s="36">
        <v>2.57</v>
      </c>
      <c r="N2522" s="36">
        <v>876.7</v>
      </c>
      <c r="O2522" s="36">
        <v>63.6</v>
      </c>
      <c r="P2522" s="36"/>
      <c r="Q2522" s="36">
        <v>108.49</v>
      </c>
      <c r="R2522" s="36">
        <v>2.5099999999999998</v>
      </c>
      <c r="T2522" s="41">
        <v>-38.488497483824595</v>
      </c>
      <c r="U2522" s="41">
        <v>-687.83249460819559</v>
      </c>
    </row>
    <row r="2523" spans="1:21">
      <c r="A2523" s="35" t="s">
        <v>494</v>
      </c>
      <c r="B2523" s="36">
        <v>146.41131885458901</v>
      </c>
      <c r="C2523" s="36">
        <v>1.79721191462034</v>
      </c>
      <c r="D2523" s="36"/>
      <c r="E2523" s="66">
        <v>86.620482767033494</v>
      </c>
      <c r="F2523" s="66">
        <v>3.86134077869586</v>
      </c>
      <c r="G2523" s="68">
        <v>5.1422161262638801E-2</v>
      </c>
      <c r="H2523" s="68">
        <v>8.0241537029842203E-3</v>
      </c>
      <c r="I2523" s="66">
        <v>0.21074139791023699</v>
      </c>
      <c r="J2523" s="36">
        <v>79.819999999999993</v>
      </c>
      <c r="K2523" s="36">
        <v>5.86</v>
      </c>
      <c r="L2523" s="36">
        <v>74</v>
      </c>
      <c r="M2523" s="36">
        <v>1.64</v>
      </c>
      <c r="N2523" s="36">
        <v>258</v>
      </c>
      <c r="O2523" s="36">
        <v>179</v>
      </c>
      <c r="P2523" s="36"/>
      <c r="Q2523" s="36">
        <v>73.63</v>
      </c>
      <c r="R2523" s="36">
        <v>1.63</v>
      </c>
      <c r="T2523" s="41">
        <v>-7.8648648648648551</v>
      </c>
      <c r="U2523" s="41">
        <v>-248.64864864864865</v>
      </c>
    </row>
    <row r="2524" spans="1:21">
      <c r="A2524" s="35" t="s">
        <v>493</v>
      </c>
      <c r="B2524" s="36">
        <v>194.17788153382</v>
      </c>
      <c r="C2524" s="36">
        <v>0.67871762251563095</v>
      </c>
      <c r="D2524" s="36"/>
      <c r="E2524" s="66">
        <v>87.168939206421896</v>
      </c>
      <c r="F2524" s="66">
        <v>4.2476762770609904</v>
      </c>
      <c r="G2524" s="68">
        <v>9.37269546504131E-2</v>
      </c>
      <c r="H2524" s="68">
        <v>1.6765351943094801E-2</v>
      </c>
      <c r="I2524" s="66">
        <v>-0.626502071268915</v>
      </c>
      <c r="J2524" s="36">
        <v>140.30000000000001</v>
      </c>
      <c r="K2524" s="36">
        <v>14</v>
      </c>
      <c r="L2524" s="36">
        <v>73.53</v>
      </c>
      <c r="M2524" s="36">
        <v>1.78</v>
      </c>
      <c r="N2524" s="36">
        <v>1501</v>
      </c>
      <c r="O2524" s="36">
        <v>169</v>
      </c>
      <c r="P2524" s="36"/>
      <c r="Q2524" s="36">
        <v>69.260000000000005</v>
      </c>
      <c r="R2524" s="36">
        <v>1.68</v>
      </c>
      <c r="T2524" s="41">
        <v>-90.806473548211628</v>
      </c>
      <c r="U2524" s="41">
        <v>-1941.3436692506459</v>
      </c>
    </row>
    <row r="2525" spans="1:21">
      <c r="A2525" s="35" t="s">
        <v>492</v>
      </c>
      <c r="B2525" s="36">
        <v>151.64407530746499</v>
      </c>
      <c r="C2525" s="36">
        <v>0.87527528460318504</v>
      </c>
      <c r="D2525" s="36"/>
      <c r="E2525" s="66">
        <v>92.446844008613297</v>
      </c>
      <c r="F2525" s="66">
        <v>3.6613936811764201</v>
      </c>
      <c r="G2525" s="68">
        <v>5.5819001637833897E-2</v>
      </c>
      <c r="H2525" s="68">
        <v>8.9709565263864002E-3</v>
      </c>
      <c r="I2525" s="66">
        <v>-0.211566303534657</v>
      </c>
      <c r="J2525" s="36">
        <v>81.13</v>
      </c>
      <c r="K2525" s="36">
        <v>6.78</v>
      </c>
      <c r="L2525" s="36">
        <v>69.349999999999994</v>
      </c>
      <c r="M2525" s="36">
        <v>1.37</v>
      </c>
      <c r="N2525" s="36">
        <v>443</v>
      </c>
      <c r="O2525" s="36">
        <v>179</v>
      </c>
      <c r="P2525" s="36"/>
      <c r="Q2525" s="36">
        <v>68.84</v>
      </c>
      <c r="R2525" s="36">
        <v>1.36</v>
      </c>
      <c r="T2525" s="41">
        <v>-16.986301369863018</v>
      </c>
      <c r="U2525" s="41">
        <v>-538.78875270367701</v>
      </c>
    </row>
    <row r="2526" spans="1:21">
      <c r="A2526" s="35" t="s">
        <v>491</v>
      </c>
      <c r="B2526" s="36">
        <v>30.057911106522401</v>
      </c>
      <c r="C2526" s="36">
        <v>1.5941964438093299</v>
      </c>
      <c r="D2526" s="36"/>
      <c r="E2526" s="66">
        <v>94.286205421784899</v>
      </c>
      <c r="F2526" s="66">
        <v>6.1666988904905304</v>
      </c>
      <c r="G2526" s="68">
        <v>5.6656282308889902E-2</v>
      </c>
      <c r="H2526" s="68">
        <v>2.0182126130323198E-2</v>
      </c>
      <c r="I2526" s="66">
        <v>-0.22034495604661</v>
      </c>
      <c r="J2526" s="36">
        <v>80.8</v>
      </c>
      <c r="K2526" s="36">
        <v>14.6</v>
      </c>
      <c r="L2526" s="36">
        <v>68.010000000000005</v>
      </c>
      <c r="M2526" s="36">
        <v>2.21</v>
      </c>
      <c r="N2526" s="36">
        <v>479</v>
      </c>
      <c r="O2526" s="36">
        <v>394</v>
      </c>
      <c r="P2526" s="36"/>
      <c r="Q2526" s="36">
        <v>67.45</v>
      </c>
      <c r="R2526" s="36">
        <v>2.2000000000000002</v>
      </c>
      <c r="T2526" s="41">
        <v>-18.806057932656948</v>
      </c>
      <c r="U2526" s="41">
        <v>-604.30818997206291</v>
      </c>
    </row>
    <row r="2527" spans="1:21">
      <c r="A2527" s="35" t="s">
        <v>490</v>
      </c>
      <c r="B2527" s="36">
        <v>95.207634860850007</v>
      </c>
      <c r="C2527" s="36">
        <v>0.86222574283478204</v>
      </c>
      <c r="D2527" s="36"/>
      <c r="E2527" s="66">
        <v>94.604547876578394</v>
      </c>
      <c r="F2527" s="66">
        <v>4.1547710456591203</v>
      </c>
      <c r="G2527" s="68">
        <v>5.3089363770826299E-2</v>
      </c>
      <c r="H2527" s="68">
        <v>6.9796446810895399E-3</v>
      </c>
      <c r="I2527" s="66">
        <v>0.465704746626252</v>
      </c>
      <c r="J2527" s="36">
        <v>75.66</v>
      </c>
      <c r="K2527" s="36">
        <v>4.29</v>
      </c>
      <c r="L2527" s="36">
        <v>67.790000000000006</v>
      </c>
      <c r="M2527" s="36">
        <v>1.48</v>
      </c>
      <c r="N2527" s="36">
        <v>332</v>
      </c>
      <c r="O2527" s="36">
        <v>149</v>
      </c>
      <c r="P2527" s="36"/>
      <c r="Q2527" s="36">
        <v>67.3</v>
      </c>
      <c r="R2527" s="36">
        <v>1.47</v>
      </c>
      <c r="T2527" s="41">
        <v>-11.609381914736671</v>
      </c>
      <c r="U2527" s="41">
        <v>-389.74775040566448</v>
      </c>
    </row>
    <row r="2528" spans="1:21">
      <c r="A2528" s="35" t="s">
        <v>489</v>
      </c>
      <c r="B2528" s="36">
        <v>66.554322591564102</v>
      </c>
      <c r="C2528" s="36">
        <v>1.09402635498088</v>
      </c>
      <c r="D2528" s="36"/>
      <c r="E2528" s="66">
        <v>95.082211861905094</v>
      </c>
      <c r="F2528" s="66">
        <v>5.7614916383716199</v>
      </c>
      <c r="G2528" s="68">
        <v>4.5391039510798203E-2</v>
      </c>
      <c r="H2528" s="68">
        <v>1.0447108810537399E-2</v>
      </c>
      <c r="I2528" s="66">
        <v>0.37264126786908403</v>
      </c>
      <c r="J2528" s="36">
        <v>64.709999999999994</v>
      </c>
      <c r="K2528" s="36">
        <v>6.71</v>
      </c>
      <c r="L2528" s="36">
        <v>67.45</v>
      </c>
      <c r="M2528" s="36">
        <v>2.0299999999999998</v>
      </c>
      <c r="N2528" s="36">
        <v>1.4999999999999999E-4</v>
      </c>
      <c r="O2528" s="36">
        <v>255.71974</v>
      </c>
      <c r="P2528" s="36"/>
      <c r="Q2528" s="36">
        <v>67.61</v>
      </c>
      <c r="R2528" s="36">
        <v>2.04</v>
      </c>
      <c r="T2528" s="41">
        <v>4.0622683469236609</v>
      </c>
      <c r="U2528" s="41">
        <v>99.999777613046689</v>
      </c>
    </row>
    <row r="2529" spans="1:21">
      <c r="A2529" s="35" t="s">
        <v>488</v>
      </c>
      <c r="B2529" s="36">
        <v>395.141524960921</v>
      </c>
      <c r="C2529" s="36">
        <v>1.85638013909347</v>
      </c>
      <c r="D2529" s="36"/>
      <c r="E2529" s="66">
        <v>96.907112214664494</v>
      </c>
      <c r="F2529" s="66">
        <v>3.4319907958151799</v>
      </c>
      <c r="G2529" s="68">
        <v>5.65989315553352E-2</v>
      </c>
      <c r="H2529" s="68">
        <v>7.1361746030183396E-3</v>
      </c>
      <c r="I2529" s="66">
        <v>8.2013400086350802E-2</v>
      </c>
      <c r="J2529" s="36">
        <v>78.61</v>
      </c>
      <c r="K2529" s="36">
        <v>4.83</v>
      </c>
      <c r="L2529" s="36">
        <v>66.180000000000007</v>
      </c>
      <c r="M2529" s="36">
        <v>1.17</v>
      </c>
      <c r="N2529" s="36">
        <v>475</v>
      </c>
      <c r="O2529" s="36">
        <v>139</v>
      </c>
      <c r="P2529" s="36"/>
      <c r="Q2529" s="36">
        <v>65.41</v>
      </c>
      <c r="R2529" s="36">
        <v>1.1499999999999999</v>
      </c>
      <c r="T2529" s="41">
        <v>-18.78210939860984</v>
      </c>
      <c r="U2529" s="41">
        <v>-617.73949833786639</v>
      </c>
    </row>
    <row r="2530" spans="1:21">
      <c r="A2530" s="35" t="s">
        <v>487</v>
      </c>
      <c r="B2530" s="36">
        <v>146.19665223311401</v>
      </c>
      <c r="C2530" s="36">
        <v>2.3899285502299299</v>
      </c>
      <c r="D2530" s="36"/>
      <c r="E2530" s="66">
        <v>97.261918517072203</v>
      </c>
      <c r="F2530" s="66">
        <v>5.84337401743129</v>
      </c>
      <c r="G2530" s="68">
        <v>5.3530773315718802E-2</v>
      </c>
      <c r="H2530" s="68">
        <v>1.4555155078456301E-2</v>
      </c>
      <c r="I2530" s="66">
        <v>9.8019527445901297E-2</v>
      </c>
      <c r="J2530" s="36">
        <v>74.2</v>
      </c>
      <c r="K2530" s="36">
        <v>9.7799999999999994</v>
      </c>
      <c r="L2530" s="36">
        <v>65.94</v>
      </c>
      <c r="M2530" s="36">
        <v>1.97</v>
      </c>
      <c r="N2530" s="36">
        <v>349</v>
      </c>
      <c r="O2530" s="36">
        <v>308</v>
      </c>
      <c r="P2530" s="36"/>
      <c r="Q2530" s="36">
        <v>65.430000000000007</v>
      </c>
      <c r="R2530" s="36">
        <v>1.95</v>
      </c>
      <c r="T2530" s="41">
        <v>-12.526539278131644</v>
      </c>
      <c r="U2530" s="41">
        <v>-429.26903245374587</v>
      </c>
    </row>
    <row r="2531" spans="1:21">
      <c r="A2531" s="35" t="s">
        <v>486</v>
      </c>
      <c r="B2531" s="36">
        <v>63.913097768419497</v>
      </c>
      <c r="C2531" s="36">
        <v>2.2024409804829399</v>
      </c>
      <c r="D2531" s="36"/>
      <c r="E2531" s="66">
        <v>98.946215071989599</v>
      </c>
      <c r="F2531" s="66">
        <v>6.6436175343835302</v>
      </c>
      <c r="G2531" s="68">
        <v>5.3403135968403598E-2</v>
      </c>
      <c r="H2531" s="68">
        <v>8.3521282060944196E-3</v>
      </c>
      <c r="I2531" s="66">
        <v>0.18335424313715901</v>
      </c>
      <c r="J2531" s="36">
        <v>72.84</v>
      </c>
      <c r="K2531" s="36">
        <v>5.61</v>
      </c>
      <c r="L2531" s="36">
        <v>64.819999999999993</v>
      </c>
      <c r="M2531" s="36">
        <v>2.16</v>
      </c>
      <c r="N2531" s="36">
        <v>345</v>
      </c>
      <c r="O2531" s="36">
        <v>178</v>
      </c>
      <c r="P2531" s="36"/>
      <c r="Q2531" s="36">
        <v>64.33</v>
      </c>
      <c r="R2531" s="36">
        <v>2.15</v>
      </c>
      <c r="T2531" s="41">
        <v>-12.372724467756882</v>
      </c>
      <c r="U2531" s="41">
        <v>-432.24313483492756</v>
      </c>
    </row>
    <row r="2532" spans="1:21">
      <c r="A2532" s="35" t="s">
        <v>485</v>
      </c>
      <c r="B2532" s="36">
        <v>29.1248865764219</v>
      </c>
      <c r="C2532" s="36">
        <v>1.0181857899409199</v>
      </c>
      <c r="D2532" s="36"/>
      <c r="E2532" s="66">
        <v>99.056421847149494</v>
      </c>
      <c r="F2532" s="66">
        <v>6.6416184232078104</v>
      </c>
      <c r="G2532" s="68">
        <v>7.0969463910432198E-2</v>
      </c>
      <c r="H2532" s="68">
        <v>2.0394840371490901E-2</v>
      </c>
      <c r="I2532" s="66">
        <v>0.51391282799334204</v>
      </c>
      <c r="J2532" s="36">
        <v>95.6</v>
      </c>
      <c r="K2532" s="36">
        <v>11.8</v>
      </c>
      <c r="L2532" s="36">
        <v>64.75</v>
      </c>
      <c r="M2532" s="36">
        <v>2.16</v>
      </c>
      <c r="N2532" s="36">
        <v>956</v>
      </c>
      <c r="O2532" s="36">
        <v>294</v>
      </c>
      <c r="P2532" s="36"/>
      <c r="Q2532" s="36">
        <v>62.82</v>
      </c>
      <c r="R2532" s="36">
        <v>2.1</v>
      </c>
      <c r="T2532" s="41">
        <v>-47.644787644787634</v>
      </c>
      <c r="U2532" s="41">
        <v>-1376.4478764478765</v>
      </c>
    </row>
    <row r="2533" spans="1:21">
      <c r="A2533" s="35" t="s">
        <v>484</v>
      </c>
      <c r="B2533" s="36">
        <v>438.99141355132298</v>
      </c>
      <c r="C2533" s="36">
        <v>1.2306051296054901</v>
      </c>
      <c r="D2533" s="36"/>
      <c r="E2533" s="66">
        <v>99.500642195085405</v>
      </c>
      <c r="F2533" s="66">
        <v>3.45457561498077</v>
      </c>
      <c r="G2533" s="68">
        <v>4.81919264608952E-2</v>
      </c>
      <c r="H2533" s="68">
        <v>3.8741487308192901E-3</v>
      </c>
      <c r="I2533" s="66">
        <v>0.39165511893850002</v>
      </c>
      <c r="J2533" s="36">
        <v>65.62</v>
      </c>
      <c r="K2533" s="36">
        <v>2.37</v>
      </c>
      <c r="L2533" s="36">
        <v>64.459999999999994</v>
      </c>
      <c r="M2533" s="36">
        <v>1.1100000000000001</v>
      </c>
      <c r="N2533" s="36">
        <v>108</v>
      </c>
      <c r="O2533" s="36">
        <v>95.6</v>
      </c>
      <c r="P2533" s="36"/>
      <c r="Q2533" s="36">
        <v>64.39</v>
      </c>
      <c r="R2533" s="36">
        <v>1.1100000000000001</v>
      </c>
      <c r="T2533" s="41">
        <v>-1.7995656220912364</v>
      </c>
      <c r="U2533" s="41">
        <v>-67.545764815389404</v>
      </c>
    </row>
    <row r="2534" spans="1:21">
      <c r="A2534" s="35" t="s">
        <v>483</v>
      </c>
      <c r="B2534" s="36">
        <v>154.954966903686</v>
      </c>
      <c r="C2534" s="36">
        <v>0.94606115112154199</v>
      </c>
      <c r="D2534" s="36"/>
      <c r="E2534" s="66">
        <v>99.744324919513801</v>
      </c>
      <c r="F2534" s="66">
        <v>3.32939682903032</v>
      </c>
      <c r="G2534" s="68">
        <v>4.9698823518758498E-2</v>
      </c>
      <c r="H2534" s="68">
        <v>4.8856125541238398E-3</v>
      </c>
      <c r="I2534" s="66">
        <v>4.35625733555123E-2</v>
      </c>
      <c r="J2534" s="36">
        <v>67.44</v>
      </c>
      <c r="K2534" s="36">
        <v>3.35</v>
      </c>
      <c r="L2534" s="36">
        <v>64.31</v>
      </c>
      <c r="M2534" s="36">
        <v>1.07</v>
      </c>
      <c r="N2534" s="36">
        <v>180</v>
      </c>
      <c r="O2534" s="36">
        <v>115</v>
      </c>
      <c r="P2534" s="36"/>
      <c r="Q2534" s="36">
        <v>64.12</v>
      </c>
      <c r="R2534" s="36">
        <v>1.07</v>
      </c>
      <c r="T2534" s="41">
        <v>-4.8670502254703703</v>
      </c>
      <c r="U2534" s="41">
        <v>-179.89426216762556</v>
      </c>
    </row>
    <row r="2535" spans="1:21">
      <c r="A2535" s="35" t="s">
        <v>482</v>
      </c>
      <c r="B2535" s="36">
        <v>69.042899715211703</v>
      </c>
      <c r="C2535" s="36">
        <v>0.69943454224330504</v>
      </c>
      <c r="D2535" s="36"/>
      <c r="E2535" s="66">
        <v>104.264731877081</v>
      </c>
      <c r="F2535" s="66">
        <v>4.4364511924841397</v>
      </c>
      <c r="G2535" s="68">
        <v>5.1122759223152001E-2</v>
      </c>
      <c r="H2535" s="68">
        <v>1.02280042613048E-2</v>
      </c>
      <c r="I2535" s="66">
        <v>0.15574340403978801</v>
      </c>
      <c r="J2535" s="36">
        <v>66.37</v>
      </c>
      <c r="K2535" s="36">
        <v>6.34</v>
      </c>
      <c r="L2535" s="36">
        <v>61.54</v>
      </c>
      <c r="M2535" s="36">
        <v>1.3</v>
      </c>
      <c r="N2535" s="36">
        <v>244</v>
      </c>
      <c r="O2535" s="36">
        <v>230</v>
      </c>
      <c r="P2535" s="36"/>
      <c r="Q2535" s="36">
        <v>61.24</v>
      </c>
      <c r="R2535" s="36">
        <v>1.3</v>
      </c>
      <c r="T2535" s="41">
        <v>-7.8485537861553549</v>
      </c>
      <c r="U2535" s="41">
        <v>-296.49008774780634</v>
      </c>
    </row>
    <row r="2536" spans="1:21">
      <c r="A2536" s="35" t="s">
        <v>481</v>
      </c>
      <c r="B2536" s="36">
        <v>42.180451170927498</v>
      </c>
      <c r="C2536" s="36">
        <v>1.1419179049107799</v>
      </c>
      <c r="D2536" s="36"/>
      <c r="E2536" s="66">
        <v>104.687864776928</v>
      </c>
      <c r="F2536" s="66">
        <v>8.5494979044909698</v>
      </c>
      <c r="G2536" s="68">
        <v>3.7005312195650002E-2</v>
      </c>
      <c r="H2536" s="68">
        <v>1.16808286167097E-2</v>
      </c>
      <c r="I2536" s="66">
        <v>7.6282423037093802E-2</v>
      </c>
      <c r="J2536" s="36">
        <v>48.29</v>
      </c>
      <c r="K2536" s="36">
        <v>7.55</v>
      </c>
      <c r="L2536" s="36">
        <v>61.28</v>
      </c>
      <c r="M2536" s="36">
        <v>2.4900000000000002</v>
      </c>
      <c r="N2536" s="36">
        <v>1.7000000000000001E-4</v>
      </c>
      <c r="O2536" s="36">
        <v>304.53089999999997</v>
      </c>
      <c r="P2536" s="36"/>
      <c r="Q2536" s="36">
        <v>62.07</v>
      </c>
      <c r="R2536" s="36">
        <v>2.52</v>
      </c>
      <c r="T2536" s="41">
        <v>21.197780678851178</v>
      </c>
      <c r="U2536" s="41">
        <v>99.9997225848564</v>
      </c>
    </row>
    <row r="2537" spans="1:21">
      <c r="A2537" s="35" t="s">
        <v>480</v>
      </c>
      <c r="B2537" s="36">
        <v>38.673576000181903</v>
      </c>
      <c r="C2537" s="36">
        <v>1.4974123258919201</v>
      </c>
      <c r="D2537" s="36"/>
      <c r="E2537" s="66">
        <v>105.687359318746</v>
      </c>
      <c r="F2537" s="66">
        <v>9.4988417381976102</v>
      </c>
      <c r="G2537" s="68">
        <v>7.0614791714756805E-2</v>
      </c>
      <c r="H2537" s="68">
        <v>1.8805395894956702E-2</v>
      </c>
      <c r="I2537" s="66">
        <v>0.146296432451134</v>
      </c>
      <c r="J2537" s="36">
        <v>89.4</v>
      </c>
      <c r="K2537" s="36">
        <v>11.5</v>
      </c>
      <c r="L2537" s="36">
        <v>60.71</v>
      </c>
      <c r="M2537" s="36">
        <v>2.72</v>
      </c>
      <c r="N2537" s="36">
        <v>945</v>
      </c>
      <c r="O2537" s="36">
        <v>273</v>
      </c>
      <c r="P2537" s="36"/>
      <c r="Q2537" s="36">
        <v>58.92</v>
      </c>
      <c r="R2537" s="36">
        <v>2.64</v>
      </c>
      <c r="T2537" s="41">
        <v>-47.257453467303584</v>
      </c>
      <c r="U2537" s="41">
        <v>-1456.5804645033768</v>
      </c>
    </row>
    <row r="2538" spans="1:21">
      <c r="A2538" s="35" t="s">
        <v>479</v>
      </c>
      <c r="B2538" s="36">
        <v>51.368826628481401</v>
      </c>
      <c r="C2538" s="36">
        <v>0.69801625231124798</v>
      </c>
      <c r="D2538" s="36"/>
      <c r="E2538" s="66">
        <v>110.227272346283</v>
      </c>
      <c r="F2538" s="66">
        <v>7.0114651898586402</v>
      </c>
      <c r="G2538" s="68">
        <v>5.08960127278636E-2</v>
      </c>
      <c r="H2538" s="68">
        <v>1.207400797762E-2</v>
      </c>
      <c r="I2538" s="66">
        <v>5.1718298015283902E-2</v>
      </c>
      <c r="J2538" s="36">
        <v>62.65</v>
      </c>
      <c r="K2538" s="36">
        <v>7.38</v>
      </c>
      <c r="L2538" s="36">
        <v>58.22</v>
      </c>
      <c r="M2538" s="36">
        <v>1.84</v>
      </c>
      <c r="N2538" s="36">
        <v>235</v>
      </c>
      <c r="O2538" s="36">
        <v>274</v>
      </c>
      <c r="P2538" s="36"/>
      <c r="Q2538" s="36">
        <v>57.95</v>
      </c>
      <c r="R2538" s="36">
        <v>1.83</v>
      </c>
      <c r="T2538" s="41">
        <v>-7.6090690484369627</v>
      </c>
      <c r="U2538" s="41">
        <v>-303.64136035726557</v>
      </c>
    </row>
    <row r="2539" spans="1:21">
      <c r="B2539" s="36"/>
      <c r="C2539" s="36"/>
      <c r="D2539" s="36"/>
      <c r="E2539" s="66"/>
      <c r="F2539" s="66"/>
      <c r="G2539" s="68"/>
      <c r="H2539" s="68"/>
      <c r="I2539" s="66"/>
      <c r="J2539" s="36"/>
      <c r="K2539" s="36"/>
      <c r="L2539" s="36"/>
      <c r="M2539" s="36"/>
      <c r="N2539" s="36"/>
      <c r="O2539" s="36"/>
      <c r="P2539" s="36"/>
      <c r="Q2539" s="36"/>
      <c r="R2539" s="36"/>
      <c r="T2539" s="41"/>
      <c r="U2539" s="41"/>
    </row>
    <row r="2540" spans="1:21">
      <c r="A2540" s="35" t="s">
        <v>478</v>
      </c>
      <c r="B2540" s="36">
        <v>594.91006338575596</v>
      </c>
      <c r="C2540" s="36">
        <v>4.0373646124440299</v>
      </c>
      <c r="D2540" s="36"/>
      <c r="E2540" s="66">
        <v>3.10005960026561</v>
      </c>
      <c r="F2540" s="66">
        <v>0.10476870753648899</v>
      </c>
      <c r="G2540" s="68">
        <v>0.106869755842739</v>
      </c>
      <c r="H2540" s="68">
        <v>2.91443100206002E-3</v>
      </c>
      <c r="I2540" s="66">
        <v>0.34223270108947301</v>
      </c>
      <c r="J2540" s="36">
        <v>1776.5</v>
      </c>
      <c r="K2540" s="36">
        <v>14.4</v>
      </c>
      <c r="L2540" s="36">
        <v>1802.3</v>
      </c>
      <c r="M2540" s="36">
        <v>25.4</v>
      </c>
      <c r="N2540" s="36">
        <v>1746.4</v>
      </c>
      <c r="O2540" s="36">
        <v>24.8</v>
      </c>
      <c r="P2540" s="36"/>
      <c r="Q2540" s="36">
        <v>1746.4</v>
      </c>
      <c r="R2540" s="36">
        <v>24.8</v>
      </c>
      <c r="T2540" s="41">
        <v>1.4315041890917135</v>
      </c>
      <c r="U2540" s="41">
        <v>3.1015924096987111</v>
      </c>
    </row>
    <row r="2541" spans="1:21">
      <c r="A2541" s="35" t="s">
        <v>477</v>
      </c>
      <c r="B2541" s="36">
        <v>804.52517578243396</v>
      </c>
      <c r="C2541" s="36">
        <v>9.5469851036728794</v>
      </c>
      <c r="D2541" s="36"/>
      <c r="E2541" s="66">
        <v>3.4454579471509499</v>
      </c>
      <c r="F2541" s="66">
        <v>7.5412228320472494E-2</v>
      </c>
      <c r="G2541" s="68">
        <v>0.106178218972628</v>
      </c>
      <c r="H2541" s="68">
        <v>2.9017385351981098E-3</v>
      </c>
      <c r="I2541" s="66">
        <v>0.32800691684279198</v>
      </c>
      <c r="J2541" s="36">
        <v>1682.3</v>
      </c>
      <c r="K2541" s="36">
        <v>12.1</v>
      </c>
      <c r="L2541" s="36">
        <v>1640.8</v>
      </c>
      <c r="M2541" s="36">
        <v>16.8</v>
      </c>
      <c r="N2541" s="36">
        <v>1734.4</v>
      </c>
      <c r="O2541" s="36">
        <v>25</v>
      </c>
      <c r="P2541" s="36"/>
      <c r="Q2541" s="36">
        <v>1631.1</v>
      </c>
      <c r="R2541" s="36">
        <v>16.7</v>
      </c>
      <c r="T2541" s="41">
        <v>-2.5292540224280837</v>
      </c>
      <c r="U2541" s="41">
        <v>-5.7045343734763616</v>
      </c>
    </row>
    <row r="2542" spans="1:21">
      <c r="A2542" s="35" t="s">
        <v>476</v>
      </c>
      <c r="B2542" s="36">
        <v>381.136422510839</v>
      </c>
      <c r="C2542" s="36">
        <v>2.1167205909311599</v>
      </c>
      <c r="D2542" s="36"/>
      <c r="E2542" s="66">
        <v>4.5284792026498399</v>
      </c>
      <c r="F2542" s="66">
        <v>0.28992376173658102</v>
      </c>
      <c r="G2542" s="68">
        <v>9.8400170582000096E-2</v>
      </c>
      <c r="H2542" s="68">
        <v>3.90808198684745E-3</v>
      </c>
      <c r="I2542" s="66">
        <v>-0.31004604639891697</v>
      </c>
      <c r="J2542" s="36">
        <v>1406</v>
      </c>
      <c r="K2542" s="36">
        <v>32.4</v>
      </c>
      <c r="L2542" s="36">
        <v>1285.8</v>
      </c>
      <c r="M2542" s="36">
        <v>37.299999999999997</v>
      </c>
      <c r="N2542" s="36">
        <v>1593.2</v>
      </c>
      <c r="O2542" s="36">
        <v>37</v>
      </c>
      <c r="P2542" s="36"/>
      <c r="Q2542" s="36">
        <v>1593.2</v>
      </c>
      <c r="R2542" s="36">
        <v>37</v>
      </c>
      <c r="T2542" s="41">
        <v>-9.3482656711774794</v>
      </c>
      <c r="U2542" s="41">
        <v>-23.907295069217614</v>
      </c>
    </row>
    <row r="2543" spans="1:21">
      <c r="A2543" s="35" t="s">
        <v>475</v>
      </c>
      <c r="B2543" s="36">
        <v>1038.7813672903701</v>
      </c>
      <c r="C2543" s="36">
        <v>5.3279112668006396</v>
      </c>
      <c r="D2543" s="36"/>
      <c r="E2543" s="66">
        <v>4.7942407030822896</v>
      </c>
      <c r="F2543" s="66">
        <v>0.26966677904549702</v>
      </c>
      <c r="G2543" s="68">
        <v>0.10169625682803</v>
      </c>
      <c r="H2543" s="68">
        <v>6.1832721525331797E-3</v>
      </c>
      <c r="I2543" s="66">
        <v>0.422655647390352</v>
      </c>
      <c r="J2543" s="36">
        <v>1388.7</v>
      </c>
      <c r="K2543" s="36">
        <v>24</v>
      </c>
      <c r="L2543" s="36">
        <v>1222.3</v>
      </c>
      <c r="M2543" s="36">
        <v>31.4</v>
      </c>
      <c r="N2543" s="36">
        <v>1654.5</v>
      </c>
      <c r="O2543" s="36">
        <v>56.5</v>
      </c>
      <c r="P2543" s="36"/>
      <c r="Q2543" s="36">
        <v>1193.5</v>
      </c>
      <c r="R2543" s="36">
        <v>30.7</v>
      </c>
      <c r="T2543" s="41">
        <v>-13.613679129509947</v>
      </c>
      <c r="U2543" s="41">
        <v>-35.359568027489161</v>
      </c>
    </row>
    <row r="2544" spans="1:21">
      <c r="A2544" s="35" t="s">
        <v>474</v>
      </c>
      <c r="B2544" s="36">
        <v>491.75889415888099</v>
      </c>
      <c r="C2544" s="36">
        <v>2.0937569164302601</v>
      </c>
      <c r="D2544" s="36"/>
      <c r="E2544" s="66">
        <v>5.6342097765096799</v>
      </c>
      <c r="F2544" s="66">
        <v>0.31425627962457597</v>
      </c>
      <c r="G2544" s="68">
        <v>0.101168967027889</v>
      </c>
      <c r="H2544" s="68">
        <v>4.8960931631883402E-3</v>
      </c>
      <c r="I2544" s="66">
        <v>-0.208264856426741</v>
      </c>
      <c r="J2544" s="36">
        <v>1265.4000000000001</v>
      </c>
      <c r="K2544" s="36">
        <v>29.2</v>
      </c>
      <c r="L2544" s="36">
        <v>1054</v>
      </c>
      <c r="M2544" s="36">
        <v>26.8</v>
      </c>
      <c r="N2544" s="36">
        <v>1645.4</v>
      </c>
      <c r="O2544" s="36">
        <v>44.9</v>
      </c>
      <c r="P2544" s="36"/>
      <c r="Q2544" s="36">
        <v>1021.5</v>
      </c>
      <c r="R2544" s="36">
        <v>26</v>
      </c>
      <c r="T2544" s="41">
        <v>-20.056925996204942</v>
      </c>
      <c r="U2544" s="41">
        <v>-56.110056925996211</v>
      </c>
    </row>
    <row r="2545" spans="1:21">
      <c r="A2545" s="35" t="s">
        <v>473</v>
      </c>
      <c r="B2545" s="36">
        <v>740.77971726235501</v>
      </c>
      <c r="C2545" s="36">
        <v>1.0330595568357199</v>
      </c>
      <c r="D2545" s="36"/>
      <c r="E2545" s="66">
        <v>8.5265700631874797</v>
      </c>
      <c r="F2545" s="66">
        <v>0.44996828752467999</v>
      </c>
      <c r="G2545" s="68">
        <v>9.4371042283791201E-2</v>
      </c>
      <c r="H2545" s="68">
        <v>3.1911543708017399E-3</v>
      </c>
      <c r="I2545" s="66">
        <v>0.27660119601488398</v>
      </c>
      <c r="J2545" s="36">
        <v>940.6</v>
      </c>
      <c r="K2545" s="36">
        <v>16.600000000000001</v>
      </c>
      <c r="L2545" s="36">
        <v>714.6</v>
      </c>
      <c r="M2545" s="36">
        <v>17.8</v>
      </c>
      <c r="N2545" s="36">
        <v>1515.3</v>
      </c>
      <c r="O2545" s="36">
        <v>32</v>
      </c>
      <c r="P2545" s="36"/>
      <c r="Q2545" s="36">
        <v>688.2</v>
      </c>
      <c r="R2545" s="36">
        <v>17.2</v>
      </c>
      <c r="T2545" s="41">
        <v>-31.626084522809961</v>
      </c>
      <c r="U2545" s="41">
        <v>-112.04869857262803</v>
      </c>
    </row>
    <row r="2546" spans="1:21">
      <c r="A2546" s="35" t="s">
        <v>472</v>
      </c>
      <c r="B2546" s="36">
        <v>98.318213403703993</v>
      </c>
      <c r="C2546" s="36">
        <v>0.78953243537693996</v>
      </c>
      <c r="D2546" s="36"/>
      <c r="E2546" s="66">
        <v>22.175871706933901</v>
      </c>
      <c r="F2546" s="66">
        <v>3.4357709175080502</v>
      </c>
      <c r="G2546" s="68">
        <v>0.39367637571858299</v>
      </c>
      <c r="H2546" s="68">
        <v>7.3489762353615706E-2</v>
      </c>
      <c r="I2546" s="66">
        <v>-0.76864900032136096</v>
      </c>
      <c r="J2546" s="36">
        <v>1256</v>
      </c>
      <c r="K2546" s="36">
        <v>116</v>
      </c>
      <c r="L2546" s="36">
        <v>284.3</v>
      </c>
      <c r="M2546" s="36">
        <v>21.6</v>
      </c>
      <c r="N2546" s="36">
        <v>3885</v>
      </c>
      <c r="O2546" s="36">
        <v>141</v>
      </c>
      <c r="P2546" s="36"/>
      <c r="Q2546" s="36">
        <v>198.3</v>
      </c>
      <c r="R2546" s="36">
        <v>15.1</v>
      </c>
      <c r="T2546" s="41">
        <v>-341.78684488216675</v>
      </c>
      <c r="U2546" s="41">
        <v>-1266.5142455153007</v>
      </c>
    </row>
    <row r="2547" spans="1:21">
      <c r="A2547" s="35" t="s">
        <v>471</v>
      </c>
      <c r="B2547" s="36">
        <v>306.49219772288501</v>
      </c>
      <c r="C2547" s="36">
        <v>3.12630338591191E-3</v>
      </c>
      <c r="D2547" s="36"/>
      <c r="E2547" s="66">
        <v>34.182669817486101</v>
      </c>
      <c r="F2547" s="66">
        <v>4.1052700526067003</v>
      </c>
      <c r="G2547" s="68">
        <v>0.23710502436165001</v>
      </c>
      <c r="H2547" s="68">
        <v>4.7789209817880901E-2</v>
      </c>
      <c r="I2547" s="66">
        <v>-0.78527576077067296</v>
      </c>
      <c r="J2547" s="36">
        <v>681.2</v>
      </c>
      <c r="K2547" s="36">
        <v>75.8</v>
      </c>
      <c r="L2547" s="36">
        <v>185.9</v>
      </c>
      <c r="M2547" s="36">
        <v>11</v>
      </c>
      <c r="N2547" s="36">
        <v>3100</v>
      </c>
      <c r="O2547" s="36">
        <v>161</v>
      </c>
      <c r="P2547" s="36"/>
      <c r="Q2547" s="36">
        <v>142.43</v>
      </c>
      <c r="R2547" s="36">
        <v>8.4700000000000006</v>
      </c>
      <c r="T2547" s="41">
        <v>-266.43356643356645</v>
      </c>
      <c r="U2547" s="41">
        <v>-1567.5632060247444</v>
      </c>
    </row>
    <row r="2548" spans="1:21">
      <c r="A2548" s="35" t="s">
        <v>470</v>
      </c>
      <c r="B2548" s="36">
        <v>253.31436005156601</v>
      </c>
      <c r="C2548" s="36">
        <v>0.52649648276038896</v>
      </c>
      <c r="D2548" s="36"/>
      <c r="E2548" s="66">
        <v>34.1870291249122</v>
      </c>
      <c r="F2548" s="66">
        <v>1.5664288654595</v>
      </c>
      <c r="G2548" s="68">
        <v>0.256957153944539</v>
      </c>
      <c r="H2548" s="68">
        <v>3.4313920575839103E-2</v>
      </c>
      <c r="I2548" s="66">
        <v>-0.78241108800257397</v>
      </c>
      <c r="J2548" s="36">
        <v>721.9</v>
      </c>
      <c r="K2548" s="36">
        <v>44.4</v>
      </c>
      <c r="L2548" s="36">
        <v>185.84</v>
      </c>
      <c r="M2548" s="36">
        <v>4.21</v>
      </c>
      <c r="N2548" s="36">
        <v>3228</v>
      </c>
      <c r="O2548" s="36">
        <v>105</v>
      </c>
      <c r="P2548" s="36"/>
      <c r="Q2548" s="36">
        <v>151.74</v>
      </c>
      <c r="R2548" s="36">
        <v>3.44</v>
      </c>
      <c r="T2548" s="41">
        <v>-288.45243219974168</v>
      </c>
      <c r="U2548" s="41">
        <v>-1636.9780456306501</v>
      </c>
    </row>
    <row r="2549" spans="1:21">
      <c r="A2549" s="35" t="s">
        <v>469</v>
      </c>
      <c r="B2549" s="36">
        <v>336.22172206386102</v>
      </c>
      <c r="C2549" s="36">
        <v>0.86841245125338495</v>
      </c>
      <c r="D2549" s="36"/>
      <c r="E2549" s="66">
        <v>36.883015392236899</v>
      </c>
      <c r="F2549" s="66">
        <v>1.8154432014186099</v>
      </c>
      <c r="G2549" s="68">
        <v>5.37185270757672E-2</v>
      </c>
      <c r="H2549" s="68">
        <v>7.7388318300901796E-3</v>
      </c>
      <c r="I2549" s="66">
        <v>-0.19876810965647099</v>
      </c>
      <c r="J2549" s="36">
        <v>185.7</v>
      </c>
      <c r="K2549" s="36">
        <v>13.6</v>
      </c>
      <c r="L2549" s="36">
        <v>172.47</v>
      </c>
      <c r="M2549" s="36">
        <v>4.2</v>
      </c>
      <c r="N2549" s="36">
        <v>357</v>
      </c>
      <c r="O2549" s="36">
        <v>162</v>
      </c>
      <c r="P2549" s="36"/>
      <c r="Q2549" s="36">
        <v>171.57</v>
      </c>
      <c r="R2549" s="36">
        <v>4.18</v>
      </c>
      <c r="T2549" s="41">
        <v>-7.670899286832487</v>
      </c>
      <c r="U2549" s="41">
        <v>-106.99252043833711</v>
      </c>
    </row>
    <row r="2550" spans="1:21">
      <c r="A2550" s="35" t="s">
        <v>468</v>
      </c>
      <c r="B2550" s="36">
        <v>412.75242577424501</v>
      </c>
      <c r="C2550" s="36">
        <v>0.81390500241334496</v>
      </c>
      <c r="D2550" s="36"/>
      <c r="E2550" s="66">
        <v>37.222890632993</v>
      </c>
      <c r="F2550" s="66">
        <v>2.0279167974391399</v>
      </c>
      <c r="G2550" s="68">
        <v>9.1462742101175706E-2</v>
      </c>
      <c r="H2550" s="68">
        <v>1.20646145979902E-2</v>
      </c>
      <c r="I2550" s="66">
        <v>-0.21339843951606999</v>
      </c>
      <c r="J2550" s="36">
        <v>296.3</v>
      </c>
      <c r="K2550" s="36">
        <v>19.7</v>
      </c>
      <c r="L2550" s="36">
        <v>170.91</v>
      </c>
      <c r="M2550" s="36">
        <v>4.5999999999999996</v>
      </c>
      <c r="N2550" s="36">
        <v>1456</v>
      </c>
      <c r="O2550" s="36">
        <v>126</v>
      </c>
      <c r="P2550" s="36"/>
      <c r="Q2550" s="36">
        <v>164.56</v>
      </c>
      <c r="R2550" s="36">
        <v>4.43</v>
      </c>
      <c r="T2550" s="41">
        <v>-73.36609911649407</v>
      </c>
      <c r="U2550" s="41">
        <v>-751.91036217892452</v>
      </c>
    </row>
    <row r="2551" spans="1:21">
      <c r="A2551" s="35" t="s">
        <v>467</v>
      </c>
      <c r="B2551" s="36">
        <v>97.710424045931404</v>
      </c>
      <c r="C2551" s="36">
        <v>0.75443903787019095</v>
      </c>
      <c r="D2551" s="36"/>
      <c r="E2551" s="66">
        <v>38.476982413663698</v>
      </c>
      <c r="F2551" s="66">
        <v>2.60789952465315</v>
      </c>
      <c r="G2551" s="68">
        <v>6.8386815165415907E-2</v>
      </c>
      <c r="H2551" s="68">
        <v>1.3785403163743701E-2</v>
      </c>
      <c r="I2551" s="66">
        <v>-0.71340188368701896</v>
      </c>
      <c r="J2551" s="36">
        <v>222.5</v>
      </c>
      <c r="K2551" s="36">
        <v>25.4</v>
      </c>
      <c r="L2551" s="36">
        <v>165.39</v>
      </c>
      <c r="M2551" s="36">
        <v>5.54</v>
      </c>
      <c r="N2551" s="36">
        <v>880</v>
      </c>
      <c r="O2551" s="36">
        <v>209</v>
      </c>
      <c r="P2551" s="36"/>
      <c r="Q2551" s="36">
        <v>161.47</v>
      </c>
      <c r="R2551" s="36">
        <v>5.41</v>
      </c>
      <c r="T2551" s="41">
        <v>-34.530503658020443</v>
      </c>
      <c r="U2551" s="41">
        <v>-432.07569986093483</v>
      </c>
    </row>
    <row r="2552" spans="1:21">
      <c r="A2552" s="35" t="s">
        <v>466</v>
      </c>
      <c r="B2552" s="36">
        <v>664.77744020781302</v>
      </c>
      <c r="C2552" s="36">
        <v>1.4851460940613399</v>
      </c>
      <c r="D2552" s="36"/>
      <c r="E2552" s="66">
        <v>38.606570959572302</v>
      </c>
      <c r="F2552" s="66">
        <v>4.1630878606702204</v>
      </c>
      <c r="G2552" s="68">
        <v>6.8420397888333803E-2</v>
      </c>
      <c r="H2552" s="68">
        <v>1.44277242405436E-2</v>
      </c>
      <c r="I2552" s="66">
        <v>-0.84078127129456603</v>
      </c>
      <c r="J2552" s="36">
        <v>221.8</v>
      </c>
      <c r="K2552" s="36">
        <v>30.6</v>
      </c>
      <c r="L2552" s="36">
        <v>164.84</v>
      </c>
      <c r="M2552" s="36">
        <v>8.77</v>
      </c>
      <c r="N2552" s="36">
        <v>880</v>
      </c>
      <c r="O2552" s="36">
        <v>218</v>
      </c>
      <c r="P2552" s="36"/>
      <c r="Q2552" s="36">
        <v>160.93</v>
      </c>
      <c r="R2552" s="36">
        <v>8.56</v>
      </c>
      <c r="T2552" s="41">
        <v>-34.554719728221315</v>
      </c>
      <c r="U2552" s="41">
        <v>-433.85100703712692</v>
      </c>
    </row>
    <row r="2553" spans="1:21">
      <c r="A2553" s="35" t="s">
        <v>465</v>
      </c>
      <c r="B2553" s="36">
        <v>303.650967318092</v>
      </c>
      <c r="C2553" s="36">
        <v>0.87166212962926903</v>
      </c>
      <c r="D2553" s="36"/>
      <c r="E2553" s="66">
        <v>39.549886382734002</v>
      </c>
      <c r="F2553" s="66">
        <v>1.74108906589804</v>
      </c>
      <c r="G2553" s="68">
        <v>0.11088005131143799</v>
      </c>
      <c r="H2553" s="68">
        <v>2.4130922268944002E-2</v>
      </c>
      <c r="I2553" s="66">
        <v>-0.67195861365973297</v>
      </c>
      <c r="J2553" s="36">
        <v>331.8</v>
      </c>
      <c r="K2553" s="36">
        <v>35.200000000000003</v>
      </c>
      <c r="L2553" s="36">
        <v>160.97</v>
      </c>
      <c r="M2553" s="36">
        <v>3.5</v>
      </c>
      <c r="N2553" s="36">
        <v>1813</v>
      </c>
      <c r="O2553" s="36">
        <v>197</v>
      </c>
      <c r="P2553" s="36"/>
      <c r="Q2553" s="36">
        <v>152.19</v>
      </c>
      <c r="R2553" s="36">
        <v>3.31</v>
      </c>
      <c r="T2553" s="41">
        <v>-106.12536497484004</v>
      </c>
      <c r="U2553" s="41">
        <v>-1026.2968254954339</v>
      </c>
    </row>
    <row r="2554" spans="1:21">
      <c r="A2554" s="35" t="s">
        <v>464</v>
      </c>
      <c r="B2554" s="36">
        <v>594.76237307512304</v>
      </c>
      <c r="C2554" s="36">
        <v>1.27405117107439</v>
      </c>
      <c r="D2554" s="36"/>
      <c r="E2554" s="66">
        <v>39.812040099850698</v>
      </c>
      <c r="F2554" s="66">
        <v>1.73932167063101</v>
      </c>
      <c r="G2554" s="68">
        <v>6.1162747820930501E-2</v>
      </c>
      <c r="H2554" s="68">
        <v>6.8123250214410904E-3</v>
      </c>
      <c r="I2554" s="66">
        <v>0.388479742181638</v>
      </c>
      <c r="J2554" s="36">
        <v>195.12</v>
      </c>
      <c r="K2554" s="36">
        <v>9.08</v>
      </c>
      <c r="L2554" s="36">
        <v>159.93</v>
      </c>
      <c r="M2554" s="36">
        <v>3.45</v>
      </c>
      <c r="N2554" s="36">
        <v>645</v>
      </c>
      <c r="O2554" s="36">
        <v>119</v>
      </c>
      <c r="P2554" s="36"/>
      <c r="Q2554" s="36">
        <v>157.55000000000001</v>
      </c>
      <c r="R2554" s="36">
        <v>3.4</v>
      </c>
      <c r="T2554" s="41">
        <v>-22.003376477208779</v>
      </c>
      <c r="U2554" s="41">
        <v>-303.30144438191707</v>
      </c>
    </row>
    <row r="2555" spans="1:21">
      <c r="A2555" s="35" t="s">
        <v>463</v>
      </c>
      <c r="B2555" s="36">
        <v>1070.9727098481401</v>
      </c>
      <c r="C2555" s="36">
        <v>0.98220700314587495</v>
      </c>
      <c r="D2555" s="36"/>
      <c r="E2555" s="66">
        <v>39.8989294297116</v>
      </c>
      <c r="F2555" s="66">
        <v>2.6166216648898599</v>
      </c>
      <c r="G2555" s="68">
        <v>7.13470144709131E-2</v>
      </c>
      <c r="H2555" s="68">
        <v>1.4283042775401499E-2</v>
      </c>
      <c r="I2555" s="66">
        <v>0.58089639737323095</v>
      </c>
      <c r="J2555" s="36">
        <v>223.5</v>
      </c>
      <c r="K2555" s="36">
        <v>17.2</v>
      </c>
      <c r="L2555" s="36">
        <v>159.57</v>
      </c>
      <c r="M2555" s="36">
        <v>5.17</v>
      </c>
      <c r="N2555" s="36">
        <v>965</v>
      </c>
      <c r="O2555" s="36">
        <v>205</v>
      </c>
      <c r="P2555" s="36"/>
      <c r="Q2555" s="36">
        <v>155.19</v>
      </c>
      <c r="R2555" s="36">
        <v>5.03</v>
      </c>
      <c r="T2555" s="41">
        <v>-40.063921789810117</v>
      </c>
      <c r="U2555" s="41">
        <v>-504.75026634079097</v>
      </c>
    </row>
    <row r="2556" spans="1:21">
      <c r="A2556" s="35" t="s">
        <v>462</v>
      </c>
      <c r="B2556" s="36">
        <v>350.82895659716098</v>
      </c>
      <c r="C2556" s="36">
        <v>0.42631489795255501</v>
      </c>
      <c r="D2556" s="36"/>
      <c r="E2556" s="66">
        <v>40.088190218995102</v>
      </c>
      <c r="F2556" s="66">
        <v>2.26014780163869</v>
      </c>
      <c r="G2556" s="68">
        <v>7.96790962008391E-2</v>
      </c>
      <c r="H2556" s="68">
        <v>1.7196988668320201E-2</v>
      </c>
      <c r="I2556" s="66">
        <v>-0.46171487496894698</v>
      </c>
      <c r="J2556" s="36">
        <v>245.9</v>
      </c>
      <c r="K2556" s="36">
        <v>27</v>
      </c>
      <c r="L2556" s="36">
        <v>158.83000000000001</v>
      </c>
      <c r="M2556" s="36">
        <v>4.42</v>
      </c>
      <c r="N2556" s="36">
        <v>1189</v>
      </c>
      <c r="O2556" s="36">
        <v>213</v>
      </c>
      <c r="P2556" s="36"/>
      <c r="Q2556" s="36">
        <v>152.80000000000001</v>
      </c>
      <c r="R2556" s="36">
        <v>4.26</v>
      </c>
      <c r="T2556" s="41">
        <v>-54.819618459988661</v>
      </c>
      <c r="U2556" s="41">
        <v>-648.59913114650885</v>
      </c>
    </row>
    <row r="2557" spans="1:21">
      <c r="A2557" s="35" t="s">
        <v>461</v>
      </c>
      <c r="B2557" s="36">
        <v>471.050496680609</v>
      </c>
      <c r="C2557" s="36">
        <v>0.75289599716411404</v>
      </c>
      <c r="D2557" s="36"/>
      <c r="E2557" s="66">
        <v>40.142040373875098</v>
      </c>
      <c r="F2557" s="66">
        <v>1.5025826894515</v>
      </c>
      <c r="G2557" s="68">
        <v>4.9890254150993199E-2</v>
      </c>
      <c r="H2557" s="68">
        <v>2.4819673792411401E-3</v>
      </c>
      <c r="I2557" s="66">
        <v>0.48173023069634102</v>
      </c>
      <c r="J2557" s="36">
        <v>160.57</v>
      </c>
      <c r="K2557" s="36">
        <v>3.41</v>
      </c>
      <c r="L2557" s="36">
        <v>158.63</v>
      </c>
      <c r="M2557" s="36">
        <v>2.93</v>
      </c>
      <c r="N2557" s="36">
        <v>189.3</v>
      </c>
      <c r="O2557" s="36">
        <v>58.3</v>
      </c>
      <c r="P2557" s="36"/>
      <c r="Q2557" s="36">
        <v>158.5</v>
      </c>
      <c r="R2557" s="36">
        <v>2.93</v>
      </c>
      <c r="T2557" s="41">
        <v>-1.2229716951396317</v>
      </c>
      <c r="U2557" s="41">
        <v>-19.33429994326421</v>
      </c>
    </row>
    <row r="2558" spans="1:21">
      <c r="A2558" s="35" t="s">
        <v>460</v>
      </c>
      <c r="B2558" s="36">
        <v>112.345448535142</v>
      </c>
      <c r="C2558" s="36">
        <v>0.86838013349960497</v>
      </c>
      <c r="D2558" s="36"/>
      <c r="E2558" s="66">
        <v>40.307608266409297</v>
      </c>
      <c r="F2558" s="66">
        <v>2.4047689711335001</v>
      </c>
      <c r="G2558" s="68">
        <v>5.8753268054221701E-2</v>
      </c>
      <c r="H2558" s="68">
        <v>1.6629438541791199E-2</v>
      </c>
      <c r="I2558" s="66">
        <v>-0.26880034055272001</v>
      </c>
      <c r="J2558" s="36">
        <v>186</v>
      </c>
      <c r="K2558" s="36">
        <v>25.8</v>
      </c>
      <c r="L2558" s="36">
        <v>157.97</v>
      </c>
      <c r="M2558" s="36">
        <v>4.6500000000000004</v>
      </c>
      <c r="N2558" s="36">
        <v>559</v>
      </c>
      <c r="O2558" s="36">
        <v>308</v>
      </c>
      <c r="P2558" s="36"/>
      <c r="Q2558" s="36">
        <v>156.63</v>
      </c>
      <c r="R2558" s="36">
        <v>4.6100000000000003</v>
      </c>
      <c r="T2558" s="41">
        <v>-17.743875419383428</v>
      </c>
      <c r="U2558" s="41">
        <v>-253.86465784642652</v>
      </c>
    </row>
    <row r="2559" spans="1:21">
      <c r="A2559" s="35" t="s">
        <v>459</v>
      </c>
      <c r="B2559" s="36">
        <v>598.19823284625295</v>
      </c>
      <c r="C2559" s="36">
        <v>0.69417368620118702</v>
      </c>
      <c r="D2559" s="36"/>
      <c r="E2559" s="66">
        <v>40.443315807447902</v>
      </c>
      <c r="F2559" s="66">
        <v>1.40582517974229</v>
      </c>
      <c r="G2559" s="68">
        <v>5.2610384362857698E-2</v>
      </c>
      <c r="H2559" s="68">
        <v>2.8923042312507499E-3</v>
      </c>
      <c r="I2559" s="66">
        <v>0.29671781638158701</v>
      </c>
      <c r="J2559" s="36">
        <v>167.42</v>
      </c>
      <c r="K2559" s="36">
        <v>4.3</v>
      </c>
      <c r="L2559" s="36">
        <v>157.47</v>
      </c>
      <c r="M2559" s="36">
        <v>2.71</v>
      </c>
      <c r="N2559" s="36">
        <v>310.60000000000002</v>
      </c>
      <c r="O2559" s="36">
        <v>62.8</v>
      </c>
      <c r="P2559" s="36"/>
      <c r="Q2559" s="36">
        <v>156.81</v>
      </c>
      <c r="R2559" s="36">
        <v>2.7</v>
      </c>
      <c r="T2559" s="41">
        <v>-6.3186638724836399</v>
      </c>
      <c r="U2559" s="41">
        <v>-97.243919476725736</v>
      </c>
    </row>
    <row r="2560" spans="1:21">
      <c r="A2560" s="35" t="s">
        <v>458</v>
      </c>
      <c r="B2560" s="36">
        <v>227.566747644625</v>
      </c>
      <c r="C2560" s="36">
        <v>1.01359184077947</v>
      </c>
      <c r="D2560" s="36"/>
      <c r="E2560" s="66">
        <v>40.651116737596503</v>
      </c>
      <c r="F2560" s="66">
        <v>1.33734622557487</v>
      </c>
      <c r="G2560" s="68">
        <v>9.0391014992420998E-2</v>
      </c>
      <c r="H2560" s="68">
        <v>4.9659151074167601E-2</v>
      </c>
      <c r="I2560" s="66">
        <v>-0.64804575522326402</v>
      </c>
      <c r="J2560" s="36">
        <v>271.5</v>
      </c>
      <c r="K2560" s="36">
        <v>68.099999999999994</v>
      </c>
      <c r="L2560" s="36">
        <v>156.66</v>
      </c>
      <c r="M2560" s="36">
        <v>2.5499999999999998</v>
      </c>
      <c r="N2560" s="36">
        <v>1433</v>
      </c>
      <c r="O2560" s="36">
        <v>524</v>
      </c>
      <c r="P2560" s="36"/>
      <c r="Q2560" s="36">
        <v>150.94999999999999</v>
      </c>
      <c r="R2560" s="36">
        <v>2.46</v>
      </c>
      <c r="T2560" s="41">
        <v>-73.305247031788596</v>
      </c>
      <c r="U2560" s="41">
        <v>-814.71977530958759</v>
      </c>
    </row>
    <row r="2561" spans="1:21">
      <c r="A2561" s="35" t="s">
        <v>457</v>
      </c>
      <c r="B2561" s="36">
        <v>163.480901607871</v>
      </c>
      <c r="C2561" s="36">
        <v>1.30466594862734</v>
      </c>
      <c r="D2561" s="36"/>
      <c r="E2561" s="66">
        <v>40.720498616106497</v>
      </c>
      <c r="F2561" s="66">
        <v>1.3186627406745299</v>
      </c>
      <c r="G2561" s="68">
        <v>4.8720869215326798E-2</v>
      </c>
      <c r="H2561" s="68">
        <v>3.8313512687784901E-3</v>
      </c>
      <c r="I2561" s="66">
        <v>0.127151434305315</v>
      </c>
      <c r="J2561" s="36">
        <v>154.91999999999999</v>
      </c>
      <c r="K2561" s="36">
        <v>5.78</v>
      </c>
      <c r="L2561" s="36">
        <v>156.4</v>
      </c>
      <c r="M2561" s="36">
        <v>2.5</v>
      </c>
      <c r="N2561" s="36">
        <v>132.4</v>
      </c>
      <c r="O2561" s="36">
        <v>91.7</v>
      </c>
      <c r="P2561" s="36"/>
      <c r="Q2561" s="36">
        <v>156.5</v>
      </c>
      <c r="R2561" s="36">
        <v>2.5099999999999998</v>
      </c>
      <c r="T2561" s="41">
        <v>0.94629156010231341</v>
      </c>
      <c r="U2561" s="41">
        <v>15.34526854219949</v>
      </c>
    </row>
    <row r="2562" spans="1:21">
      <c r="A2562" s="35" t="s">
        <v>456</v>
      </c>
      <c r="B2562" s="36">
        <v>361.28543542516098</v>
      </c>
      <c r="C2562" s="36">
        <v>1.3853465502223401</v>
      </c>
      <c r="D2562" s="36"/>
      <c r="E2562" s="66">
        <v>41.205073199373103</v>
      </c>
      <c r="F2562" s="66">
        <v>1.36049785924704</v>
      </c>
      <c r="G2562" s="68">
        <v>6.6395538753009603E-2</v>
      </c>
      <c r="H2562" s="68">
        <v>7.2606384149166E-3</v>
      </c>
      <c r="I2562" s="66">
        <v>8.56342465850356E-2</v>
      </c>
      <c r="J2562" s="36">
        <v>203.6</v>
      </c>
      <c r="K2562" s="36">
        <v>10.3</v>
      </c>
      <c r="L2562" s="36">
        <v>154.56</v>
      </c>
      <c r="M2562" s="36">
        <v>2.52</v>
      </c>
      <c r="N2562" s="36">
        <v>818</v>
      </c>
      <c r="O2562" s="36">
        <v>115</v>
      </c>
      <c r="P2562" s="36"/>
      <c r="Q2562" s="36">
        <v>151.24</v>
      </c>
      <c r="R2562" s="36">
        <v>2.4700000000000002</v>
      </c>
      <c r="T2562" s="41">
        <v>-31.728778467908896</v>
      </c>
      <c r="U2562" s="41">
        <v>-429.24430641821954</v>
      </c>
    </row>
    <row r="2563" spans="1:21">
      <c r="A2563" s="35" t="s">
        <v>455</v>
      </c>
      <c r="B2563" s="36">
        <v>1225.5614559232799</v>
      </c>
      <c r="C2563" s="36">
        <v>0.502174279910238</v>
      </c>
      <c r="D2563" s="36"/>
      <c r="E2563" s="66">
        <v>41.321039137152802</v>
      </c>
      <c r="F2563" s="66">
        <v>1.5321556153078499</v>
      </c>
      <c r="G2563" s="68">
        <v>5.51483244464148E-2</v>
      </c>
      <c r="H2563" s="68">
        <v>2.13213760658972E-3</v>
      </c>
      <c r="I2563" s="66">
        <v>0.622650534120743</v>
      </c>
      <c r="J2563" s="36">
        <v>171.31</v>
      </c>
      <c r="K2563" s="36">
        <v>2.58</v>
      </c>
      <c r="L2563" s="36">
        <v>154.15</v>
      </c>
      <c r="M2563" s="36">
        <v>2.82</v>
      </c>
      <c r="N2563" s="36">
        <v>415.3</v>
      </c>
      <c r="O2563" s="36">
        <v>42.6</v>
      </c>
      <c r="P2563" s="36"/>
      <c r="Q2563" s="36">
        <v>153.01</v>
      </c>
      <c r="R2563" s="36">
        <v>2.8</v>
      </c>
      <c r="T2563" s="41">
        <v>-11.132014271813166</v>
      </c>
      <c r="U2563" s="41">
        <v>-169.41290950373011</v>
      </c>
    </row>
    <row r="2564" spans="1:21">
      <c r="A2564" s="35" t="s">
        <v>454</v>
      </c>
      <c r="B2564" s="36">
        <v>268.23401862230401</v>
      </c>
      <c r="C2564" s="36">
        <v>0.73116296912910905</v>
      </c>
      <c r="D2564" s="36"/>
      <c r="E2564" s="66">
        <v>41.618550202917604</v>
      </c>
      <c r="F2564" s="66">
        <v>2.08337080831003</v>
      </c>
      <c r="G2564" s="68">
        <v>7.1987550808620293E-2</v>
      </c>
      <c r="H2564" s="68">
        <v>8.8716249501031002E-3</v>
      </c>
      <c r="I2564" s="66">
        <v>0.38031976819323898</v>
      </c>
      <c r="J2564" s="36">
        <v>217.1</v>
      </c>
      <c r="K2564" s="36">
        <v>11.2</v>
      </c>
      <c r="L2564" s="36">
        <v>153.06</v>
      </c>
      <c r="M2564" s="36">
        <v>3.78</v>
      </c>
      <c r="N2564" s="36">
        <v>985</v>
      </c>
      <c r="O2564" s="36">
        <v>126</v>
      </c>
      <c r="P2564" s="36"/>
      <c r="Q2564" s="36">
        <v>148.69</v>
      </c>
      <c r="R2564" s="36">
        <v>3.67</v>
      </c>
      <c r="T2564" s="41">
        <v>-41.839801385077742</v>
      </c>
      <c r="U2564" s="41">
        <v>-543.53848164118654</v>
      </c>
    </row>
    <row r="2565" spans="1:21">
      <c r="A2565" s="35" t="s">
        <v>453</v>
      </c>
      <c r="B2565" s="36">
        <v>826.43624377996105</v>
      </c>
      <c r="C2565" s="36">
        <v>1.8122357454479101</v>
      </c>
      <c r="D2565" s="36"/>
      <c r="E2565" s="66">
        <v>41.684633782980598</v>
      </c>
      <c r="F2565" s="66">
        <v>2.8409811888963201</v>
      </c>
      <c r="G2565" s="68">
        <v>8.0775959035932099E-2</v>
      </c>
      <c r="H2565" s="68">
        <v>1.2264301390246399E-2</v>
      </c>
      <c r="I2565" s="66">
        <v>-0.74332760597957803</v>
      </c>
      <c r="J2565" s="36">
        <v>240.4</v>
      </c>
      <c r="K2565" s="36">
        <v>22.2</v>
      </c>
      <c r="L2565" s="36">
        <v>152.84</v>
      </c>
      <c r="M2565" s="36">
        <v>5.15</v>
      </c>
      <c r="N2565" s="36">
        <v>1216</v>
      </c>
      <c r="O2565" s="36">
        <v>150</v>
      </c>
      <c r="P2565" s="36"/>
      <c r="Q2565" s="36">
        <v>146.80000000000001</v>
      </c>
      <c r="R2565" s="36">
        <v>4.9400000000000004</v>
      </c>
      <c r="T2565" s="41">
        <v>-57.288667887987444</v>
      </c>
      <c r="U2565" s="41">
        <v>-695.60324522376345</v>
      </c>
    </row>
    <row r="2566" spans="1:21">
      <c r="A2566" s="35" t="s">
        <v>452</v>
      </c>
      <c r="B2566" s="36">
        <v>245.14695072479901</v>
      </c>
      <c r="C2566" s="36">
        <v>0.58295084722813595</v>
      </c>
      <c r="D2566" s="36"/>
      <c r="E2566" s="66">
        <v>41.9855266967771</v>
      </c>
      <c r="F2566" s="66">
        <v>1.6930937056492901</v>
      </c>
      <c r="G2566" s="68">
        <v>5.1844599728166997E-2</v>
      </c>
      <c r="H2566" s="68">
        <v>4.5025256606540899E-3</v>
      </c>
      <c r="I2566" s="66">
        <v>0.49223328776049102</v>
      </c>
      <c r="J2566" s="36">
        <v>159.43</v>
      </c>
      <c r="K2566" s="36">
        <v>5.59</v>
      </c>
      <c r="L2566" s="36">
        <v>151.72</v>
      </c>
      <c r="M2566" s="36">
        <v>3.02</v>
      </c>
      <c r="N2566" s="36">
        <v>275.60000000000002</v>
      </c>
      <c r="O2566" s="36">
        <v>99.5</v>
      </c>
      <c r="P2566" s="36"/>
      <c r="Q2566" s="36">
        <v>151.21</v>
      </c>
      <c r="R2566" s="36">
        <v>3.01</v>
      </c>
      <c r="T2566" s="41">
        <v>-5.0817295017136876</v>
      </c>
      <c r="U2566" s="41">
        <v>-81.650408647508584</v>
      </c>
    </row>
    <row r="2567" spans="1:21">
      <c r="A2567" s="35" t="s">
        <v>451</v>
      </c>
      <c r="B2567" s="36">
        <v>458.99046358795698</v>
      </c>
      <c r="C2567" s="36">
        <v>1.72636270915357</v>
      </c>
      <c r="D2567" s="36"/>
      <c r="E2567" s="66">
        <v>42.065915077055401</v>
      </c>
      <c r="F2567" s="66">
        <v>1.9037039896568699</v>
      </c>
      <c r="G2567" s="68">
        <v>6.1804554018057602E-2</v>
      </c>
      <c r="H2567" s="68">
        <v>5.2865413939423497E-3</v>
      </c>
      <c r="I2567" s="66">
        <v>0.28155393257679201</v>
      </c>
      <c r="J2567" s="36">
        <v>187.2</v>
      </c>
      <c r="K2567" s="36">
        <v>7.27</v>
      </c>
      <c r="L2567" s="36">
        <v>151.44</v>
      </c>
      <c r="M2567" s="36">
        <v>3.38</v>
      </c>
      <c r="N2567" s="36">
        <v>666.2</v>
      </c>
      <c r="O2567" s="36">
        <v>91.8</v>
      </c>
      <c r="P2567" s="36"/>
      <c r="Q2567" s="36">
        <v>149.04</v>
      </c>
      <c r="R2567" s="36">
        <v>3.33</v>
      </c>
      <c r="T2567" s="41">
        <v>-23.613312202852612</v>
      </c>
      <c r="U2567" s="41">
        <v>-339.91019545694667</v>
      </c>
    </row>
    <row r="2568" spans="1:21">
      <c r="A2568" s="35" t="s">
        <v>450</v>
      </c>
      <c r="B2568" s="36">
        <v>445.44679542741397</v>
      </c>
      <c r="C2568" s="36">
        <v>1.1151218152414699</v>
      </c>
      <c r="D2568" s="36"/>
      <c r="E2568" s="66">
        <v>42.135002805203499</v>
      </c>
      <c r="F2568" s="66">
        <v>2.0747606014362701</v>
      </c>
      <c r="G2568" s="68">
        <v>0.128445411904275</v>
      </c>
      <c r="H2568" s="68">
        <v>2.16887079877713E-2</v>
      </c>
      <c r="I2568" s="66">
        <v>-0.64199296247026505</v>
      </c>
      <c r="J2568" s="36">
        <v>356</v>
      </c>
      <c r="K2568" s="36">
        <v>30.6</v>
      </c>
      <c r="L2568" s="36">
        <v>151.19</v>
      </c>
      <c r="M2568" s="36">
        <v>3.67</v>
      </c>
      <c r="N2568" s="36">
        <v>2075</v>
      </c>
      <c r="O2568" s="36">
        <v>149</v>
      </c>
      <c r="P2568" s="36"/>
      <c r="Q2568" s="36">
        <v>136.22</v>
      </c>
      <c r="R2568" s="36">
        <v>3.31</v>
      </c>
      <c r="T2568" s="41">
        <v>-135.46530855215292</v>
      </c>
      <c r="U2568" s="41">
        <v>-1272.4452675441498</v>
      </c>
    </row>
    <row r="2569" spans="1:21">
      <c r="A2569" s="35" t="s">
        <v>449</v>
      </c>
      <c r="B2569" s="36">
        <v>378.65128561625801</v>
      </c>
      <c r="C2569" s="36">
        <v>0.84306750540077702</v>
      </c>
      <c r="D2569" s="36"/>
      <c r="E2569" s="66">
        <v>42.5602012582982</v>
      </c>
      <c r="F2569" s="66">
        <v>1.3997234669204299</v>
      </c>
      <c r="G2569" s="68">
        <v>5.5701290987262397E-2</v>
      </c>
      <c r="H2569" s="68">
        <v>3.3005736942524301E-3</v>
      </c>
      <c r="I2569" s="66">
        <v>-0.37155336482441198</v>
      </c>
      <c r="J2569" s="36">
        <v>168.38</v>
      </c>
      <c r="K2569" s="36">
        <v>6.03</v>
      </c>
      <c r="L2569" s="36">
        <v>149.71</v>
      </c>
      <c r="M2569" s="36">
        <v>2.4300000000000002</v>
      </c>
      <c r="N2569" s="36">
        <v>439.4</v>
      </c>
      <c r="O2569" s="36">
        <v>65.900000000000006</v>
      </c>
      <c r="P2569" s="36"/>
      <c r="Q2569" s="36">
        <v>148.47999999999999</v>
      </c>
      <c r="R2569" s="36">
        <v>2.41</v>
      </c>
      <c r="T2569" s="41">
        <v>-12.470776835214739</v>
      </c>
      <c r="U2569" s="41">
        <v>-193.50076815176004</v>
      </c>
    </row>
    <row r="2570" spans="1:21">
      <c r="A2570" s="35" t="s">
        <v>448</v>
      </c>
      <c r="B2570" s="36">
        <v>167.256296780388</v>
      </c>
      <c r="C2570" s="36">
        <v>0.84818380789505499</v>
      </c>
      <c r="D2570" s="36"/>
      <c r="E2570" s="66">
        <v>42.584582545442302</v>
      </c>
      <c r="F2570" s="66">
        <v>1.3902912947748001</v>
      </c>
      <c r="G2570" s="68">
        <v>4.85879357382576E-2</v>
      </c>
      <c r="H2570" s="68">
        <v>3.9973606976976498E-3</v>
      </c>
      <c r="I2570" s="66">
        <v>-6.2764326137753096E-2</v>
      </c>
      <c r="J2570" s="36">
        <v>148.34</v>
      </c>
      <c r="K2570" s="36">
        <v>6.23</v>
      </c>
      <c r="L2570" s="36">
        <v>149.63999999999999</v>
      </c>
      <c r="M2570" s="36">
        <v>2.41</v>
      </c>
      <c r="N2570" s="36">
        <v>127.5</v>
      </c>
      <c r="O2570" s="36">
        <v>96.8</v>
      </c>
      <c r="P2570" s="36"/>
      <c r="Q2570" s="36">
        <v>149.71</v>
      </c>
      <c r="R2570" s="36">
        <v>2.42</v>
      </c>
      <c r="T2570" s="41">
        <v>0.86875167067627845</v>
      </c>
      <c r="U2570" s="41">
        <v>14.795509222133113</v>
      </c>
    </row>
    <row r="2571" spans="1:21">
      <c r="A2571" s="35" t="s">
        <v>447</v>
      </c>
      <c r="B2571" s="36">
        <v>951.61461278463503</v>
      </c>
      <c r="C2571" s="36">
        <v>1.18190656329314</v>
      </c>
      <c r="D2571" s="36"/>
      <c r="E2571" s="66">
        <v>42.630563823895599</v>
      </c>
      <c r="F2571" s="66">
        <v>2.0160710082899298</v>
      </c>
      <c r="G2571" s="68">
        <v>5.5806132491175199E-2</v>
      </c>
      <c r="H2571" s="68">
        <v>3.3508122937469498E-3</v>
      </c>
      <c r="I2571" s="66">
        <v>-0.14947209048725199</v>
      </c>
      <c r="J2571" s="36">
        <v>168.4</v>
      </c>
      <c r="K2571" s="36">
        <v>6.41</v>
      </c>
      <c r="L2571" s="36">
        <v>149.47</v>
      </c>
      <c r="M2571" s="36">
        <v>3.5</v>
      </c>
      <c r="N2571" s="36">
        <v>443.4</v>
      </c>
      <c r="O2571" s="36">
        <v>67.7</v>
      </c>
      <c r="P2571" s="36"/>
      <c r="Q2571" s="36">
        <v>148.22</v>
      </c>
      <c r="R2571" s="36">
        <v>3.47</v>
      </c>
      <c r="T2571" s="41">
        <v>-12.664748779019206</v>
      </c>
      <c r="U2571" s="41">
        <v>-196.64815682076667</v>
      </c>
    </row>
    <row r="2572" spans="1:21">
      <c r="A2572" s="35" t="s">
        <v>446</v>
      </c>
      <c r="B2572" s="36">
        <v>232.906036671241</v>
      </c>
      <c r="C2572" s="36">
        <v>1.1725548254282201</v>
      </c>
      <c r="D2572" s="36"/>
      <c r="E2572" s="66">
        <v>42.828879596133802</v>
      </c>
      <c r="F2572" s="66">
        <v>2.5765472718889</v>
      </c>
      <c r="G2572" s="68">
        <v>4.8246788266626699E-2</v>
      </c>
      <c r="H2572" s="68">
        <v>3.9105264092634496E-3</v>
      </c>
      <c r="I2572" s="66">
        <v>6.1084446678551098E-2</v>
      </c>
      <c r="J2572" s="36">
        <v>146.4</v>
      </c>
      <c r="K2572" s="36">
        <v>6.68</v>
      </c>
      <c r="L2572" s="36">
        <v>148.78</v>
      </c>
      <c r="M2572" s="36">
        <v>4.43</v>
      </c>
      <c r="N2572" s="36">
        <v>108</v>
      </c>
      <c r="O2572" s="36">
        <v>95.6</v>
      </c>
      <c r="P2572" s="36"/>
      <c r="Q2572" s="36">
        <v>148.94</v>
      </c>
      <c r="R2572" s="36">
        <v>4.43</v>
      </c>
      <c r="T2572" s="41">
        <v>1.5996773759913936</v>
      </c>
      <c r="U2572" s="41">
        <v>27.409598064255945</v>
      </c>
    </row>
    <row r="2573" spans="1:21">
      <c r="A2573" s="35" t="s">
        <v>445</v>
      </c>
      <c r="B2573" s="36">
        <v>1087.2998448705901</v>
      </c>
      <c r="C2573" s="36">
        <v>0.91205641440206198</v>
      </c>
      <c r="D2573" s="36"/>
      <c r="E2573" s="66">
        <v>42.858443913060299</v>
      </c>
      <c r="F2573" s="66">
        <v>1.27302950226724</v>
      </c>
      <c r="G2573" s="68">
        <v>5.0296069346531497E-2</v>
      </c>
      <c r="H2573" s="68">
        <v>1.7928507662262601E-3</v>
      </c>
      <c r="I2573" s="66">
        <v>0.586121879897334</v>
      </c>
      <c r="J2573" s="36">
        <v>152.22999999999999</v>
      </c>
      <c r="K2573" s="36">
        <v>2.13</v>
      </c>
      <c r="L2573" s="36">
        <v>148.68</v>
      </c>
      <c r="M2573" s="36">
        <v>2.1800000000000002</v>
      </c>
      <c r="N2573" s="36">
        <v>207.8</v>
      </c>
      <c r="O2573" s="36">
        <v>41.5</v>
      </c>
      <c r="P2573" s="36"/>
      <c r="Q2573" s="36">
        <v>148.44</v>
      </c>
      <c r="R2573" s="36">
        <v>2.17</v>
      </c>
      <c r="T2573" s="41">
        <v>-2.3876782351358505</v>
      </c>
      <c r="U2573" s="41">
        <v>-39.763249932741459</v>
      </c>
    </row>
    <row r="2574" spans="1:21">
      <c r="A2574" s="35" t="s">
        <v>444</v>
      </c>
      <c r="B2574" s="36">
        <v>204.59951889290301</v>
      </c>
      <c r="C2574" s="36">
        <v>0.73796817970283002</v>
      </c>
      <c r="D2574" s="36"/>
      <c r="E2574" s="66">
        <v>43.045571446727003</v>
      </c>
      <c r="F2574" s="66">
        <v>1.44956274869501</v>
      </c>
      <c r="G2574" s="68">
        <v>4.6849465535478703E-2</v>
      </c>
      <c r="H2574" s="68">
        <v>3.29700441807777E-3</v>
      </c>
      <c r="I2574" s="66">
        <v>4.8582592637598301E-2</v>
      </c>
      <c r="J2574" s="36">
        <v>141.76</v>
      </c>
      <c r="K2574" s="36">
        <v>5.07</v>
      </c>
      <c r="L2574" s="36">
        <v>148.03</v>
      </c>
      <c r="M2574" s="36">
        <v>2.46</v>
      </c>
      <c r="N2574" s="36">
        <v>38</v>
      </c>
      <c r="O2574" s="36">
        <v>84.4</v>
      </c>
      <c r="P2574" s="36"/>
      <c r="Q2574" s="36">
        <v>148.44</v>
      </c>
      <c r="R2574" s="36">
        <v>2.4700000000000002</v>
      </c>
      <c r="T2574" s="41">
        <v>4.2356279132608323</v>
      </c>
      <c r="U2574" s="41">
        <v>74.329527798419235</v>
      </c>
    </row>
    <row r="2575" spans="1:21">
      <c r="A2575" s="35" t="s">
        <v>443</v>
      </c>
      <c r="B2575" s="36">
        <v>220.000467346439</v>
      </c>
      <c r="C2575" s="36">
        <v>0.644296934687967</v>
      </c>
      <c r="D2575" s="36"/>
      <c r="E2575" s="66">
        <v>43.233846901869597</v>
      </c>
      <c r="F2575" s="66">
        <v>2.4820964437848798</v>
      </c>
      <c r="G2575" s="68">
        <v>7.3981764055688806E-2</v>
      </c>
      <c r="H2575" s="68">
        <v>1.02782410931835E-2</v>
      </c>
      <c r="I2575" s="66">
        <v>-0.82695021893777798</v>
      </c>
      <c r="J2575" s="36">
        <v>215.1</v>
      </c>
      <c r="K2575" s="36">
        <v>18.399999999999999</v>
      </c>
      <c r="L2575" s="36">
        <v>147.41999999999999</v>
      </c>
      <c r="M2575" s="36">
        <v>4.18</v>
      </c>
      <c r="N2575" s="36">
        <v>1041</v>
      </c>
      <c r="O2575" s="36">
        <v>140</v>
      </c>
      <c r="P2575" s="36"/>
      <c r="Q2575" s="36">
        <v>142.83000000000001</v>
      </c>
      <c r="R2575" s="36">
        <v>4.05</v>
      </c>
      <c r="T2575" s="41">
        <v>-45.909645909645917</v>
      </c>
      <c r="U2575" s="41">
        <v>-606.1457061457063</v>
      </c>
    </row>
    <row r="2576" spans="1:21">
      <c r="A2576" s="35" t="s">
        <v>442</v>
      </c>
      <c r="B2576" s="36">
        <v>312.13474157572603</v>
      </c>
      <c r="C2576" s="36">
        <v>0.91228816413274005</v>
      </c>
      <c r="D2576" s="36"/>
      <c r="E2576" s="66">
        <v>43.5432227206812</v>
      </c>
      <c r="F2576" s="66">
        <v>1.1899877514536099</v>
      </c>
      <c r="G2576" s="68">
        <v>5.6285138387922699E-2</v>
      </c>
      <c r="H2576" s="68">
        <v>3.78559935528633E-3</v>
      </c>
      <c r="I2576" s="66">
        <v>0.27207005592341998</v>
      </c>
      <c r="J2576" s="36">
        <v>166.52</v>
      </c>
      <c r="K2576" s="36">
        <v>5.04</v>
      </c>
      <c r="L2576" s="36">
        <v>146.38</v>
      </c>
      <c r="M2576" s="36">
        <v>1.98</v>
      </c>
      <c r="N2576" s="36">
        <v>463.2</v>
      </c>
      <c r="O2576" s="36">
        <v>74.8</v>
      </c>
      <c r="P2576" s="36"/>
      <c r="Q2576" s="36">
        <v>145.05000000000001</v>
      </c>
      <c r="R2576" s="36">
        <v>1.96</v>
      </c>
      <c r="T2576" s="41">
        <v>-13.758710206312349</v>
      </c>
      <c r="U2576" s="41">
        <v>-216.43667167645853</v>
      </c>
    </row>
    <row r="2577" spans="1:21">
      <c r="A2577" s="35" t="s">
        <v>441</v>
      </c>
      <c r="B2577" s="36">
        <v>106.51758093388401</v>
      </c>
      <c r="C2577" s="36">
        <v>0.93485111982980795</v>
      </c>
      <c r="D2577" s="36"/>
      <c r="E2577" s="66">
        <v>44.164521273326102</v>
      </c>
      <c r="F2577" s="66">
        <v>2.3916814774723401</v>
      </c>
      <c r="G2577" s="68">
        <v>4.66642827687355E-2</v>
      </c>
      <c r="H2577" s="68">
        <v>3.9761561978615897E-3</v>
      </c>
      <c r="I2577" s="66">
        <v>-0.27778046947660301</v>
      </c>
      <c r="J2577" s="36">
        <v>138.15</v>
      </c>
      <c r="K2577" s="36">
        <v>7.32</v>
      </c>
      <c r="L2577" s="36">
        <v>144.35</v>
      </c>
      <c r="M2577" s="36">
        <v>3.86</v>
      </c>
      <c r="N2577" s="36">
        <v>32.799999999999997</v>
      </c>
      <c r="O2577" s="36">
        <v>102.6</v>
      </c>
      <c r="P2577" s="36"/>
      <c r="Q2577" s="36">
        <v>144.76</v>
      </c>
      <c r="R2577" s="36">
        <v>3.87</v>
      </c>
      <c r="T2577" s="41">
        <v>4.295116037409068</v>
      </c>
      <c r="U2577" s="41">
        <v>77.277450640803607</v>
      </c>
    </row>
    <row r="2578" spans="1:21">
      <c r="A2578" s="35" t="s">
        <v>440</v>
      </c>
      <c r="B2578" s="36">
        <v>94.6081247502607</v>
      </c>
      <c r="C2578" s="36">
        <v>1.40654097221105</v>
      </c>
      <c r="D2578" s="36"/>
      <c r="E2578" s="66">
        <v>44.931834917418001</v>
      </c>
      <c r="F2578" s="66">
        <v>2.6987931824637101</v>
      </c>
      <c r="G2578" s="68">
        <v>5.0856858981068197E-2</v>
      </c>
      <c r="H2578" s="68">
        <v>7.5645349411746004E-3</v>
      </c>
      <c r="I2578" s="66">
        <v>0.80876272293650797</v>
      </c>
      <c r="J2578" s="36">
        <v>147.31</v>
      </c>
      <c r="K2578" s="36">
        <v>7.31</v>
      </c>
      <c r="L2578" s="36">
        <v>141.9</v>
      </c>
      <c r="M2578" s="36">
        <v>4.22</v>
      </c>
      <c r="N2578" s="36">
        <v>235</v>
      </c>
      <c r="O2578" s="36">
        <v>172</v>
      </c>
      <c r="P2578" s="36"/>
      <c r="Q2578" s="36">
        <v>141.55000000000001</v>
      </c>
      <c r="R2578" s="36">
        <v>4.21</v>
      </c>
      <c r="T2578" s="41">
        <v>-3.8125440451021819</v>
      </c>
      <c r="U2578" s="41">
        <v>-65.609584214235369</v>
      </c>
    </row>
    <row r="2579" spans="1:21">
      <c r="A2579" s="35" t="s">
        <v>439</v>
      </c>
      <c r="B2579" s="36">
        <v>318.49599336068599</v>
      </c>
      <c r="C2579" s="36">
        <v>0.57103536263259702</v>
      </c>
      <c r="D2579" s="36"/>
      <c r="E2579" s="66">
        <v>45.099738315835999</v>
      </c>
      <c r="F2579" s="66">
        <v>1.42167605642632</v>
      </c>
      <c r="G2579" s="68">
        <v>6.4907916935964302E-2</v>
      </c>
      <c r="H2579" s="68">
        <v>8.3779422341419205E-3</v>
      </c>
      <c r="I2579" s="66">
        <v>0.12562788258948701</v>
      </c>
      <c r="J2579" s="36">
        <v>183.7</v>
      </c>
      <c r="K2579" s="36">
        <v>10.9</v>
      </c>
      <c r="L2579" s="36">
        <v>141.37</v>
      </c>
      <c r="M2579" s="36">
        <v>2.2000000000000002</v>
      </c>
      <c r="N2579" s="36">
        <v>770</v>
      </c>
      <c r="O2579" s="36">
        <v>136</v>
      </c>
      <c r="P2579" s="36"/>
      <c r="Q2579" s="36">
        <v>138.55000000000001</v>
      </c>
      <c r="R2579" s="36">
        <v>2.16</v>
      </c>
      <c r="T2579" s="41">
        <v>-29.942703543891902</v>
      </c>
      <c r="U2579" s="41">
        <v>-444.67001485463669</v>
      </c>
    </row>
    <row r="2580" spans="1:21">
      <c r="A2580" s="35" t="s">
        <v>438</v>
      </c>
      <c r="B2580" s="36">
        <v>290.71432235782402</v>
      </c>
      <c r="C2580" s="36">
        <v>0.95596255193881996</v>
      </c>
      <c r="D2580" s="36"/>
      <c r="E2580" s="66">
        <v>46.693018959072397</v>
      </c>
      <c r="F2580" s="66">
        <v>2.1011501784273698</v>
      </c>
      <c r="G2580" s="68">
        <v>6.4380512032234605E-2</v>
      </c>
      <c r="H2580" s="68">
        <v>8.2122290781039293E-3</v>
      </c>
      <c r="I2580" s="66">
        <v>-0.64951809874852195</v>
      </c>
      <c r="J2580" s="36">
        <v>176.7</v>
      </c>
      <c r="K2580" s="36">
        <v>13</v>
      </c>
      <c r="L2580" s="36">
        <v>136.61000000000001</v>
      </c>
      <c r="M2580" s="36">
        <v>3.04</v>
      </c>
      <c r="N2580" s="36">
        <v>754</v>
      </c>
      <c r="O2580" s="36">
        <v>134</v>
      </c>
      <c r="P2580" s="36"/>
      <c r="Q2580" s="36">
        <v>133.94999999999999</v>
      </c>
      <c r="R2580" s="36">
        <v>2.98</v>
      </c>
      <c r="T2580" s="41">
        <v>-29.346314325451996</v>
      </c>
      <c r="U2580" s="41">
        <v>-451.936168655296</v>
      </c>
    </row>
    <row r="2581" spans="1:21" ht="15.75">
      <c r="A2581" s="40" t="s">
        <v>4213</v>
      </c>
      <c r="T2581" s="41"/>
      <c r="U2581" s="41"/>
    </row>
    <row r="2582" spans="1:21">
      <c r="A2582" s="65" t="s">
        <v>2934</v>
      </c>
      <c r="B2582" s="44">
        <v>77.400000000000006</v>
      </c>
      <c r="C2582" s="44">
        <v>2.46</v>
      </c>
      <c r="D2582" s="79"/>
      <c r="E2582" s="76">
        <v>5.5555555555555554</v>
      </c>
      <c r="F2582" s="76">
        <v>0.30864197530864196</v>
      </c>
      <c r="G2582" s="42">
        <v>7.4800000000000005E-2</v>
      </c>
      <c r="H2582" s="42">
        <v>4.1000000000000003E-3</v>
      </c>
      <c r="I2582" s="70" t="s">
        <v>26</v>
      </c>
      <c r="J2582" s="85">
        <v>1065</v>
      </c>
      <c r="K2582" s="85">
        <v>26</v>
      </c>
      <c r="L2582" s="85">
        <v>1067</v>
      </c>
      <c r="M2582" s="85">
        <v>27</v>
      </c>
      <c r="N2582" s="85">
        <v>1062</v>
      </c>
      <c r="O2582" s="85">
        <v>55</v>
      </c>
      <c r="P2582" s="80"/>
      <c r="Q2582" s="85">
        <v>1067</v>
      </c>
      <c r="R2582" s="85">
        <v>27</v>
      </c>
      <c r="S2582" s="79"/>
      <c r="T2582" s="80">
        <f t="shared" ref="T2582:T2645" si="130">(L2582-J2582)/L2582*100</f>
        <v>0.18744142455482662</v>
      </c>
      <c r="U2582" s="80">
        <f t="shared" ref="U2582:U2645" si="131">(L2582-N2582)/L2582*100</f>
        <v>0.46860356138706649</v>
      </c>
    </row>
    <row r="2583" spans="1:21">
      <c r="A2583" s="35" t="s">
        <v>2923</v>
      </c>
      <c r="B2583" s="36">
        <v>81.5</v>
      </c>
      <c r="C2583" s="36">
        <v>2.79</v>
      </c>
      <c r="D2583" s="79"/>
      <c r="E2583" s="70">
        <v>5.5617349999999997</v>
      </c>
      <c r="F2583" s="70">
        <v>0.14229130000000001</v>
      </c>
      <c r="G2583" s="45">
        <v>7.6100000000000001E-2</v>
      </c>
      <c r="H2583" s="45">
        <v>2.5000000000000001E-3</v>
      </c>
      <c r="I2583" s="70">
        <v>0.47639999999999999</v>
      </c>
      <c r="J2583" s="85">
        <v>1076</v>
      </c>
      <c r="K2583" s="85">
        <v>10</v>
      </c>
      <c r="L2583" s="85">
        <v>1066</v>
      </c>
      <c r="M2583" s="85">
        <v>13</v>
      </c>
      <c r="N2583" s="85">
        <v>1097</v>
      </c>
      <c r="O2583" s="85">
        <v>33</v>
      </c>
      <c r="P2583" s="80"/>
      <c r="Q2583" s="85">
        <v>1064</v>
      </c>
      <c r="R2583" s="85">
        <v>13</v>
      </c>
      <c r="S2583" s="79"/>
      <c r="T2583" s="80">
        <f t="shared" si="130"/>
        <v>-0.93808630393996251</v>
      </c>
      <c r="U2583" s="80">
        <f t="shared" si="131"/>
        <v>-2.908067542213884</v>
      </c>
    </row>
    <row r="2584" spans="1:21">
      <c r="A2584" s="65" t="s">
        <v>2912</v>
      </c>
      <c r="B2584" s="36">
        <v>82.4</v>
      </c>
      <c r="C2584" s="36">
        <v>2.62</v>
      </c>
      <c r="D2584" s="79"/>
      <c r="E2584" s="76">
        <v>5.6593095642331637</v>
      </c>
      <c r="F2584" s="76">
        <v>0.24981672100180349</v>
      </c>
      <c r="G2584" s="42">
        <v>7.2999999999999995E-2</v>
      </c>
      <c r="H2584" s="42">
        <v>5.1999999999999998E-3</v>
      </c>
      <c r="I2584" s="70" t="s">
        <v>26</v>
      </c>
      <c r="J2584" s="85">
        <v>1037</v>
      </c>
      <c r="K2584" s="85">
        <v>27</v>
      </c>
      <c r="L2584" s="85">
        <v>1049</v>
      </c>
      <c r="M2584" s="85">
        <v>21</v>
      </c>
      <c r="N2584" s="85">
        <v>1013</v>
      </c>
      <c r="O2584" s="85">
        <v>72</v>
      </c>
      <c r="P2584" s="80"/>
      <c r="Q2584" s="85">
        <v>1050</v>
      </c>
      <c r="R2584" s="85">
        <v>21</v>
      </c>
      <c r="S2584" s="79"/>
      <c r="T2584" s="80">
        <f t="shared" si="130"/>
        <v>1.1439466158245948</v>
      </c>
      <c r="U2584" s="80">
        <f t="shared" si="131"/>
        <v>3.4318398474737846</v>
      </c>
    </row>
    <row r="2585" spans="1:21">
      <c r="A2585" s="35" t="s">
        <v>2901</v>
      </c>
      <c r="B2585" s="36">
        <v>96.4</v>
      </c>
      <c r="C2585" s="36">
        <v>2.64</v>
      </c>
      <c r="D2585" s="79"/>
      <c r="E2585" s="70">
        <v>5.3361792956243326</v>
      </c>
      <c r="F2585" s="70">
        <v>0.39864733265069718</v>
      </c>
      <c r="G2585" s="45">
        <v>7.6100000000000001E-2</v>
      </c>
      <c r="H2585" s="45">
        <v>4.4999999999999997E-3</v>
      </c>
      <c r="I2585" s="70" t="s">
        <v>26</v>
      </c>
      <c r="J2585" s="85">
        <v>1104</v>
      </c>
      <c r="K2585" s="85">
        <v>32</v>
      </c>
      <c r="L2585" s="85">
        <v>1107</v>
      </c>
      <c r="M2585" s="85">
        <v>38</v>
      </c>
      <c r="N2585" s="85">
        <v>1097</v>
      </c>
      <c r="O2585" s="85">
        <v>59</v>
      </c>
      <c r="P2585" s="80"/>
      <c r="Q2585" s="85">
        <v>1108</v>
      </c>
      <c r="R2585" s="85">
        <v>38</v>
      </c>
      <c r="S2585" s="79"/>
      <c r="T2585" s="80">
        <f t="shared" si="130"/>
        <v>0.27100271002710025</v>
      </c>
      <c r="U2585" s="80">
        <f t="shared" si="131"/>
        <v>0.90334236675700086</v>
      </c>
    </row>
    <row r="2586" spans="1:21">
      <c r="A2586" s="65" t="s">
        <v>2898</v>
      </c>
      <c r="B2586" s="44">
        <v>78.7</v>
      </c>
      <c r="C2586" s="44">
        <v>2.66</v>
      </c>
      <c r="D2586" s="79"/>
      <c r="E2586" s="76">
        <v>5.617977528089888</v>
      </c>
      <c r="F2586" s="76">
        <v>0.37874005807347561</v>
      </c>
      <c r="G2586" s="42">
        <v>7.5200000000000003E-2</v>
      </c>
      <c r="H2586" s="42">
        <v>5.3E-3</v>
      </c>
      <c r="I2586" s="70" t="s">
        <v>26</v>
      </c>
      <c r="J2586" s="85">
        <v>1062</v>
      </c>
      <c r="K2586" s="85">
        <v>32</v>
      </c>
      <c r="L2586" s="85">
        <v>1056</v>
      </c>
      <c r="M2586" s="85">
        <v>33</v>
      </c>
      <c r="N2586" s="85">
        <v>1073</v>
      </c>
      <c r="O2586" s="85">
        <v>71</v>
      </c>
      <c r="P2586" s="80"/>
      <c r="Q2586" s="85">
        <v>1055</v>
      </c>
      <c r="R2586" s="85">
        <v>33</v>
      </c>
      <c r="S2586" s="79"/>
      <c r="T2586" s="80">
        <f t="shared" si="130"/>
        <v>-0.56818181818181823</v>
      </c>
      <c r="U2586" s="80">
        <f t="shared" si="131"/>
        <v>-1.6098484848484849</v>
      </c>
    </row>
    <row r="2587" spans="1:21">
      <c r="A2587" s="35" t="s">
        <v>2897</v>
      </c>
      <c r="B2587" s="36">
        <v>84.7</v>
      </c>
      <c r="C2587" s="36">
        <v>3.52</v>
      </c>
      <c r="D2587" s="79"/>
      <c r="E2587" s="76">
        <v>5.6116722783389452</v>
      </c>
      <c r="F2587" s="76">
        <v>0.24877783949987473</v>
      </c>
      <c r="G2587" s="42">
        <v>7.7200000000000005E-2</v>
      </c>
      <c r="H2587" s="42">
        <v>4.0000000000000001E-3</v>
      </c>
      <c r="I2587" s="70" t="s">
        <v>26</v>
      </c>
      <c r="J2587" s="85">
        <v>1080</v>
      </c>
      <c r="K2587" s="85">
        <v>23</v>
      </c>
      <c r="L2587" s="85">
        <v>1057</v>
      </c>
      <c r="M2587" s="85">
        <v>22</v>
      </c>
      <c r="N2587" s="85">
        <v>1125</v>
      </c>
      <c r="O2587" s="85">
        <v>52</v>
      </c>
      <c r="P2587" s="80"/>
      <c r="Q2587" s="85">
        <v>1054</v>
      </c>
      <c r="R2587" s="85">
        <v>22</v>
      </c>
      <c r="S2587" s="79"/>
      <c r="T2587" s="80">
        <f t="shared" si="130"/>
        <v>-2.1759697256385997</v>
      </c>
      <c r="U2587" s="80">
        <f t="shared" si="131"/>
        <v>-6.4333017975402083</v>
      </c>
    </row>
    <row r="2588" spans="1:21">
      <c r="A2588" s="65" t="s">
        <v>2896</v>
      </c>
      <c r="B2588" s="36">
        <v>86.6</v>
      </c>
      <c r="C2588" s="36">
        <v>2.64</v>
      </c>
      <c r="D2588" s="79"/>
      <c r="E2588" s="70">
        <v>5.649718</v>
      </c>
      <c r="F2588" s="70">
        <v>0.19470779999999999</v>
      </c>
      <c r="G2588" s="45">
        <v>7.4899999999999994E-2</v>
      </c>
      <c r="H2588" s="45">
        <v>3.0999999999999999E-3</v>
      </c>
      <c r="I2588" s="70">
        <v>0.40362999999999999</v>
      </c>
      <c r="J2588" s="85">
        <v>1055</v>
      </c>
      <c r="K2588" s="85">
        <v>14</v>
      </c>
      <c r="L2588" s="85">
        <v>1051</v>
      </c>
      <c r="M2588" s="85">
        <v>17</v>
      </c>
      <c r="N2588" s="85">
        <v>1065</v>
      </c>
      <c r="O2588" s="85">
        <v>42</v>
      </c>
      <c r="P2588" s="80"/>
      <c r="Q2588" s="85">
        <v>1050</v>
      </c>
      <c r="R2588" s="85">
        <v>17</v>
      </c>
      <c r="S2588" s="79"/>
      <c r="T2588" s="80">
        <f t="shared" si="130"/>
        <v>-0.3805899143672693</v>
      </c>
      <c r="U2588" s="80">
        <f t="shared" si="131"/>
        <v>-1.3320647002854424</v>
      </c>
    </row>
    <row r="2589" spans="1:21">
      <c r="A2589" s="35" t="s">
        <v>2895</v>
      </c>
      <c r="B2589" s="36">
        <v>89.1</v>
      </c>
      <c r="C2589" s="36">
        <v>2.7360000000000002</v>
      </c>
      <c r="D2589" s="79"/>
      <c r="E2589" s="70">
        <v>5.6785917092561045</v>
      </c>
      <c r="F2589" s="70">
        <v>0.38695684560518601</v>
      </c>
      <c r="G2589" s="45">
        <v>7.6600000000000001E-2</v>
      </c>
      <c r="H2589" s="45">
        <v>4.5999999999999999E-3</v>
      </c>
      <c r="I2589" s="70" t="s">
        <v>26</v>
      </c>
      <c r="J2589" s="85">
        <v>1067</v>
      </c>
      <c r="K2589" s="85">
        <v>30</v>
      </c>
      <c r="L2589" s="85">
        <v>1046</v>
      </c>
      <c r="M2589" s="85">
        <v>33</v>
      </c>
      <c r="N2589" s="85">
        <v>1110</v>
      </c>
      <c r="O2589" s="85">
        <v>60</v>
      </c>
      <c r="P2589" s="80"/>
      <c r="Q2589" s="85">
        <v>1043</v>
      </c>
      <c r="R2589" s="85">
        <v>33</v>
      </c>
      <c r="S2589" s="79"/>
      <c r="T2589" s="80">
        <f t="shared" si="130"/>
        <v>-2.0076481835564053</v>
      </c>
      <c r="U2589" s="80">
        <f t="shared" si="131"/>
        <v>-6.1185468451242828</v>
      </c>
    </row>
    <row r="2590" spans="1:21">
      <c r="A2590" s="65" t="s">
        <v>2894</v>
      </c>
      <c r="B2590" s="36">
        <v>67.3</v>
      </c>
      <c r="C2590" s="36">
        <v>2.6</v>
      </c>
      <c r="D2590" s="79"/>
      <c r="E2590" s="76">
        <v>5.4945054945054945</v>
      </c>
      <c r="F2590" s="76">
        <v>0.45284385943726602</v>
      </c>
      <c r="G2590" s="42">
        <v>7.5800000000000006E-2</v>
      </c>
      <c r="H2590" s="42">
        <v>8.3000000000000001E-3</v>
      </c>
      <c r="I2590" s="70" t="s">
        <v>26</v>
      </c>
      <c r="J2590" s="85">
        <v>1082</v>
      </c>
      <c r="K2590" s="85">
        <v>46</v>
      </c>
      <c r="L2590" s="85">
        <v>1078</v>
      </c>
      <c r="M2590" s="85">
        <v>41</v>
      </c>
      <c r="N2590" s="85">
        <v>1089</v>
      </c>
      <c r="O2590" s="85">
        <v>110</v>
      </c>
      <c r="P2590" s="80"/>
      <c r="Q2590" s="85">
        <v>1077</v>
      </c>
      <c r="R2590" s="85">
        <v>41</v>
      </c>
      <c r="S2590" s="79"/>
      <c r="T2590" s="80">
        <f t="shared" si="130"/>
        <v>-0.3710575139146568</v>
      </c>
      <c r="U2590" s="80">
        <f t="shared" si="131"/>
        <v>-1.0204081632653061</v>
      </c>
    </row>
    <row r="2591" spans="1:21">
      <c r="A2591" s="35" t="s">
        <v>2933</v>
      </c>
      <c r="B2591" s="44">
        <v>79.5</v>
      </c>
      <c r="C2591" s="44">
        <v>2.72</v>
      </c>
      <c r="D2591" s="79"/>
      <c r="E2591" s="76">
        <v>5.5865921787709496</v>
      </c>
      <c r="F2591" s="76">
        <v>0.34331013389095222</v>
      </c>
      <c r="G2591" s="42">
        <v>7.8200000000000006E-2</v>
      </c>
      <c r="H2591" s="42">
        <v>4.1999999999999997E-3</v>
      </c>
      <c r="I2591" s="70" t="s">
        <v>26</v>
      </c>
      <c r="J2591" s="85">
        <v>1091</v>
      </c>
      <c r="K2591" s="85">
        <v>27</v>
      </c>
      <c r="L2591" s="85">
        <v>1062</v>
      </c>
      <c r="M2591" s="85">
        <v>30</v>
      </c>
      <c r="N2591" s="85">
        <v>1151</v>
      </c>
      <c r="O2591" s="85">
        <v>53</v>
      </c>
      <c r="P2591" s="80"/>
      <c r="Q2591" s="85">
        <v>1057</v>
      </c>
      <c r="R2591" s="85">
        <v>30</v>
      </c>
      <c r="S2591" s="79"/>
      <c r="T2591" s="80">
        <f t="shared" si="130"/>
        <v>-2.7306967984934087</v>
      </c>
      <c r="U2591" s="80">
        <f t="shared" si="131"/>
        <v>-8.3804143126177024</v>
      </c>
    </row>
    <row r="2592" spans="1:21">
      <c r="A2592" s="65" t="s">
        <v>2932</v>
      </c>
      <c r="B2592" s="36">
        <v>81</v>
      </c>
      <c r="C2592" s="36">
        <v>2.6739999999999999</v>
      </c>
      <c r="D2592" s="79"/>
      <c r="E2592" s="70">
        <v>5.8275058275058278</v>
      </c>
      <c r="F2592" s="70">
        <v>0.40751789003537259</v>
      </c>
      <c r="G2592" s="45">
        <v>7.3400000000000007E-2</v>
      </c>
      <c r="H2592" s="45">
        <v>4.4000000000000003E-3</v>
      </c>
      <c r="I2592" s="70" t="s">
        <v>26</v>
      </c>
      <c r="J2592" s="85">
        <v>1022</v>
      </c>
      <c r="K2592" s="85">
        <v>30</v>
      </c>
      <c r="L2592" s="85">
        <v>1021</v>
      </c>
      <c r="M2592" s="85">
        <v>33</v>
      </c>
      <c r="N2592" s="85">
        <v>1024</v>
      </c>
      <c r="O2592" s="85">
        <v>61</v>
      </c>
      <c r="P2592" s="80"/>
      <c r="Q2592" s="85">
        <v>1021</v>
      </c>
      <c r="R2592" s="85">
        <v>33</v>
      </c>
      <c r="S2592" s="79"/>
      <c r="T2592" s="80">
        <f t="shared" si="130"/>
        <v>-9.7943192948090105E-2</v>
      </c>
      <c r="U2592" s="80">
        <f t="shared" si="131"/>
        <v>-0.2938295788442703</v>
      </c>
    </row>
    <row r="2593" spans="1:21">
      <c r="A2593" s="35" t="s">
        <v>2931</v>
      </c>
      <c r="B2593" s="36">
        <v>86.6</v>
      </c>
      <c r="C2593" s="36">
        <v>2.64</v>
      </c>
      <c r="D2593" s="79"/>
      <c r="E2593" s="70">
        <v>5.649718</v>
      </c>
      <c r="F2593" s="70">
        <v>0.19470779999999999</v>
      </c>
      <c r="G2593" s="45">
        <v>7.4899999999999994E-2</v>
      </c>
      <c r="H2593" s="45">
        <v>3.0999999999999999E-3</v>
      </c>
      <c r="I2593" s="70">
        <v>0.40362999999999999</v>
      </c>
      <c r="J2593" s="85">
        <v>1055</v>
      </c>
      <c r="K2593" s="85">
        <v>14</v>
      </c>
      <c r="L2593" s="85">
        <v>1051</v>
      </c>
      <c r="M2593" s="85">
        <v>17</v>
      </c>
      <c r="N2593" s="85">
        <v>1065</v>
      </c>
      <c r="O2593" s="85">
        <v>42</v>
      </c>
      <c r="P2593" s="80"/>
      <c r="Q2593" s="85">
        <v>1050</v>
      </c>
      <c r="R2593" s="85">
        <v>17</v>
      </c>
      <c r="S2593" s="79"/>
      <c r="T2593" s="80">
        <f t="shared" si="130"/>
        <v>-0.3805899143672693</v>
      </c>
      <c r="U2593" s="80">
        <f t="shared" si="131"/>
        <v>-1.3320647002854424</v>
      </c>
    </row>
    <row r="2594" spans="1:21">
      <c r="A2594" s="65" t="s">
        <v>2930</v>
      </c>
      <c r="B2594" s="36">
        <v>78</v>
      </c>
      <c r="C2594" s="36">
        <v>2.6269999999999998</v>
      </c>
      <c r="D2594" s="79"/>
      <c r="E2594" s="70">
        <v>5.5493895671476139</v>
      </c>
      <c r="F2594" s="70">
        <v>0.36954869481560138</v>
      </c>
      <c r="G2594" s="45">
        <v>7.3800000000000004E-2</v>
      </c>
      <c r="H2594" s="45">
        <v>3.8E-3</v>
      </c>
      <c r="I2594" s="70" t="s">
        <v>26</v>
      </c>
      <c r="J2594" s="85">
        <v>1057</v>
      </c>
      <c r="K2594" s="85">
        <v>28</v>
      </c>
      <c r="L2594" s="85">
        <v>1068</v>
      </c>
      <c r="M2594" s="85">
        <v>33</v>
      </c>
      <c r="N2594" s="85">
        <v>1035</v>
      </c>
      <c r="O2594" s="85">
        <v>52</v>
      </c>
      <c r="P2594" s="80"/>
      <c r="Q2594" s="85">
        <v>1070</v>
      </c>
      <c r="R2594" s="85">
        <v>33</v>
      </c>
      <c r="S2594" s="79"/>
      <c r="T2594" s="80">
        <f t="shared" si="130"/>
        <v>1.0299625468164793</v>
      </c>
      <c r="U2594" s="80">
        <f t="shared" si="131"/>
        <v>3.089887640449438</v>
      </c>
    </row>
    <row r="2595" spans="1:21">
      <c r="A2595" s="35" t="s">
        <v>2929</v>
      </c>
      <c r="B2595" s="44">
        <v>81.400000000000006</v>
      </c>
      <c r="C2595" s="44">
        <v>2.66</v>
      </c>
      <c r="D2595" s="79"/>
      <c r="E2595" s="76">
        <v>5.54016620498615</v>
      </c>
      <c r="F2595" s="76">
        <v>0.2977263833150452</v>
      </c>
      <c r="G2595" s="42">
        <v>7.4499999999999997E-2</v>
      </c>
      <c r="H2595" s="42">
        <v>4.5999999999999999E-3</v>
      </c>
      <c r="I2595" s="70" t="s">
        <v>26</v>
      </c>
      <c r="J2595" s="85">
        <v>1065</v>
      </c>
      <c r="K2595" s="85">
        <v>27</v>
      </c>
      <c r="L2595" s="85">
        <v>1070</v>
      </c>
      <c r="M2595" s="85">
        <v>26</v>
      </c>
      <c r="N2595" s="85">
        <v>1054</v>
      </c>
      <c r="O2595" s="85">
        <v>62</v>
      </c>
      <c r="P2595" s="80"/>
      <c r="Q2595" s="85">
        <v>1070</v>
      </c>
      <c r="R2595" s="85">
        <v>26</v>
      </c>
      <c r="S2595" s="79"/>
      <c r="T2595" s="80">
        <f t="shared" si="130"/>
        <v>0.46728971962616817</v>
      </c>
      <c r="U2595" s="80">
        <f t="shared" si="131"/>
        <v>1.4953271028037385</v>
      </c>
    </row>
    <row r="2596" spans="1:21">
      <c r="A2596" s="65" t="s">
        <v>2928</v>
      </c>
      <c r="B2596" s="36">
        <v>94.5</v>
      </c>
      <c r="C2596" s="36">
        <v>2.91</v>
      </c>
      <c r="D2596" s="79"/>
      <c r="E2596" s="70">
        <v>5.6947609999999997</v>
      </c>
      <c r="F2596" s="70">
        <v>0.1945818</v>
      </c>
      <c r="G2596" s="45">
        <v>7.3899999999999993E-2</v>
      </c>
      <c r="H2596" s="45">
        <v>2.7000000000000001E-3</v>
      </c>
      <c r="I2596" s="70">
        <v>0.19144</v>
      </c>
      <c r="J2596" s="85">
        <v>1041</v>
      </c>
      <c r="K2596" s="85">
        <v>15</v>
      </c>
      <c r="L2596" s="85">
        <v>1043</v>
      </c>
      <c r="M2596" s="85">
        <v>16</v>
      </c>
      <c r="N2596" s="85">
        <v>1038</v>
      </c>
      <c r="O2596" s="85">
        <v>37</v>
      </c>
      <c r="P2596" s="80"/>
      <c r="Q2596" s="85">
        <v>1043</v>
      </c>
      <c r="R2596" s="85">
        <v>16</v>
      </c>
      <c r="S2596" s="79"/>
      <c r="T2596" s="80">
        <f t="shared" si="130"/>
        <v>0.19175455417066153</v>
      </c>
      <c r="U2596" s="80">
        <f t="shared" si="131"/>
        <v>0.4793863854266539</v>
      </c>
    </row>
    <row r="2597" spans="1:21">
      <c r="A2597" s="35" t="s">
        <v>2927</v>
      </c>
      <c r="B2597" s="36">
        <v>95.4</v>
      </c>
      <c r="C2597" s="36">
        <v>2.61</v>
      </c>
      <c r="D2597" s="79"/>
      <c r="E2597" s="76">
        <v>5.5555555555555554</v>
      </c>
      <c r="F2597" s="76">
        <v>0.37037037037037041</v>
      </c>
      <c r="G2597" s="42">
        <v>7.8E-2</v>
      </c>
      <c r="H2597" s="42">
        <v>5.5999999999999999E-3</v>
      </c>
      <c r="I2597" s="70" t="s">
        <v>26</v>
      </c>
      <c r="J2597" s="85">
        <v>1093</v>
      </c>
      <c r="K2597" s="85">
        <v>33</v>
      </c>
      <c r="L2597" s="85">
        <v>1067</v>
      </c>
      <c r="M2597" s="85">
        <v>33</v>
      </c>
      <c r="N2597" s="85">
        <v>1146</v>
      </c>
      <c r="O2597" s="85">
        <v>71</v>
      </c>
      <c r="P2597" s="80"/>
      <c r="Q2597" s="85">
        <v>1063</v>
      </c>
      <c r="R2597" s="85">
        <v>33</v>
      </c>
      <c r="S2597" s="79"/>
      <c r="T2597" s="80">
        <f t="shared" si="130"/>
        <v>-2.4367385192127462</v>
      </c>
      <c r="U2597" s="80">
        <f t="shared" si="131"/>
        <v>-7.4039362699156506</v>
      </c>
    </row>
    <row r="2598" spans="1:21">
      <c r="A2598" s="65" t="s">
        <v>2926</v>
      </c>
      <c r="B2598" s="36">
        <v>57.8</v>
      </c>
      <c r="C2598" s="36">
        <v>2.81</v>
      </c>
      <c r="D2598" s="79"/>
      <c r="E2598" s="76">
        <v>5.617977528089888</v>
      </c>
      <c r="F2598" s="76">
        <v>0.37874005807347561</v>
      </c>
      <c r="G2598" s="42">
        <v>7.7299999999999994E-2</v>
      </c>
      <c r="H2598" s="42">
        <v>3.3999999999999998E-3</v>
      </c>
      <c r="I2598" s="70" t="s">
        <v>26</v>
      </c>
      <c r="J2598" s="85">
        <v>1080</v>
      </c>
      <c r="K2598" s="85">
        <v>27</v>
      </c>
      <c r="L2598" s="85">
        <v>1056</v>
      </c>
      <c r="M2598" s="85">
        <v>33</v>
      </c>
      <c r="N2598" s="85">
        <v>1128</v>
      </c>
      <c r="O2598" s="85">
        <v>44</v>
      </c>
      <c r="P2598" s="80"/>
      <c r="Q2598" s="85">
        <v>1053</v>
      </c>
      <c r="R2598" s="85">
        <v>33</v>
      </c>
      <c r="S2598" s="79"/>
      <c r="T2598" s="80">
        <f t="shared" si="130"/>
        <v>-2.2727272727272729</v>
      </c>
      <c r="U2598" s="80">
        <f t="shared" si="131"/>
        <v>-6.8181818181818175</v>
      </c>
    </row>
    <row r="2599" spans="1:21">
      <c r="A2599" s="35" t="s">
        <v>2925</v>
      </c>
      <c r="B2599" s="36">
        <v>79</v>
      </c>
      <c r="C2599" s="36">
        <v>2.79</v>
      </c>
      <c r="D2599" s="79"/>
      <c r="E2599" s="70">
        <v>5.6053811659192823</v>
      </c>
      <c r="F2599" s="70">
        <v>0.37704357618291134</v>
      </c>
      <c r="G2599" s="45">
        <v>7.4899999999999994E-2</v>
      </c>
      <c r="H2599" s="45">
        <v>4.4999999999999997E-3</v>
      </c>
      <c r="I2599" s="70" t="s">
        <v>26</v>
      </c>
      <c r="J2599" s="85">
        <v>1060</v>
      </c>
      <c r="K2599" s="85">
        <v>30</v>
      </c>
      <c r="L2599" s="85">
        <v>1058</v>
      </c>
      <c r="M2599" s="85">
        <v>33</v>
      </c>
      <c r="N2599" s="85">
        <v>1065</v>
      </c>
      <c r="O2599" s="85">
        <v>60</v>
      </c>
      <c r="P2599" s="80"/>
      <c r="Q2599" s="85">
        <v>1058</v>
      </c>
      <c r="R2599" s="85">
        <v>33</v>
      </c>
      <c r="S2599" s="79"/>
      <c r="T2599" s="80">
        <f t="shared" si="130"/>
        <v>-0.1890359168241966</v>
      </c>
      <c r="U2599" s="80">
        <f t="shared" si="131"/>
        <v>-0.66162570888468808</v>
      </c>
    </row>
    <row r="2600" spans="1:21">
      <c r="A2600" s="65" t="s">
        <v>2924</v>
      </c>
      <c r="B2600" s="44">
        <v>79.599999999999994</v>
      </c>
      <c r="C2600" s="44">
        <v>2.7</v>
      </c>
      <c r="D2600" s="79"/>
      <c r="E2600" s="76">
        <v>5.4614964500273073</v>
      </c>
      <c r="F2600" s="76">
        <v>0.27739987430504615</v>
      </c>
      <c r="G2600" s="42">
        <v>7.5999999999999998E-2</v>
      </c>
      <c r="H2600" s="42">
        <v>4.8999999999999998E-3</v>
      </c>
      <c r="I2600" s="70" t="s">
        <v>26</v>
      </c>
      <c r="J2600" s="85">
        <v>1087</v>
      </c>
      <c r="K2600" s="85">
        <v>27</v>
      </c>
      <c r="L2600" s="85">
        <v>1084</v>
      </c>
      <c r="M2600" s="85">
        <v>25</v>
      </c>
      <c r="N2600" s="85">
        <v>1094</v>
      </c>
      <c r="O2600" s="85">
        <v>65</v>
      </c>
      <c r="P2600" s="80"/>
      <c r="Q2600" s="85">
        <v>1083</v>
      </c>
      <c r="R2600" s="85">
        <v>25</v>
      </c>
      <c r="S2600" s="79"/>
      <c r="T2600" s="80">
        <f t="shared" si="130"/>
        <v>-0.27675276752767525</v>
      </c>
      <c r="U2600" s="80">
        <f t="shared" si="131"/>
        <v>-0.92250922509225086</v>
      </c>
    </row>
    <row r="2601" spans="1:21">
      <c r="A2601" s="35" t="s">
        <v>2922</v>
      </c>
      <c r="B2601" s="36">
        <v>81.5</v>
      </c>
      <c r="C2601" s="36">
        <v>2.68</v>
      </c>
      <c r="D2601" s="79"/>
      <c r="E2601" s="70">
        <v>5.6369790000000002</v>
      </c>
      <c r="F2601" s="70">
        <v>0.15252250000000001</v>
      </c>
      <c r="G2601" s="45">
        <v>7.6100000000000001E-2</v>
      </c>
      <c r="H2601" s="45">
        <v>2.5999999999999999E-3</v>
      </c>
      <c r="I2601" s="70">
        <v>0.41993000000000003</v>
      </c>
      <c r="J2601" s="85">
        <v>1067</v>
      </c>
      <c r="K2601" s="85">
        <v>11</v>
      </c>
      <c r="L2601" s="85">
        <v>1053</v>
      </c>
      <c r="M2601" s="85">
        <v>13</v>
      </c>
      <c r="N2601" s="85">
        <v>1097</v>
      </c>
      <c r="O2601" s="85">
        <v>34</v>
      </c>
      <c r="P2601" s="80"/>
      <c r="Q2601" s="85">
        <v>1051</v>
      </c>
      <c r="R2601" s="85">
        <v>13</v>
      </c>
      <c r="S2601" s="79"/>
      <c r="T2601" s="80">
        <f t="shared" si="130"/>
        <v>-1.3295346628679963</v>
      </c>
      <c r="U2601" s="80">
        <f t="shared" si="131"/>
        <v>-4.1785375118708457</v>
      </c>
    </row>
    <row r="2602" spans="1:21">
      <c r="A2602" s="65" t="s">
        <v>2921</v>
      </c>
      <c r="B2602" s="36">
        <v>79.7</v>
      </c>
      <c r="C2602" s="36">
        <v>2.7</v>
      </c>
      <c r="D2602" s="79"/>
      <c r="E2602" s="70">
        <v>5.6369790000000002</v>
      </c>
      <c r="F2602" s="70">
        <v>0.1366348</v>
      </c>
      <c r="G2602" s="45">
        <v>7.2700000000000001E-2</v>
      </c>
      <c r="H2602" s="45">
        <v>1.5E-3</v>
      </c>
      <c r="I2602" s="70">
        <v>0.12224</v>
      </c>
      <c r="J2602" s="85">
        <v>1037.2</v>
      </c>
      <c r="K2602" s="85">
        <v>9.6999999999999993</v>
      </c>
      <c r="L2602" s="85">
        <v>1053</v>
      </c>
      <c r="M2602" s="85">
        <v>12</v>
      </c>
      <c r="N2602" s="85">
        <v>1005</v>
      </c>
      <c r="O2602" s="85">
        <v>21</v>
      </c>
      <c r="P2602" s="80"/>
      <c r="Q2602" s="85">
        <v>1055</v>
      </c>
      <c r="R2602" s="85">
        <v>12</v>
      </c>
      <c r="S2602" s="79"/>
      <c r="T2602" s="80">
        <f t="shared" si="130"/>
        <v>1.5004748338081628</v>
      </c>
      <c r="U2602" s="80">
        <f t="shared" si="131"/>
        <v>4.5584045584045585</v>
      </c>
    </row>
    <row r="2603" spans="1:21">
      <c r="A2603" s="35" t="s">
        <v>2920</v>
      </c>
      <c r="B2603" s="44">
        <v>80.7</v>
      </c>
      <c r="C2603" s="44">
        <v>2.67</v>
      </c>
      <c r="D2603" s="79"/>
      <c r="E2603" s="76">
        <v>5.6148231330713081</v>
      </c>
      <c r="F2603" s="76">
        <v>0.24590466276224704</v>
      </c>
      <c r="G2603" s="42">
        <v>7.4399999999999994E-2</v>
      </c>
      <c r="H2603" s="42">
        <v>4.4999999999999997E-3</v>
      </c>
      <c r="I2603" s="70" t="s">
        <v>26</v>
      </c>
      <c r="J2603" s="85">
        <v>1055</v>
      </c>
      <c r="K2603" s="85">
        <v>24</v>
      </c>
      <c r="L2603" s="85">
        <v>1057</v>
      </c>
      <c r="M2603" s="85">
        <v>21</v>
      </c>
      <c r="N2603" s="85">
        <v>1051</v>
      </c>
      <c r="O2603" s="85">
        <v>61</v>
      </c>
      <c r="P2603" s="80"/>
      <c r="Q2603" s="85">
        <v>1057</v>
      </c>
      <c r="R2603" s="85">
        <v>21</v>
      </c>
      <c r="S2603" s="79"/>
      <c r="T2603" s="80">
        <f t="shared" si="130"/>
        <v>0.1892147587511826</v>
      </c>
      <c r="U2603" s="80">
        <f t="shared" si="131"/>
        <v>0.56764427625354774</v>
      </c>
    </row>
    <row r="2604" spans="1:21">
      <c r="A2604" s="65" t="s">
        <v>2919</v>
      </c>
      <c r="B2604" s="36">
        <v>91.3</v>
      </c>
      <c r="C2604" s="36">
        <v>2.75</v>
      </c>
      <c r="D2604" s="79"/>
      <c r="E2604" s="76">
        <v>5.5803571428571432</v>
      </c>
      <c r="F2604" s="76">
        <v>0.20241250797193874</v>
      </c>
      <c r="G2604" s="42">
        <v>7.4700000000000003E-2</v>
      </c>
      <c r="H2604" s="42">
        <v>3.0000000000000001E-3</v>
      </c>
      <c r="I2604" s="70" t="s">
        <v>26</v>
      </c>
      <c r="J2604" s="85">
        <v>1062</v>
      </c>
      <c r="K2604" s="85">
        <v>18</v>
      </c>
      <c r="L2604" s="85">
        <v>1063</v>
      </c>
      <c r="M2604" s="85">
        <v>18</v>
      </c>
      <c r="N2604" s="85">
        <v>1060</v>
      </c>
      <c r="O2604" s="85">
        <v>40</v>
      </c>
      <c r="P2604" s="80"/>
      <c r="Q2604" s="85">
        <v>1063</v>
      </c>
      <c r="R2604" s="85">
        <v>18</v>
      </c>
      <c r="S2604" s="79"/>
      <c r="T2604" s="80">
        <f t="shared" si="130"/>
        <v>9.4073377234242708E-2</v>
      </c>
      <c r="U2604" s="80">
        <f t="shared" si="131"/>
        <v>0.28222013170272814</v>
      </c>
    </row>
    <row r="2605" spans="1:21">
      <c r="A2605" s="35" t="s">
        <v>2918</v>
      </c>
      <c r="B2605" s="36">
        <v>94</v>
      </c>
      <c r="C2605" s="36">
        <v>2.569</v>
      </c>
      <c r="D2605" s="79"/>
      <c r="E2605" s="70">
        <v>5.5710306406685239</v>
      </c>
      <c r="F2605" s="70">
        <v>0.37243658879121055</v>
      </c>
      <c r="G2605" s="45">
        <v>7.3599999999999999E-2</v>
      </c>
      <c r="H2605" s="45">
        <v>3.8999999999999998E-3</v>
      </c>
      <c r="I2605" s="70" t="s">
        <v>26</v>
      </c>
      <c r="J2605" s="85">
        <v>1053</v>
      </c>
      <c r="K2605" s="85">
        <v>28</v>
      </c>
      <c r="L2605" s="85">
        <v>1064</v>
      </c>
      <c r="M2605" s="85">
        <v>33</v>
      </c>
      <c r="N2605" s="85">
        <v>1030</v>
      </c>
      <c r="O2605" s="85">
        <v>54</v>
      </c>
      <c r="P2605" s="80"/>
      <c r="Q2605" s="85">
        <v>1066</v>
      </c>
      <c r="R2605" s="85">
        <v>33</v>
      </c>
      <c r="S2605" s="79"/>
      <c r="T2605" s="80">
        <f t="shared" si="130"/>
        <v>1.0338345864661653</v>
      </c>
      <c r="U2605" s="80">
        <f t="shared" si="131"/>
        <v>3.1954887218045109</v>
      </c>
    </row>
    <row r="2606" spans="1:21">
      <c r="A2606" s="65" t="s">
        <v>2917</v>
      </c>
      <c r="B2606" s="36">
        <v>61.6</v>
      </c>
      <c r="C2606" s="36">
        <v>2.56</v>
      </c>
      <c r="D2606" s="79"/>
      <c r="E2606" s="76">
        <v>5.5248618784530388</v>
      </c>
      <c r="F2606" s="76">
        <v>0.39681328408778727</v>
      </c>
      <c r="G2606" s="42">
        <v>7.5999999999999998E-2</v>
      </c>
      <c r="H2606" s="42">
        <v>5.4000000000000003E-3</v>
      </c>
      <c r="I2606" s="70" t="s">
        <v>26</v>
      </c>
      <c r="J2606" s="85">
        <v>1080</v>
      </c>
      <c r="K2606" s="85">
        <v>34</v>
      </c>
      <c r="L2606" s="85">
        <v>1072</v>
      </c>
      <c r="M2606" s="85">
        <v>35</v>
      </c>
      <c r="N2606" s="85">
        <v>1094</v>
      </c>
      <c r="O2606" s="85">
        <v>71</v>
      </c>
      <c r="P2606" s="80"/>
      <c r="Q2606" s="85">
        <v>1071</v>
      </c>
      <c r="R2606" s="85">
        <v>35</v>
      </c>
      <c r="S2606" s="79"/>
      <c r="T2606" s="80">
        <f t="shared" si="130"/>
        <v>-0.74626865671641784</v>
      </c>
      <c r="U2606" s="80">
        <f t="shared" si="131"/>
        <v>-2.0522388059701493</v>
      </c>
    </row>
    <row r="2607" spans="1:21">
      <c r="A2607" s="35" t="s">
        <v>2916</v>
      </c>
      <c r="B2607" s="36">
        <v>79.7</v>
      </c>
      <c r="C2607" s="36">
        <v>2.69</v>
      </c>
      <c r="D2607" s="79"/>
      <c r="E2607" s="70">
        <v>5.6274620000000004</v>
      </c>
      <c r="F2607" s="70">
        <v>0.13300699999999999</v>
      </c>
      <c r="G2607" s="45">
        <v>7.3899999999999993E-2</v>
      </c>
      <c r="H2607" s="45">
        <v>2.2000000000000001E-3</v>
      </c>
      <c r="I2607" s="70">
        <v>0.45118999999999998</v>
      </c>
      <c r="J2607" s="85">
        <v>1049</v>
      </c>
      <c r="K2607" s="85">
        <v>9.3000000000000007</v>
      </c>
      <c r="L2607" s="85">
        <v>1054</v>
      </c>
      <c r="M2607" s="85">
        <v>11</v>
      </c>
      <c r="N2607" s="85">
        <v>1038</v>
      </c>
      <c r="O2607" s="85">
        <v>30</v>
      </c>
      <c r="P2607" s="80"/>
      <c r="Q2607" s="85">
        <v>1055</v>
      </c>
      <c r="R2607" s="85">
        <v>12</v>
      </c>
      <c r="S2607" s="79"/>
      <c r="T2607" s="80">
        <f t="shared" si="130"/>
        <v>0.47438330170777987</v>
      </c>
      <c r="U2607" s="80">
        <f t="shared" si="131"/>
        <v>1.5180265654648957</v>
      </c>
    </row>
    <row r="2608" spans="1:21">
      <c r="A2608" s="65" t="s">
        <v>2915</v>
      </c>
      <c r="B2608" s="44">
        <v>84.2</v>
      </c>
      <c r="C2608" s="44">
        <v>2.83</v>
      </c>
      <c r="D2608" s="79"/>
      <c r="E2608" s="76">
        <v>5.6497175141242941</v>
      </c>
      <c r="F2608" s="76">
        <v>0.31919307989402801</v>
      </c>
      <c r="G2608" s="42">
        <v>7.2900000000000006E-2</v>
      </c>
      <c r="H2608" s="42">
        <v>5.3E-3</v>
      </c>
      <c r="I2608" s="70" t="s">
        <v>26</v>
      </c>
      <c r="J2608" s="85">
        <v>1038</v>
      </c>
      <c r="K2608" s="85">
        <v>30</v>
      </c>
      <c r="L2608" s="85">
        <v>1051</v>
      </c>
      <c r="M2608" s="85">
        <v>27</v>
      </c>
      <c r="N2608" s="85">
        <v>1010</v>
      </c>
      <c r="O2608" s="85">
        <v>74</v>
      </c>
      <c r="P2608" s="80"/>
      <c r="Q2608" s="85">
        <v>1052</v>
      </c>
      <c r="R2608" s="85">
        <v>27</v>
      </c>
      <c r="S2608" s="79"/>
      <c r="T2608" s="80">
        <f t="shared" si="130"/>
        <v>1.2369172216936251</v>
      </c>
      <c r="U2608" s="80">
        <f t="shared" si="131"/>
        <v>3.9010466222645097</v>
      </c>
    </row>
    <row r="2609" spans="1:21">
      <c r="A2609" s="35" t="s">
        <v>2914</v>
      </c>
      <c r="B2609" s="36">
        <v>92</v>
      </c>
      <c r="C2609" s="36">
        <v>2.7949999999999999</v>
      </c>
      <c r="D2609" s="79"/>
      <c r="E2609" s="70">
        <v>5.6338028169014089</v>
      </c>
      <c r="F2609" s="70">
        <v>0.38087681015671498</v>
      </c>
      <c r="G2609" s="45">
        <v>7.8200000000000006E-2</v>
      </c>
      <c r="H2609" s="45">
        <v>4.4999999999999997E-3</v>
      </c>
      <c r="I2609" s="70" t="s">
        <v>26</v>
      </c>
      <c r="J2609" s="85">
        <v>1086</v>
      </c>
      <c r="K2609" s="85">
        <v>30</v>
      </c>
      <c r="L2609" s="85">
        <v>1053</v>
      </c>
      <c r="M2609" s="85">
        <v>33</v>
      </c>
      <c r="N2609" s="85">
        <v>1151</v>
      </c>
      <c r="O2609" s="85">
        <v>57</v>
      </c>
      <c r="P2609" s="80"/>
      <c r="Q2609" s="85">
        <v>1049</v>
      </c>
      <c r="R2609" s="85">
        <v>33</v>
      </c>
      <c r="S2609" s="79"/>
      <c r="T2609" s="80">
        <f t="shared" si="130"/>
        <v>-3.133903133903134</v>
      </c>
      <c r="U2609" s="80">
        <f t="shared" si="131"/>
        <v>-9.3067426400759743</v>
      </c>
    </row>
    <row r="2610" spans="1:21">
      <c r="A2610" s="65" t="s">
        <v>2913</v>
      </c>
      <c r="B2610" s="36">
        <v>60.2</v>
      </c>
      <c r="C2610" s="36">
        <v>2.64</v>
      </c>
      <c r="D2610" s="79"/>
      <c r="E2610" s="70">
        <v>5.4229934924078087</v>
      </c>
      <c r="F2610" s="70">
        <v>0.41172401786176427</v>
      </c>
      <c r="G2610" s="45">
        <v>7.6100000000000001E-2</v>
      </c>
      <c r="H2610" s="45">
        <v>4.7999999999999996E-3</v>
      </c>
      <c r="I2610" s="70" t="s">
        <v>26</v>
      </c>
      <c r="J2610" s="85">
        <v>1093</v>
      </c>
      <c r="K2610" s="85">
        <v>33</v>
      </c>
      <c r="L2610" s="85">
        <v>1091</v>
      </c>
      <c r="M2610" s="85">
        <v>38</v>
      </c>
      <c r="N2610" s="85">
        <v>1097</v>
      </c>
      <c r="O2610" s="85">
        <v>63</v>
      </c>
      <c r="P2610" s="80"/>
      <c r="Q2610" s="85">
        <v>1091</v>
      </c>
      <c r="R2610" s="85">
        <v>38</v>
      </c>
      <c r="S2610" s="79"/>
      <c r="T2610" s="80">
        <f t="shared" si="130"/>
        <v>-0.18331805682859761</v>
      </c>
      <c r="U2610" s="80">
        <f t="shared" si="131"/>
        <v>-0.54995417048579287</v>
      </c>
    </row>
    <row r="2611" spans="1:21">
      <c r="A2611" s="35" t="s">
        <v>2911</v>
      </c>
      <c r="B2611" s="36">
        <v>77.7</v>
      </c>
      <c r="C2611" s="36">
        <v>2.77</v>
      </c>
      <c r="D2611" s="79"/>
      <c r="E2611" s="70">
        <v>5.5586440000000001</v>
      </c>
      <c r="F2611" s="70">
        <v>0.15758249999999999</v>
      </c>
      <c r="G2611" s="45">
        <v>7.5899999999999995E-2</v>
      </c>
      <c r="H2611" s="45">
        <v>2.3E-3</v>
      </c>
      <c r="I2611" s="70">
        <v>0.20712</v>
      </c>
      <c r="J2611" s="85">
        <v>1075</v>
      </c>
      <c r="K2611" s="85">
        <v>12</v>
      </c>
      <c r="L2611" s="85">
        <v>1066</v>
      </c>
      <c r="M2611" s="85">
        <v>14</v>
      </c>
      <c r="N2611" s="85">
        <v>1092</v>
      </c>
      <c r="O2611" s="85">
        <v>30</v>
      </c>
      <c r="P2611" s="80"/>
      <c r="Q2611" s="85">
        <v>1065</v>
      </c>
      <c r="R2611" s="85">
        <v>14</v>
      </c>
      <c r="S2611" s="79"/>
      <c r="T2611" s="80">
        <f t="shared" si="130"/>
        <v>-0.84427767354596628</v>
      </c>
      <c r="U2611" s="80">
        <f t="shared" si="131"/>
        <v>-2.4390243902439024</v>
      </c>
    </row>
    <row r="2612" spans="1:21">
      <c r="A2612" s="65" t="s">
        <v>2910</v>
      </c>
      <c r="B2612" s="44">
        <v>82.5</v>
      </c>
      <c r="C2612" s="44">
        <v>2.77</v>
      </c>
      <c r="D2612" s="79"/>
      <c r="E2612" s="76">
        <v>5.5865921787709496</v>
      </c>
      <c r="F2612" s="76">
        <v>0.34331013389095222</v>
      </c>
      <c r="G2612" s="42">
        <v>7.8200000000000006E-2</v>
      </c>
      <c r="H2612" s="42">
        <v>5.4999999999999997E-3</v>
      </c>
      <c r="I2612" s="70" t="s">
        <v>26</v>
      </c>
      <c r="J2612" s="85">
        <v>1091</v>
      </c>
      <c r="K2612" s="85">
        <v>31</v>
      </c>
      <c r="L2612" s="85">
        <v>1062</v>
      </c>
      <c r="M2612" s="85">
        <v>30</v>
      </c>
      <c r="N2612" s="85">
        <v>1151</v>
      </c>
      <c r="O2612" s="85">
        <v>70</v>
      </c>
      <c r="P2612" s="80"/>
      <c r="Q2612" s="85">
        <v>1057</v>
      </c>
      <c r="R2612" s="85">
        <v>30</v>
      </c>
      <c r="S2612" s="79"/>
      <c r="T2612" s="80">
        <f t="shared" si="130"/>
        <v>-2.7306967984934087</v>
      </c>
      <c r="U2612" s="80">
        <f t="shared" si="131"/>
        <v>-8.3804143126177024</v>
      </c>
    </row>
    <row r="2613" spans="1:21">
      <c r="A2613" s="35" t="s">
        <v>2909</v>
      </c>
      <c r="B2613" s="36">
        <v>85.2</v>
      </c>
      <c r="C2613" s="36">
        <v>2.74</v>
      </c>
      <c r="D2613" s="79"/>
      <c r="E2613" s="76">
        <v>5.5493895671476139</v>
      </c>
      <c r="F2613" s="76">
        <v>0.30487767322287113</v>
      </c>
      <c r="G2613" s="42">
        <v>7.3200000000000001E-2</v>
      </c>
      <c r="H2613" s="42">
        <v>4.1000000000000003E-3</v>
      </c>
      <c r="I2613" s="70" t="s">
        <v>26</v>
      </c>
      <c r="J2613" s="85">
        <v>1052</v>
      </c>
      <c r="K2613" s="85">
        <v>26</v>
      </c>
      <c r="L2613" s="85">
        <v>1068</v>
      </c>
      <c r="M2613" s="85">
        <v>27</v>
      </c>
      <c r="N2613" s="85">
        <v>1019</v>
      </c>
      <c r="O2613" s="85">
        <v>57</v>
      </c>
      <c r="P2613" s="80"/>
      <c r="Q2613" s="85">
        <v>1070</v>
      </c>
      <c r="R2613" s="85">
        <v>27</v>
      </c>
      <c r="S2613" s="79"/>
      <c r="T2613" s="80">
        <f t="shared" si="130"/>
        <v>1.4981273408239701</v>
      </c>
      <c r="U2613" s="80">
        <f t="shared" si="131"/>
        <v>4.5880149812734086</v>
      </c>
    </row>
    <row r="2614" spans="1:21">
      <c r="A2614" s="65" t="s">
        <v>2908</v>
      </c>
      <c r="B2614" s="44">
        <v>81.099999999999994</v>
      </c>
      <c r="C2614" s="44">
        <v>2.64</v>
      </c>
      <c r="D2614" s="79"/>
      <c r="E2614" s="76">
        <v>5.5865921787709496</v>
      </c>
      <c r="F2614" s="76">
        <v>0.34331013389095222</v>
      </c>
      <c r="G2614" s="42">
        <v>7.6600000000000001E-2</v>
      </c>
      <c r="H2614" s="42">
        <v>6.3E-3</v>
      </c>
      <c r="I2614" s="70" t="s">
        <v>26</v>
      </c>
      <c r="J2614" s="85">
        <v>1077</v>
      </c>
      <c r="K2614" s="85">
        <v>34</v>
      </c>
      <c r="L2614" s="85">
        <v>1062</v>
      </c>
      <c r="M2614" s="85">
        <v>30</v>
      </c>
      <c r="N2614" s="85">
        <v>1110</v>
      </c>
      <c r="O2614" s="85">
        <v>82</v>
      </c>
      <c r="P2614" s="80"/>
      <c r="Q2614" s="85">
        <v>1059</v>
      </c>
      <c r="R2614" s="85">
        <v>30</v>
      </c>
      <c r="S2614" s="79"/>
      <c r="T2614" s="80">
        <f t="shared" si="130"/>
        <v>-1.4124293785310735</v>
      </c>
      <c r="U2614" s="80">
        <f t="shared" si="131"/>
        <v>-4.5197740112994351</v>
      </c>
    </row>
    <row r="2615" spans="1:21">
      <c r="A2615" s="35" t="s">
        <v>2907</v>
      </c>
      <c r="B2615" s="36">
        <v>82</v>
      </c>
      <c r="C2615" s="36">
        <v>2.59</v>
      </c>
      <c r="D2615" s="79"/>
      <c r="E2615" s="70">
        <v>5.5834729999999997</v>
      </c>
      <c r="F2615" s="70">
        <v>0.1122306</v>
      </c>
      <c r="G2615" s="45">
        <v>8.5800000000000001E-2</v>
      </c>
      <c r="H2615" s="45">
        <v>2.5999999999999999E-3</v>
      </c>
      <c r="I2615" s="70">
        <v>0.16742000000000001</v>
      </c>
      <c r="J2615" s="85">
        <v>1155</v>
      </c>
      <c r="K2615" s="85">
        <v>12</v>
      </c>
      <c r="L2615" s="85">
        <v>1062.0999999999999</v>
      </c>
      <c r="M2615" s="85">
        <v>9.8000000000000007</v>
      </c>
      <c r="N2615" s="85">
        <v>1333</v>
      </c>
      <c r="O2615" s="85">
        <v>29</v>
      </c>
      <c r="P2615" s="80"/>
      <c r="Q2615" s="85">
        <v>1048.5999999999999</v>
      </c>
      <c r="R2615" s="85">
        <v>9.6999999999999993</v>
      </c>
      <c r="S2615" s="79"/>
      <c r="T2615" s="80">
        <f t="shared" si="130"/>
        <v>-8.7468223331136521</v>
      </c>
      <c r="U2615" s="80">
        <f t="shared" si="131"/>
        <v>-25.506072874493942</v>
      </c>
    </row>
    <row r="2616" spans="1:21">
      <c r="A2616" s="65" t="s">
        <v>2906</v>
      </c>
      <c r="B2616" s="36">
        <v>82</v>
      </c>
      <c r="C2616" s="36">
        <v>2.5099999999999998</v>
      </c>
      <c r="D2616" s="79"/>
      <c r="E2616" s="76">
        <v>5.5555555555555554</v>
      </c>
      <c r="F2616" s="76">
        <v>0.4320987654320988</v>
      </c>
      <c r="G2616" s="42">
        <v>7.8299999999999995E-2</v>
      </c>
      <c r="H2616" s="42">
        <v>6.4000000000000003E-3</v>
      </c>
      <c r="I2616" s="70" t="s">
        <v>26</v>
      </c>
      <c r="J2616" s="85">
        <v>1096</v>
      </c>
      <c r="K2616" s="85">
        <v>38</v>
      </c>
      <c r="L2616" s="85">
        <v>1067</v>
      </c>
      <c r="M2616" s="85">
        <v>38</v>
      </c>
      <c r="N2616" s="85">
        <v>1154</v>
      </c>
      <c r="O2616" s="85">
        <v>81</v>
      </c>
      <c r="P2616" s="80"/>
      <c r="Q2616" s="85">
        <v>1063</v>
      </c>
      <c r="R2616" s="85">
        <v>38</v>
      </c>
      <c r="S2616" s="79"/>
      <c r="T2616" s="80">
        <f t="shared" si="130"/>
        <v>-2.7179006560449857</v>
      </c>
      <c r="U2616" s="80">
        <f t="shared" si="131"/>
        <v>-8.153701968134957</v>
      </c>
    </row>
    <row r="2617" spans="1:21">
      <c r="A2617" s="35" t="s">
        <v>2905</v>
      </c>
      <c r="B2617" s="36">
        <v>116</v>
      </c>
      <c r="C2617" s="36">
        <v>2.3570000000000002</v>
      </c>
      <c r="D2617" s="79"/>
      <c r="E2617" s="70">
        <v>5.8479532163742682</v>
      </c>
      <c r="F2617" s="70">
        <v>0.444581238671728</v>
      </c>
      <c r="G2617" s="45">
        <v>7.2499999999999995E-2</v>
      </c>
      <c r="H2617" s="45">
        <v>4.7000000000000002E-3</v>
      </c>
      <c r="I2617" s="70" t="s">
        <v>26</v>
      </c>
      <c r="J2617" s="85">
        <v>1012</v>
      </c>
      <c r="K2617" s="85">
        <v>32</v>
      </c>
      <c r="L2617" s="85">
        <v>1018</v>
      </c>
      <c r="M2617" s="85">
        <v>36</v>
      </c>
      <c r="N2617" s="85">
        <v>999</v>
      </c>
      <c r="O2617" s="85">
        <v>66</v>
      </c>
      <c r="P2617" s="80"/>
      <c r="Q2617" s="85">
        <v>1018</v>
      </c>
      <c r="R2617" s="85">
        <v>36</v>
      </c>
      <c r="S2617" s="79"/>
      <c r="T2617" s="80">
        <f t="shared" si="130"/>
        <v>0.58939096267190572</v>
      </c>
      <c r="U2617" s="80">
        <f t="shared" si="131"/>
        <v>1.8664047151277015</v>
      </c>
    </row>
    <row r="2618" spans="1:21">
      <c r="A2618" s="65" t="s">
        <v>2904</v>
      </c>
      <c r="B2618" s="36">
        <v>69.5</v>
      </c>
      <c r="C2618" s="36">
        <v>2.59</v>
      </c>
      <c r="D2618" s="79"/>
      <c r="E2618" s="76">
        <v>5.9880239520958076</v>
      </c>
      <c r="F2618" s="76">
        <v>0.43027717021047718</v>
      </c>
      <c r="G2618" s="42">
        <v>7.0400000000000004E-2</v>
      </c>
      <c r="H2618" s="42">
        <v>5.7999999999999996E-3</v>
      </c>
      <c r="I2618" s="70" t="s">
        <v>26</v>
      </c>
      <c r="J2618" s="85">
        <v>978</v>
      </c>
      <c r="K2618" s="85">
        <v>34</v>
      </c>
      <c r="L2618" s="85">
        <v>996</v>
      </c>
      <c r="M2618" s="85">
        <v>33</v>
      </c>
      <c r="N2618" s="85">
        <v>939</v>
      </c>
      <c r="O2618" s="85">
        <v>84</v>
      </c>
      <c r="P2618" s="80"/>
      <c r="Q2618" s="85">
        <v>998</v>
      </c>
      <c r="R2618" s="85">
        <v>33</v>
      </c>
      <c r="S2618" s="79"/>
      <c r="T2618" s="80">
        <f t="shared" si="130"/>
        <v>1.8072289156626504</v>
      </c>
      <c r="U2618" s="80">
        <f t="shared" si="131"/>
        <v>5.7228915662650603</v>
      </c>
    </row>
    <row r="2619" spans="1:21">
      <c r="A2619" s="35" t="s">
        <v>2903</v>
      </c>
      <c r="B2619" s="44">
        <v>77.7</v>
      </c>
      <c r="C2619" s="44">
        <v>2.67</v>
      </c>
      <c r="D2619" s="79"/>
      <c r="E2619" s="76">
        <v>5.5679287305122491</v>
      </c>
      <c r="F2619" s="76">
        <v>0.24801464278450999</v>
      </c>
      <c r="G2619" s="42">
        <v>7.3200000000000001E-2</v>
      </c>
      <c r="H2619" s="42">
        <v>5.5999999999999999E-3</v>
      </c>
      <c r="I2619" s="70" t="s">
        <v>26</v>
      </c>
      <c r="J2619" s="85">
        <v>1050</v>
      </c>
      <c r="K2619" s="85">
        <v>29</v>
      </c>
      <c r="L2619" s="85">
        <v>1065</v>
      </c>
      <c r="M2619" s="85">
        <v>22</v>
      </c>
      <c r="N2619" s="85">
        <v>1019</v>
      </c>
      <c r="O2619" s="85">
        <v>77</v>
      </c>
      <c r="P2619" s="80"/>
      <c r="Q2619" s="85">
        <v>1067</v>
      </c>
      <c r="R2619" s="85">
        <v>22</v>
      </c>
      <c r="S2619" s="79"/>
      <c r="T2619" s="80">
        <f t="shared" si="130"/>
        <v>1.4084507042253522</v>
      </c>
      <c r="U2619" s="80">
        <f t="shared" si="131"/>
        <v>4.31924882629108</v>
      </c>
    </row>
    <row r="2620" spans="1:21">
      <c r="A2620" s="65" t="s">
        <v>2902</v>
      </c>
      <c r="B2620" s="36">
        <v>79</v>
      </c>
      <c r="C2620" s="36">
        <v>2.5950000000000002</v>
      </c>
      <c r="D2620" s="79"/>
      <c r="E2620" s="70">
        <v>5.6274620146314014</v>
      </c>
      <c r="F2620" s="70">
        <v>0.3800199447134317</v>
      </c>
      <c r="G2620" s="45">
        <v>7.5399999999999995E-2</v>
      </c>
      <c r="H2620" s="45">
        <v>5.4000000000000003E-3</v>
      </c>
      <c r="I2620" s="70" t="s">
        <v>26</v>
      </c>
      <c r="J2620" s="85">
        <v>1062</v>
      </c>
      <c r="K2620" s="85">
        <v>32</v>
      </c>
      <c r="L2620" s="85">
        <v>1054</v>
      </c>
      <c r="M2620" s="85">
        <v>33</v>
      </c>
      <c r="N2620" s="85">
        <v>1078</v>
      </c>
      <c r="O2620" s="85">
        <v>72</v>
      </c>
      <c r="P2620" s="80"/>
      <c r="Q2620" s="85">
        <v>1053</v>
      </c>
      <c r="R2620" s="85">
        <v>33</v>
      </c>
      <c r="S2620" s="79"/>
      <c r="T2620" s="80">
        <f t="shared" si="130"/>
        <v>-0.75901328273244784</v>
      </c>
      <c r="U2620" s="80">
        <f t="shared" si="131"/>
        <v>-2.2770398481973433</v>
      </c>
    </row>
    <row r="2621" spans="1:21">
      <c r="A2621" s="35" t="s">
        <v>2900</v>
      </c>
      <c r="B2621" s="36">
        <v>81.099999999999994</v>
      </c>
      <c r="C2621" s="36">
        <v>2.71</v>
      </c>
      <c r="D2621" s="79"/>
      <c r="E2621" s="70">
        <v>5.6148230000000003</v>
      </c>
      <c r="F2621" s="70">
        <v>0.1450207</v>
      </c>
      <c r="G2621" s="45">
        <v>7.3300000000000004E-2</v>
      </c>
      <c r="H2621" s="45">
        <v>2.0999999999999999E-3</v>
      </c>
      <c r="I2621" s="70">
        <v>0.47959000000000002</v>
      </c>
      <c r="J2621" s="85">
        <v>1045.2</v>
      </c>
      <c r="K2621" s="85">
        <v>9.1</v>
      </c>
      <c r="L2621" s="85">
        <v>1057</v>
      </c>
      <c r="M2621" s="85">
        <v>13</v>
      </c>
      <c r="N2621" s="85">
        <v>1021</v>
      </c>
      <c r="O2621" s="85">
        <v>29</v>
      </c>
      <c r="P2621" s="80"/>
      <c r="Q2621" s="85">
        <v>1058</v>
      </c>
      <c r="R2621" s="85">
        <v>13</v>
      </c>
      <c r="S2621" s="79"/>
      <c r="T2621" s="80">
        <f t="shared" si="130"/>
        <v>1.1163670766319731</v>
      </c>
      <c r="U2621" s="80">
        <f t="shared" si="131"/>
        <v>3.4058656575212871</v>
      </c>
    </row>
    <row r="2622" spans="1:21">
      <c r="A2622" s="65" t="s">
        <v>2899</v>
      </c>
      <c r="B2622" s="36">
        <v>79.599999999999994</v>
      </c>
      <c r="C2622" s="36">
        <v>2.63</v>
      </c>
      <c r="D2622" s="79"/>
      <c r="E2622" s="70">
        <v>5.5865919999999996</v>
      </c>
      <c r="F2622" s="70">
        <v>0.112356</v>
      </c>
      <c r="G2622" s="45">
        <v>7.2900000000000006E-2</v>
      </c>
      <c r="H2622" s="45">
        <v>2.8E-3</v>
      </c>
      <c r="I2622" s="70">
        <v>0.51958000000000004</v>
      </c>
      <c r="J2622" s="85">
        <v>1045</v>
      </c>
      <c r="K2622" s="85">
        <v>11</v>
      </c>
      <c r="L2622" s="85">
        <v>1061.5</v>
      </c>
      <c r="M2622" s="85">
        <v>9.8000000000000007</v>
      </c>
      <c r="N2622" s="85">
        <v>1010</v>
      </c>
      <c r="O2622" s="85">
        <v>39</v>
      </c>
      <c r="P2622" s="80"/>
      <c r="Q2622" s="85">
        <v>1063.8</v>
      </c>
      <c r="R2622" s="85">
        <v>9.9</v>
      </c>
      <c r="S2622" s="79"/>
      <c r="T2622" s="80">
        <f t="shared" si="130"/>
        <v>1.5544041450777202</v>
      </c>
      <c r="U2622" s="80">
        <f t="shared" si="131"/>
        <v>4.8516250588789456</v>
      </c>
    </row>
    <row r="2623" spans="1:21">
      <c r="A2623" s="35" t="s">
        <v>2935</v>
      </c>
      <c r="B2623" s="36">
        <v>85</v>
      </c>
      <c r="C2623" s="36">
        <v>2.6419999999999999</v>
      </c>
      <c r="D2623" s="79"/>
      <c r="E2623" s="70">
        <v>5.6116722783389452</v>
      </c>
      <c r="F2623" s="70">
        <v>0.37789038911373368</v>
      </c>
      <c r="G2623" s="45">
        <v>7.6100000000000001E-2</v>
      </c>
      <c r="H2623" s="45">
        <v>5.0000000000000001E-3</v>
      </c>
      <c r="I2623" s="70" t="s">
        <v>26</v>
      </c>
      <c r="J2623" s="85">
        <v>1070</v>
      </c>
      <c r="K2623" s="85">
        <v>31</v>
      </c>
      <c r="L2623" s="85">
        <v>1057</v>
      </c>
      <c r="M2623" s="85">
        <v>33</v>
      </c>
      <c r="N2623" s="85">
        <v>1097</v>
      </c>
      <c r="O2623" s="85">
        <v>66</v>
      </c>
      <c r="P2623" s="80"/>
      <c r="Q2623" s="85">
        <v>1055</v>
      </c>
      <c r="R2623" s="85">
        <v>33</v>
      </c>
      <c r="S2623" s="79"/>
      <c r="T2623" s="80">
        <f t="shared" si="130"/>
        <v>-1.229895931882687</v>
      </c>
      <c r="U2623" s="80">
        <f t="shared" si="131"/>
        <v>-3.7842951750236518</v>
      </c>
    </row>
    <row r="2624" spans="1:21">
      <c r="A2624" s="65" t="s">
        <v>2936</v>
      </c>
      <c r="B2624" s="36">
        <v>85.1</v>
      </c>
      <c r="C2624" s="36">
        <v>2.5099999999999998</v>
      </c>
      <c r="D2624" s="79"/>
      <c r="E2624" s="76">
        <v>5.5493895671476139</v>
      </c>
      <c r="F2624" s="76">
        <v>0.27100237619810769</v>
      </c>
      <c r="G2624" s="42">
        <v>7.0599999999999996E-2</v>
      </c>
      <c r="H2624" s="42">
        <v>3.2000000000000002E-3</v>
      </c>
      <c r="I2624" s="70" t="s">
        <v>26</v>
      </c>
      <c r="J2624" s="85">
        <v>1028</v>
      </c>
      <c r="K2624" s="85">
        <v>22</v>
      </c>
      <c r="L2624" s="85">
        <v>1068</v>
      </c>
      <c r="M2624" s="85">
        <v>24</v>
      </c>
      <c r="N2624" s="85">
        <v>945</v>
      </c>
      <c r="O2624" s="85">
        <v>46</v>
      </c>
      <c r="P2624" s="80"/>
      <c r="Q2624" s="85">
        <v>1073</v>
      </c>
      <c r="R2624" s="85">
        <v>24</v>
      </c>
      <c r="S2624" s="79"/>
      <c r="T2624" s="80">
        <f t="shared" si="130"/>
        <v>3.7453183520599254</v>
      </c>
      <c r="U2624" s="80">
        <f t="shared" si="131"/>
        <v>11.51685393258427</v>
      </c>
    </row>
    <row r="2625" spans="1:21">
      <c r="A2625" s="35" t="s">
        <v>2937</v>
      </c>
      <c r="B2625" s="44">
        <v>106.7</v>
      </c>
      <c r="C2625" s="44">
        <v>2.82</v>
      </c>
      <c r="D2625" s="79"/>
      <c r="E2625" s="76">
        <v>5.5865921787709496</v>
      </c>
      <c r="F2625" s="76">
        <v>0.37452014606285694</v>
      </c>
      <c r="G2625" s="42">
        <v>7.22E-2</v>
      </c>
      <c r="H2625" s="42">
        <v>5.4999999999999997E-3</v>
      </c>
      <c r="I2625" s="70" t="s">
        <v>26</v>
      </c>
      <c r="J2625" s="85">
        <v>1039</v>
      </c>
      <c r="K2625" s="85">
        <v>33</v>
      </c>
      <c r="L2625" s="85">
        <v>1062</v>
      </c>
      <c r="M2625" s="85">
        <v>33</v>
      </c>
      <c r="N2625" s="85">
        <v>991</v>
      </c>
      <c r="O2625" s="85">
        <v>77</v>
      </c>
      <c r="P2625" s="80"/>
      <c r="Q2625" s="85">
        <v>1065</v>
      </c>
      <c r="R2625" s="85">
        <v>33</v>
      </c>
      <c r="S2625" s="79"/>
      <c r="T2625" s="80">
        <f t="shared" si="130"/>
        <v>2.1657250470809792</v>
      </c>
      <c r="U2625" s="80">
        <f t="shared" si="131"/>
        <v>6.6854990583804144</v>
      </c>
    </row>
    <row r="2626" spans="1:21">
      <c r="A2626" s="65" t="s">
        <v>2938</v>
      </c>
      <c r="B2626" s="36">
        <v>72.599999999999994</v>
      </c>
      <c r="C2626" s="36">
        <v>2.76</v>
      </c>
      <c r="D2626" s="79"/>
      <c r="E2626" s="76">
        <v>5.6306306306306304</v>
      </c>
      <c r="F2626" s="76">
        <v>0.22509840922003083</v>
      </c>
      <c r="G2626" s="42">
        <v>7.22E-2</v>
      </c>
      <c r="H2626" s="42">
        <v>2.8999999999999998E-3</v>
      </c>
      <c r="I2626" s="70" t="s">
        <v>26</v>
      </c>
      <c r="J2626" s="85">
        <v>1033</v>
      </c>
      <c r="K2626" s="85">
        <v>18</v>
      </c>
      <c r="L2626" s="85">
        <v>1054</v>
      </c>
      <c r="M2626" s="85">
        <v>19</v>
      </c>
      <c r="N2626" s="85">
        <v>991</v>
      </c>
      <c r="O2626" s="85">
        <v>41</v>
      </c>
      <c r="P2626" s="80"/>
      <c r="Q2626" s="85">
        <v>1057</v>
      </c>
      <c r="R2626" s="85">
        <v>19</v>
      </c>
      <c r="S2626" s="79"/>
      <c r="T2626" s="80">
        <f t="shared" si="130"/>
        <v>1.9924098671726755</v>
      </c>
      <c r="U2626" s="80">
        <f t="shared" si="131"/>
        <v>5.977229601518026</v>
      </c>
    </row>
    <row r="2627" spans="1:21">
      <c r="A2627" s="35" t="s">
        <v>2939</v>
      </c>
      <c r="B2627" s="44">
        <v>84</v>
      </c>
      <c r="C2627" s="44">
        <v>2.64</v>
      </c>
      <c r="D2627" s="79"/>
      <c r="E2627" s="76">
        <v>5.7142857142857144</v>
      </c>
      <c r="F2627" s="76">
        <v>0.45714285714285718</v>
      </c>
      <c r="G2627" s="42">
        <v>7.2300000000000003E-2</v>
      </c>
      <c r="H2627" s="42">
        <v>6.7000000000000002E-3</v>
      </c>
      <c r="I2627" s="70" t="s">
        <v>26</v>
      </c>
      <c r="J2627" s="85">
        <v>1025</v>
      </c>
      <c r="K2627" s="85">
        <v>39</v>
      </c>
      <c r="L2627" s="85">
        <v>1040</v>
      </c>
      <c r="M2627" s="85">
        <v>38</v>
      </c>
      <c r="N2627" s="85">
        <v>993</v>
      </c>
      <c r="O2627" s="85">
        <v>94</v>
      </c>
      <c r="P2627" s="80"/>
      <c r="Q2627" s="85">
        <v>1042</v>
      </c>
      <c r="R2627" s="85">
        <v>38</v>
      </c>
      <c r="S2627" s="79"/>
      <c r="T2627" s="80">
        <f t="shared" si="130"/>
        <v>1.4423076923076923</v>
      </c>
      <c r="U2627" s="80">
        <f t="shared" si="131"/>
        <v>4.5192307692307692</v>
      </c>
    </row>
    <row r="2628" spans="1:21">
      <c r="A2628" s="65" t="s">
        <v>2940</v>
      </c>
      <c r="B2628" s="36">
        <v>84.8</v>
      </c>
      <c r="C2628" s="36">
        <v>2.71</v>
      </c>
      <c r="D2628" s="79"/>
      <c r="E2628" s="70">
        <v>5.4704600000000001</v>
      </c>
      <c r="F2628" s="70">
        <v>0.1346667</v>
      </c>
      <c r="G2628" s="45">
        <v>7.2999999999999995E-2</v>
      </c>
      <c r="H2628" s="45">
        <v>2.8999999999999998E-3</v>
      </c>
      <c r="I2628" s="70">
        <v>0.45917000000000002</v>
      </c>
      <c r="J2628" s="85">
        <v>1060</v>
      </c>
      <c r="K2628" s="85">
        <v>12</v>
      </c>
      <c r="L2628" s="85">
        <v>1082</v>
      </c>
      <c r="M2628" s="85">
        <v>12</v>
      </c>
      <c r="N2628" s="85">
        <v>1013</v>
      </c>
      <c r="O2628" s="85">
        <v>40</v>
      </c>
      <c r="P2628" s="80"/>
      <c r="Q2628" s="85">
        <v>1085</v>
      </c>
      <c r="R2628" s="85">
        <v>12</v>
      </c>
      <c r="S2628" s="79"/>
      <c r="T2628" s="80">
        <f t="shared" si="130"/>
        <v>2.033271719038817</v>
      </c>
      <c r="U2628" s="80">
        <f t="shared" si="131"/>
        <v>6.3770794824399264</v>
      </c>
    </row>
    <row r="2629" spans="1:21">
      <c r="A2629" s="35" t="s">
        <v>2941</v>
      </c>
      <c r="B2629" s="36">
        <v>88.2</v>
      </c>
      <c r="C2629" s="36">
        <v>2.83</v>
      </c>
      <c r="D2629" s="79"/>
      <c r="E2629" s="70">
        <v>5.376344086021505</v>
      </c>
      <c r="F2629" s="70">
        <v>0.37576598450687931</v>
      </c>
      <c r="G2629" s="45">
        <v>7.0000000000000007E-2</v>
      </c>
      <c r="H2629" s="45">
        <v>4.4999999999999997E-3</v>
      </c>
      <c r="I2629" s="70" t="s">
        <v>26</v>
      </c>
      <c r="J2629" s="85">
        <v>1043</v>
      </c>
      <c r="K2629" s="85">
        <v>31</v>
      </c>
      <c r="L2629" s="85">
        <v>1100</v>
      </c>
      <c r="M2629" s="85">
        <v>35</v>
      </c>
      <c r="N2629" s="85">
        <v>927</v>
      </c>
      <c r="O2629" s="85">
        <v>66</v>
      </c>
      <c r="P2629" s="80"/>
      <c r="Q2629" s="85">
        <v>1107</v>
      </c>
      <c r="R2629" s="85">
        <v>36</v>
      </c>
      <c r="S2629" s="79"/>
      <c r="T2629" s="80">
        <f t="shared" si="130"/>
        <v>5.1818181818181817</v>
      </c>
      <c r="U2629" s="80">
        <f t="shared" si="131"/>
        <v>15.727272727272728</v>
      </c>
    </row>
    <row r="2630" spans="1:21">
      <c r="A2630" s="65" t="s">
        <v>2942</v>
      </c>
      <c r="B2630" s="44">
        <v>65.900000000000006</v>
      </c>
      <c r="C2630" s="44">
        <v>3.67</v>
      </c>
      <c r="D2630" s="79"/>
      <c r="E2630" s="76">
        <v>5.5710306406685239</v>
      </c>
      <c r="F2630" s="76">
        <v>0.30105290927289519</v>
      </c>
      <c r="G2630" s="42">
        <v>7.6300000000000007E-2</v>
      </c>
      <c r="H2630" s="42">
        <v>6.4000000000000003E-3</v>
      </c>
      <c r="I2630" s="70" t="s">
        <v>26</v>
      </c>
      <c r="J2630" s="85">
        <v>1077</v>
      </c>
      <c r="K2630" s="85">
        <v>33</v>
      </c>
      <c r="L2630" s="85">
        <v>1064</v>
      </c>
      <c r="M2630" s="85">
        <v>27</v>
      </c>
      <c r="N2630" s="85">
        <v>1102</v>
      </c>
      <c r="O2630" s="85">
        <v>84</v>
      </c>
      <c r="P2630" s="80"/>
      <c r="Q2630" s="85">
        <v>1063</v>
      </c>
      <c r="R2630" s="85">
        <v>26</v>
      </c>
      <c r="S2630" s="79"/>
      <c r="T2630" s="80">
        <f t="shared" si="130"/>
        <v>-1.2218045112781954</v>
      </c>
      <c r="U2630" s="80">
        <f t="shared" si="131"/>
        <v>-3.5714285714285712</v>
      </c>
    </row>
    <row r="2631" spans="1:21">
      <c r="A2631" s="35" t="s">
        <v>2943</v>
      </c>
      <c r="B2631" s="36">
        <v>77.900000000000006</v>
      </c>
      <c r="C2631" s="36">
        <v>2.65</v>
      </c>
      <c r="D2631" s="79"/>
      <c r="E2631" s="76">
        <v>5.617977528089888</v>
      </c>
      <c r="F2631" s="76">
        <v>0.1893700290367378</v>
      </c>
      <c r="G2631" s="42">
        <v>7.5999999999999998E-2</v>
      </c>
      <c r="H2631" s="42">
        <v>3.2000000000000002E-3</v>
      </c>
      <c r="I2631" s="70" t="s">
        <v>26</v>
      </c>
      <c r="J2631" s="85">
        <v>1069</v>
      </c>
      <c r="K2631" s="85">
        <v>18</v>
      </c>
      <c r="L2631" s="85">
        <v>1056</v>
      </c>
      <c r="M2631" s="85">
        <v>16</v>
      </c>
      <c r="N2631" s="85">
        <v>1094</v>
      </c>
      <c r="O2631" s="85">
        <v>42</v>
      </c>
      <c r="P2631" s="80"/>
      <c r="Q2631" s="85">
        <v>1054</v>
      </c>
      <c r="R2631" s="85">
        <v>16</v>
      </c>
      <c r="S2631" s="79"/>
      <c r="T2631" s="80">
        <f t="shared" si="130"/>
        <v>-1.231060606060606</v>
      </c>
      <c r="U2631" s="80">
        <f t="shared" si="131"/>
        <v>-3.5984848484848486</v>
      </c>
    </row>
    <row r="2632" spans="1:21">
      <c r="A2632" s="65" t="s">
        <v>2944</v>
      </c>
      <c r="B2632" s="36">
        <v>80.599999999999994</v>
      </c>
      <c r="C2632" s="36">
        <v>2.82</v>
      </c>
      <c r="D2632" s="79"/>
      <c r="E2632" s="70">
        <v>5.5648299999999997</v>
      </c>
      <c r="F2632" s="70">
        <v>0.15483669999999999</v>
      </c>
      <c r="G2632" s="45">
        <v>7.5899999999999995E-2</v>
      </c>
      <c r="H2632" s="45">
        <v>3.0000000000000001E-3</v>
      </c>
      <c r="I2632" s="70">
        <v>0.61317999999999995</v>
      </c>
      <c r="J2632" s="85">
        <v>1074</v>
      </c>
      <c r="K2632" s="85">
        <v>10</v>
      </c>
      <c r="L2632" s="85">
        <v>1065</v>
      </c>
      <c r="M2632" s="85">
        <v>14</v>
      </c>
      <c r="N2632" s="85">
        <v>1092</v>
      </c>
      <c r="O2632" s="85">
        <v>40</v>
      </c>
      <c r="P2632" s="80"/>
      <c r="Q2632" s="85">
        <v>1064</v>
      </c>
      <c r="R2632" s="85">
        <v>14</v>
      </c>
      <c r="S2632" s="79"/>
      <c r="T2632" s="80">
        <f t="shared" si="130"/>
        <v>-0.84507042253521114</v>
      </c>
      <c r="U2632" s="80">
        <f t="shared" si="131"/>
        <v>-2.535211267605634</v>
      </c>
    </row>
    <row r="2633" spans="1:21">
      <c r="A2633" s="35" t="s">
        <v>2945</v>
      </c>
      <c r="B2633" s="36">
        <v>90</v>
      </c>
      <c r="C2633" s="36">
        <v>2.5920000000000001</v>
      </c>
      <c r="D2633" s="79"/>
      <c r="E2633" s="70">
        <v>5.4436581382689164</v>
      </c>
      <c r="F2633" s="70">
        <v>0.38523438104243829</v>
      </c>
      <c r="G2633" s="45">
        <v>7.2700000000000001E-2</v>
      </c>
      <c r="H2633" s="45">
        <v>4.3E-3</v>
      </c>
      <c r="I2633" s="70" t="s">
        <v>26</v>
      </c>
      <c r="J2633" s="85">
        <v>1060</v>
      </c>
      <c r="K2633" s="85">
        <v>30</v>
      </c>
      <c r="L2633" s="85">
        <v>1087</v>
      </c>
      <c r="M2633" s="85">
        <v>35</v>
      </c>
      <c r="N2633" s="85">
        <v>1005</v>
      </c>
      <c r="O2633" s="85">
        <v>60</v>
      </c>
      <c r="P2633" s="80"/>
      <c r="Q2633" s="85">
        <v>1091</v>
      </c>
      <c r="R2633" s="85">
        <v>36</v>
      </c>
      <c r="S2633" s="79"/>
      <c r="T2633" s="80">
        <f t="shared" si="130"/>
        <v>2.4839006439742408</v>
      </c>
      <c r="U2633" s="80">
        <f t="shared" si="131"/>
        <v>7.5436982520699178</v>
      </c>
    </row>
    <row r="2634" spans="1:21">
      <c r="A2634" s="65" t="s">
        <v>2946</v>
      </c>
      <c r="B2634" s="36">
        <v>79.2</v>
      </c>
      <c r="C2634" s="36">
        <v>2.52</v>
      </c>
      <c r="D2634" s="79"/>
      <c r="E2634" s="70">
        <v>5.5248619999999997</v>
      </c>
      <c r="F2634" s="70">
        <v>0.13735839999999999</v>
      </c>
      <c r="G2634" s="45">
        <v>7.4300000000000005E-2</v>
      </c>
      <c r="H2634" s="45">
        <v>2.5999999999999999E-3</v>
      </c>
      <c r="I2634" s="70">
        <v>0.51376999999999995</v>
      </c>
      <c r="J2634" s="85">
        <v>1065</v>
      </c>
      <c r="K2634" s="85">
        <v>10</v>
      </c>
      <c r="L2634" s="85">
        <v>1072</v>
      </c>
      <c r="M2634" s="85">
        <v>12</v>
      </c>
      <c r="N2634" s="85">
        <v>1049</v>
      </c>
      <c r="O2634" s="85">
        <v>35</v>
      </c>
      <c r="P2634" s="80"/>
      <c r="Q2634" s="85">
        <v>1074</v>
      </c>
      <c r="R2634" s="85">
        <v>12</v>
      </c>
      <c r="S2634" s="79"/>
      <c r="T2634" s="80">
        <f t="shared" si="130"/>
        <v>0.65298507462686561</v>
      </c>
      <c r="U2634" s="80">
        <f t="shared" si="131"/>
        <v>2.1455223880597014</v>
      </c>
    </row>
    <row r="2635" spans="1:21">
      <c r="A2635" s="35" t="s">
        <v>2947</v>
      </c>
      <c r="B2635" s="36">
        <v>81.8</v>
      </c>
      <c r="C2635" s="36">
        <v>2.64</v>
      </c>
      <c r="D2635" s="79"/>
      <c r="E2635" s="76">
        <v>5.5493895671476139</v>
      </c>
      <c r="F2635" s="76">
        <v>0.28332066602529443</v>
      </c>
      <c r="G2635" s="42">
        <v>7.8299999999999995E-2</v>
      </c>
      <c r="H2635" s="42">
        <v>3.2000000000000002E-3</v>
      </c>
      <c r="I2635" s="70" t="s">
        <v>26</v>
      </c>
      <c r="J2635" s="85">
        <v>1097</v>
      </c>
      <c r="K2635" s="85">
        <v>22</v>
      </c>
      <c r="L2635" s="85">
        <v>1068</v>
      </c>
      <c r="M2635" s="85">
        <v>25</v>
      </c>
      <c r="N2635" s="85">
        <v>1154</v>
      </c>
      <c r="O2635" s="85">
        <v>41</v>
      </c>
      <c r="P2635" s="80"/>
      <c r="Q2635" s="85">
        <v>1064</v>
      </c>
      <c r="R2635" s="85">
        <v>25</v>
      </c>
      <c r="S2635" s="79"/>
      <c r="T2635" s="80">
        <f t="shared" si="130"/>
        <v>-2.7153558052434459</v>
      </c>
      <c r="U2635" s="80">
        <f t="shared" si="131"/>
        <v>-8.0524344569288395</v>
      </c>
    </row>
    <row r="2636" spans="1:21">
      <c r="A2636" s="65" t="s">
        <v>2948</v>
      </c>
      <c r="B2636" s="44">
        <v>84.7</v>
      </c>
      <c r="C2636" s="44">
        <v>2.86</v>
      </c>
      <c r="D2636" s="79"/>
      <c r="E2636" s="76">
        <v>5.617977528089888</v>
      </c>
      <c r="F2636" s="76">
        <v>0.34717838656735261</v>
      </c>
      <c r="G2636" s="42">
        <v>7.1300000000000002E-2</v>
      </c>
      <c r="H2636" s="42">
        <v>5.0000000000000001E-3</v>
      </c>
      <c r="I2636" s="70" t="s">
        <v>26</v>
      </c>
      <c r="J2636" s="85">
        <v>1027</v>
      </c>
      <c r="K2636" s="85">
        <v>30</v>
      </c>
      <c r="L2636" s="85">
        <v>1056</v>
      </c>
      <c r="M2636" s="85">
        <v>30</v>
      </c>
      <c r="N2636" s="85">
        <v>965</v>
      </c>
      <c r="O2636" s="85">
        <v>72</v>
      </c>
      <c r="P2636" s="80"/>
      <c r="Q2636" s="85">
        <v>1060</v>
      </c>
      <c r="R2636" s="85">
        <v>30</v>
      </c>
      <c r="S2636" s="79"/>
      <c r="T2636" s="80">
        <f t="shared" si="130"/>
        <v>2.7462121212121211</v>
      </c>
      <c r="U2636" s="80">
        <f t="shared" si="131"/>
        <v>8.6174242424242422</v>
      </c>
    </row>
    <row r="2637" spans="1:21">
      <c r="A2637" s="35" t="s">
        <v>2949</v>
      </c>
      <c r="B2637" s="36">
        <v>108</v>
      </c>
      <c r="C2637" s="36">
        <v>2.7240000000000002</v>
      </c>
      <c r="D2637" s="79"/>
      <c r="E2637" s="70">
        <v>5.7670126874279122</v>
      </c>
      <c r="F2637" s="70">
        <v>0.39910122404345416</v>
      </c>
      <c r="G2637" s="45">
        <v>7.2900000000000006E-2</v>
      </c>
      <c r="H2637" s="45">
        <v>3.7000000000000002E-3</v>
      </c>
      <c r="I2637" s="70" t="s">
        <v>26</v>
      </c>
      <c r="J2637" s="85">
        <v>1024</v>
      </c>
      <c r="K2637" s="85">
        <v>28</v>
      </c>
      <c r="L2637" s="85">
        <v>1031</v>
      </c>
      <c r="M2637" s="85">
        <v>33</v>
      </c>
      <c r="N2637" s="85">
        <v>1010</v>
      </c>
      <c r="O2637" s="85">
        <v>51</v>
      </c>
      <c r="P2637" s="80"/>
      <c r="Q2637" s="85">
        <v>1032</v>
      </c>
      <c r="R2637" s="85">
        <v>33</v>
      </c>
      <c r="S2637" s="79"/>
      <c r="T2637" s="80">
        <f t="shared" si="130"/>
        <v>0.67895247332686715</v>
      </c>
      <c r="U2637" s="80">
        <f t="shared" si="131"/>
        <v>2.0368574199806013</v>
      </c>
    </row>
    <row r="2638" spans="1:21">
      <c r="A2638" s="65" t="s">
        <v>2950</v>
      </c>
      <c r="B2638" s="44">
        <v>76.7</v>
      </c>
      <c r="C2638" s="44">
        <v>2.76</v>
      </c>
      <c r="D2638" s="79"/>
      <c r="E2638" s="76">
        <v>5.5248618784530388</v>
      </c>
      <c r="F2638" s="76">
        <v>0.42733738286377104</v>
      </c>
      <c r="G2638" s="42">
        <v>7.4099999999999999E-2</v>
      </c>
      <c r="H2638" s="42">
        <v>5.4000000000000003E-3</v>
      </c>
      <c r="I2638" s="70" t="s">
        <v>26</v>
      </c>
      <c r="J2638" s="85">
        <v>1063</v>
      </c>
      <c r="K2638" s="85">
        <v>35</v>
      </c>
      <c r="L2638" s="85">
        <v>1072</v>
      </c>
      <c r="M2638" s="85">
        <v>38</v>
      </c>
      <c r="N2638" s="85">
        <v>1043</v>
      </c>
      <c r="O2638" s="85">
        <v>74</v>
      </c>
      <c r="P2638" s="80"/>
      <c r="Q2638" s="85">
        <v>1074</v>
      </c>
      <c r="R2638" s="85">
        <v>38</v>
      </c>
      <c r="S2638" s="79"/>
      <c r="T2638" s="80">
        <f t="shared" si="130"/>
        <v>0.83955223880597019</v>
      </c>
      <c r="U2638" s="80">
        <f t="shared" si="131"/>
        <v>2.7052238805970146</v>
      </c>
    </row>
    <row r="2639" spans="1:21">
      <c r="A2639" s="35" t="s">
        <v>2951</v>
      </c>
      <c r="B2639" s="36">
        <v>77.8</v>
      </c>
      <c r="C2639" s="36">
        <v>2.72</v>
      </c>
      <c r="D2639" s="79"/>
      <c r="E2639" s="70">
        <v>5.4436580000000001</v>
      </c>
      <c r="F2639" s="70">
        <v>0.15705710000000001</v>
      </c>
      <c r="G2639" s="45">
        <v>7.3200000000000001E-2</v>
      </c>
      <c r="H2639" s="45">
        <v>2E-3</v>
      </c>
      <c r="I2639" s="70">
        <v>0.68633999999999995</v>
      </c>
      <c r="J2639" s="85">
        <v>1064.5999999999999</v>
      </c>
      <c r="K2639" s="85">
        <v>7.4</v>
      </c>
      <c r="L2639" s="85">
        <v>1087</v>
      </c>
      <c r="M2639" s="85">
        <v>14</v>
      </c>
      <c r="N2639" s="85">
        <v>1019</v>
      </c>
      <c r="O2639" s="85">
        <v>28</v>
      </c>
      <c r="P2639" s="80"/>
      <c r="Q2639" s="85">
        <v>1090</v>
      </c>
      <c r="R2639" s="85">
        <v>14</v>
      </c>
      <c r="S2639" s="79"/>
      <c r="T2639" s="80">
        <f t="shared" si="130"/>
        <v>2.0607175712971566</v>
      </c>
      <c r="U2639" s="80">
        <f t="shared" si="131"/>
        <v>6.2557497700092002</v>
      </c>
    </row>
    <row r="2640" spans="1:21">
      <c r="A2640" s="65" t="s">
        <v>2952</v>
      </c>
      <c r="B2640" s="36">
        <v>81.400000000000006</v>
      </c>
      <c r="C2640" s="36">
        <v>2.83</v>
      </c>
      <c r="D2640" s="79"/>
      <c r="E2640" s="70">
        <v>5.4734537493158184</v>
      </c>
      <c r="F2640" s="70">
        <v>0.38946304729669201</v>
      </c>
      <c r="G2640" s="45">
        <v>7.6300000000000007E-2</v>
      </c>
      <c r="H2640" s="45">
        <v>4.5999999999999999E-3</v>
      </c>
      <c r="I2640" s="70" t="s">
        <v>26</v>
      </c>
      <c r="J2640" s="85">
        <v>1088</v>
      </c>
      <c r="K2640" s="85">
        <v>31</v>
      </c>
      <c r="L2640" s="85">
        <v>1082</v>
      </c>
      <c r="M2640" s="85">
        <v>35</v>
      </c>
      <c r="N2640" s="85">
        <v>1102</v>
      </c>
      <c r="O2640" s="85">
        <v>60</v>
      </c>
      <c r="P2640" s="80"/>
      <c r="Q2640" s="85">
        <v>1081</v>
      </c>
      <c r="R2640" s="85">
        <v>35</v>
      </c>
      <c r="S2640" s="79"/>
      <c r="T2640" s="80">
        <f t="shared" si="130"/>
        <v>-0.55452865064695012</v>
      </c>
      <c r="U2640" s="80">
        <f t="shared" si="131"/>
        <v>-1.8484288354898337</v>
      </c>
    </row>
    <row r="2641" spans="1:21">
      <c r="A2641" s="35" t="s">
        <v>2953</v>
      </c>
      <c r="B2641" s="36">
        <v>84.2</v>
      </c>
      <c r="C2641" s="36">
        <v>2.82</v>
      </c>
      <c r="D2641" s="79"/>
      <c r="E2641" s="76">
        <v>5.208333333333333</v>
      </c>
      <c r="F2641" s="76">
        <v>0.35264756944444442</v>
      </c>
      <c r="G2641" s="42">
        <v>7.6200000000000004E-2</v>
      </c>
      <c r="H2641" s="42">
        <v>3.7000000000000002E-3</v>
      </c>
      <c r="I2641" s="70" t="s">
        <v>26</v>
      </c>
      <c r="J2641" s="85">
        <v>1121</v>
      </c>
      <c r="K2641" s="85">
        <v>28</v>
      </c>
      <c r="L2641" s="85">
        <v>1132</v>
      </c>
      <c r="M2641" s="85">
        <v>35</v>
      </c>
      <c r="N2641" s="85">
        <v>1099</v>
      </c>
      <c r="O2641" s="85">
        <v>49</v>
      </c>
      <c r="P2641" s="80"/>
      <c r="Q2641" s="85">
        <v>1134</v>
      </c>
      <c r="R2641" s="85">
        <v>35</v>
      </c>
      <c r="S2641" s="79"/>
      <c r="T2641" s="80">
        <f t="shared" si="130"/>
        <v>0.9717314487632509</v>
      </c>
      <c r="U2641" s="80">
        <f t="shared" si="131"/>
        <v>2.9151943462897525</v>
      </c>
    </row>
    <row r="2642" spans="1:21">
      <c r="A2642" s="65" t="s">
        <v>2954</v>
      </c>
      <c r="B2642" s="44">
        <v>76.400000000000006</v>
      </c>
      <c r="C2642" s="44">
        <v>2.48</v>
      </c>
      <c r="D2642" s="79"/>
      <c r="E2642" s="76">
        <v>5.5248618784530388</v>
      </c>
      <c r="F2642" s="76">
        <v>0.39681328408778727</v>
      </c>
      <c r="G2642" s="42">
        <v>7.6399999999999996E-2</v>
      </c>
      <c r="H2642" s="42">
        <v>6.7000000000000002E-3</v>
      </c>
      <c r="I2642" s="70" t="s">
        <v>26</v>
      </c>
      <c r="J2642" s="85">
        <v>1083</v>
      </c>
      <c r="K2642" s="85">
        <v>38</v>
      </c>
      <c r="L2642" s="85">
        <v>1072</v>
      </c>
      <c r="M2642" s="85">
        <v>35</v>
      </c>
      <c r="N2642" s="85">
        <v>1105</v>
      </c>
      <c r="O2642" s="85">
        <v>88</v>
      </c>
      <c r="P2642" s="80"/>
      <c r="Q2642" s="85">
        <v>1071</v>
      </c>
      <c r="R2642" s="85">
        <v>35</v>
      </c>
      <c r="S2642" s="79"/>
      <c r="T2642" s="80">
        <f t="shared" si="130"/>
        <v>-1.0261194029850746</v>
      </c>
      <c r="U2642" s="80">
        <f t="shared" si="131"/>
        <v>-3.0783582089552239</v>
      </c>
    </row>
    <row r="2643" spans="1:21">
      <c r="A2643" s="35" t="s">
        <v>2955</v>
      </c>
      <c r="B2643" s="36">
        <v>82.1</v>
      </c>
      <c r="C2643" s="36">
        <v>2.73</v>
      </c>
      <c r="D2643" s="79"/>
      <c r="E2643" s="70">
        <v>5.7339450000000003</v>
      </c>
      <c r="F2643" s="70">
        <v>0.13808809999999999</v>
      </c>
      <c r="G2643" s="45">
        <v>7.5499999999999998E-2</v>
      </c>
      <c r="H2643" s="45">
        <v>2.7000000000000001E-3</v>
      </c>
      <c r="I2643" s="70">
        <v>0.57113000000000003</v>
      </c>
      <c r="J2643" s="85">
        <v>1050.8</v>
      </c>
      <c r="K2643" s="85">
        <v>9.6999999999999993</v>
      </c>
      <c r="L2643" s="85">
        <v>1036</v>
      </c>
      <c r="M2643" s="85">
        <v>12</v>
      </c>
      <c r="N2643" s="85">
        <v>1081</v>
      </c>
      <c r="O2643" s="85">
        <v>36</v>
      </c>
      <c r="P2643" s="80"/>
      <c r="Q2643" s="85">
        <v>1034</v>
      </c>
      <c r="R2643" s="85">
        <v>12</v>
      </c>
      <c r="S2643" s="79"/>
      <c r="T2643" s="80">
        <f t="shared" si="130"/>
        <v>-1.4285714285714242</v>
      </c>
      <c r="U2643" s="80">
        <f t="shared" si="131"/>
        <v>-4.3436293436293436</v>
      </c>
    </row>
    <row r="2644" spans="1:21">
      <c r="A2644" s="65" t="s">
        <v>2956</v>
      </c>
      <c r="B2644" s="36">
        <v>87</v>
      </c>
      <c r="C2644" s="36">
        <v>2.57</v>
      </c>
      <c r="D2644" s="79"/>
      <c r="E2644" s="76">
        <v>5.4945054945054945</v>
      </c>
      <c r="F2644" s="76">
        <v>0.26264943847361427</v>
      </c>
      <c r="G2644" s="42">
        <v>7.1900000000000006E-2</v>
      </c>
      <c r="H2644" s="42">
        <v>3.8999999999999998E-3</v>
      </c>
      <c r="I2644" s="70" t="s">
        <v>26</v>
      </c>
      <c r="J2644" s="85">
        <v>1047</v>
      </c>
      <c r="K2644" s="85">
        <v>24</v>
      </c>
      <c r="L2644" s="85">
        <v>1078</v>
      </c>
      <c r="M2644" s="85">
        <v>24</v>
      </c>
      <c r="N2644" s="85">
        <v>982</v>
      </c>
      <c r="O2644" s="85">
        <v>55</v>
      </c>
      <c r="P2644" s="80"/>
      <c r="Q2644" s="85">
        <v>1082</v>
      </c>
      <c r="R2644" s="85">
        <v>24</v>
      </c>
      <c r="S2644" s="79"/>
      <c r="T2644" s="80">
        <f t="shared" si="130"/>
        <v>2.8756957328385901</v>
      </c>
      <c r="U2644" s="80">
        <f t="shared" si="131"/>
        <v>8.9053803339517614</v>
      </c>
    </row>
    <row r="2645" spans="1:21">
      <c r="A2645" s="35" t="s">
        <v>2957</v>
      </c>
      <c r="B2645" s="36">
        <v>87.7</v>
      </c>
      <c r="C2645" s="36">
        <v>2.5289999999999999</v>
      </c>
      <c r="D2645" s="79"/>
      <c r="E2645" s="70">
        <v>5.6689342403628116</v>
      </c>
      <c r="F2645" s="70">
        <v>0.38564178505869473</v>
      </c>
      <c r="G2645" s="45">
        <v>7.8E-2</v>
      </c>
      <c r="H2645" s="45">
        <v>4.7000000000000002E-3</v>
      </c>
      <c r="I2645" s="70" t="s">
        <v>26</v>
      </c>
      <c r="J2645" s="85">
        <v>1080</v>
      </c>
      <c r="K2645" s="85">
        <v>30</v>
      </c>
      <c r="L2645" s="85">
        <v>1047</v>
      </c>
      <c r="M2645" s="85">
        <v>33</v>
      </c>
      <c r="N2645" s="85">
        <v>1146</v>
      </c>
      <c r="O2645" s="85">
        <v>60</v>
      </c>
      <c r="P2645" s="80"/>
      <c r="Q2645" s="85">
        <v>1043</v>
      </c>
      <c r="R2645" s="85">
        <v>33</v>
      </c>
      <c r="S2645" s="79"/>
      <c r="T2645" s="80">
        <f t="shared" si="130"/>
        <v>-3.151862464183381</v>
      </c>
      <c r="U2645" s="80">
        <f t="shared" si="131"/>
        <v>-9.455587392550143</v>
      </c>
    </row>
    <row r="2646" spans="1:21">
      <c r="A2646" s="65" t="s">
        <v>2958</v>
      </c>
      <c r="B2646" s="36">
        <v>69.099999999999994</v>
      </c>
      <c r="C2646" s="36">
        <v>2.6520000000000001</v>
      </c>
      <c r="D2646" s="79"/>
      <c r="E2646" s="70">
        <v>5.5772448410485227</v>
      </c>
      <c r="F2646" s="70">
        <v>0.40437358022103065</v>
      </c>
      <c r="G2646" s="45">
        <v>7.4700000000000003E-2</v>
      </c>
      <c r="H2646" s="45">
        <v>4.8999999999999998E-3</v>
      </c>
      <c r="I2646" s="70" t="s">
        <v>26</v>
      </c>
      <c r="J2646" s="85">
        <v>1062</v>
      </c>
      <c r="K2646" s="85">
        <v>32</v>
      </c>
      <c r="L2646" s="85">
        <v>1063</v>
      </c>
      <c r="M2646" s="85">
        <v>36</v>
      </c>
      <c r="N2646" s="85">
        <v>1060</v>
      </c>
      <c r="O2646" s="85">
        <v>66</v>
      </c>
      <c r="P2646" s="80"/>
      <c r="Q2646" s="85">
        <v>1063</v>
      </c>
      <c r="R2646" s="85">
        <v>36</v>
      </c>
      <c r="S2646" s="79"/>
      <c r="T2646" s="80">
        <f t="shared" ref="T2646:T2709" si="132">(L2646-J2646)/L2646*100</f>
        <v>9.4073377234242708E-2</v>
      </c>
      <c r="U2646" s="80">
        <f t="shared" ref="U2646:U2709" si="133">(L2646-N2646)/L2646*100</f>
        <v>0.28222013170272814</v>
      </c>
    </row>
    <row r="2647" spans="1:21">
      <c r="A2647" s="35" t="s">
        <v>2959</v>
      </c>
      <c r="B2647" s="44">
        <v>71.8</v>
      </c>
      <c r="C2647" s="44">
        <v>2.54</v>
      </c>
      <c r="D2647" s="79"/>
      <c r="E2647" s="76">
        <v>5.5555555555555554</v>
      </c>
      <c r="F2647" s="76">
        <v>0.52469135802469147</v>
      </c>
      <c r="G2647" s="42">
        <v>7.6300000000000007E-2</v>
      </c>
      <c r="H2647" s="42">
        <v>8.8000000000000005E-3</v>
      </c>
      <c r="I2647" s="70" t="s">
        <v>26</v>
      </c>
      <c r="J2647" s="85">
        <v>1079</v>
      </c>
      <c r="K2647" s="85">
        <v>50</v>
      </c>
      <c r="L2647" s="85">
        <v>1067</v>
      </c>
      <c r="M2647" s="85">
        <v>46</v>
      </c>
      <c r="N2647" s="85">
        <v>1102</v>
      </c>
      <c r="O2647" s="85">
        <v>115</v>
      </c>
      <c r="P2647" s="80"/>
      <c r="Q2647" s="85">
        <v>1065</v>
      </c>
      <c r="R2647" s="85">
        <v>46</v>
      </c>
      <c r="S2647" s="79"/>
      <c r="T2647" s="80">
        <f t="shared" si="132"/>
        <v>-1.1246485473289598</v>
      </c>
      <c r="U2647" s="80">
        <f t="shared" si="133"/>
        <v>-3.2802249297094659</v>
      </c>
    </row>
    <row r="2648" spans="1:21">
      <c r="A2648" s="65" t="s">
        <v>2960</v>
      </c>
      <c r="B2648" s="36">
        <v>80.900000000000006</v>
      </c>
      <c r="C2648" s="36">
        <v>2.69</v>
      </c>
      <c r="D2648" s="79"/>
      <c r="E2648" s="70">
        <v>5.51572</v>
      </c>
      <c r="F2648" s="70">
        <v>0.1490735</v>
      </c>
      <c r="G2648" s="45">
        <v>7.4899999999999994E-2</v>
      </c>
      <c r="H2648" s="45">
        <v>2E-3</v>
      </c>
      <c r="I2648" s="70">
        <v>0.40747</v>
      </c>
      <c r="J2648" s="85">
        <v>1071.0999999999999</v>
      </c>
      <c r="K2648" s="85">
        <v>9.6999999999999993</v>
      </c>
      <c r="L2648" s="85">
        <v>1074</v>
      </c>
      <c r="M2648" s="85">
        <v>13</v>
      </c>
      <c r="N2648" s="85">
        <v>1065</v>
      </c>
      <c r="O2648" s="85">
        <v>27</v>
      </c>
      <c r="P2648" s="80"/>
      <c r="Q2648" s="85">
        <v>1074</v>
      </c>
      <c r="R2648" s="85">
        <v>13</v>
      </c>
      <c r="S2648" s="79"/>
      <c r="T2648" s="80">
        <f t="shared" si="132"/>
        <v>0.27001862197393772</v>
      </c>
      <c r="U2648" s="80">
        <f t="shared" si="133"/>
        <v>0.83798882681564246</v>
      </c>
    </row>
    <row r="2649" spans="1:21">
      <c r="A2649" s="35" t="s">
        <v>2961</v>
      </c>
      <c r="B2649" s="36">
        <v>84.8</v>
      </c>
      <c r="C2649" s="36">
        <v>2.68</v>
      </c>
      <c r="D2649" s="79"/>
      <c r="E2649" s="76">
        <v>5.376344086021505</v>
      </c>
      <c r="F2649" s="76">
        <v>0.28905075731298413</v>
      </c>
      <c r="G2649" s="42">
        <v>7.7299999999999994E-2</v>
      </c>
      <c r="H2649" s="42">
        <v>3.3E-3</v>
      </c>
      <c r="I2649" s="70" t="s">
        <v>26</v>
      </c>
      <c r="J2649" s="85">
        <v>1109</v>
      </c>
      <c r="K2649" s="85">
        <v>23</v>
      </c>
      <c r="L2649" s="85">
        <v>1100</v>
      </c>
      <c r="M2649" s="85">
        <v>27</v>
      </c>
      <c r="N2649" s="85">
        <v>1128</v>
      </c>
      <c r="O2649" s="85">
        <v>43</v>
      </c>
      <c r="P2649" s="80"/>
      <c r="Q2649" s="85">
        <v>1098</v>
      </c>
      <c r="R2649" s="85">
        <v>27</v>
      </c>
      <c r="S2649" s="79"/>
      <c r="T2649" s="80">
        <f t="shared" si="132"/>
        <v>-0.81818181818181823</v>
      </c>
      <c r="U2649" s="80">
        <f t="shared" si="133"/>
        <v>-2.5454545454545454</v>
      </c>
    </row>
    <row r="2650" spans="1:21">
      <c r="A2650" s="65" t="s">
        <v>2962</v>
      </c>
      <c r="B2650" s="36">
        <v>80.599999999999994</v>
      </c>
      <c r="C2650" s="36">
        <v>2.71</v>
      </c>
      <c r="D2650" s="79"/>
      <c r="E2650" s="70">
        <v>5.5803570000000002</v>
      </c>
      <c r="F2650" s="70">
        <v>0.1557019</v>
      </c>
      <c r="G2650" s="45">
        <v>7.3700000000000002E-2</v>
      </c>
      <c r="H2650" s="45">
        <v>2.2000000000000001E-3</v>
      </c>
      <c r="I2650" s="70">
        <v>0.44469999999999998</v>
      </c>
      <c r="J2650" s="85">
        <v>1052.7</v>
      </c>
      <c r="K2650" s="85">
        <v>10</v>
      </c>
      <c r="L2650" s="85">
        <v>1063</v>
      </c>
      <c r="M2650" s="85">
        <v>14</v>
      </c>
      <c r="N2650" s="85">
        <v>1032</v>
      </c>
      <c r="O2650" s="85">
        <v>30</v>
      </c>
      <c r="P2650" s="80"/>
      <c r="Q2650" s="85">
        <v>1064</v>
      </c>
      <c r="R2650" s="85">
        <v>14</v>
      </c>
      <c r="S2650" s="79"/>
      <c r="T2650" s="80">
        <f t="shared" si="132"/>
        <v>0.96895578551269568</v>
      </c>
      <c r="U2650" s="80">
        <f t="shared" si="133"/>
        <v>2.9162746942615239</v>
      </c>
    </row>
    <row r="2651" spans="1:21">
      <c r="A2651" s="35" t="s">
        <v>2963</v>
      </c>
      <c r="B2651" s="44">
        <v>82.7</v>
      </c>
      <c r="C2651" s="44">
        <v>2.7</v>
      </c>
      <c r="D2651" s="79"/>
      <c r="E2651" s="76">
        <v>5.617977528089888</v>
      </c>
      <c r="F2651" s="76">
        <v>0.34717838656735261</v>
      </c>
      <c r="G2651" s="42">
        <v>7.5600000000000001E-2</v>
      </c>
      <c r="H2651" s="42">
        <v>6.7999999999999996E-3</v>
      </c>
      <c r="I2651" s="70" t="s">
        <v>26</v>
      </c>
      <c r="J2651" s="85">
        <v>1065</v>
      </c>
      <c r="K2651" s="85">
        <v>36</v>
      </c>
      <c r="L2651" s="85">
        <v>1056</v>
      </c>
      <c r="M2651" s="85">
        <v>30</v>
      </c>
      <c r="N2651" s="85">
        <v>1084</v>
      </c>
      <c r="O2651" s="85">
        <v>90</v>
      </c>
      <c r="P2651" s="80"/>
      <c r="Q2651" s="85">
        <v>1055</v>
      </c>
      <c r="R2651" s="85">
        <v>30</v>
      </c>
      <c r="S2651" s="79"/>
      <c r="T2651" s="80">
        <f t="shared" si="132"/>
        <v>-0.85227272727272718</v>
      </c>
      <c r="U2651" s="80">
        <f t="shared" si="133"/>
        <v>-2.6515151515151514</v>
      </c>
    </row>
    <row r="2652" spans="1:21">
      <c r="A2652" s="65" t="s">
        <v>2964</v>
      </c>
      <c r="B2652" s="36">
        <v>89.2</v>
      </c>
      <c r="C2652" s="36">
        <v>2.59</v>
      </c>
      <c r="D2652" s="79"/>
      <c r="E2652" s="76">
        <v>5.5648302726766836</v>
      </c>
      <c r="F2652" s="76">
        <v>0.24154522051685104</v>
      </c>
      <c r="G2652" s="42">
        <v>7.3200000000000001E-2</v>
      </c>
      <c r="H2652" s="42">
        <v>3.0999999999999999E-3</v>
      </c>
      <c r="I2652" s="70" t="s">
        <v>26</v>
      </c>
      <c r="J2652" s="85">
        <v>1050</v>
      </c>
      <c r="K2652" s="85">
        <v>20</v>
      </c>
      <c r="L2652" s="85">
        <v>1065</v>
      </c>
      <c r="M2652" s="85">
        <v>21</v>
      </c>
      <c r="N2652" s="85">
        <v>1019</v>
      </c>
      <c r="O2652" s="85">
        <v>43</v>
      </c>
      <c r="P2652" s="80"/>
      <c r="Q2652" s="85">
        <v>1067</v>
      </c>
      <c r="R2652" s="85">
        <v>21</v>
      </c>
      <c r="S2652" s="79"/>
      <c r="T2652" s="80">
        <f t="shared" si="132"/>
        <v>1.4084507042253522</v>
      </c>
      <c r="U2652" s="80">
        <f t="shared" si="133"/>
        <v>4.31924882629108</v>
      </c>
    </row>
    <row r="2653" spans="1:21">
      <c r="A2653" s="35" t="s">
        <v>2965</v>
      </c>
      <c r="B2653" s="36">
        <v>92</v>
      </c>
      <c r="C2653" s="36">
        <v>2.4820000000000002</v>
      </c>
      <c r="D2653" s="79"/>
      <c r="E2653" s="70">
        <v>5.7471264367816097</v>
      </c>
      <c r="F2653" s="70">
        <v>0.39635354736424899</v>
      </c>
      <c r="G2653" s="45">
        <v>7.4899999999999994E-2</v>
      </c>
      <c r="H2653" s="45">
        <v>4.1999999999999997E-3</v>
      </c>
      <c r="I2653" s="70" t="s">
        <v>26</v>
      </c>
      <c r="J2653" s="85">
        <v>1044</v>
      </c>
      <c r="K2653" s="85">
        <v>29</v>
      </c>
      <c r="L2653" s="85">
        <v>1034</v>
      </c>
      <c r="M2653" s="85">
        <v>33</v>
      </c>
      <c r="N2653" s="85">
        <v>1065</v>
      </c>
      <c r="O2653" s="85">
        <v>56</v>
      </c>
      <c r="P2653" s="80"/>
      <c r="Q2653" s="85">
        <v>1033</v>
      </c>
      <c r="R2653" s="85">
        <v>33</v>
      </c>
      <c r="S2653" s="79"/>
      <c r="T2653" s="80">
        <f t="shared" si="132"/>
        <v>-0.96711798839458418</v>
      </c>
      <c r="U2653" s="80">
        <f t="shared" si="133"/>
        <v>-2.9980657640232109</v>
      </c>
    </row>
    <row r="2654" spans="1:21">
      <c r="A2654" s="65" t="s">
        <v>2966</v>
      </c>
      <c r="B2654" s="36">
        <v>61</v>
      </c>
      <c r="C2654" s="36">
        <v>2.86</v>
      </c>
      <c r="D2654" s="79"/>
      <c r="E2654" s="70">
        <v>5.2826201796090864</v>
      </c>
      <c r="F2654" s="70">
        <v>0.36277898750617071</v>
      </c>
      <c r="G2654" s="45">
        <v>7.6200000000000004E-2</v>
      </c>
      <c r="H2654" s="45">
        <v>5.3E-3</v>
      </c>
      <c r="I2654" s="70" t="s">
        <v>26</v>
      </c>
      <c r="J2654" s="85">
        <v>1111</v>
      </c>
      <c r="K2654" s="85">
        <v>33</v>
      </c>
      <c r="L2654" s="85">
        <v>1118</v>
      </c>
      <c r="M2654" s="85">
        <v>35</v>
      </c>
      <c r="N2654" s="85">
        <v>1099</v>
      </c>
      <c r="O2654" s="85">
        <v>70</v>
      </c>
      <c r="P2654" s="80"/>
      <c r="Q2654" s="85">
        <v>1118</v>
      </c>
      <c r="R2654" s="85">
        <v>35</v>
      </c>
      <c r="S2654" s="79"/>
      <c r="T2654" s="80">
        <f t="shared" si="132"/>
        <v>0.62611806797853309</v>
      </c>
      <c r="U2654" s="80">
        <f t="shared" si="133"/>
        <v>1.6994633273703041</v>
      </c>
    </row>
    <row r="2655" spans="1:21">
      <c r="A2655" s="35" t="s">
        <v>2967</v>
      </c>
      <c r="B2655" s="36">
        <v>76.400000000000006</v>
      </c>
      <c r="C2655" s="36">
        <v>2.88</v>
      </c>
      <c r="D2655" s="79"/>
      <c r="E2655" s="76">
        <v>5.5248618784530388</v>
      </c>
      <c r="F2655" s="76">
        <v>0.30524098775983644</v>
      </c>
      <c r="G2655" s="42">
        <v>7.7200000000000005E-2</v>
      </c>
      <c r="H2655" s="42">
        <v>4.1999999999999997E-3</v>
      </c>
      <c r="I2655" s="70" t="s">
        <v>26</v>
      </c>
      <c r="J2655" s="85">
        <v>1090</v>
      </c>
      <c r="K2655" s="85">
        <v>26</v>
      </c>
      <c r="L2655" s="85">
        <v>1072</v>
      </c>
      <c r="M2655" s="85">
        <v>27</v>
      </c>
      <c r="N2655" s="85">
        <v>1125</v>
      </c>
      <c r="O2655" s="85">
        <v>54</v>
      </c>
      <c r="P2655" s="80"/>
      <c r="Q2655" s="85">
        <v>1070</v>
      </c>
      <c r="R2655" s="85">
        <v>27</v>
      </c>
      <c r="S2655" s="79"/>
      <c r="T2655" s="80">
        <f t="shared" si="132"/>
        <v>-1.6791044776119404</v>
      </c>
      <c r="U2655" s="80">
        <f t="shared" si="133"/>
        <v>-4.9440298507462686</v>
      </c>
    </row>
    <row r="2656" spans="1:21">
      <c r="A2656" s="65" t="s">
        <v>2968</v>
      </c>
      <c r="B2656" s="36">
        <v>79.2</v>
      </c>
      <c r="C2656" s="36">
        <v>2.57</v>
      </c>
      <c r="D2656" s="79"/>
      <c r="E2656" s="70">
        <v>5.518764</v>
      </c>
      <c r="F2656" s="70">
        <v>0.13705539999999999</v>
      </c>
      <c r="G2656" s="45">
        <v>7.4499999999999997E-2</v>
      </c>
      <c r="H2656" s="45">
        <v>2.3E-3</v>
      </c>
      <c r="I2656" s="70">
        <v>6.2673999999999994E-2</v>
      </c>
      <c r="J2656" s="85">
        <v>1067</v>
      </c>
      <c r="K2656" s="85">
        <v>13</v>
      </c>
      <c r="L2656" s="85">
        <v>1074</v>
      </c>
      <c r="M2656" s="85">
        <v>12</v>
      </c>
      <c r="N2656" s="85">
        <v>1054</v>
      </c>
      <c r="O2656" s="85">
        <v>31</v>
      </c>
      <c r="P2656" s="80"/>
      <c r="Q2656" s="85">
        <v>1074</v>
      </c>
      <c r="R2656" s="85">
        <v>12</v>
      </c>
      <c r="S2656" s="79"/>
      <c r="T2656" s="80">
        <f t="shared" si="132"/>
        <v>0.65176908752327745</v>
      </c>
      <c r="U2656" s="80">
        <f t="shared" si="133"/>
        <v>1.8621973929236499</v>
      </c>
    </row>
    <row r="2657" spans="1:21">
      <c r="A2657" s="35" t="s">
        <v>2969</v>
      </c>
      <c r="B2657" s="44">
        <v>83.6</v>
      </c>
      <c r="C2657" s="44">
        <v>2.66</v>
      </c>
      <c r="D2657" s="79"/>
      <c r="E2657" s="76">
        <v>5.617977528089888</v>
      </c>
      <c r="F2657" s="76">
        <v>0.34717838656735261</v>
      </c>
      <c r="G2657" s="42">
        <v>7.5600000000000001E-2</v>
      </c>
      <c r="H2657" s="42">
        <v>4.4999999999999997E-3</v>
      </c>
      <c r="I2657" s="70" t="s">
        <v>26</v>
      </c>
      <c r="J2657" s="85">
        <v>1065</v>
      </c>
      <c r="K2657" s="85">
        <v>28</v>
      </c>
      <c r="L2657" s="85">
        <v>1056</v>
      </c>
      <c r="M2657" s="85">
        <v>30</v>
      </c>
      <c r="N2657" s="85">
        <v>1084</v>
      </c>
      <c r="O2657" s="85">
        <v>60</v>
      </c>
      <c r="P2657" s="80"/>
      <c r="Q2657" s="85">
        <v>1055</v>
      </c>
      <c r="R2657" s="85">
        <v>30</v>
      </c>
      <c r="S2657" s="79"/>
      <c r="T2657" s="80">
        <f t="shared" si="132"/>
        <v>-0.85227272727272718</v>
      </c>
      <c r="U2657" s="80">
        <f t="shared" si="133"/>
        <v>-2.6515151515151514</v>
      </c>
    </row>
    <row r="2658" spans="1:21">
      <c r="A2658" s="65" t="s">
        <v>2970</v>
      </c>
      <c r="B2658" s="36">
        <v>57</v>
      </c>
      <c r="C2658" s="36">
        <v>3.15</v>
      </c>
      <c r="D2658" s="79"/>
      <c r="E2658" s="70">
        <v>5.2002080083203328</v>
      </c>
      <c r="F2658" s="70">
        <v>0.40563244994698383</v>
      </c>
      <c r="G2658" s="45">
        <v>7.3499999999999996E-2</v>
      </c>
      <c r="H2658" s="45">
        <v>6.6E-3</v>
      </c>
      <c r="I2658" s="70" t="s">
        <v>26</v>
      </c>
      <c r="J2658" s="85">
        <v>1098</v>
      </c>
      <c r="K2658" s="85">
        <v>40</v>
      </c>
      <c r="L2658" s="85">
        <v>1134</v>
      </c>
      <c r="M2658" s="85">
        <v>41</v>
      </c>
      <c r="N2658" s="85">
        <v>1027</v>
      </c>
      <c r="O2658" s="85">
        <v>91</v>
      </c>
      <c r="P2658" s="80"/>
      <c r="Q2658" s="85">
        <v>1139</v>
      </c>
      <c r="R2658" s="85">
        <v>41</v>
      </c>
      <c r="S2658" s="79"/>
      <c r="T2658" s="80">
        <f t="shared" si="132"/>
        <v>3.1746031746031744</v>
      </c>
      <c r="U2658" s="80">
        <f t="shared" si="133"/>
        <v>9.435626102292769</v>
      </c>
    </row>
    <row r="2659" spans="1:21">
      <c r="A2659" s="35" t="s">
        <v>2971</v>
      </c>
      <c r="B2659" s="36">
        <v>79.8</v>
      </c>
      <c r="C2659" s="36">
        <v>2.78</v>
      </c>
      <c r="D2659" s="79"/>
      <c r="E2659" s="70">
        <v>5.6242970000000003</v>
      </c>
      <c r="F2659" s="70">
        <v>0.14867379999999999</v>
      </c>
      <c r="G2659" s="45">
        <v>7.4200000000000002E-2</v>
      </c>
      <c r="H2659" s="45">
        <v>2.5999999999999999E-3</v>
      </c>
      <c r="I2659" s="70">
        <v>0.31872</v>
      </c>
      <c r="J2659" s="85">
        <v>1052</v>
      </c>
      <c r="K2659" s="85">
        <v>12</v>
      </c>
      <c r="L2659" s="85">
        <v>1055</v>
      </c>
      <c r="M2659" s="85">
        <v>13</v>
      </c>
      <c r="N2659" s="85">
        <v>1046</v>
      </c>
      <c r="O2659" s="85">
        <v>35</v>
      </c>
      <c r="P2659" s="80"/>
      <c r="Q2659" s="85">
        <v>1055</v>
      </c>
      <c r="R2659" s="85">
        <v>13</v>
      </c>
      <c r="S2659" s="79"/>
      <c r="T2659" s="80">
        <f t="shared" si="132"/>
        <v>0.28436018957345971</v>
      </c>
      <c r="U2659" s="80">
        <f t="shared" si="133"/>
        <v>0.85308056872037907</v>
      </c>
    </row>
    <row r="2660" spans="1:21">
      <c r="A2660" s="65" t="s">
        <v>2972</v>
      </c>
      <c r="B2660" s="36">
        <v>79.8</v>
      </c>
      <c r="C2660" s="36">
        <v>2.85</v>
      </c>
      <c r="D2660" s="79"/>
      <c r="E2660" s="76">
        <v>5.4024851431658565</v>
      </c>
      <c r="F2660" s="76">
        <v>0.28894977264906535</v>
      </c>
      <c r="G2660" s="42">
        <v>7.5700000000000003E-2</v>
      </c>
      <c r="H2660" s="42">
        <v>3.7000000000000002E-3</v>
      </c>
      <c r="I2660" s="70" t="s">
        <v>26</v>
      </c>
      <c r="J2660" s="85">
        <v>1092</v>
      </c>
      <c r="K2660" s="85">
        <v>24</v>
      </c>
      <c r="L2660" s="85">
        <v>1095</v>
      </c>
      <c r="M2660" s="85">
        <v>27</v>
      </c>
      <c r="N2660" s="85">
        <v>1086</v>
      </c>
      <c r="O2660" s="85">
        <v>49</v>
      </c>
      <c r="P2660" s="80"/>
      <c r="Q2660" s="85">
        <v>1095</v>
      </c>
      <c r="R2660" s="85">
        <v>27</v>
      </c>
      <c r="S2660" s="79"/>
      <c r="T2660" s="80">
        <f t="shared" si="132"/>
        <v>0.27397260273972601</v>
      </c>
      <c r="U2660" s="80">
        <f t="shared" si="133"/>
        <v>0.82191780821917804</v>
      </c>
    </row>
    <row r="2661" spans="1:21">
      <c r="A2661" s="35" t="s">
        <v>2973</v>
      </c>
      <c r="B2661" s="44">
        <v>86.2</v>
      </c>
      <c r="C2661" s="44">
        <v>2.81</v>
      </c>
      <c r="D2661" s="79"/>
      <c r="E2661" s="76">
        <v>5.5248618784530388</v>
      </c>
      <c r="F2661" s="76">
        <v>0.39681328408778727</v>
      </c>
      <c r="G2661" s="42">
        <v>7.6200000000000004E-2</v>
      </c>
      <c r="H2661" s="42">
        <v>5.3E-3</v>
      </c>
      <c r="I2661" s="70" t="s">
        <v>26</v>
      </c>
      <c r="J2661" s="85">
        <v>1081</v>
      </c>
      <c r="K2661" s="85">
        <v>33</v>
      </c>
      <c r="L2661" s="85">
        <v>1072</v>
      </c>
      <c r="M2661" s="85">
        <v>35</v>
      </c>
      <c r="N2661" s="85">
        <v>1099</v>
      </c>
      <c r="O2661" s="85">
        <v>70</v>
      </c>
      <c r="P2661" s="80"/>
      <c r="Q2661" s="85">
        <v>1071</v>
      </c>
      <c r="R2661" s="85">
        <v>35</v>
      </c>
      <c r="S2661" s="79"/>
      <c r="T2661" s="80">
        <f t="shared" si="132"/>
        <v>-0.83955223880597019</v>
      </c>
      <c r="U2661" s="80">
        <f t="shared" si="133"/>
        <v>-2.5186567164179103</v>
      </c>
    </row>
    <row r="2662" spans="1:21">
      <c r="A2662" s="65" t="s">
        <v>2974</v>
      </c>
      <c r="B2662" s="36">
        <v>67</v>
      </c>
      <c r="C2662" s="36">
        <v>2.87</v>
      </c>
      <c r="D2662" s="79"/>
      <c r="E2662" s="70">
        <v>5.2002080083203328</v>
      </c>
      <c r="F2662" s="70">
        <v>0.40563244994698383</v>
      </c>
      <c r="G2662" s="45">
        <v>7.3599999999999999E-2</v>
      </c>
      <c r="H2662" s="45">
        <v>5.7000000000000002E-3</v>
      </c>
      <c r="I2662" s="70" t="s">
        <v>26</v>
      </c>
      <c r="J2662" s="85">
        <v>1099</v>
      </c>
      <c r="K2662" s="85">
        <v>37</v>
      </c>
      <c r="L2662" s="85">
        <v>1134</v>
      </c>
      <c r="M2662" s="85">
        <v>41</v>
      </c>
      <c r="N2662" s="85">
        <v>1030</v>
      </c>
      <c r="O2662" s="85">
        <v>78</v>
      </c>
      <c r="P2662" s="80"/>
      <c r="Q2662" s="85">
        <v>1139</v>
      </c>
      <c r="R2662" s="85">
        <v>41</v>
      </c>
      <c r="S2662" s="79"/>
      <c r="T2662" s="80">
        <f t="shared" si="132"/>
        <v>3.0864197530864197</v>
      </c>
      <c r="U2662" s="80">
        <f t="shared" si="133"/>
        <v>9.171075837742503</v>
      </c>
    </row>
    <row r="2663" spans="1:21">
      <c r="A2663" s="35" t="s">
        <v>2975</v>
      </c>
      <c r="B2663" s="36">
        <v>78</v>
      </c>
      <c r="C2663" s="36">
        <v>2.8</v>
      </c>
      <c r="D2663" s="79"/>
      <c r="E2663" s="76">
        <v>5.5555555555555554</v>
      </c>
      <c r="F2663" s="76">
        <v>0.30864197530864196</v>
      </c>
      <c r="G2663" s="42">
        <v>8.6900000000000005E-2</v>
      </c>
      <c r="H2663" s="42">
        <v>6.7000000000000002E-3</v>
      </c>
      <c r="I2663" s="70" t="s">
        <v>26</v>
      </c>
      <c r="J2663" s="85">
        <v>1167</v>
      </c>
      <c r="K2663" s="85">
        <v>33</v>
      </c>
      <c r="L2663" s="85">
        <v>1067</v>
      </c>
      <c r="M2663" s="85">
        <v>27</v>
      </c>
      <c r="N2663" s="85">
        <v>1357</v>
      </c>
      <c r="O2663" s="85">
        <v>74</v>
      </c>
      <c r="P2663" s="80"/>
      <c r="Q2663" s="85">
        <v>1052</v>
      </c>
      <c r="R2663" s="85">
        <v>27</v>
      </c>
      <c r="S2663" s="79"/>
      <c r="T2663" s="80">
        <f t="shared" si="132"/>
        <v>-9.3720712277413316</v>
      </c>
      <c r="U2663" s="80">
        <f t="shared" si="133"/>
        <v>-27.17900656044986</v>
      </c>
    </row>
    <row r="2664" spans="1:21">
      <c r="A2664" s="65" t="s">
        <v>2976</v>
      </c>
      <c r="B2664" s="44">
        <v>80.2</v>
      </c>
      <c r="C2664" s="44">
        <v>2.56</v>
      </c>
      <c r="D2664" s="79"/>
      <c r="E2664" s="76">
        <v>5.4945054945054945</v>
      </c>
      <c r="F2664" s="76">
        <v>0.30189590629151075</v>
      </c>
      <c r="G2664" s="42">
        <v>7.2900000000000006E-2</v>
      </c>
      <c r="H2664" s="42">
        <v>5.3E-3</v>
      </c>
      <c r="I2664" s="70" t="s">
        <v>26</v>
      </c>
      <c r="J2664" s="85">
        <v>1056</v>
      </c>
      <c r="K2664" s="85">
        <v>30</v>
      </c>
      <c r="L2664" s="85">
        <v>1078</v>
      </c>
      <c r="M2664" s="85">
        <v>27</v>
      </c>
      <c r="N2664" s="85">
        <v>1010</v>
      </c>
      <c r="O2664" s="85">
        <v>74</v>
      </c>
      <c r="P2664" s="80"/>
      <c r="Q2664" s="85">
        <v>1081</v>
      </c>
      <c r="R2664" s="85">
        <v>27</v>
      </c>
      <c r="S2664" s="79"/>
      <c r="T2664" s="80">
        <f t="shared" si="132"/>
        <v>2.0408163265306123</v>
      </c>
      <c r="U2664" s="80">
        <f t="shared" si="133"/>
        <v>6.3079777365491658</v>
      </c>
    </row>
    <row r="2665" spans="1:21">
      <c r="A2665" s="35" t="s">
        <v>2977</v>
      </c>
      <c r="B2665" s="36">
        <v>59</v>
      </c>
      <c r="C2665" s="36">
        <v>2.7589999999999999</v>
      </c>
      <c r="D2665" s="79"/>
      <c r="E2665" s="70">
        <v>5.417118093174432</v>
      </c>
      <c r="F2665" s="70">
        <v>0.38148718966017126</v>
      </c>
      <c r="G2665" s="45">
        <v>7.1599999999999997E-2</v>
      </c>
      <c r="H2665" s="45">
        <v>4.4000000000000003E-3</v>
      </c>
      <c r="I2665" s="70" t="s">
        <v>26</v>
      </c>
      <c r="J2665" s="85">
        <v>1053</v>
      </c>
      <c r="K2665" s="85">
        <v>31</v>
      </c>
      <c r="L2665" s="85">
        <v>1092</v>
      </c>
      <c r="M2665" s="85">
        <v>35</v>
      </c>
      <c r="N2665" s="85">
        <v>974</v>
      </c>
      <c r="O2665" s="85">
        <v>63</v>
      </c>
      <c r="P2665" s="80"/>
      <c r="Q2665" s="85">
        <v>1097</v>
      </c>
      <c r="R2665" s="85">
        <v>36</v>
      </c>
      <c r="S2665" s="79"/>
      <c r="T2665" s="80">
        <f t="shared" si="132"/>
        <v>3.5714285714285712</v>
      </c>
      <c r="U2665" s="80">
        <f t="shared" si="133"/>
        <v>10.805860805860807</v>
      </c>
    </row>
    <row r="2666" spans="1:21">
      <c r="A2666" s="65" t="s">
        <v>2978</v>
      </c>
      <c r="B2666" s="44">
        <v>81.2</v>
      </c>
      <c r="C2666" s="44">
        <v>2.54</v>
      </c>
      <c r="D2666" s="79"/>
      <c r="E2666" s="76">
        <v>5.617977528089888</v>
      </c>
      <c r="F2666" s="76">
        <v>0.31561671506122968</v>
      </c>
      <c r="G2666" s="42">
        <v>7.6499999999999999E-2</v>
      </c>
      <c r="H2666" s="42">
        <v>5.1000000000000004E-3</v>
      </c>
      <c r="I2666" s="70" t="s">
        <v>26</v>
      </c>
      <c r="J2666" s="85">
        <v>1073</v>
      </c>
      <c r="K2666" s="85">
        <v>29</v>
      </c>
      <c r="L2666" s="85">
        <v>1056</v>
      </c>
      <c r="M2666" s="85">
        <v>27</v>
      </c>
      <c r="N2666" s="85">
        <v>1107</v>
      </c>
      <c r="O2666" s="85">
        <v>67</v>
      </c>
      <c r="P2666" s="80"/>
      <c r="Q2666" s="85">
        <v>1054</v>
      </c>
      <c r="R2666" s="85">
        <v>27</v>
      </c>
      <c r="S2666" s="79"/>
      <c r="T2666" s="80">
        <f t="shared" si="132"/>
        <v>-1.6098484848484849</v>
      </c>
      <c r="U2666" s="80">
        <f t="shared" si="133"/>
        <v>-4.8295454545454541</v>
      </c>
    </row>
    <row r="2667" spans="1:21">
      <c r="A2667" s="35" t="s">
        <v>2979</v>
      </c>
      <c r="B2667" s="36">
        <v>108</v>
      </c>
      <c r="C2667" s="36">
        <v>2.74</v>
      </c>
      <c r="D2667" s="79"/>
      <c r="E2667" s="76">
        <v>5.5555555555555554</v>
      </c>
      <c r="F2667" s="76">
        <v>0.30864197530864196</v>
      </c>
      <c r="G2667" s="42">
        <v>7.7200000000000005E-2</v>
      </c>
      <c r="H2667" s="42">
        <v>3.3E-3</v>
      </c>
      <c r="I2667" s="70" t="s">
        <v>26</v>
      </c>
      <c r="J2667" s="85">
        <v>1086</v>
      </c>
      <c r="K2667" s="85">
        <v>23</v>
      </c>
      <c r="L2667" s="85">
        <v>1067</v>
      </c>
      <c r="M2667" s="85">
        <v>27</v>
      </c>
      <c r="N2667" s="85">
        <v>1125</v>
      </c>
      <c r="O2667" s="85">
        <v>43</v>
      </c>
      <c r="P2667" s="80"/>
      <c r="Q2667" s="85">
        <v>1064</v>
      </c>
      <c r="R2667" s="85">
        <v>27</v>
      </c>
      <c r="S2667" s="79"/>
      <c r="T2667" s="80">
        <f t="shared" si="132"/>
        <v>-1.7806935332708531</v>
      </c>
      <c r="U2667" s="80">
        <f t="shared" si="133"/>
        <v>-5.4358013120899713</v>
      </c>
    </row>
    <row r="2668" spans="1:21">
      <c r="A2668" s="65" t="s">
        <v>2980</v>
      </c>
      <c r="B2668" s="36">
        <v>83</v>
      </c>
      <c r="C2668" s="36">
        <v>2.74</v>
      </c>
      <c r="D2668" s="79"/>
      <c r="E2668" s="70">
        <v>5.5248619999999997</v>
      </c>
      <c r="F2668" s="70">
        <v>0.15872530000000001</v>
      </c>
      <c r="G2668" s="45">
        <v>7.5899999999999995E-2</v>
      </c>
      <c r="H2668" s="45">
        <v>2.8999999999999998E-3</v>
      </c>
      <c r="I2668" s="70">
        <v>0.55981000000000003</v>
      </c>
      <c r="J2668" s="85">
        <v>1079</v>
      </c>
      <c r="K2668" s="85">
        <v>11</v>
      </c>
      <c r="L2668" s="85">
        <v>1072</v>
      </c>
      <c r="M2668" s="85">
        <v>14</v>
      </c>
      <c r="N2668" s="85">
        <v>1092</v>
      </c>
      <c r="O2668" s="85">
        <v>38</v>
      </c>
      <c r="P2668" s="80"/>
      <c r="Q2668" s="85">
        <v>1072</v>
      </c>
      <c r="R2668" s="85">
        <v>14</v>
      </c>
      <c r="S2668" s="79"/>
      <c r="T2668" s="80">
        <f t="shared" si="132"/>
        <v>-0.65298507462686561</v>
      </c>
      <c r="U2668" s="80">
        <f t="shared" si="133"/>
        <v>-1.8656716417910446</v>
      </c>
    </row>
    <row r="2669" spans="1:21">
      <c r="A2669" s="35" t="s">
        <v>2981</v>
      </c>
      <c r="B2669" s="44">
        <v>84.6</v>
      </c>
      <c r="C2669" s="44">
        <v>2.74</v>
      </c>
      <c r="D2669" s="79"/>
      <c r="E2669" s="76">
        <v>5.5340343110127286</v>
      </c>
      <c r="F2669" s="76">
        <v>0.29706769682802142</v>
      </c>
      <c r="G2669" s="42">
        <v>7.22E-2</v>
      </c>
      <c r="H2669" s="42">
        <v>5.1000000000000004E-3</v>
      </c>
      <c r="I2669" s="70" t="s">
        <v>26</v>
      </c>
      <c r="J2669" s="85">
        <v>1045</v>
      </c>
      <c r="K2669" s="85">
        <v>29</v>
      </c>
      <c r="L2669" s="85">
        <v>1071</v>
      </c>
      <c r="M2669" s="85">
        <v>26</v>
      </c>
      <c r="N2669" s="85">
        <v>991</v>
      </c>
      <c r="O2669" s="85">
        <v>72</v>
      </c>
      <c r="P2669" s="80"/>
      <c r="Q2669" s="85">
        <v>1074</v>
      </c>
      <c r="R2669" s="85">
        <v>27</v>
      </c>
      <c r="S2669" s="79"/>
      <c r="T2669" s="80">
        <f t="shared" si="132"/>
        <v>2.4276377217553691</v>
      </c>
      <c r="U2669" s="80">
        <f t="shared" si="133"/>
        <v>7.469654528478058</v>
      </c>
    </row>
    <row r="2670" spans="1:21">
      <c r="A2670" s="65" t="s">
        <v>2982</v>
      </c>
      <c r="B2670" s="36">
        <v>85.7</v>
      </c>
      <c r="C2670" s="36">
        <v>3.17</v>
      </c>
      <c r="D2670" s="79"/>
      <c r="E2670" s="76">
        <v>5.5959709009513148</v>
      </c>
      <c r="F2670" s="76">
        <v>0.25678210065920976</v>
      </c>
      <c r="G2670" s="42">
        <v>9.5000000000000001E-2</v>
      </c>
      <c r="H2670" s="42">
        <v>6.1999999999999998E-3</v>
      </c>
      <c r="I2670" s="70" t="s">
        <v>26</v>
      </c>
      <c r="J2670" s="85">
        <v>1224</v>
      </c>
      <c r="K2670" s="85">
        <v>28</v>
      </c>
      <c r="L2670" s="85">
        <v>1060</v>
      </c>
      <c r="M2670" s="85">
        <v>22</v>
      </c>
      <c r="N2670" s="85">
        <v>1527</v>
      </c>
      <c r="O2670" s="85">
        <v>61</v>
      </c>
      <c r="P2670" s="80"/>
      <c r="Q2670" s="85">
        <v>1035</v>
      </c>
      <c r="R2670" s="85">
        <v>22</v>
      </c>
      <c r="S2670" s="79"/>
      <c r="T2670" s="80">
        <f t="shared" si="132"/>
        <v>-15.471698113207546</v>
      </c>
      <c r="U2670" s="80">
        <f t="shared" si="133"/>
        <v>-44.056603773584904</v>
      </c>
    </row>
    <row r="2671" spans="1:21">
      <c r="A2671" s="35" t="s">
        <v>2983</v>
      </c>
      <c r="B2671" s="36">
        <v>96.4</v>
      </c>
      <c r="C2671" s="36">
        <v>2.68</v>
      </c>
      <c r="D2671" s="79"/>
      <c r="E2671" s="70">
        <v>5.5248618784530388</v>
      </c>
      <c r="F2671" s="70">
        <v>0.39681328408778727</v>
      </c>
      <c r="G2671" s="45">
        <v>7.5499999999999998E-2</v>
      </c>
      <c r="H2671" s="45">
        <v>4.5999999999999999E-3</v>
      </c>
      <c r="I2671" s="70" t="s">
        <v>26</v>
      </c>
      <c r="J2671" s="85">
        <v>1075</v>
      </c>
      <c r="K2671" s="85">
        <v>31</v>
      </c>
      <c r="L2671" s="85">
        <v>1072</v>
      </c>
      <c r="M2671" s="85">
        <v>35</v>
      </c>
      <c r="N2671" s="85">
        <v>1081</v>
      </c>
      <c r="O2671" s="85">
        <v>61</v>
      </c>
      <c r="P2671" s="80"/>
      <c r="Q2671" s="85">
        <v>1072</v>
      </c>
      <c r="R2671" s="85">
        <v>35</v>
      </c>
      <c r="S2671" s="79"/>
      <c r="T2671" s="80">
        <f t="shared" si="132"/>
        <v>-0.27985074626865669</v>
      </c>
      <c r="U2671" s="80">
        <f t="shared" si="133"/>
        <v>-0.83955223880597019</v>
      </c>
    </row>
    <row r="2672" spans="1:21">
      <c r="A2672" s="65" t="s">
        <v>2984</v>
      </c>
      <c r="B2672" s="36">
        <v>71</v>
      </c>
      <c r="C2672" s="36">
        <v>2.96</v>
      </c>
      <c r="D2672" s="79"/>
      <c r="E2672" s="70">
        <v>5.6882821387940838</v>
      </c>
      <c r="F2672" s="70">
        <v>0.38827864428628561</v>
      </c>
      <c r="G2672" s="45">
        <v>7.4200000000000002E-2</v>
      </c>
      <c r="H2672" s="45">
        <v>5.3E-3</v>
      </c>
      <c r="I2672" s="70" t="s">
        <v>26</v>
      </c>
      <c r="J2672" s="85">
        <v>1045</v>
      </c>
      <c r="K2672" s="85">
        <v>32</v>
      </c>
      <c r="L2672" s="85">
        <v>1044</v>
      </c>
      <c r="M2672" s="85">
        <v>33</v>
      </c>
      <c r="N2672" s="85">
        <v>1046</v>
      </c>
      <c r="O2672" s="85">
        <v>72</v>
      </c>
      <c r="P2672" s="80"/>
      <c r="Q2672" s="85">
        <v>1044</v>
      </c>
      <c r="R2672" s="85">
        <v>33</v>
      </c>
      <c r="S2672" s="79"/>
      <c r="T2672" s="80">
        <f t="shared" si="132"/>
        <v>-9.5785440613026809E-2</v>
      </c>
      <c r="U2672" s="80">
        <f t="shared" si="133"/>
        <v>-0.19157088122605362</v>
      </c>
    </row>
    <row r="2673" spans="1:21">
      <c r="A2673" s="35" t="s">
        <v>2985</v>
      </c>
      <c r="B2673" s="36">
        <v>80.3</v>
      </c>
      <c r="C2673" s="36">
        <v>2.67</v>
      </c>
      <c r="D2673" s="79"/>
      <c r="E2673" s="70">
        <v>5.51572</v>
      </c>
      <c r="F2673" s="70">
        <v>0.1521158</v>
      </c>
      <c r="G2673" s="45">
        <v>7.6399999999999996E-2</v>
      </c>
      <c r="H2673" s="45">
        <v>2.3999999999999998E-3</v>
      </c>
      <c r="I2673" s="70">
        <v>0.22269</v>
      </c>
      <c r="J2673" s="85">
        <v>1084</v>
      </c>
      <c r="K2673" s="85">
        <v>12</v>
      </c>
      <c r="L2673" s="85">
        <v>1074</v>
      </c>
      <c r="M2673" s="85">
        <v>14</v>
      </c>
      <c r="N2673" s="85">
        <v>1105</v>
      </c>
      <c r="O2673" s="85">
        <v>31</v>
      </c>
      <c r="P2673" s="80"/>
      <c r="Q2673" s="85">
        <v>1073</v>
      </c>
      <c r="R2673" s="85">
        <v>14</v>
      </c>
      <c r="S2673" s="79"/>
      <c r="T2673" s="80">
        <f t="shared" si="132"/>
        <v>-0.93109869646182497</v>
      </c>
      <c r="U2673" s="80">
        <f t="shared" si="133"/>
        <v>-2.8864059590316575</v>
      </c>
    </row>
    <row r="2674" spans="1:21">
      <c r="A2674" s="65" t="s">
        <v>2986</v>
      </c>
      <c r="B2674" s="36">
        <v>88.2</v>
      </c>
      <c r="C2674" s="36">
        <v>2.81</v>
      </c>
      <c r="D2674" s="79"/>
      <c r="E2674" s="76">
        <v>5.592841163310962</v>
      </c>
      <c r="F2674" s="76">
        <v>0.29403079941343985</v>
      </c>
      <c r="G2674" s="42">
        <v>7.1300000000000002E-2</v>
      </c>
      <c r="H2674" s="42">
        <v>3.3999999999999998E-3</v>
      </c>
      <c r="I2674" s="70" t="s">
        <v>26</v>
      </c>
      <c r="J2674" s="85">
        <v>1030</v>
      </c>
      <c r="K2674" s="85">
        <v>23</v>
      </c>
      <c r="L2674" s="85">
        <v>1060</v>
      </c>
      <c r="M2674" s="85">
        <v>26</v>
      </c>
      <c r="N2674" s="85">
        <v>965</v>
      </c>
      <c r="O2674" s="85">
        <v>49</v>
      </c>
      <c r="P2674" s="80"/>
      <c r="Q2674" s="85">
        <v>1065</v>
      </c>
      <c r="R2674" s="85">
        <v>26</v>
      </c>
      <c r="S2674" s="79"/>
      <c r="T2674" s="80">
        <f t="shared" si="132"/>
        <v>2.8301886792452833</v>
      </c>
      <c r="U2674" s="80">
        <f t="shared" si="133"/>
        <v>8.9622641509433958</v>
      </c>
    </row>
    <row r="2675" spans="1:21">
      <c r="A2675" s="35" t="s">
        <v>2987</v>
      </c>
      <c r="B2675" s="44">
        <v>99</v>
      </c>
      <c r="C2675" s="44">
        <v>2.88</v>
      </c>
      <c r="D2675" s="79"/>
      <c r="E2675" s="76">
        <v>5.617977528089888</v>
      </c>
      <c r="F2675" s="76">
        <v>0.2966797121575559</v>
      </c>
      <c r="G2675" s="42">
        <v>7.4700000000000003E-2</v>
      </c>
      <c r="H2675" s="42">
        <v>4.8999999999999998E-3</v>
      </c>
      <c r="I2675" s="70" t="s">
        <v>26</v>
      </c>
      <c r="J2675" s="85">
        <v>1057</v>
      </c>
      <c r="K2675" s="85">
        <v>28</v>
      </c>
      <c r="L2675" s="85">
        <v>1056</v>
      </c>
      <c r="M2675" s="85">
        <v>26</v>
      </c>
      <c r="N2675" s="85">
        <v>1060</v>
      </c>
      <c r="O2675" s="85">
        <v>66</v>
      </c>
      <c r="P2675" s="80"/>
      <c r="Q2675" s="85">
        <v>1056</v>
      </c>
      <c r="R2675" s="85">
        <v>26</v>
      </c>
      <c r="S2675" s="79"/>
      <c r="T2675" s="80">
        <f t="shared" si="132"/>
        <v>-9.4696969696969696E-2</v>
      </c>
      <c r="U2675" s="80">
        <f t="shared" si="133"/>
        <v>-0.37878787878787878</v>
      </c>
    </row>
    <row r="2676" spans="1:21">
      <c r="A2676" s="65" t="s">
        <v>2988</v>
      </c>
      <c r="B2676" s="44">
        <v>63.5</v>
      </c>
      <c r="C2676" s="44">
        <v>3.31</v>
      </c>
      <c r="D2676" s="79"/>
      <c r="E2676" s="76">
        <v>5.5865921787709496</v>
      </c>
      <c r="F2676" s="76">
        <v>0.3121001217190475</v>
      </c>
      <c r="G2676" s="42">
        <v>7.8299999999999995E-2</v>
      </c>
      <c r="H2676" s="42">
        <v>5.3E-3</v>
      </c>
      <c r="I2676" s="70" t="s">
        <v>26</v>
      </c>
      <c r="J2676" s="85">
        <v>1092</v>
      </c>
      <c r="K2676" s="85">
        <v>29</v>
      </c>
      <c r="L2676" s="85">
        <v>1062</v>
      </c>
      <c r="M2676" s="85">
        <v>27</v>
      </c>
      <c r="N2676" s="85">
        <v>1154</v>
      </c>
      <c r="O2676" s="85">
        <v>67</v>
      </c>
      <c r="P2676" s="80"/>
      <c r="Q2676" s="85">
        <v>1057</v>
      </c>
      <c r="R2676" s="85">
        <v>27</v>
      </c>
      <c r="S2676" s="79"/>
      <c r="T2676" s="80">
        <f t="shared" si="132"/>
        <v>-2.8248587570621471</v>
      </c>
      <c r="U2676" s="80">
        <f t="shared" si="133"/>
        <v>-8.662900188323917</v>
      </c>
    </row>
    <row r="2677" spans="1:21">
      <c r="A2677" s="35" t="s">
        <v>2989</v>
      </c>
      <c r="B2677" s="36">
        <v>73</v>
      </c>
      <c r="C2677" s="36">
        <v>2.63</v>
      </c>
      <c r="D2677" s="79"/>
      <c r="E2677" s="70">
        <v>5.5096418732782375</v>
      </c>
      <c r="F2677" s="70">
        <v>0.394629996433152</v>
      </c>
      <c r="G2677" s="45">
        <v>7.4700000000000003E-2</v>
      </c>
      <c r="H2677" s="45">
        <v>5.3E-3</v>
      </c>
      <c r="I2677" s="70" t="s">
        <v>26</v>
      </c>
      <c r="J2677" s="85">
        <v>1070</v>
      </c>
      <c r="K2677" s="85">
        <v>33</v>
      </c>
      <c r="L2677" s="85">
        <v>1075</v>
      </c>
      <c r="M2677" s="85">
        <v>35</v>
      </c>
      <c r="N2677" s="85">
        <v>1060</v>
      </c>
      <c r="O2677" s="85">
        <v>71</v>
      </c>
      <c r="P2677" s="80"/>
      <c r="Q2677" s="85">
        <v>1076</v>
      </c>
      <c r="R2677" s="85">
        <v>35</v>
      </c>
      <c r="S2677" s="79"/>
      <c r="T2677" s="80">
        <f t="shared" si="132"/>
        <v>0.46511627906976744</v>
      </c>
      <c r="U2677" s="80">
        <f t="shared" si="133"/>
        <v>1.3953488372093024</v>
      </c>
    </row>
    <row r="2678" spans="1:21">
      <c r="A2678" s="65" t="s">
        <v>2990</v>
      </c>
      <c r="B2678" s="36">
        <v>81.099999999999994</v>
      </c>
      <c r="C2678" s="36">
        <v>2.68</v>
      </c>
      <c r="D2678" s="79"/>
      <c r="E2678" s="70">
        <v>5.6211349999999998</v>
      </c>
      <c r="F2678" s="70">
        <v>0.1232289</v>
      </c>
      <c r="G2678" s="45">
        <v>7.3400000000000007E-2</v>
      </c>
      <c r="H2678" s="45">
        <v>2.0999999999999999E-3</v>
      </c>
      <c r="I2678" s="70">
        <v>0.19461000000000001</v>
      </c>
      <c r="J2678" s="85">
        <v>1045</v>
      </c>
      <c r="K2678" s="85">
        <v>11</v>
      </c>
      <c r="L2678" s="85">
        <v>1055</v>
      </c>
      <c r="M2678" s="85">
        <v>11</v>
      </c>
      <c r="N2678" s="85">
        <v>1024</v>
      </c>
      <c r="O2678" s="85">
        <v>29</v>
      </c>
      <c r="P2678" s="80"/>
      <c r="Q2678" s="85">
        <v>1057</v>
      </c>
      <c r="R2678" s="85">
        <v>11</v>
      </c>
      <c r="S2678" s="79"/>
      <c r="T2678" s="80">
        <f t="shared" si="132"/>
        <v>0.94786729857819907</v>
      </c>
      <c r="U2678" s="80">
        <f t="shared" si="133"/>
        <v>2.9383886255924172</v>
      </c>
    </row>
    <row r="2679" spans="1:21">
      <c r="A2679" s="35" t="s">
        <v>2991</v>
      </c>
      <c r="B2679" s="36">
        <v>95.9</v>
      </c>
      <c r="C2679" s="36">
        <v>2.5099999999999998</v>
      </c>
      <c r="D2679" s="79"/>
      <c r="E2679" s="76">
        <v>5.6116722783389452</v>
      </c>
      <c r="F2679" s="76">
        <v>0.21413788716444906</v>
      </c>
      <c r="G2679" s="42">
        <v>7.3700000000000002E-2</v>
      </c>
      <c r="H2679" s="42">
        <v>3.0000000000000001E-3</v>
      </c>
      <c r="I2679" s="70" t="s">
        <v>26</v>
      </c>
      <c r="J2679" s="85">
        <v>1049</v>
      </c>
      <c r="K2679" s="85">
        <v>18</v>
      </c>
      <c r="L2679" s="85">
        <v>1057</v>
      </c>
      <c r="M2679" s="85">
        <v>19</v>
      </c>
      <c r="N2679" s="85">
        <v>1032</v>
      </c>
      <c r="O2679" s="85">
        <v>41</v>
      </c>
      <c r="P2679" s="80"/>
      <c r="Q2679" s="85">
        <v>1058</v>
      </c>
      <c r="R2679" s="85">
        <v>19</v>
      </c>
      <c r="S2679" s="79"/>
      <c r="T2679" s="80">
        <f t="shared" si="132"/>
        <v>0.7568590350047304</v>
      </c>
      <c r="U2679" s="80">
        <f t="shared" si="133"/>
        <v>2.3651844843897827</v>
      </c>
    </row>
    <row r="2680" spans="1:21">
      <c r="A2680" s="65" t="s">
        <v>2992</v>
      </c>
      <c r="B2680" s="36">
        <v>68</v>
      </c>
      <c r="C2680" s="36">
        <v>2.75</v>
      </c>
      <c r="D2680" s="79"/>
      <c r="E2680" s="70">
        <v>5.2910052910052912</v>
      </c>
      <c r="F2680" s="70">
        <v>0.36393158086279781</v>
      </c>
      <c r="G2680" s="45">
        <v>7.3800000000000004E-2</v>
      </c>
      <c r="H2680" s="45">
        <v>5.5999999999999999E-3</v>
      </c>
      <c r="I2680" s="70" t="s">
        <v>26</v>
      </c>
      <c r="J2680" s="85">
        <v>1089</v>
      </c>
      <c r="K2680" s="85">
        <v>34</v>
      </c>
      <c r="L2680" s="85">
        <v>1116</v>
      </c>
      <c r="M2680" s="85">
        <v>35</v>
      </c>
      <c r="N2680" s="85">
        <v>1035</v>
      </c>
      <c r="O2680" s="85">
        <v>77</v>
      </c>
      <c r="P2680" s="80"/>
      <c r="Q2680" s="85">
        <v>1120</v>
      </c>
      <c r="R2680" s="85">
        <v>35</v>
      </c>
      <c r="S2680" s="79"/>
      <c r="T2680" s="80">
        <f t="shared" si="132"/>
        <v>2.4193548387096775</v>
      </c>
      <c r="U2680" s="80">
        <f t="shared" si="133"/>
        <v>7.2580645161290329</v>
      </c>
    </row>
    <row r="2681" spans="1:21">
      <c r="A2681" s="35" t="s">
        <v>2993</v>
      </c>
      <c r="B2681" s="36">
        <v>77.900000000000006</v>
      </c>
      <c r="C2681" s="36">
        <v>2.52</v>
      </c>
      <c r="D2681" s="79"/>
      <c r="E2681" s="76">
        <v>5.5248618784530388</v>
      </c>
      <c r="F2681" s="76">
        <v>0.39681328408778727</v>
      </c>
      <c r="G2681" s="42">
        <v>7.17E-2</v>
      </c>
      <c r="H2681" s="42">
        <v>4.3E-3</v>
      </c>
      <c r="I2681" s="70" t="s">
        <v>26</v>
      </c>
      <c r="J2681" s="85">
        <v>1041</v>
      </c>
      <c r="K2681" s="85">
        <v>30</v>
      </c>
      <c r="L2681" s="85">
        <v>1072</v>
      </c>
      <c r="M2681" s="85">
        <v>35</v>
      </c>
      <c r="N2681" s="85">
        <v>977</v>
      </c>
      <c r="O2681" s="85">
        <v>61</v>
      </c>
      <c r="P2681" s="80"/>
      <c r="Q2681" s="85">
        <v>1077</v>
      </c>
      <c r="R2681" s="85">
        <v>36</v>
      </c>
      <c r="S2681" s="79"/>
      <c r="T2681" s="80">
        <f t="shared" si="132"/>
        <v>2.8917910447761193</v>
      </c>
      <c r="U2681" s="80">
        <f t="shared" si="133"/>
        <v>8.8619402985074629</v>
      </c>
    </row>
    <row r="2682" spans="1:21">
      <c r="A2682" s="65" t="s">
        <v>2994</v>
      </c>
      <c r="B2682" s="36">
        <v>78.599999999999994</v>
      </c>
      <c r="C2682" s="36">
        <v>2.64</v>
      </c>
      <c r="D2682" s="79"/>
      <c r="E2682" s="70">
        <v>5.6085250000000002</v>
      </c>
      <c r="F2682" s="70">
        <v>0.14155000000000001</v>
      </c>
      <c r="G2682" s="45">
        <v>7.6300000000000007E-2</v>
      </c>
      <c r="H2682" s="45">
        <v>2.7000000000000001E-3</v>
      </c>
      <c r="I2682" s="70">
        <v>0.40438000000000002</v>
      </c>
      <c r="J2682" s="85">
        <v>1072</v>
      </c>
      <c r="K2682" s="85">
        <v>11</v>
      </c>
      <c r="L2682" s="85">
        <v>1058</v>
      </c>
      <c r="M2682" s="85">
        <v>12</v>
      </c>
      <c r="N2682" s="85">
        <v>1102</v>
      </c>
      <c r="O2682" s="85">
        <v>35</v>
      </c>
      <c r="P2682" s="80"/>
      <c r="Q2682" s="85">
        <v>1056</v>
      </c>
      <c r="R2682" s="85">
        <v>12</v>
      </c>
      <c r="S2682" s="79"/>
      <c r="T2682" s="80">
        <f t="shared" si="132"/>
        <v>-1.3232514177693762</v>
      </c>
      <c r="U2682" s="80">
        <f t="shared" si="133"/>
        <v>-4.1587901701323249</v>
      </c>
    </row>
    <row r="2683" spans="1:21">
      <c r="A2683" s="35" t="s">
        <v>2995</v>
      </c>
      <c r="B2683" s="44">
        <v>87.9</v>
      </c>
      <c r="C2683" s="44">
        <v>2.58</v>
      </c>
      <c r="D2683" s="79"/>
      <c r="E2683" s="76">
        <v>5.5555555555555554</v>
      </c>
      <c r="F2683" s="76">
        <v>0.40123456790123452</v>
      </c>
      <c r="G2683" s="42">
        <v>7.1800000000000003E-2</v>
      </c>
      <c r="H2683" s="42">
        <v>7.9000000000000008E-3</v>
      </c>
      <c r="I2683" s="70" t="s">
        <v>26</v>
      </c>
      <c r="J2683" s="85">
        <v>1039</v>
      </c>
      <c r="K2683" s="85">
        <v>43</v>
      </c>
      <c r="L2683" s="85">
        <v>1067</v>
      </c>
      <c r="M2683" s="85">
        <v>36</v>
      </c>
      <c r="N2683" s="85">
        <v>979</v>
      </c>
      <c r="O2683" s="85">
        <v>112</v>
      </c>
      <c r="P2683" s="80"/>
      <c r="Q2683" s="85">
        <v>1071</v>
      </c>
      <c r="R2683" s="85">
        <v>36</v>
      </c>
      <c r="S2683" s="79"/>
      <c r="T2683" s="80">
        <f t="shared" si="132"/>
        <v>2.6241799437675724</v>
      </c>
      <c r="U2683" s="80">
        <f t="shared" si="133"/>
        <v>8.2474226804123703</v>
      </c>
    </row>
    <row r="2684" spans="1:21">
      <c r="A2684" s="65" t="s">
        <v>2996</v>
      </c>
      <c r="B2684" s="36">
        <v>78.400000000000006</v>
      </c>
      <c r="C2684" s="36">
        <v>2.59</v>
      </c>
      <c r="D2684" s="79"/>
      <c r="E2684" s="70">
        <v>5.4945050000000002</v>
      </c>
      <c r="F2684" s="70">
        <v>0.1388721</v>
      </c>
      <c r="G2684" s="45">
        <v>7.7200000000000005E-2</v>
      </c>
      <c r="H2684" s="45">
        <v>2.2000000000000001E-3</v>
      </c>
      <c r="I2684" s="70">
        <v>0.43104999999999999</v>
      </c>
      <c r="J2684" s="85">
        <v>1093.8</v>
      </c>
      <c r="K2684" s="85">
        <v>9.6</v>
      </c>
      <c r="L2684" s="85">
        <v>1078</v>
      </c>
      <c r="M2684" s="85">
        <v>13</v>
      </c>
      <c r="N2684" s="85">
        <v>1125</v>
      </c>
      <c r="O2684" s="85">
        <v>28</v>
      </c>
      <c r="P2684" s="80"/>
      <c r="Q2684" s="85">
        <v>1076</v>
      </c>
      <c r="R2684" s="85">
        <v>13</v>
      </c>
      <c r="S2684" s="79"/>
      <c r="T2684" s="80">
        <f t="shared" si="132"/>
        <v>-1.46567717996289</v>
      </c>
      <c r="U2684" s="80">
        <f t="shared" si="133"/>
        <v>-4.3599257884972165</v>
      </c>
    </row>
    <row r="2685" spans="1:21">
      <c r="A2685" s="35" t="s">
        <v>2997</v>
      </c>
      <c r="B2685" s="44">
        <v>85.5</v>
      </c>
      <c r="C2685" s="44">
        <v>2.79</v>
      </c>
      <c r="D2685" s="79"/>
      <c r="E2685" s="76">
        <v>5.5865921787709496</v>
      </c>
      <c r="F2685" s="76">
        <v>0.37452014606285694</v>
      </c>
      <c r="G2685" s="42">
        <v>7.3200000000000001E-2</v>
      </c>
      <c r="H2685" s="42">
        <v>5.8999999999999999E-3</v>
      </c>
      <c r="I2685" s="70" t="s">
        <v>26</v>
      </c>
      <c r="J2685" s="85">
        <v>1048</v>
      </c>
      <c r="K2685" s="85">
        <v>34</v>
      </c>
      <c r="L2685" s="85">
        <v>1062</v>
      </c>
      <c r="M2685" s="85">
        <v>33</v>
      </c>
      <c r="N2685" s="85">
        <v>1019</v>
      </c>
      <c r="O2685" s="85">
        <v>82</v>
      </c>
      <c r="P2685" s="80"/>
      <c r="Q2685" s="85">
        <v>1063</v>
      </c>
      <c r="R2685" s="85">
        <v>33</v>
      </c>
      <c r="S2685" s="79"/>
      <c r="T2685" s="80">
        <f t="shared" si="132"/>
        <v>1.3182674199623352</v>
      </c>
      <c r="U2685" s="80">
        <f t="shared" si="133"/>
        <v>4.0489642184557439</v>
      </c>
    </row>
    <row r="2686" spans="1:21">
      <c r="A2686" s="65" t="s">
        <v>2998</v>
      </c>
      <c r="B2686" s="36">
        <v>90.7</v>
      </c>
      <c r="C2686" s="36">
        <v>2.82</v>
      </c>
      <c r="D2686" s="79"/>
      <c r="E2686" s="76">
        <v>5.8513750731421883</v>
      </c>
      <c r="F2686" s="76">
        <v>0.28418029904669495</v>
      </c>
      <c r="G2686" s="42">
        <v>7.6399999999999996E-2</v>
      </c>
      <c r="H2686" s="42">
        <v>3.0000000000000001E-3</v>
      </c>
      <c r="I2686" s="70" t="s">
        <v>26</v>
      </c>
      <c r="J2686" s="85">
        <v>1045</v>
      </c>
      <c r="K2686" s="85">
        <v>20</v>
      </c>
      <c r="L2686" s="85">
        <v>1017</v>
      </c>
      <c r="M2686" s="85">
        <v>23</v>
      </c>
      <c r="N2686" s="85">
        <v>1105</v>
      </c>
      <c r="O2686" s="85">
        <v>39</v>
      </c>
      <c r="P2686" s="80"/>
      <c r="Q2686" s="85">
        <v>1013</v>
      </c>
      <c r="R2686" s="85">
        <v>23</v>
      </c>
      <c r="S2686" s="79"/>
      <c r="T2686" s="80">
        <f t="shared" si="132"/>
        <v>-2.7531956735496559</v>
      </c>
      <c r="U2686" s="80">
        <f t="shared" si="133"/>
        <v>-8.652900688298919</v>
      </c>
    </row>
    <row r="2687" spans="1:21">
      <c r="A2687" s="35" t="s">
        <v>2999</v>
      </c>
      <c r="B2687" s="36">
        <v>141</v>
      </c>
      <c r="C2687" s="36">
        <v>2.4969999999999999</v>
      </c>
      <c r="D2687" s="79"/>
      <c r="E2687" s="70">
        <v>6.2111801242236027</v>
      </c>
      <c r="F2687" s="70">
        <v>0.42436634389105354</v>
      </c>
      <c r="G2687" s="45">
        <v>7.8200000000000006E-2</v>
      </c>
      <c r="H2687" s="45">
        <v>4.4999999999999997E-3</v>
      </c>
      <c r="I2687" s="70" t="s">
        <v>26</v>
      </c>
      <c r="J2687" s="85">
        <v>1022</v>
      </c>
      <c r="K2687" s="85">
        <v>29</v>
      </c>
      <c r="L2687" s="85">
        <v>962</v>
      </c>
      <c r="M2687" s="85">
        <v>31</v>
      </c>
      <c r="N2687" s="85">
        <v>1151</v>
      </c>
      <c r="O2687" s="85">
        <v>57</v>
      </c>
      <c r="P2687" s="80"/>
      <c r="Q2687" s="85">
        <v>955</v>
      </c>
      <c r="R2687" s="85">
        <v>30</v>
      </c>
      <c r="S2687" s="79"/>
      <c r="T2687" s="80">
        <f t="shared" si="132"/>
        <v>-6.2370062370062378</v>
      </c>
      <c r="U2687" s="80">
        <f t="shared" si="133"/>
        <v>-19.646569646569649</v>
      </c>
    </row>
    <row r="2688" spans="1:21">
      <c r="A2688" s="65" t="s">
        <v>3000</v>
      </c>
      <c r="B2688" s="36">
        <v>63</v>
      </c>
      <c r="C2688" s="36">
        <v>2.82</v>
      </c>
      <c r="D2688" s="79"/>
      <c r="E2688" s="70">
        <v>5.7045065601825442</v>
      </c>
      <c r="F2688" s="70">
        <v>0.42303813623715386</v>
      </c>
      <c r="G2688" s="45">
        <v>7.6200000000000004E-2</v>
      </c>
      <c r="H2688" s="45">
        <v>6.6E-3</v>
      </c>
      <c r="I2688" s="70" t="s">
        <v>26</v>
      </c>
      <c r="J2688" s="85">
        <v>1060</v>
      </c>
      <c r="K2688" s="85">
        <v>38</v>
      </c>
      <c r="L2688" s="85">
        <v>1041</v>
      </c>
      <c r="M2688" s="85">
        <v>36</v>
      </c>
      <c r="N2688" s="85">
        <v>1099</v>
      </c>
      <c r="O2688" s="85">
        <v>87</v>
      </c>
      <c r="P2688" s="80"/>
      <c r="Q2688" s="85">
        <v>1039</v>
      </c>
      <c r="R2688" s="85">
        <v>36</v>
      </c>
      <c r="S2688" s="79"/>
      <c r="T2688" s="80">
        <f t="shared" si="132"/>
        <v>-1.8251681075888568</v>
      </c>
      <c r="U2688" s="80">
        <f t="shared" si="133"/>
        <v>-5.5715658021133523</v>
      </c>
    </row>
    <row r="2689" spans="1:21">
      <c r="A2689" s="35" t="s">
        <v>3001</v>
      </c>
      <c r="B2689" s="36">
        <v>76.8</v>
      </c>
      <c r="C2689" s="36">
        <v>2.5299999999999998</v>
      </c>
      <c r="D2689" s="79"/>
      <c r="E2689" s="76">
        <v>5.5865921787709496</v>
      </c>
      <c r="F2689" s="76">
        <v>0.3121001217190475</v>
      </c>
      <c r="G2689" s="42">
        <v>7.5499999999999998E-2</v>
      </c>
      <c r="H2689" s="42">
        <v>4.7000000000000002E-3</v>
      </c>
      <c r="I2689" s="70" t="s">
        <v>26</v>
      </c>
      <c r="J2689" s="85">
        <v>1068</v>
      </c>
      <c r="K2689" s="85">
        <v>28</v>
      </c>
      <c r="L2689" s="85">
        <v>1062</v>
      </c>
      <c r="M2689" s="85">
        <v>27</v>
      </c>
      <c r="N2689" s="85">
        <v>1081</v>
      </c>
      <c r="O2689" s="85">
        <v>62</v>
      </c>
      <c r="P2689" s="80"/>
      <c r="Q2689" s="85">
        <v>1061</v>
      </c>
      <c r="R2689" s="85">
        <v>27</v>
      </c>
      <c r="S2689" s="79"/>
      <c r="T2689" s="80">
        <f t="shared" si="132"/>
        <v>-0.56497175141242939</v>
      </c>
      <c r="U2689" s="80">
        <f t="shared" si="133"/>
        <v>-1.7890772128060264</v>
      </c>
    </row>
    <row r="2690" spans="1:21">
      <c r="A2690" s="65" t="s">
        <v>3002</v>
      </c>
      <c r="B2690" s="44">
        <v>83.5</v>
      </c>
      <c r="C2690" s="44">
        <v>2.72</v>
      </c>
      <c r="D2690" s="79"/>
      <c r="E2690" s="76">
        <v>5.6818181818181825</v>
      </c>
      <c r="F2690" s="76">
        <v>0.32283057851239677</v>
      </c>
      <c r="G2690" s="42">
        <v>7.5999999999999998E-2</v>
      </c>
      <c r="H2690" s="42">
        <v>4.4999999999999997E-3</v>
      </c>
      <c r="I2690" s="70" t="s">
        <v>26</v>
      </c>
      <c r="J2690" s="85">
        <v>1061</v>
      </c>
      <c r="K2690" s="85">
        <v>27</v>
      </c>
      <c r="L2690" s="85">
        <v>1045</v>
      </c>
      <c r="M2690" s="85">
        <v>27</v>
      </c>
      <c r="N2690" s="85">
        <v>1094</v>
      </c>
      <c r="O2690" s="85">
        <v>59</v>
      </c>
      <c r="P2690" s="80"/>
      <c r="Q2690" s="85">
        <v>1043</v>
      </c>
      <c r="R2690" s="85">
        <v>27</v>
      </c>
      <c r="S2690" s="79"/>
      <c r="T2690" s="80">
        <f t="shared" si="132"/>
        <v>-1.5311004784688995</v>
      </c>
      <c r="U2690" s="80">
        <f t="shared" si="133"/>
        <v>-4.6889952153110048</v>
      </c>
    </row>
    <row r="2691" spans="1:21">
      <c r="A2691" s="35" t="s">
        <v>3003</v>
      </c>
      <c r="B2691" s="36">
        <v>97.9</v>
      </c>
      <c r="C2691" s="36">
        <v>3.24</v>
      </c>
      <c r="D2691" s="79"/>
      <c r="E2691" s="70">
        <v>5.7372350000000001</v>
      </c>
      <c r="F2691" s="70">
        <v>0.26332689999999997</v>
      </c>
      <c r="G2691" s="45">
        <v>7.4399999999999994E-2</v>
      </c>
      <c r="H2691" s="45">
        <v>3.0000000000000001E-3</v>
      </c>
      <c r="I2691" s="70">
        <v>-0.21501000000000001</v>
      </c>
      <c r="J2691" s="85">
        <v>1041</v>
      </c>
      <c r="K2691" s="85">
        <v>22</v>
      </c>
      <c r="L2691" s="85">
        <v>1036</v>
      </c>
      <c r="M2691" s="85">
        <v>22</v>
      </c>
      <c r="N2691" s="85">
        <v>1051</v>
      </c>
      <c r="O2691" s="85">
        <v>41</v>
      </c>
      <c r="P2691" s="80"/>
      <c r="Q2691" s="85">
        <v>1035</v>
      </c>
      <c r="R2691" s="85">
        <v>22</v>
      </c>
      <c r="S2691" s="79"/>
      <c r="T2691" s="80">
        <f t="shared" si="132"/>
        <v>-0.4826254826254826</v>
      </c>
      <c r="U2691" s="80">
        <f t="shared" si="133"/>
        <v>-1.4478764478764479</v>
      </c>
    </row>
    <row r="2692" spans="1:21">
      <c r="A2692" s="65" t="s">
        <v>3004</v>
      </c>
      <c r="B2692" s="36">
        <v>68</v>
      </c>
      <c r="C2692" s="36">
        <v>2.83</v>
      </c>
      <c r="D2692" s="79"/>
      <c r="E2692" s="70">
        <v>5.6242969628796393</v>
      </c>
      <c r="F2692" s="70">
        <v>0.41122531224654274</v>
      </c>
      <c r="G2692" s="45">
        <v>7.7600000000000002E-2</v>
      </c>
      <c r="H2692" s="45">
        <v>6.1000000000000004E-3</v>
      </c>
      <c r="I2692" s="70" t="s">
        <v>26</v>
      </c>
      <c r="J2692" s="85">
        <v>1082</v>
      </c>
      <c r="K2692" s="85">
        <v>36</v>
      </c>
      <c r="L2692" s="85">
        <v>1055</v>
      </c>
      <c r="M2692" s="85">
        <v>36</v>
      </c>
      <c r="N2692" s="85">
        <v>1136</v>
      </c>
      <c r="O2692" s="85">
        <v>78</v>
      </c>
      <c r="P2692" s="80"/>
      <c r="Q2692" s="85">
        <v>1051</v>
      </c>
      <c r="R2692" s="85">
        <v>35</v>
      </c>
      <c r="S2692" s="79"/>
      <c r="T2692" s="80">
        <f t="shared" si="132"/>
        <v>-2.5592417061611377</v>
      </c>
      <c r="U2692" s="80">
        <f t="shared" si="133"/>
        <v>-7.6777251184834121</v>
      </c>
    </row>
    <row r="2693" spans="1:21">
      <c r="A2693" s="35" t="s">
        <v>3005</v>
      </c>
      <c r="B2693" s="44">
        <v>81.3</v>
      </c>
      <c r="C2693" s="44">
        <v>2.39</v>
      </c>
      <c r="D2693" s="79"/>
      <c r="E2693" s="76">
        <v>5.5126791620727671</v>
      </c>
      <c r="F2693" s="76">
        <v>0.28566253651314227</v>
      </c>
      <c r="G2693" s="42">
        <v>7.4099999999999999E-2</v>
      </c>
      <c r="H2693" s="42">
        <v>3.3999999999999998E-3</v>
      </c>
      <c r="I2693" s="70" t="s">
        <v>26</v>
      </c>
      <c r="J2693" s="85">
        <v>1064</v>
      </c>
      <c r="K2693" s="85">
        <v>23</v>
      </c>
      <c r="L2693" s="85">
        <v>1075</v>
      </c>
      <c r="M2693" s="85">
        <v>26</v>
      </c>
      <c r="N2693" s="85">
        <v>1043</v>
      </c>
      <c r="O2693" s="85">
        <v>46</v>
      </c>
      <c r="P2693" s="80"/>
      <c r="Q2693" s="85">
        <v>1076</v>
      </c>
      <c r="R2693" s="85">
        <v>26</v>
      </c>
      <c r="S2693" s="79"/>
      <c r="T2693" s="80">
        <f t="shared" si="132"/>
        <v>1.0232558139534882</v>
      </c>
      <c r="U2693" s="80">
        <f t="shared" si="133"/>
        <v>2.9767441860465116</v>
      </c>
    </row>
    <row r="2694" spans="1:21">
      <c r="A2694" s="65" t="s">
        <v>3006</v>
      </c>
      <c r="B2694" s="36">
        <v>97.3</v>
      </c>
      <c r="C2694" s="36">
        <v>2.5299999999999998</v>
      </c>
      <c r="D2694" s="79"/>
      <c r="E2694" s="76">
        <v>5.5035773252614195</v>
      </c>
      <c r="F2694" s="76">
        <v>0.25443065235110579</v>
      </c>
      <c r="G2694" s="42">
        <v>7.4700000000000003E-2</v>
      </c>
      <c r="H2694" s="42">
        <v>2.7000000000000001E-3</v>
      </c>
      <c r="I2694" s="70" t="s">
        <v>26</v>
      </c>
      <c r="J2694" s="85">
        <v>1071</v>
      </c>
      <c r="K2694" s="85">
        <v>19</v>
      </c>
      <c r="L2694" s="85">
        <v>1076</v>
      </c>
      <c r="M2694" s="85">
        <v>23</v>
      </c>
      <c r="N2694" s="85">
        <v>1060</v>
      </c>
      <c r="O2694" s="85">
        <v>36</v>
      </c>
      <c r="P2694" s="80"/>
      <c r="Q2694" s="85">
        <v>1077</v>
      </c>
      <c r="R2694" s="85">
        <v>23</v>
      </c>
      <c r="S2694" s="79"/>
      <c r="T2694" s="80">
        <f t="shared" si="132"/>
        <v>0.46468401486988847</v>
      </c>
      <c r="U2694" s="80">
        <f t="shared" si="133"/>
        <v>1.486988847583643</v>
      </c>
    </row>
    <row r="2695" spans="1:21">
      <c r="A2695" s="35" t="s">
        <v>3007</v>
      </c>
      <c r="B2695" s="44">
        <v>68</v>
      </c>
      <c r="C2695" s="44">
        <v>2.67</v>
      </c>
      <c r="D2695" s="79"/>
      <c r="E2695" s="76">
        <v>5.4945054945054945</v>
      </c>
      <c r="F2695" s="76">
        <v>0.36227508754981286</v>
      </c>
      <c r="G2695" s="42">
        <v>8.4500000000000006E-2</v>
      </c>
      <c r="H2695" s="42">
        <v>7.4000000000000003E-3</v>
      </c>
      <c r="I2695" s="70" t="s">
        <v>26</v>
      </c>
      <c r="J2695" s="85">
        <v>1155</v>
      </c>
      <c r="K2695" s="85">
        <v>38</v>
      </c>
      <c r="L2695" s="85">
        <v>1078</v>
      </c>
      <c r="M2695" s="85">
        <v>33</v>
      </c>
      <c r="N2695" s="85">
        <v>1303</v>
      </c>
      <c r="O2695" s="85">
        <v>85</v>
      </c>
      <c r="P2695" s="80"/>
      <c r="Q2695" s="85">
        <v>1067</v>
      </c>
      <c r="R2695" s="85">
        <v>32</v>
      </c>
      <c r="S2695" s="79"/>
      <c r="T2695" s="80">
        <f t="shared" si="132"/>
        <v>-7.1428571428571423</v>
      </c>
      <c r="U2695" s="80">
        <f t="shared" si="133"/>
        <v>-20.871985157699445</v>
      </c>
    </row>
    <row r="2696" spans="1:21">
      <c r="A2696" s="65" t="s">
        <v>3008</v>
      </c>
      <c r="B2696" s="36">
        <v>72.5</v>
      </c>
      <c r="C2696" s="36">
        <v>2.48</v>
      </c>
      <c r="D2696" s="79"/>
      <c r="E2696" s="76">
        <v>5.636978579481398</v>
      </c>
      <c r="F2696" s="76">
        <v>0.23196135079038446</v>
      </c>
      <c r="G2696" s="42">
        <v>7.2599999999999998E-2</v>
      </c>
      <c r="H2696" s="42">
        <v>3.2000000000000002E-3</v>
      </c>
      <c r="I2696" s="70" t="s">
        <v>26</v>
      </c>
      <c r="J2696" s="85">
        <v>1036</v>
      </c>
      <c r="K2696" s="85">
        <v>20</v>
      </c>
      <c r="L2696" s="85">
        <v>1053</v>
      </c>
      <c r="M2696" s="85">
        <v>20</v>
      </c>
      <c r="N2696" s="85">
        <v>1002</v>
      </c>
      <c r="O2696" s="85">
        <v>45</v>
      </c>
      <c r="P2696" s="80"/>
      <c r="Q2696" s="85">
        <v>1055</v>
      </c>
      <c r="R2696" s="85">
        <v>20</v>
      </c>
      <c r="S2696" s="79"/>
      <c r="T2696" s="80">
        <f t="shared" si="132"/>
        <v>1.6144349477682813</v>
      </c>
      <c r="U2696" s="80">
        <f t="shared" si="133"/>
        <v>4.8433048433048427</v>
      </c>
    </row>
    <row r="2697" spans="1:21">
      <c r="A2697" s="35" t="s">
        <v>3009</v>
      </c>
      <c r="B2697" s="36">
        <v>90</v>
      </c>
      <c r="C2697" s="36">
        <v>2.613</v>
      </c>
      <c r="D2697" s="79"/>
      <c r="E2697" s="70">
        <v>5.5035773252614195</v>
      </c>
      <c r="F2697" s="70">
        <v>0.36347236050157977</v>
      </c>
      <c r="G2697" s="45">
        <v>7.3400000000000007E-2</v>
      </c>
      <c r="H2697" s="45">
        <v>4.7999999999999996E-3</v>
      </c>
      <c r="I2697" s="70" t="s">
        <v>26</v>
      </c>
      <c r="J2697" s="85">
        <v>1059</v>
      </c>
      <c r="K2697" s="85">
        <v>31</v>
      </c>
      <c r="L2697" s="85">
        <v>1076</v>
      </c>
      <c r="M2697" s="85">
        <v>33</v>
      </c>
      <c r="N2697" s="85">
        <v>1024</v>
      </c>
      <c r="O2697" s="85">
        <v>66</v>
      </c>
      <c r="P2697" s="80"/>
      <c r="Q2697" s="85">
        <v>1079</v>
      </c>
      <c r="R2697" s="85">
        <v>33</v>
      </c>
      <c r="S2697" s="79"/>
      <c r="T2697" s="80">
        <f t="shared" si="132"/>
        <v>1.5799256505576207</v>
      </c>
      <c r="U2697" s="80">
        <f t="shared" si="133"/>
        <v>4.8327137546468402</v>
      </c>
    </row>
    <row r="2698" spans="1:21">
      <c r="A2698" s="65" t="s">
        <v>3010</v>
      </c>
      <c r="B2698" s="36">
        <v>77</v>
      </c>
      <c r="C2698" s="36">
        <v>2.81</v>
      </c>
      <c r="D2698" s="79"/>
      <c r="E2698" s="70">
        <v>5.5157198014340878</v>
      </c>
      <c r="F2698" s="70">
        <v>0.39550114406311715</v>
      </c>
      <c r="G2698" s="45">
        <v>7.3899999999999993E-2</v>
      </c>
      <c r="H2698" s="45">
        <v>6.4000000000000003E-3</v>
      </c>
      <c r="I2698" s="70" t="s">
        <v>26</v>
      </c>
      <c r="J2698" s="85">
        <v>1062</v>
      </c>
      <c r="K2698" s="85">
        <v>37</v>
      </c>
      <c r="L2698" s="85">
        <v>1074</v>
      </c>
      <c r="M2698" s="85">
        <v>35</v>
      </c>
      <c r="N2698" s="85">
        <v>1038</v>
      </c>
      <c r="O2698" s="85">
        <v>87</v>
      </c>
      <c r="P2698" s="80"/>
      <c r="Q2698" s="85">
        <v>1076</v>
      </c>
      <c r="R2698" s="85">
        <v>36</v>
      </c>
      <c r="S2698" s="79"/>
      <c r="T2698" s="80">
        <f t="shared" si="132"/>
        <v>1.1173184357541899</v>
      </c>
      <c r="U2698" s="80">
        <f t="shared" si="133"/>
        <v>3.3519553072625698</v>
      </c>
    </row>
    <row r="2699" spans="1:21">
      <c r="A2699" s="35" t="s">
        <v>3011</v>
      </c>
      <c r="B2699" s="44">
        <v>88.4</v>
      </c>
      <c r="C2699" s="44">
        <v>2.84</v>
      </c>
      <c r="D2699" s="79"/>
      <c r="E2699" s="76">
        <v>5.5555555555555554</v>
      </c>
      <c r="F2699" s="76">
        <v>0.49382716049382713</v>
      </c>
      <c r="G2699" s="42">
        <v>7.5999999999999998E-2</v>
      </c>
      <c r="H2699" s="42">
        <v>6.7000000000000002E-3</v>
      </c>
      <c r="I2699" s="70" t="s">
        <v>26</v>
      </c>
      <c r="J2699" s="85">
        <v>1076</v>
      </c>
      <c r="K2699" s="85">
        <v>42</v>
      </c>
      <c r="L2699" s="85">
        <v>1067</v>
      </c>
      <c r="M2699" s="85">
        <v>44</v>
      </c>
      <c r="N2699" s="85">
        <v>1094</v>
      </c>
      <c r="O2699" s="85">
        <v>88</v>
      </c>
      <c r="P2699" s="80"/>
      <c r="Q2699" s="85">
        <v>1066</v>
      </c>
      <c r="R2699" s="85">
        <v>44</v>
      </c>
      <c r="S2699" s="79"/>
      <c r="T2699" s="80">
        <f t="shared" si="132"/>
        <v>-0.8434864104967198</v>
      </c>
      <c r="U2699" s="80">
        <f t="shared" si="133"/>
        <v>-2.5304592314901591</v>
      </c>
    </row>
    <row r="2700" spans="1:21">
      <c r="A2700" s="65" t="s">
        <v>3012</v>
      </c>
      <c r="B2700" s="36">
        <v>96.2</v>
      </c>
      <c r="C2700" s="36">
        <v>2.66</v>
      </c>
      <c r="D2700" s="79"/>
      <c r="E2700" s="76">
        <v>5.5679287305122491</v>
      </c>
      <c r="F2700" s="76">
        <v>0.25421500885412274</v>
      </c>
      <c r="G2700" s="42">
        <v>7.4499999999999997E-2</v>
      </c>
      <c r="H2700" s="42">
        <v>3.5000000000000001E-3</v>
      </c>
      <c r="I2700" s="70" t="s">
        <v>26</v>
      </c>
      <c r="J2700" s="85">
        <v>1061</v>
      </c>
      <c r="K2700" s="85">
        <v>22</v>
      </c>
      <c r="L2700" s="85">
        <v>1065</v>
      </c>
      <c r="M2700" s="85">
        <v>22</v>
      </c>
      <c r="N2700" s="85">
        <v>1054</v>
      </c>
      <c r="O2700" s="85">
        <v>47</v>
      </c>
      <c r="P2700" s="80"/>
      <c r="Q2700" s="85">
        <v>1065</v>
      </c>
      <c r="R2700" s="85">
        <v>22</v>
      </c>
      <c r="S2700" s="79"/>
      <c r="T2700" s="80">
        <f t="shared" si="132"/>
        <v>0.37558685446009388</v>
      </c>
      <c r="U2700" s="80">
        <f t="shared" si="133"/>
        <v>1.0328638497652582</v>
      </c>
    </row>
    <row r="2701" spans="1:21">
      <c r="A2701" s="35" t="s">
        <v>3013</v>
      </c>
      <c r="B2701" s="36">
        <v>69.900000000000006</v>
      </c>
      <c r="C2701" s="36">
        <v>2.67</v>
      </c>
      <c r="D2701" s="79"/>
      <c r="E2701" s="76">
        <v>5.4644808743169397</v>
      </c>
      <c r="F2701" s="76">
        <v>0.35832661470930754</v>
      </c>
      <c r="G2701" s="42">
        <v>7.3899999999999993E-2</v>
      </c>
      <c r="H2701" s="42">
        <v>4.5999999999999999E-3</v>
      </c>
      <c r="I2701" s="70" t="s">
        <v>26</v>
      </c>
      <c r="J2701" s="85">
        <v>1068</v>
      </c>
      <c r="K2701" s="85">
        <v>30</v>
      </c>
      <c r="L2701" s="85">
        <v>1083</v>
      </c>
      <c r="M2701" s="85">
        <v>33</v>
      </c>
      <c r="N2701" s="85">
        <v>1038</v>
      </c>
      <c r="O2701" s="85">
        <v>63</v>
      </c>
      <c r="P2701" s="80"/>
      <c r="Q2701" s="85">
        <v>1085</v>
      </c>
      <c r="R2701" s="85">
        <v>33</v>
      </c>
      <c r="S2701" s="79"/>
      <c r="T2701" s="80">
        <f t="shared" si="132"/>
        <v>1.3850415512465373</v>
      </c>
      <c r="U2701" s="80">
        <f t="shared" si="133"/>
        <v>4.1551246537396125</v>
      </c>
    </row>
    <row r="2702" spans="1:21">
      <c r="A2702" s="65" t="s">
        <v>3014</v>
      </c>
      <c r="B2702" s="44">
        <v>78.400000000000006</v>
      </c>
      <c r="C2702" s="44">
        <v>2.67</v>
      </c>
      <c r="D2702" s="79"/>
      <c r="E2702" s="76">
        <v>5.617977528089888</v>
      </c>
      <c r="F2702" s="76">
        <v>0.31561671506122968</v>
      </c>
      <c r="G2702" s="42">
        <v>6.8000000000000005E-2</v>
      </c>
      <c r="H2702" s="42">
        <v>5.5999999999999999E-3</v>
      </c>
      <c r="I2702" s="70" t="s">
        <v>26</v>
      </c>
      <c r="J2702" s="85">
        <v>996</v>
      </c>
      <c r="K2702" s="85">
        <v>32</v>
      </c>
      <c r="L2702" s="85">
        <v>1056</v>
      </c>
      <c r="M2702" s="85">
        <v>27</v>
      </c>
      <c r="N2702" s="85">
        <v>868</v>
      </c>
      <c r="O2702" s="85">
        <v>85</v>
      </c>
      <c r="P2702" s="80"/>
      <c r="Q2702" s="85">
        <v>1064</v>
      </c>
      <c r="R2702" s="85">
        <v>28</v>
      </c>
      <c r="S2702" s="79"/>
      <c r="T2702" s="80">
        <f t="shared" si="132"/>
        <v>5.6818181818181817</v>
      </c>
      <c r="U2702" s="80">
        <f t="shared" si="133"/>
        <v>17.803030303030305</v>
      </c>
    </row>
    <row r="2703" spans="1:21">
      <c r="A2703" s="35" t="s">
        <v>3015</v>
      </c>
      <c r="B2703" s="36">
        <v>81</v>
      </c>
      <c r="C2703" s="36">
        <v>2.71</v>
      </c>
      <c r="D2703" s="79"/>
      <c r="E2703" s="70">
        <v>5.2631578947368425</v>
      </c>
      <c r="F2703" s="70">
        <v>0.38781163434903054</v>
      </c>
      <c r="G2703" s="45">
        <v>7.8200000000000006E-2</v>
      </c>
      <c r="H2703" s="45">
        <v>5.7999999999999996E-3</v>
      </c>
      <c r="I2703" s="70" t="s">
        <v>26</v>
      </c>
      <c r="J2703" s="85">
        <v>1132</v>
      </c>
      <c r="K2703" s="85">
        <v>36</v>
      </c>
      <c r="L2703" s="85">
        <v>1121</v>
      </c>
      <c r="M2703" s="85">
        <v>38</v>
      </c>
      <c r="N2703" s="85">
        <v>1151</v>
      </c>
      <c r="O2703" s="85">
        <v>74</v>
      </c>
      <c r="P2703" s="80"/>
      <c r="Q2703" s="85">
        <v>1120</v>
      </c>
      <c r="R2703" s="85">
        <v>38</v>
      </c>
      <c r="S2703" s="79"/>
      <c r="T2703" s="80">
        <f t="shared" si="132"/>
        <v>-0.98126672613737742</v>
      </c>
      <c r="U2703" s="80">
        <f t="shared" si="133"/>
        <v>-2.6761819803746656</v>
      </c>
    </row>
    <row r="2704" spans="1:21">
      <c r="A2704" s="65" t="s">
        <v>3016</v>
      </c>
      <c r="B2704" s="36">
        <v>81.599999999999994</v>
      </c>
      <c r="C2704" s="36">
        <v>2.77</v>
      </c>
      <c r="D2704" s="79"/>
      <c r="E2704" s="76">
        <v>5.5710306406685239</v>
      </c>
      <c r="F2704" s="76">
        <v>0.21104740031501928</v>
      </c>
      <c r="G2704" s="42">
        <v>7.3499999999999996E-2</v>
      </c>
      <c r="H2704" s="42">
        <v>3.8E-3</v>
      </c>
      <c r="I2704" s="70" t="s">
        <v>26</v>
      </c>
      <c r="J2704" s="85">
        <v>1052</v>
      </c>
      <c r="K2704" s="85">
        <v>21</v>
      </c>
      <c r="L2704" s="85">
        <v>1064</v>
      </c>
      <c r="M2704" s="85">
        <v>19</v>
      </c>
      <c r="N2704" s="85">
        <v>1027</v>
      </c>
      <c r="O2704" s="85">
        <v>52</v>
      </c>
      <c r="P2704" s="80"/>
      <c r="Q2704" s="85">
        <v>1066</v>
      </c>
      <c r="R2704" s="85">
        <v>19</v>
      </c>
      <c r="S2704" s="79"/>
      <c r="T2704" s="80">
        <f t="shared" si="132"/>
        <v>1.1278195488721803</v>
      </c>
      <c r="U2704" s="80">
        <f t="shared" si="133"/>
        <v>3.477443609022556</v>
      </c>
    </row>
    <row r="2705" spans="1:21">
      <c r="A2705" s="35" t="s">
        <v>3017</v>
      </c>
      <c r="B2705" s="36">
        <v>107</v>
      </c>
      <c r="C2705" s="36">
        <v>2.73</v>
      </c>
      <c r="D2705" s="79"/>
      <c r="E2705" s="70">
        <v>5.48847420417124</v>
      </c>
      <c r="F2705" s="70">
        <v>0.42172688725794383</v>
      </c>
      <c r="G2705" s="45">
        <v>7.3800000000000004E-2</v>
      </c>
      <c r="H2705" s="45">
        <v>6.1999999999999998E-3</v>
      </c>
      <c r="I2705" s="70" t="s">
        <v>26</v>
      </c>
      <c r="J2705" s="85">
        <v>1065</v>
      </c>
      <c r="K2705" s="85">
        <v>38</v>
      </c>
      <c r="L2705" s="85">
        <v>1079</v>
      </c>
      <c r="M2705" s="85">
        <v>38</v>
      </c>
      <c r="N2705" s="85">
        <v>1035</v>
      </c>
      <c r="O2705" s="85">
        <v>85</v>
      </c>
      <c r="P2705" s="80"/>
      <c r="Q2705" s="85">
        <v>1081</v>
      </c>
      <c r="R2705" s="85">
        <v>38</v>
      </c>
      <c r="S2705" s="79"/>
      <c r="T2705" s="80">
        <f t="shared" si="132"/>
        <v>1.2974976830398517</v>
      </c>
      <c r="U2705" s="80">
        <f t="shared" si="133"/>
        <v>4.0778498609823908</v>
      </c>
    </row>
    <row r="2706" spans="1:21">
      <c r="A2706" s="65" t="s">
        <v>3018</v>
      </c>
      <c r="B2706" s="44">
        <v>84</v>
      </c>
      <c r="C2706" s="44">
        <v>2.63</v>
      </c>
      <c r="D2706" s="79"/>
      <c r="E2706" s="76">
        <v>5.5865921787709496</v>
      </c>
      <c r="F2706" s="76">
        <v>0.34331013389095222</v>
      </c>
      <c r="G2706" s="42">
        <v>7.4800000000000005E-2</v>
      </c>
      <c r="H2706" s="42">
        <v>5.1000000000000004E-3</v>
      </c>
      <c r="I2706" s="70" t="s">
        <v>26</v>
      </c>
      <c r="J2706" s="85">
        <v>1062</v>
      </c>
      <c r="K2706" s="85">
        <v>30</v>
      </c>
      <c r="L2706" s="85">
        <v>1062</v>
      </c>
      <c r="M2706" s="85">
        <v>30</v>
      </c>
      <c r="N2706" s="85">
        <v>1062</v>
      </c>
      <c r="O2706" s="85">
        <v>69</v>
      </c>
      <c r="P2706" s="80"/>
      <c r="Q2706" s="85">
        <v>1061</v>
      </c>
      <c r="R2706" s="85">
        <v>30</v>
      </c>
      <c r="S2706" s="79"/>
      <c r="T2706" s="80">
        <f t="shared" si="132"/>
        <v>0</v>
      </c>
      <c r="U2706" s="80">
        <f t="shared" si="133"/>
        <v>0</v>
      </c>
    </row>
    <row r="2707" spans="1:21">
      <c r="A2707" s="35" t="s">
        <v>3019</v>
      </c>
      <c r="B2707" s="36">
        <v>84.7</v>
      </c>
      <c r="C2707" s="36">
        <v>2.67</v>
      </c>
      <c r="D2707" s="79"/>
      <c r="E2707" s="70">
        <v>5.518764</v>
      </c>
      <c r="F2707" s="70">
        <v>0.13705539999999999</v>
      </c>
      <c r="G2707" s="45">
        <v>7.4700000000000003E-2</v>
      </c>
      <c r="H2707" s="45">
        <v>2E-3</v>
      </c>
      <c r="I2707" s="70">
        <v>0.22481999999999999</v>
      </c>
      <c r="J2707" s="85">
        <v>1069</v>
      </c>
      <c r="K2707" s="85">
        <v>11</v>
      </c>
      <c r="L2707" s="85">
        <v>1074</v>
      </c>
      <c r="M2707" s="85">
        <v>12</v>
      </c>
      <c r="N2707" s="85">
        <v>1060</v>
      </c>
      <c r="O2707" s="85">
        <v>27</v>
      </c>
      <c r="P2707" s="80"/>
      <c r="Q2707" s="85">
        <v>1074</v>
      </c>
      <c r="R2707" s="85">
        <v>12</v>
      </c>
      <c r="S2707" s="79"/>
      <c r="T2707" s="80">
        <f t="shared" si="132"/>
        <v>0.46554934823091249</v>
      </c>
      <c r="U2707" s="80">
        <f t="shared" si="133"/>
        <v>1.3035381750465549</v>
      </c>
    </row>
    <row r="2708" spans="1:21">
      <c r="A2708" s="65" t="s">
        <v>3020</v>
      </c>
      <c r="B2708" s="36">
        <v>89.8</v>
      </c>
      <c r="C2708" s="36">
        <v>2.77</v>
      </c>
      <c r="D2708" s="79"/>
      <c r="E2708" s="76">
        <v>5.5865921787709496</v>
      </c>
      <c r="F2708" s="76">
        <v>0.22159108642052375</v>
      </c>
      <c r="G2708" s="42">
        <v>7.2900000000000006E-2</v>
      </c>
      <c r="H2708" s="42">
        <v>2.8999999999999998E-3</v>
      </c>
      <c r="I2708" s="70" t="s">
        <v>26</v>
      </c>
      <c r="J2708" s="85">
        <v>1045</v>
      </c>
      <c r="K2708" s="85">
        <v>18</v>
      </c>
      <c r="L2708" s="85">
        <v>1062</v>
      </c>
      <c r="M2708" s="85">
        <v>19</v>
      </c>
      <c r="N2708" s="85">
        <v>1010</v>
      </c>
      <c r="O2708" s="85">
        <v>40</v>
      </c>
      <c r="P2708" s="80"/>
      <c r="Q2708" s="85">
        <v>1064</v>
      </c>
      <c r="R2708" s="85">
        <v>19</v>
      </c>
      <c r="S2708" s="79"/>
      <c r="T2708" s="80">
        <f t="shared" si="132"/>
        <v>1.60075329566855</v>
      </c>
      <c r="U2708" s="80">
        <f t="shared" si="133"/>
        <v>4.8964218455743875</v>
      </c>
    </row>
    <row r="2709" spans="1:21">
      <c r="A2709" s="35" t="s">
        <v>3021</v>
      </c>
      <c r="B2709" s="36">
        <v>95.8</v>
      </c>
      <c r="C2709" s="36">
        <v>2.72</v>
      </c>
      <c r="D2709" s="79"/>
      <c r="E2709" s="70">
        <v>5.6915196357427433</v>
      </c>
      <c r="F2709" s="70">
        <v>0.42111414493258775</v>
      </c>
      <c r="G2709" s="45">
        <v>7.9000000000000001E-2</v>
      </c>
      <c r="H2709" s="45">
        <v>5.0000000000000001E-3</v>
      </c>
      <c r="I2709" s="70" t="s">
        <v>26</v>
      </c>
      <c r="J2709" s="85">
        <v>1086</v>
      </c>
      <c r="K2709" s="85">
        <v>32</v>
      </c>
      <c r="L2709" s="85">
        <v>1043</v>
      </c>
      <c r="M2709" s="85">
        <v>36</v>
      </c>
      <c r="N2709" s="85">
        <v>1171</v>
      </c>
      <c r="O2709" s="85">
        <v>63</v>
      </c>
      <c r="P2709" s="80"/>
      <c r="Q2709" s="85">
        <v>1038</v>
      </c>
      <c r="R2709" s="85">
        <v>35</v>
      </c>
      <c r="S2709" s="79"/>
      <c r="T2709" s="80">
        <f t="shared" si="132"/>
        <v>-4.1227229146692235</v>
      </c>
      <c r="U2709" s="80">
        <f t="shared" si="133"/>
        <v>-12.272291466922338</v>
      </c>
    </row>
    <row r="2710" spans="1:21">
      <c r="A2710" s="65" t="s">
        <v>3022</v>
      </c>
      <c r="B2710" s="36">
        <v>95.3</v>
      </c>
      <c r="C2710" s="36">
        <v>2.97</v>
      </c>
      <c r="D2710" s="79"/>
      <c r="E2710" s="76">
        <v>5.6497175141242941</v>
      </c>
      <c r="F2710" s="76">
        <v>0.35111238788343074</v>
      </c>
      <c r="G2710" s="42">
        <v>7.8200000000000006E-2</v>
      </c>
      <c r="H2710" s="42">
        <v>4.1999999999999997E-3</v>
      </c>
      <c r="I2710" s="70" t="s">
        <v>26</v>
      </c>
      <c r="J2710" s="85">
        <v>1084</v>
      </c>
      <c r="K2710" s="85">
        <v>27</v>
      </c>
      <c r="L2710" s="85">
        <v>1051</v>
      </c>
      <c r="M2710" s="85">
        <v>30</v>
      </c>
      <c r="N2710" s="85">
        <v>1151</v>
      </c>
      <c r="O2710" s="85">
        <v>53</v>
      </c>
      <c r="P2710" s="80"/>
      <c r="Q2710" s="85">
        <v>1046</v>
      </c>
      <c r="R2710" s="85">
        <v>30</v>
      </c>
      <c r="S2710" s="79"/>
      <c r="T2710" s="80">
        <f t="shared" ref="T2710:T2773" si="134">(L2710-J2710)/L2710*100</f>
        <v>-3.139866793529972</v>
      </c>
      <c r="U2710" s="80">
        <f t="shared" ref="U2710:U2773" si="135">(L2710-N2710)/L2710*100</f>
        <v>-9.5147478591817318</v>
      </c>
    </row>
    <row r="2711" spans="1:21">
      <c r="A2711" s="35" t="s">
        <v>3023</v>
      </c>
      <c r="B2711" s="36">
        <v>97.4</v>
      </c>
      <c r="C2711" s="36">
        <v>2.69</v>
      </c>
      <c r="D2711" s="79"/>
      <c r="E2711" s="76">
        <v>5.5463117027176931</v>
      </c>
      <c r="F2711" s="76">
        <v>0.30453957768666207</v>
      </c>
      <c r="G2711" s="42">
        <v>7.5300000000000006E-2</v>
      </c>
      <c r="H2711" s="42">
        <v>3.3999999999999998E-3</v>
      </c>
      <c r="I2711" s="70" t="s">
        <v>26</v>
      </c>
      <c r="J2711" s="85">
        <v>1071</v>
      </c>
      <c r="K2711" s="85">
        <v>24</v>
      </c>
      <c r="L2711" s="85">
        <v>1069</v>
      </c>
      <c r="M2711" s="85">
        <v>27</v>
      </c>
      <c r="N2711" s="85">
        <v>1076</v>
      </c>
      <c r="O2711" s="85">
        <v>45</v>
      </c>
      <c r="P2711" s="80"/>
      <c r="Q2711" s="85">
        <v>1068</v>
      </c>
      <c r="R2711" s="85">
        <v>27</v>
      </c>
      <c r="S2711" s="79"/>
      <c r="T2711" s="80">
        <f t="shared" si="134"/>
        <v>-0.18709073900841908</v>
      </c>
      <c r="U2711" s="80">
        <f t="shared" si="135"/>
        <v>-0.65481758652946687</v>
      </c>
    </row>
    <row r="2712" spans="1:21">
      <c r="A2712" s="65" t="s">
        <v>3024</v>
      </c>
      <c r="B2712" s="36">
        <v>67</v>
      </c>
      <c r="C2712" s="36">
        <v>2.77</v>
      </c>
      <c r="D2712" s="79"/>
      <c r="E2712" s="70">
        <v>5.4054054054054053</v>
      </c>
      <c r="F2712" s="70">
        <v>0.40905770635500371</v>
      </c>
      <c r="G2712" s="45">
        <v>0.08</v>
      </c>
      <c r="H2712" s="45">
        <v>5.3E-3</v>
      </c>
      <c r="I2712" s="70" t="s">
        <v>26</v>
      </c>
      <c r="J2712" s="85">
        <v>1129</v>
      </c>
      <c r="K2712" s="85">
        <v>34</v>
      </c>
      <c r="L2712" s="85">
        <v>1094</v>
      </c>
      <c r="M2712" s="85">
        <v>38</v>
      </c>
      <c r="N2712" s="85">
        <v>1196</v>
      </c>
      <c r="O2712" s="85">
        <v>65</v>
      </c>
      <c r="P2712" s="80"/>
      <c r="Q2712" s="85">
        <v>1089</v>
      </c>
      <c r="R2712" s="85">
        <v>38</v>
      </c>
      <c r="S2712" s="79"/>
      <c r="T2712" s="80">
        <f t="shared" si="134"/>
        <v>-3.1992687385740401</v>
      </c>
      <c r="U2712" s="80">
        <f t="shared" si="135"/>
        <v>-9.3235831809872032</v>
      </c>
    </row>
    <row r="2713" spans="1:21">
      <c r="A2713" s="35" t="s">
        <v>3025</v>
      </c>
      <c r="B2713" s="44">
        <v>76.5</v>
      </c>
      <c r="C2713" s="44">
        <v>2.5</v>
      </c>
      <c r="D2713" s="79"/>
      <c r="E2713" s="76">
        <v>5.4347826086956523</v>
      </c>
      <c r="F2713" s="76">
        <v>0.35444234404536862</v>
      </c>
      <c r="G2713" s="42">
        <v>7.22E-2</v>
      </c>
      <c r="H2713" s="42">
        <v>4.8999999999999998E-3</v>
      </c>
      <c r="I2713" s="70" t="s">
        <v>26</v>
      </c>
      <c r="J2713" s="85">
        <v>1057</v>
      </c>
      <c r="K2713" s="85">
        <v>31</v>
      </c>
      <c r="L2713" s="85">
        <v>1089</v>
      </c>
      <c r="M2713" s="85">
        <v>33</v>
      </c>
      <c r="N2713" s="85">
        <v>991</v>
      </c>
      <c r="O2713" s="85">
        <v>69</v>
      </c>
      <c r="P2713" s="80"/>
      <c r="Q2713" s="85">
        <v>1093</v>
      </c>
      <c r="R2713" s="85">
        <v>33</v>
      </c>
      <c r="S2713" s="79"/>
      <c r="T2713" s="80">
        <f t="shared" si="134"/>
        <v>2.9384756657483928</v>
      </c>
      <c r="U2713" s="80">
        <f t="shared" si="135"/>
        <v>8.9990817263544542</v>
      </c>
    </row>
    <row r="2714" spans="1:21">
      <c r="A2714" s="65" t="s">
        <v>3026</v>
      </c>
      <c r="B2714" s="36">
        <v>84.9</v>
      </c>
      <c r="C2714" s="36">
        <v>2.66</v>
      </c>
      <c r="D2714" s="79"/>
      <c r="E2714" s="70">
        <v>5.6561089999999998</v>
      </c>
      <c r="F2714" s="70">
        <v>0.19834769999999999</v>
      </c>
      <c r="G2714" s="45">
        <v>7.4099999999999999E-2</v>
      </c>
      <c r="H2714" s="45">
        <v>2.8E-3</v>
      </c>
      <c r="I2714" s="70">
        <v>0.75329999999999997</v>
      </c>
      <c r="J2714" s="85">
        <v>1047.5</v>
      </c>
      <c r="K2714" s="85">
        <v>8.4</v>
      </c>
      <c r="L2714" s="85">
        <v>1049</v>
      </c>
      <c r="M2714" s="85">
        <v>17</v>
      </c>
      <c r="N2714" s="85">
        <v>1043</v>
      </c>
      <c r="O2714" s="85">
        <v>38</v>
      </c>
      <c r="P2714" s="80"/>
      <c r="Q2714" s="85">
        <v>1050</v>
      </c>
      <c r="R2714" s="85">
        <v>17</v>
      </c>
      <c r="S2714" s="79"/>
      <c r="T2714" s="80">
        <f t="shared" si="134"/>
        <v>0.14299332697807435</v>
      </c>
      <c r="U2714" s="80">
        <f t="shared" si="135"/>
        <v>0.57197330791229739</v>
      </c>
    </row>
    <row r="2715" spans="1:21">
      <c r="A2715" s="35" t="s">
        <v>3027</v>
      </c>
      <c r="B2715" s="36">
        <v>102.3</v>
      </c>
      <c r="C2715" s="36">
        <v>2.73</v>
      </c>
      <c r="D2715" s="79"/>
      <c r="E2715" s="76">
        <v>5.5432372505543235</v>
      </c>
      <c r="F2715" s="76">
        <v>0.29191105255136401</v>
      </c>
      <c r="G2715" s="42">
        <v>7.3599999999999999E-2</v>
      </c>
      <c r="H2715" s="42">
        <v>4.4000000000000003E-3</v>
      </c>
      <c r="I2715" s="70" t="s">
        <v>26</v>
      </c>
      <c r="J2715" s="85">
        <v>1056</v>
      </c>
      <c r="K2715" s="85">
        <v>26</v>
      </c>
      <c r="L2715" s="85">
        <v>1069</v>
      </c>
      <c r="M2715" s="85">
        <v>26</v>
      </c>
      <c r="N2715" s="85">
        <v>1030</v>
      </c>
      <c r="O2715" s="85">
        <v>60</v>
      </c>
      <c r="P2715" s="80"/>
      <c r="Q2715" s="85">
        <v>1071</v>
      </c>
      <c r="R2715" s="85">
        <v>26</v>
      </c>
      <c r="S2715" s="79"/>
      <c r="T2715" s="80">
        <f t="shared" si="134"/>
        <v>1.2160898035547241</v>
      </c>
      <c r="U2715" s="80">
        <f t="shared" si="135"/>
        <v>3.648269410664172</v>
      </c>
    </row>
    <row r="2716" spans="1:21">
      <c r="A2716" s="65" t="s">
        <v>3028</v>
      </c>
      <c r="B2716" s="36">
        <v>65.2</v>
      </c>
      <c r="C2716" s="36">
        <v>2.86</v>
      </c>
      <c r="D2716" s="79"/>
      <c r="E2716" s="70">
        <v>5.4495912806539515</v>
      </c>
      <c r="F2716" s="70">
        <v>0.44547067689269354</v>
      </c>
      <c r="G2716" s="45">
        <v>7.2400000000000006E-2</v>
      </c>
      <c r="H2716" s="45">
        <v>5.0000000000000001E-3</v>
      </c>
      <c r="I2716" s="70" t="s">
        <v>26</v>
      </c>
      <c r="J2716" s="85">
        <v>1057</v>
      </c>
      <c r="K2716" s="85">
        <v>35</v>
      </c>
      <c r="L2716" s="85">
        <v>1086</v>
      </c>
      <c r="M2716" s="85">
        <v>41</v>
      </c>
      <c r="N2716" s="85">
        <v>996</v>
      </c>
      <c r="O2716" s="85">
        <v>70</v>
      </c>
      <c r="P2716" s="80"/>
      <c r="Q2716" s="85">
        <v>1090</v>
      </c>
      <c r="R2716" s="85">
        <v>41</v>
      </c>
      <c r="S2716" s="79"/>
      <c r="T2716" s="80">
        <f t="shared" si="134"/>
        <v>2.6703499079189688</v>
      </c>
      <c r="U2716" s="80">
        <f t="shared" si="135"/>
        <v>8.2872928176795568</v>
      </c>
    </row>
    <row r="2717" spans="1:21">
      <c r="A2717" s="35" t="s">
        <v>3029</v>
      </c>
      <c r="B2717" s="44">
        <v>81.599999999999994</v>
      </c>
      <c r="C2717" s="44">
        <v>2.63</v>
      </c>
      <c r="D2717" s="79"/>
      <c r="E2717" s="76">
        <v>5.6116722783389452</v>
      </c>
      <c r="F2717" s="76">
        <v>0.27397053210745692</v>
      </c>
      <c r="G2717" s="42">
        <v>7.7600000000000002E-2</v>
      </c>
      <c r="H2717" s="42">
        <v>5.4000000000000003E-3</v>
      </c>
      <c r="I2717" s="70" t="s">
        <v>26</v>
      </c>
      <c r="J2717" s="85">
        <v>1083</v>
      </c>
      <c r="K2717" s="85">
        <v>28</v>
      </c>
      <c r="L2717" s="85">
        <v>1057</v>
      </c>
      <c r="M2717" s="85">
        <v>24</v>
      </c>
      <c r="N2717" s="85">
        <v>1136</v>
      </c>
      <c r="O2717" s="85">
        <v>69</v>
      </c>
      <c r="P2717" s="80"/>
      <c r="Q2717" s="85">
        <v>1053</v>
      </c>
      <c r="R2717" s="85">
        <v>24</v>
      </c>
      <c r="S2717" s="79"/>
      <c r="T2717" s="80">
        <f t="shared" si="134"/>
        <v>-2.459791863765374</v>
      </c>
      <c r="U2717" s="80">
        <f t="shared" si="135"/>
        <v>-7.4739829706717122</v>
      </c>
    </row>
    <row r="2718" spans="1:21">
      <c r="A2718" s="65" t="s">
        <v>3030</v>
      </c>
      <c r="B2718" s="36">
        <v>84.9</v>
      </c>
      <c r="C2718" s="36">
        <v>2.66</v>
      </c>
      <c r="D2718" s="79"/>
      <c r="E2718" s="70">
        <v>5.6561089999999998</v>
      </c>
      <c r="F2718" s="70">
        <v>0.19834769999999999</v>
      </c>
      <c r="G2718" s="45">
        <v>7.4099999999999999E-2</v>
      </c>
      <c r="H2718" s="45">
        <v>2.8E-3</v>
      </c>
      <c r="I2718" s="70">
        <v>0.75329999999999997</v>
      </c>
      <c r="J2718" s="85">
        <v>1047.5</v>
      </c>
      <c r="K2718" s="85">
        <v>8.4</v>
      </c>
      <c r="L2718" s="85">
        <v>1049</v>
      </c>
      <c r="M2718" s="85">
        <v>17</v>
      </c>
      <c r="N2718" s="85">
        <v>1043</v>
      </c>
      <c r="O2718" s="85">
        <v>38</v>
      </c>
      <c r="P2718" s="80"/>
      <c r="Q2718" s="85">
        <v>1050</v>
      </c>
      <c r="R2718" s="85">
        <v>17</v>
      </c>
      <c r="S2718" s="79"/>
      <c r="T2718" s="80">
        <f t="shared" si="134"/>
        <v>0.14299332697807435</v>
      </c>
      <c r="U2718" s="80">
        <f t="shared" si="135"/>
        <v>0.57197330791229739</v>
      </c>
    </row>
    <row r="2719" spans="1:21">
      <c r="A2719" s="35" t="s">
        <v>3031</v>
      </c>
      <c r="B2719" s="36">
        <v>93.2</v>
      </c>
      <c r="C2719" s="36">
        <v>2.72</v>
      </c>
      <c r="D2719" s="79"/>
      <c r="E2719" s="76">
        <v>5.5555555555555554</v>
      </c>
      <c r="F2719" s="76">
        <v>0.30864197530864196</v>
      </c>
      <c r="G2719" s="42">
        <v>7.4999999999999997E-2</v>
      </c>
      <c r="H2719" s="42">
        <v>4.7000000000000002E-3</v>
      </c>
      <c r="I2719" s="70" t="s">
        <v>26</v>
      </c>
      <c r="J2719" s="85">
        <v>1067</v>
      </c>
      <c r="K2719" s="85">
        <v>28</v>
      </c>
      <c r="L2719" s="85">
        <v>1067</v>
      </c>
      <c r="M2719" s="85">
        <v>27</v>
      </c>
      <c r="N2719" s="85">
        <v>1068</v>
      </c>
      <c r="O2719" s="85">
        <v>63</v>
      </c>
      <c r="P2719" s="80"/>
      <c r="Q2719" s="85">
        <v>1067</v>
      </c>
      <c r="R2719" s="85">
        <v>27</v>
      </c>
      <c r="S2719" s="79"/>
      <c r="T2719" s="80">
        <f t="shared" si="134"/>
        <v>0</v>
      </c>
      <c r="U2719" s="80">
        <f t="shared" si="135"/>
        <v>-9.3720712277413312E-2</v>
      </c>
    </row>
    <row r="2720" spans="1:21">
      <c r="A2720" s="65" t="s">
        <v>3032</v>
      </c>
      <c r="B2720" s="36">
        <v>67.5</v>
      </c>
      <c r="C2720" s="36">
        <v>2.89</v>
      </c>
      <c r="D2720" s="79"/>
      <c r="E2720" s="70">
        <v>5.5279159756771694</v>
      </c>
      <c r="F2720" s="70">
        <v>0.42780997047805619</v>
      </c>
      <c r="G2720" s="45">
        <v>7.6399999999999996E-2</v>
      </c>
      <c r="H2720" s="45">
        <v>5.0000000000000001E-3</v>
      </c>
      <c r="I2720" s="70" t="s">
        <v>26</v>
      </c>
      <c r="J2720" s="85">
        <v>1083</v>
      </c>
      <c r="K2720" s="85">
        <v>34</v>
      </c>
      <c r="L2720" s="85">
        <v>1072</v>
      </c>
      <c r="M2720" s="85">
        <v>38</v>
      </c>
      <c r="N2720" s="85">
        <v>1105</v>
      </c>
      <c r="O2720" s="85">
        <v>65</v>
      </c>
      <c r="P2720" s="80"/>
      <c r="Q2720" s="85">
        <v>1070</v>
      </c>
      <c r="R2720" s="85">
        <v>38</v>
      </c>
      <c r="S2720" s="79"/>
      <c r="T2720" s="80">
        <f t="shared" si="134"/>
        <v>-1.0261194029850746</v>
      </c>
      <c r="U2720" s="80">
        <f t="shared" si="135"/>
        <v>-3.0783582089552239</v>
      </c>
    </row>
    <row r="2721" spans="1:21">
      <c r="A2721" s="35" t="s">
        <v>3033</v>
      </c>
      <c r="B2721" s="44">
        <v>77</v>
      </c>
      <c r="C2721" s="44">
        <v>2.7</v>
      </c>
      <c r="D2721" s="79"/>
      <c r="E2721" s="76">
        <v>5.6497175141242941</v>
      </c>
      <c r="F2721" s="76">
        <v>0.31919307989402801</v>
      </c>
      <c r="G2721" s="42">
        <v>7.46E-2</v>
      </c>
      <c r="H2721" s="42">
        <v>4.4000000000000003E-3</v>
      </c>
      <c r="I2721" s="70" t="s">
        <v>26</v>
      </c>
      <c r="J2721" s="85">
        <v>1053</v>
      </c>
      <c r="K2721" s="85">
        <v>27</v>
      </c>
      <c r="L2721" s="85">
        <v>1051</v>
      </c>
      <c r="M2721" s="85">
        <v>27</v>
      </c>
      <c r="N2721" s="85">
        <v>1057</v>
      </c>
      <c r="O2721" s="85">
        <v>59</v>
      </c>
      <c r="P2721" s="80"/>
      <c r="Q2721" s="85">
        <v>1050</v>
      </c>
      <c r="R2721" s="85">
        <v>27</v>
      </c>
      <c r="S2721" s="79"/>
      <c r="T2721" s="80">
        <f t="shared" si="134"/>
        <v>-0.19029495718363465</v>
      </c>
      <c r="U2721" s="80">
        <f t="shared" si="135"/>
        <v>-0.57088487155090395</v>
      </c>
    </row>
    <row r="2722" spans="1:21">
      <c r="A2722" s="65" t="s">
        <v>3034</v>
      </c>
      <c r="B2722" s="36">
        <v>84.9</v>
      </c>
      <c r="C2722" s="36">
        <v>2.78</v>
      </c>
      <c r="D2722" s="79"/>
      <c r="E2722" s="70">
        <v>5.6338030000000003</v>
      </c>
      <c r="F2722" s="70">
        <v>0.2063083</v>
      </c>
      <c r="G2722" s="45">
        <v>7.5399999999999995E-2</v>
      </c>
      <c r="H2722" s="45">
        <v>2.8E-3</v>
      </c>
      <c r="I2722" s="70">
        <v>0.32327</v>
      </c>
      <c r="J2722" s="85">
        <v>1061</v>
      </c>
      <c r="K2722" s="85">
        <v>14</v>
      </c>
      <c r="L2722" s="85">
        <v>1053</v>
      </c>
      <c r="M2722" s="85">
        <v>18</v>
      </c>
      <c r="N2722" s="85">
        <v>1078</v>
      </c>
      <c r="O2722" s="85">
        <v>37</v>
      </c>
      <c r="P2722" s="80"/>
      <c r="Q2722" s="85">
        <v>1052</v>
      </c>
      <c r="R2722" s="85">
        <v>18</v>
      </c>
      <c r="S2722" s="79"/>
      <c r="T2722" s="80">
        <f t="shared" si="134"/>
        <v>-0.75973409306742645</v>
      </c>
      <c r="U2722" s="80">
        <f t="shared" si="135"/>
        <v>-2.3741690408357075</v>
      </c>
    </row>
    <row r="2723" spans="1:21">
      <c r="A2723" s="35" t="s">
        <v>3035</v>
      </c>
      <c r="B2723" s="36">
        <v>132.80000000000001</v>
      </c>
      <c r="C2723" s="36">
        <v>2.4510000000000001</v>
      </c>
      <c r="D2723" s="79"/>
      <c r="E2723" s="76">
        <v>5.6242969628796393</v>
      </c>
      <c r="F2723" s="76">
        <v>0.30051080510324274</v>
      </c>
      <c r="G2723" s="42">
        <v>7.5499999999999998E-2</v>
      </c>
      <c r="H2723" s="42">
        <v>3.0999999999999999E-3</v>
      </c>
      <c r="I2723" s="70" t="s">
        <v>26</v>
      </c>
      <c r="J2723" s="85">
        <v>1063</v>
      </c>
      <c r="K2723" s="85">
        <v>22</v>
      </c>
      <c r="L2723" s="85">
        <v>1055</v>
      </c>
      <c r="M2723" s="85">
        <v>26</v>
      </c>
      <c r="N2723" s="85">
        <v>1081</v>
      </c>
      <c r="O2723" s="85">
        <v>41</v>
      </c>
      <c r="P2723" s="80"/>
      <c r="Q2723" s="85">
        <v>1054</v>
      </c>
      <c r="R2723" s="85">
        <v>26</v>
      </c>
      <c r="S2723" s="79"/>
      <c r="T2723" s="80">
        <f t="shared" si="134"/>
        <v>-0.7582938388625593</v>
      </c>
      <c r="U2723" s="80">
        <f t="shared" si="135"/>
        <v>-2.4644549763033177</v>
      </c>
    </row>
    <row r="2724" spans="1:21">
      <c r="A2724" s="65" t="s">
        <v>3036</v>
      </c>
      <c r="B2724" s="36">
        <v>72.599999999999994</v>
      </c>
      <c r="C2724" s="36">
        <v>2.46</v>
      </c>
      <c r="D2724" s="79"/>
      <c r="E2724" s="76">
        <v>5.5555555555555554</v>
      </c>
      <c r="F2724" s="76">
        <v>0.26234567901234573</v>
      </c>
      <c r="G2724" s="42">
        <v>7.5899999999999995E-2</v>
      </c>
      <c r="H2724" s="42">
        <v>3.3E-3</v>
      </c>
      <c r="I2724" s="70" t="s">
        <v>26</v>
      </c>
      <c r="J2724" s="85">
        <v>1075</v>
      </c>
      <c r="K2724" s="85">
        <v>21</v>
      </c>
      <c r="L2724" s="85">
        <v>1067</v>
      </c>
      <c r="M2724" s="85">
        <v>23</v>
      </c>
      <c r="N2724" s="85">
        <v>1092</v>
      </c>
      <c r="O2724" s="85">
        <v>44</v>
      </c>
      <c r="P2724" s="80"/>
      <c r="Q2724" s="85">
        <v>1066</v>
      </c>
      <c r="R2724" s="85">
        <v>23</v>
      </c>
      <c r="S2724" s="79"/>
      <c r="T2724" s="80">
        <f t="shared" si="134"/>
        <v>-0.7497656982193065</v>
      </c>
      <c r="U2724" s="80">
        <f t="shared" si="135"/>
        <v>-2.3430178069353329</v>
      </c>
    </row>
    <row r="2725" spans="1:21">
      <c r="A2725" s="35" t="s">
        <v>3037</v>
      </c>
      <c r="B2725" s="36">
        <v>75.5</v>
      </c>
      <c r="C2725" s="36">
        <v>2.97</v>
      </c>
      <c r="D2725" s="79"/>
      <c r="E2725" s="70">
        <v>5.4525627044711014</v>
      </c>
      <c r="F2725" s="70">
        <v>0.41622616064664891</v>
      </c>
      <c r="G2725" s="45">
        <v>7.4099999999999999E-2</v>
      </c>
      <c r="H2725" s="45">
        <v>5.5999999999999999E-3</v>
      </c>
      <c r="I2725" s="70" t="s">
        <v>26</v>
      </c>
      <c r="J2725" s="85">
        <v>1072</v>
      </c>
      <c r="K2725" s="85">
        <v>36</v>
      </c>
      <c r="L2725" s="85">
        <v>1086</v>
      </c>
      <c r="M2725" s="85">
        <v>38</v>
      </c>
      <c r="N2725" s="85">
        <v>1043</v>
      </c>
      <c r="O2725" s="85">
        <v>76</v>
      </c>
      <c r="P2725" s="80"/>
      <c r="Q2725" s="85">
        <v>1087</v>
      </c>
      <c r="R2725" s="85">
        <v>38</v>
      </c>
      <c r="S2725" s="79"/>
      <c r="T2725" s="80">
        <f t="shared" si="134"/>
        <v>1.2891344383057091</v>
      </c>
      <c r="U2725" s="80">
        <f t="shared" si="135"/>
        <v>3.959484346224678</v>
      </c>
    </row>
    <row r="2726" spans="1:21">
      <c r="A2726" s="65" t="s">
        <v>3038</v>
      </c>
      <c r="B2726" s="44">
        <v>82</v>
      </c>
      <c r="C2726" s="44">
        <v>2.65</v>
      </c>
      <c r="D2726" s="79"/>
      <c r="E2726" s="76">
        <v>5.5991041433370654</v>
      </c>
      <c r="F2726" s="76">
        <v>0.21631477373474661</v>
      </c>
      <c r="G2726" s="42">
        <v>7.5499999999999998E-2</v>
      </c>
      <c r="H2726" s="42">
        <v>4.3E-3</v>
      </c>
      <c r="I2726" s="70" t="s">
        <v>26</v>
      </c>
      <c r="J2726" s="85">
        <v>1066</v>
      </c>
      <c r="K2726" s="85">
        <v>23</v>
      </c>
      <c r="L2726" s="85">
        <v>1059</v>
      </c>
      <c r="M2726" s="85">
        <v>19</v>
      </c>
      <c r="N2726" s="85">
        <v>1081</v>
      </c>
      <c r="O2726" s="85">
        <v>57</v>
      </c>
      <c r="P2726" s="80"/>
      <c r="Q2726" s="85">
        <v>1058</v>
      </c>
      <c r="R2726" s="85">
        <v>19</v>
      </c>
      <c r="S2726" s="79"/>
      <c r="T2726" s="80">
        <f t="shared" si="134"/>
        <v>-0.66100094428706324</v>
      </c>
      <c r="U2726" s="80">
        <f t="shared" si="135"/>
        <v>-2.0774315391879132</v>
      </c>
    </row>
    <row r="2727" spans="1:21">
      <c r="A2727" s="35" t="s">
        <v>3039</v>
      </c>
      <c r="B2727" s="36">
        <v>84.9</v>
      </c>
      <c r="C2727" s="36">
        <v>2.66</v>
      </c>
      <c r="D2727" s="79"/>
      <c r="E2727" s="70">
        <v>5.6721500000000002</v>
      </c>
      <c r="F2727" s="70">
        <v>0.18338769999999999</v>
      </c>
      <c r="G2727" s="45">
        <v>7.8399999999999997E-2</v>
      </c>
      <c r="H2727" s="45">
        <v>3.7000000000000002E-3</v>
      </c>
      <c r="I2727" s="70">
        <v>0.40458</v>
      </c>
      <c r="J2727" s="85">
        <v>1083</v>
      </c>
      <c r="K2727" s="85">
        <v>15</v>
      </c>
      <c r="L2727" s="85">
        <v>1047</v>
      </c>
      <c r="M2727" s="85">
        <v>16</v>
      </c>
      <c r="N2727" s="85">
        <v>1156</v>
      </c>
      <c r="O2727" s="85">
        <v>47</v>
      </c>
      <c r="P2727" s="80"/>
      <c r="Q2727" s="85">
        <v>1042</v>
      </c>
      <c r="R2727" s="85">
        <v>16</v>
      </c>
      <c r="S2727" s="79"/>
      <c r="T2727" s="80">
        <f t="shared" si="134"/>
        <v>-3.4383954154727796</v>
      </c>
      <c r="U2727" s="80">
        <f t="shared" si="135"/>
        <v>-10.410697230181471</v>
      </c>
    </row>
    <row r="2728" spans="1:21">
      <c r="A2728" s="65" t="s">
        <v>3040</v>
      </c>
      <c r="B2728" s="36">
        <v>68.5</v>
      </c>
      <c r="C2728" s="36">
        <v>2.4500000000000002</v>
      </c>
      <c r="D2728" s="79"/>
      <c r="E2728" s="70">
        <v>5.3821310000000002</v>
      </c>
      <c r="F2728" s="70">
        <v>0.1882877</v>
      </c>
      <c r="G2728" s="45">
        <v>7.3700000000000002E-2</v>
      </c>
      <c r="H2728" s="45">
        <v>3.0999999999999999E-3</v>
      </c>
      <c r="I2728" s="70">
        <v>0.56613999999999998</v>
      </c>
      <c r="J2728" s="85">
        <v>1077</v>
      </c>
      <c r="K2728" s="85">
        <v>12</v>
      </c>
      <c r="L2728" s="85">
        <v>1099</v>
      </c>
      <c r="M2728" s="85">
        <v>18</v>
      </c>
      <c r="N2728" s="85">
        <v>1032</v>
      </c>
      <c r="O2728" s="85">
        <v>43</v>
      </c>
      <c r="P2728" s="80"/>
      <c r="Q2728" s="85">
        <v>1102</v>
      </c>
      <c r="R2728" s="85">
        <v>18</v>
      </c>
      <c r="S2728" s="79"/>
      <c r="T2728" s="80">
        <f t="shared" si="134"/>
        <v>2.0018198362147408</v>
      </c>
      <c r="U2728" s="80">
        <f t="shared" si="135"/>
        <v>6.0964513193812557</v>
      </c>
    </row>
    <row r="2729" spans="1:21">
      <c r="A2729" s="35" t="s">
        <v>3041</v>
      </c>
      <c r="B2729" s="44">
        <v>78.099999999999994</v>
      </c>
      <c r="C2729" s="44">
        <v>2.6</v>
      </c>
      <c r="D2729" s="79"/>
      <c r="E2729" s="76">
        <v>5.5865921787709496</v>
      </c>
      <c r="F2729" s="76">
        <v>0.34331013389095222</v>
      </c>
      <c r="G2729" s="42">
        <v>7.5300000000000006E-2</v>
      </c>
      <c r="H2729" s="42">
        <v>4.1999999999999997E-3</v>
      </c>
      <c r="I2729" s="70" t="s">
        <v>26</v>
      </c>
      <c r="J2729" s="85">
        <v>1066</v>
      </c>
      <c r="K2729" s="85">
        <v>27</v>
      </c>
      <c r="L2729" s="85">
        <v>1062</v>
      </c>
      <c r="M2729" s="85">
        <v>30</v>
      </c>
      <c r="N2729" s="85">
        <v>1076</v>
      </c>
      <c r="O2729" s="85">
        <v>56</v>
      </c>
      <c r="P2729" s="80"/>
      <c r="Q2729" s="85">
        <v>1061</v>
      </c>
      <c r="R2729" s="85">
        <v>30</v>
      </c>
      <c r="S2729" s="79"/>
      <c r="T2729" s="80">
        <f t="shared" si="134"/>
        <v>-0.37664783427495291</v>
      </c>
      <c r="U2729" s="80">
        <f t="shared" si="135"/>
        <v>-1.3182674199623352</v>
      </c>
    </row>
    <row r="2730" spans="1:21">
      <c r="A2730" s="65" t="s">
        <v>3042</v>
      </c>
      <c r="B2730" s="36">
        <v>89.9</v>
      </c>
      <c r="C2730" s="36">
        <v>2.4300000000000002</v>
      </c>
      <c r="D2730" s="79"/>
      <c r="E2730" s="76">
        <v>5.4288816503800215</v>
      </c>
      <c r="F2730" s="76">
        <v>0.19157291382991384</v>
      </c>
      <c r="G2730" s="42">
        <v>7.0300000000000001E-2</v>
      </c>
      <c r="H2730" s="42">
        <v>3.8E-3</v>
      </c>
      <c r="I2730" s="70" t="s">
        <v>26</v>
      </c>
      <c r="J2730" s="85">
        <v>1040</v>
      </c>
      <c r="K2730" s="85">
        <v>21</v>
      </c>
      <c r="L2730" s="85">
        <v>1090</v>
      </c>
      <c r="M2730" s="85">
        <v>18</v>
      </c>
      <c r="N2730" s="85">
        <v>936</v>
      </c>
      <c r="O2730" s="85">
        <v>55</v>
      </c>
      <c r="P2730" s="80"/>
      <c r="Q2730" s="85">
        <v>1097</v>
      </c>
      <c r="R2730" s="85">
        <v>18</v>
      </c>
      <c r="S2730" s="79"/>
      <c r="T2730" s="80">
        <f t="shared" si="134"/>
        <v>4.5871559633027523</v>
      </c>
      <c r="U2730" s="80">
        <f t="shared" si="135"/>
        <v>14.128440366972479</v>
      </c>
    </row>
    <row r="2731" spans="1:21">
      <c r="A2731" s="35" t="s">
        <v>3043</v>
      </c>
      <c r="B2731" s="36">
        <v>91</v>
      </c>
      <c r="C2731" s="36">
        <v>2.641</v>
      </c>
      <c r="D2731" s="79"/>
      <c r="E2731" s="70">
        <v>5.6274620146314014</v>
      </c>
      <c r="F2731" s="70">
        <v>0.3800199447134317</v>
      </c>
      <c r="G2731" s="45">
        <v>7.3899999999999993E-2</v>
      </c>
      <c r="H2731" s="45">
        <v>4.4999999999999997E-3</v>
      </c>
      <c r="I2731" s="70" t="s">
        <v>26</v>
      </c>
      <c r="J2731" s="85">
        <v>1049</v>
      </c>
      <c r="K2731" s="85">
        <v>30</v>
      </c>
      <c r="L2731" s="85">
        <v>1054</v>
      </c>
      <c r="M2731" s="85">
        <v>33</v>
      </c>
      <c r="N2731" s="85">
        <v>1038</v>
      </c>
      <c r="O2731" s="85">
        <v>61</v>
      </c>
      <c r="P2731" s="80"/>
      <c r="Q2731" s="85">
        <v>1055</v>
      </c>
      <c r="R2731" s="85">
        <v>33</v>
      </c>
      <c r="S2731" s="79"/>
      <c r="T2731" s="80">
        <f t="shared" si="134"/>
        <v>0.47438330170777987</v>
      </c>
      <c r="U2731" s="80">
        <f t="shared" si="135"/>
        <v>1.5180265654648957</v>
      </c>
    </row>
    <row r="2732" spans="1:21">
      <c r="A2732" s="65" t="s">
        <v>3044</v>
      </c>
      <c r="B2732" s="44">
        <v>78.808408800183003</v>
      </c>
      <c r="C2732" s="44">
        <v>2.6243703084234999</v>
      </c>
      <c r="D2732" s="79"/>
      <c r="E2732" s="76">
        <v>5.5413491877553396</v>
      </c>
      <c r="F2732" s="76">
        <v>0.18303267830299499</v>
      </c>
      <c r="G2732" s="42">
        <v>7.5337354656088401E-2</v>
      </c>
      <c r="H2732" s="42">
        <v>2.3601900923653101E-3</v>
      </c>
      <c r="I2732" s="76">
        <v>0.45024096181066597</v>
      </c>
      <c r="J2732" s="85">
        <v>1072</v>
      </c>
      <c r="K2732" s="85">
        <v>11</v>
      </c>
      <c r="L2732" s="85">
        <v>1069</v>
      </c>
      <c r="M2732" s="85">
        <v>16</v>
      </c>
      <c r="N2732" s="85">
        <v>1077</v>
      </c>
      <c r="O2732" s="85">
        <v>31</v>
      </c>
      <c r="P2732" s="80"/>
      <c r="Q2732" s="85">
        <v>1069</v>
      </c>
      <c r="R2732" s="85">
        <v>16</v>
      </c>
      <c r="S2732" s="79"/>
      <c r="T2732" s="80">
        <f t="shared" si="134"/>
        <v>-0.2806361085126286</v>
      </c>
      <c r="U2732" s="80">
        <f t="shared" si="135"/>
        <v>-0.74836295603367631</v>
      </c>
    </row>
    <row r="2733" spans="1:21">
      <c r="A2733" s="35" t="s">
        <v>3045</v>
      </c>
      <c r="B2733" s="44">
        <v>2.5632443058002199</v>
      </c>
      <c r="C2733" s="44">
        <v>80.280807470448096</v>
      </c>
      <c r="D2733" s="75"/>
      <c r="E2733" s="76">
        <v>5.5979062140858398</v>
      </c>
      <c r="F2733" s="76">
        <v>0.208626601596864</v>
      </c>
      <c r="G2733" s="42">
        <v>7.4322955325522494E-2</v>
      </c>
      <c r="H2733" s="42">
        <v>2.11377690080481E-3</v>
      </c>
      <c r="I2733" s="76">
        <v>0.49672424454534397</v>
      </c>
      <c r="J2733" s="85">
        <v>1056</v>
      </c>
      <c r="K2733" s="85">
        <v>11</v>
      </c>
      <c r="L2733" s="85">
        <v>1060</v>
      </c>
      <c r="M2733" s="85">
        <v>18</v>
      </c>
      <c r="N2733" s="85">
        <v>1049</v>
      </c>
      <c r="O2733" s="85">
        <v>29</v>
      </c>
      <c r="P2733" s="80"/>
      <c r="Q2733" s="85">
        <v>1060</v>
      </c>
      <c r="R2733" s="85">
        <v>18</v>
      </c>
      <c r="S2733" s="79"/>
      <c r="T2733" s="80">
        <f t="shared" si="134"/>
        <v>0.37735849056603776</v>
      </c>
      <c r="U2733" s="80">
        <f t="shared" si="135"/>
        <v>1.0377358490566038</v>
      </c>
    </row>
    <row r="2734" spans="1:21">
      <c r="A2734" s="65" t="s">
        <v>3046</v>
      </c>
      <c r="B2734" s="44">
        <v>2.6054051287987199</v>
      </c>
      <c r="C2734" s="44">
        <v>84.564354015475701</v>
      </c>
      <c r="D2734" s="75"/>
      <c r="E2734" s="76">
        <v>5.6424011254600099</v>
      </c>
      <c r="F2734" s="76">
        <v>0.245375881086385</v>
      </c>
      <c r="G2734" s="42">
        <v>7.3315955926680207E-2</v>
      </c>
      <c r="H2734" s="42">
        <v>2.60270442312751E-3</v>
      </c>
      <c r="I2734" s="76">
        <v>0.29590713997684298</v>
      </c>
      <c r="J2734" s="85">
        <v>1042</v>
      </c>
      <c r="K2734" s="85">
        <v>15</v>
      </c>
      <c r="L2734" s="85">
        <v>1052</v>
      </c>
      <c r="M2734" s="85">
        <v>21</v>
      </c>
      <c r="N2734" s="85">
        <v>1022</v>
      </c>
      <c r="O2734" s="85">
        <v>36</v>
      </c>
      <c r="P2734" s="80"/>
      <c r="Q2734" s="85">
        <v>1053</v>
      </c>
      <c r="R2734" s="85">
        <v>21</v>
      </c>
      <c r="S2734" s="79"/>
      <c r="T2734" s="80">
        <f t="shared" si="134"/>
        <v>0.95057034220532322</v>
      </c>
      <c r="U2734" s="80">
        <f t="shared" si="135"/>
        <v>2.8517110266159698</v>
      </c>
    </row>
    <row r="2735" spans="1:21">
      <c r="A2735" s="35" t="s">
        <v>3047</v>
      </c>
      <c r="B2735" s="44">
        <v>2.6408702879450598</v>
      </c>
      <c r="C2735" s="44">
        <v>81.1607353967064</v>
      </c>
      <c r="D2735" s="75"/>
      <c r="E2735" s="76">
        <v>5.6859734735756797</v>
      </c>
      <c r="F2735" s="76">
        <v>0.21124493531230201</v>
      </c>
      <c r="G2735" s="42">
        <v>7.4980997837656604E-2</v>
      </c>
      <c r="H2735" s="42">
        <v>1.79909197055812E-3</v>
      </c>
      <c r="I2735" s="76">
        <v>0.28435419693599501</v>
      </c>
      <c r="J2735" s="85">
        <v>1052</v>
      </c>
      <c r="K2735" s="85">
        <v>12</v>
      </c>
      <c r="L2735" s="85">
        <v>1044</v>
      </c>
      <c r="M2735" s="85">
        <v>18</v>
      </c>
      <c r="N2735" s="85">
        <v>1067</v>
      </c>
      <c r="O2735" s="85">
        <v>24</v>
      </c>
      <c r="P2735" s="80"/>
      <c r="Q2735" s="85">
        <v>1043</v>
      </c>
      <c r="R2735" s="85">
        <v>18</v>
      </c>
      <c r="S2735" s="79"/>
      <c r="T2735" s="80">
        <f t="shared" si="134"/>
        <v>-0.76628352490421447</v>
      </c>
      <c r="U2735" s="80">
        <f t="shared" si="135"/>
        <v>-2.2030651340996168</v>
      </c>
    </row>
    <row r="2736" spans="1:21">
      <c r="A2736" s="65" t="s">
        <v>3048</v>
      </c>
      <c r="B2736" s="44">
        <v>2.6441459268080898</v>
      </c>
      <c r="C2736" s="44">
        <v>80.347069199800401</v>
      </c>
      <c r="D2736" s="75"/>
      <c r="E2736" s="76">
        <v>5.6147026509562004</v>
      </c>
      <c r="F2736" s="76">
        <v>0.188452960382331</v>
      </c>
      <c r="G2736" s="42">
        <v>7.4630067908580303E-2</v>
      </c>
      <c r="H2736" s="42">
        <v>1.8807446320860499E-3</v>
      </c>
      <c r="I2736" s="76">
        <v>0.36932963887889397</v>
      </c>
      <c r="J2736" s="85">
        <v>1057</v>
      </c>
      <c r="K2736" s="85">
        <v>11</v>
      </c>
      <c r="L2736" s="85">
        <v>1057</v>
      </c>
      <c r="M2736" s="85">
        <v>16</v>
      </c>
      <c r="N2736" s="85">
        <v>1058</v>
      </c>
      <c r="O2736" s="85">
        <v>25</v>
      </c>
      <c r="P2736" s="80"/>
      <c r="Q2736" s="85">
        <v>1057</v>
      </c>
      <c r="R2736" s="85">
        <v>16</v>
      </c>
      <c r="S2736" s="79"/>
      <c r="T2736" s="80">
        <f t="shared" si="134"/>
        <v>0</v>
      </c>
      <c r="U2736" s="80">
        <f t="shared" si="135"/>
        <v>-9.46073793755913E-2</v>
      </c>
    </row>
    <row r="2737" spans="1:21">
      <c r="A2737" s="35" t="s">
        <v>3049</v>
      </c>
      <c r="B2737" s="44">
        <v>2.6594938401430599</v>
      </c>
      <c r="C2737" s="44">
        <v>80.385643141195501</v>
      </c>
      <c r="D2737" s="75"/>
      <c r="E2737" s="76">
        <v>5.5587748150834599</v>
      </c>
      <c r="F2737" s="76">
        <v>0.166669839461417</v>
      </c>
      <c r="G2737" s="42">
        <v>7.4158148923512301E-2</v>
      </c>
      <c r="H2737" s="42">
        <v>1.8883236645916299E-3</v>
      </c>
      <c r="I2737" s="76">
        <v>0.48034383539081199</v>
      </c>
      <c r="J2737" s="85">
        <v>1059.4000000000001</v>
      </c>
      <c r="K2737" s="85">
        <v>9.4</v>
      </c>
      <c r="L2737" s="85">
        <v>1066</v>
      </c>
      <c r="M2737" s="85">
        <v>15</v>
      </c>
      <c r="N2737" s="85">
        <v>1045</v>
      </c>
      <c r="O2737" s="85">
        <v>26</v>
      </c>
      <c r="P2737" s="80"/>
      <c r="Q2737" s="85">
        <v>1067</v>
      </c>
      <c r="R2737" s="85">
        <v>15</v>
      </c>
      <c r="S2737" s="79"/>
      <c r="T2737" s="80">
        <f t="shared" si="134"/>
        <v>0.61913696060036671</v>
      </c>
      <c r="U2737" s="80">
        <f t="shared" si="135"/>
        <v>1.9699812382739212</v>
      </c>
    </row>
    <row r="2738" spans="1:21">
      <c r="A2738" s="65" t="s">
        <v>3050</v>
      </c>
      <c r="B2738" s="44">
        <v>73.867550798316401</v>
      </c>
      <c r="C2738" s="44">
        <v>2.64578120748335</v>
      </c>
      <c r="D2738" s="79"/>
      <c r="E2738" s="76">
        <v>5.5221945153096099</v>
      </c>
      <c r="F2738" s="76">
        <v>0.19601844699083601</v>
      </c>
      <c r="G2738" s="42">
        <v>7.6060234758998202E-2</v>
      </c>
      <c r="H2738" s="42">
        <v>2.68734682198252E-3</v>
      </c>
      <c r="I2738" s="76">
        <v>0.507691793914263</v>
      </c>
      <c r="J2738" s="85">
        <v>1080</v>
      </c>
      <c r="K2738" s="85">
        <v>12</v>
      </c>
      <c r="L2738" s="85">
        <v>1073</v>
      </c>
      <c r="M2738" s="85">
        <v>18</v>
      </c>
      <c r="N2738" s="85">
        <v>1096</v>
      </c>
      <c r="O2738" s="85">
        <v>35</v>
      </c>
      <c r="P2738" s="80"/>
      <c r="Q2738" s="85">
        <v>1072</v>
      </c>
      <c r="R2738" s="85">
        <v>18</v>
      </c>
      <c r="S2738" s="79"/>
      <c r="T2738" s="80">
        <f t="shared" si="134"/>
        <v>-0.65237651444547995</v>
      </c>
      <c r="U2738" s="80">
        <f t="shared" si="135"/>
        <v>-2.1435228331780056</v>
      </c>
    </row>
    <row r="2739" spans="1:21">
      <c r="A2739" s="35" t="s">
        <v>3051</v>
      </c>
      <c r="B2739" s="44">
        <v>77.377827597180499</v>
      </c>
      <c r="C2739" s="44">
        <v>2.6540156175976</v>
      </c>
      <c r="D2739" s="75"/>
      <c r="E2739" s="76">
        <v>5.59710314574839</v>
      </c>
      <c r="F2739" s="76">
        <v>0.19159852934259899</v>
      </c>
      <c r="G2739" s="42">
        <v>7.3177300342177995E-2</v>
      </c>
      <c r="H2739" s="42">
        <v>3.5435688909513301E-3</v>
      </c>
      <c r="I2739" s="76">
        <v>0.32606231027267701</v>
      </c>
      <c r="J2739" s="85">
        <v>1046.0999999999999</v>
      </c>
      <c r="K2739" s="85">
        <v>16.100000000000001</v>
      </c>
      <c r="L2739" s="85">
        <v>1059.7</v>
      </c>
      <c r="M2739" s="85">
        <v>16.7</v>
      </c>
      <c r="N2739" s="85">
        <v>1018</v>
      </c>
      <c r="O2739" s="85">
        <v>49</v>
      </c>
      <c r="P2739" s="80"/>
      <c r="Q2739" s="85">
        <v>1061.5</v>
      </c>
      <c r="R2739" s="85">
        <v>16.8</v>
      </c>
      <c r="S2739" s="79"/>
      <c r="T2739" s="80">
        <f t="shared" si="134"/>
        <v>1.283382089270561</v>
      </c>
      <c r="U2739" s="80">
        <f t="shared" si="135"/>
        <v>3.9350759648957299</v>
      </c>
    </row>
    <row r="2740" spans="1:21">
      <c r="A2740" s="65" t="s">
        <v>3052</v>
      </c>
      <c r="B2740" s="81">
        <v>77.705750866182697</v>
      </c>
      <c r="C2740" s="81">
        <v>2.6713357940259099</v>
      </c>
      <c r="D2740" s="82"/>
      <c r="E2740" s="83">
        <v>5.6120360985886899</v>
      </c>
      <c r="F2740" s="83">
        <v>0.175166325194754</v>
      </c>
      <c r="G2740" s="84">
        <v>7.5589974047353306E-2</v>
      </c>
      <c r="H2740" s="84">
        <v>2.8852846556791001E-3</v>
      </c>
      <c r="I2740" s="83">
        <v>0.43981946843493802</v>
      </c>
      <c r="J2740" s="87">
        <v>1065.7</v>
      </c>
      <c r="K2740" s="87">
        <v>12.3</v>
      </c>
      <c r="L2740" s="87">
        <v>1057.0999999999999</v>
      </c>
      <c r="M2740" s="87">
        <v>15.2</v>
      </c>
      <c r="N2740" s="87">
        <v>1083.3</v>
      </c>
      <c r="O2740" s="87">
        <v>38.299999999999997</v>
      </c>
      <c r="P2740" s="80"/>
      <c r="Q2740" s="87">
        <v>1055.9000000000001</v>
      </c>
      <c r="R2740" s="87">
        <v>15.2</v>
      </c>
      <c r="S2740" s="79"/>
      <c r="T2740" s="80">
        <f t="shared" si="134"/>
        <v>-0.81354649512819388</v>
      </c>
      <c r="U2740" s="80">
        <f t="shared" si="135"/>
        <v>-2.4784788572509742</v>
      </c>
    </row>
    <row r="2741" spans="1:21" ht="15.75">
      <c r="A2741" s="35" t="s">
        <v>3053</v>
      </c>
      <c r="B2741" s="36">
        <v>77.948463292687407</v>
      </c>
      <c r="C2741" s="36">
        <v>2.6311088037186199</v>
      </c>
      <c r="D2741" s="79"/>
      <c r="E2741" s="70">
        <v>5.5025165131736404</v>
      </c>
      <c r="F2741" s="70">
        <v>0.125920407167532</v>
      </c>
      <c r="G2741" s="45">
        <v>7.5425383740889695E-2</v>
      </c>
      <c r="H2741" s="45">
        <v>1.79423457834001E-3</v>
      </c>
      <c r="I2741" s="76">
        <v>0.245064843002854</v>
      </c>
      <c r="J2741" s="85">
        <v>1077.32</v>
      </c>
      <c r="K2741" s="85">
        <v>9.51</v>
      </c>
      <c r="L2741" s="85">
        <v>1076.4000000000001</v>
      </c>
      <c r="M2741" s="85">
        <v>11.3</v>
      </c>
      <c r="N2741" s="85">
        <v>1079.0999999999999</v>
      </c>
      <c r="O2741" s="85">
        <v>23.8</v>
      </c>
      <c r="P2741" s="86"/>
      <c r="Q2741" s="85">
        <v>1076.3</v>
      </c>
      <c r="R2741" s="85">
        <v>9.5</v>
      </c>
      <c r="S2741" s="79"/>
      <c r="T2741" s="80">
        <f t="shared" si="134"/>
        <v>-8.5470085470071094E-2</v>
      </c>
      <c r="U2741" s="80">
        <f t="shared" si="135"/>
        <v>-0.25083612040132086</v>
      </c>
    </row>
    <row r="2742" spans="1:21">
      <c r="A2742" s="65" t="s">
        <v>3054</v>
      </c>
      <c r="B2742" s="81">
        <v>78.314015132996602</v>
      </c>
      <c r="C2742" s="81">
        <v>2.6248672036827299</v>
      </c>
      <c r="D2742" s="82"/>
      <c r="E2742" s="83">
        <v>5.6202679616647897</v>
      </c>
      <c r="F2742" s="83">
        <v>0.17330884377931899</v>
      </c>
      <c r="G2742" s="84">
        <v>7.6343073385566104E-2</v>
      </c>
      <c r="H2742" s="84">
        <v>2.42402802469069E-3</v>
      </c>
      <c r="I2742" s="83">
        <v>0.20831726175089299</v>
      </c>
      <c r="J2742" s="87">
        <v>1071.3</v>
      </c>
      <c r="K2742" s="87">
        <v>13</v>
      </c>
      <c r="L2742" s="87">
        <v>1055.5999999999999</v>
      </c>
      <c r="M2742" s="87">
        <v>15</v>
      </c>
      <c r="N2742" s="87">
        <v>1103.2</v>
      </c>
      <c r="O2742" s="87">
        <v>31.7</v>
      </c>
      <c r="P2742" s="80"/>
      <c r="Q2742" s="87">
        <v>1053.5</v>
      </c>
      <c r="R2742" s="87">
        <v>15</v>
      </c>
      <c r="S2742" s="79"/>
      <c r="T2742" s="80">
        <f t="shared" si="134"/>
        <v>-1.4873057976506296</v>
      </c>
      <c r="U2742" s="80">
        <f t="shared" si="135"/>
        <v>-4.5092838196286609</v>
      </c>
    </row>
    <row r="2743" spans="1:21">
      <c r="A2743" s="35" t="s">
        <v>3055</v>
      </c>
      <c r="B2743" s="44">
        <v>78.759573197517796</v>
      </c>
      <c r="C2743" s="44">
        <v>2.6318274609552699</v>
      </c>
      <c r="D2743" s="75"/>
      <c r="E2743" s="76">
        <v>5.5744669187415203</v>
      </c>
      <c r="F2743" s="76">
        <v>0.189886706227338</v>
      </c>
      <c r="G2743" s="42">
        <v>7.3756109949921406E-2</v>
      </c>
      <c r="H2743" s="42">
        <v>3.7875562724110899E-3</v>
      </c>
      <c r="I2743" s="76">
        <v>0.14665624946796199</v>
      </c>
      <c r="J2743" s="85">
        <v>1053.9000000000001</v>
      </c>
      <c r="K2743" s="85">
        <v>18.8</v>
      </c>
      <c r="L2743" s="85">
        <v>1063.5999999999999</v>
      </c>
      <c r="M2743" s="85">
        <v>16.7</v>
      </c>
      <c r="N2743" s="85">
        <v>1033.9000000000001</v>
      </c>
      <c r="O2743" s="85">
        <v>51.9</v>
      </c>
      <c r="P2743" s="80"/>
      <c r="Q2743" s="85">
        <v>1065</v>
      </c>
      <c r="R2743" s="85">
        <v>16.7</v>
      </c>
      <c r="S2743" s="79"/>
      <c r="T2743" s="80">
        <f t="shared" si="134"/>
        <v>0.91199699135011469</v>
      </c>
      <c r="U2743" s="80">
        <f t="shared" si="135"/>
        <v>2.7924031590823448</v>
      </c>
    </row>
    <row r="2744" spans="1:21">
      <c r="A2744" s="65" t="s">
        <v>3056</v>
      </c>
      <c r="B2744" s="44">
        <v>79.600695621546905</v>
      </c>
      <c r="C2744" s="44">
        <v>2.78704924845949</v>
      </c>
      <c r="D2744" s="75"/>
      <c r="E2744" s="76">
        <v>5.5923146723537904</v>
      </c>
      <c r="F2744" s="76">
        <v>0.17389171407263801</v>
      </c>
      <c r="G2744" s="42">
        <v>7.3942804114753402E-2</v>
      </c>
      <c r="H2744" s="42">
        <v>1.1552078702950299E-3</v>
      </c>
      <c r="I2744" s="76">
        <v>5.0629607319687103E-2</v>
      </c>
      <c r="J2744" s="85">
        <v>1054</v>
      </c>
      <c r="K2744" s="85">
        <v>11</v>
      </c>
      <c r="L2744" s="85">
        <v>1061</v>
      </c>
      <c r="M2744" s="85">
        <v>15</v>
      </c>
      <c r="N2744" s="85">
        <v>1039</v>
      </c>
      <c r="O2744" s="85">
        <v>16</v>
      </c>
      <c r="P2744" s="80"/>
      <c r="Q2744" s="85">
        <v>1061</v>
      </c>
      <c r="R2744" s="85">
        <v>15</v>
      </c>
      <c r="S2744" s="79"/>
      <c r="T2744" s="80">
        <f t="shared" si="134"/>
        <v>0.65975494816211122</v>
      </c>
      <c r="U2744" s="80">
        <f t="shared" si="135"/>
        <v>2.0735155513666355</v>
      </c>
    </row>
    <row r="2745" spans="1:21">
      <c r="A2745" s="35" t="s">
        <v>3057</v>
      </c>
      <c r="B2745" s="44">
        <v>79.819670492586098</v>
      </c>
      <c r="C2745" s="44">
        <v>2.6759440615485199</v>
      </c>
      <c r="D2745" s="75"/>
      <c r="E2745" s="76">
        <v>5.6045709122446503</v>
      </c>
      <c r="F2745" s="76">
        <v>0.219865290511747</v>
      </c>
      <c r="G2745" s="42">
        <v>7.4347749364822593E-2</v>
      </c>
      <c r="H2745" s="42">
        <v>3.9401004755939897E-3</v>
      </c>
      <c r="I2745" s="76">
        <v>0.42359988876204102</v>
      </c>
      <c r="J2745" s="85">
        <v>1055.5999999999999</v>
      </c>
      <c r="K2745" s="85">
        <v>16.7</v>
      </c>
      <c r="L2745" s="85">
        <v>1058.4000000000001</v>
      </c>
      <c r="M2745" s="85">
        <v>19.100000000000001</v>
      </c>
      <c r="N2745" s="85">
        <v>1050</v>
      </c>
      <c r="O2745" s="85">
        <v>53.4</v>
      </c>
      <c r="P2745" s="80"/>
      <c r="Q2745" s="85">
        <v>1059</v>
      </c>
      <c r="R2745" s="85">
        <v>19</v>
      </c>
      <c r="S2745" s="79"/>
      <c r="T2745" s="80">
        <f t="shared" si="134"/>
        <v>0.26455026455028169</v>
      </c>
      <c r="U2745" s="80">
        <f t="shared" si="135"/>
        <v>0.79365079365080216</v>
      </c>
    </row>
    <row r="2746" spans="1:21">
      <c r="A2746" s="65" t="s">
        <v>3058</v>
      </c>
      <c r="B2746" s="81">
        <v>79.836724868514807</v>
      </c>
      <c r="C2746" s="81">
        <v>2.6626330283189499</v>
      </c>
      <c r="D2746" s="82"/>
      <c r="E2746" s="83">
        <v>5.6616842887482104</v>
      </c>
      <c r="F2746" s="83">
        <v>0.25305648685821103</v>
      </c>
      <c r="G2746" s="84">
        <v>7.6297445595323393E-2</v>
      </c>
      <c r="H2746" s="84">
        <v>2.7204499736887002E-3</v>
      </c>
      <c r="I2746" s="83">
        <v>0.470583807133371</v>
      </c>
      <c r="J2746" s="87">
        <v>1066</v>
      </c>
      <c r="K2746" s="87">
        <v>13.9</v>
      </c>
      <c r="L2746" s="87">
        <v>1048.5</v>
      </c>
      <c r="M2746" s="87">
        <v>21.6</v>
      </c>
      <c r="N2746" s="87">
        <v>1102</v>
      </c>
      <c r="O2746" s="87">
        <v>35.700000000000003</v>
      </c>
      <c r="P2746" s="80"/>
      <c r="Q2746" s="87">
        <v>1046.0999999999999</v>
      </c>
      <c r="R2746" s="87">
        <v>21.6</v>
      </c>
      <c r="S2746" s="79"/>
      <c r="T2746" s="80">
        <f t="shared" si="134"/>
        <v>-1.6690510252742015</v>
      </c>
      <c r="U2746" s="80">
        <f t="shared" si="135"/>
        <v>-5.1025274201239865</v>
      </c>
    </row>
    <row r="2747" spans="1:21">
      <c r="A2747" s="35" t="s">
        <v>3059</v>
      </c>
      <c r="B2747" s="44">
        <v>79.931596459185897</v>
      </c>
      <c r="C2747" s="44">
        <v>2.67614320513368</v>
      </c>
      <c r="D2747" s="79"/>
      <c r="E2747" s="76">
        <v>5.6292950571435698</v>
      </c>
      <c r="F2747" s="76">
        <v>0.21205860653925801</v>
      </c>
      <c r="G2747" s="42">
        <v>7.3461584153377696E-2</v>
      </c>
      <c r="H2747" s="42">
        <v>2.1108068648356599E-3</v>
      </c>
      <c r="I2747" s="76">
        <v>0.21567508898624799</v>
      </c>
      <c r="J2747" s="85">
        <v>1045</v>
      </c>
      <c r="K2747" s="85">
        <v>14</v>
      </c>
      <c r="L2747" s="85">
        <v>1054</v>
      </c>
      <c r="M2747" s="85">
        <v>18</v>
      </c>
      <c r="N2747" s="85">
        <v>1026</v>
      </c>
      <c r="O2747" s="85">
        <v>29</v>
      </c>
      <c r="P2747" s="80"/>
      <c r="Q2747" s="85">
        <v>1055</v>
      </c>
      <c r="R2747" s="85">
        <v>18</v>
      </c>
      <c r="S2747" s="79"/>
      <c r="T2747" s="80">
        <f t="shared" si="134"/>
        <v>0.85388994307400379</v>
      </c>
      <c r="U2747" s="80">
        <f t="shared" si="135"/>
        <v>2.6565464895635675</v>
      </c>
    </row>
    <row r="2748" spans="1:21">
      <c r="A2748" s="65" t="s">
        <v>3060</v>
      </c>
      <c r="B2748" s="44">
        <v>79.971478900803305</v>
      </c>
      <c r="C2748" s="44">
        <v>2.6289909309673698</v>
      </c>
      <c r="D2748" s="79"/>
      <c r="E2748" s="76">
        <v>5.5869593416819097</v>
      </c>
      <c r="F2748" s="76">
        <v>0.26279610885028198</v>
      </c>
      <c r="G2748" s="42">
        <v>7.2859867724832203E-2</v>
      </c>
      <c r="H2748" s="42">
        <v>2.5360189245876999E-3</v>
      </c>
      <c r="I2748" s="76">
        <v>0.67707090121750901</v>
      </c>
      <c r="J2748" s="85">
        <v>1044</v>
      </c>
      <c r="K2748" s="85">
        <v>11</v>
      </c>
      <c r="L2748" s="85">
        <v>1061</v>
      </c>
      <c r="M2748" s="85">
        <v>23</v>
      </c>
      <c r="N2748" s="85">
        <v>1009</v>
      </c>
      <c r="O2748" s="85">
        <v>35</v>
      </c>
      <c r="P2748" s="80"/>
      <c r="Q2748" s="85">
        <v>1064</v>
      </c>
      <c r="R2748" s="85">
        <v>23</v>
      </c>
      <c r="S2748" s="79"/>
      <c r="T2748" s="80">
        <f t="shared" si="134"/>
        <v>1.6022620169651274</v>
      </c>
      <c r="U2748" s="80">
        <f t="shared" si="135"/>
        <v>4.9010367577756835</v>
      </c>
    </row>
    <row r="2749" spans="1:21">
      <c r="A2749" s="35" t="s">
        <v>3061</v>
      </c>
      <c r="B2749" s="44">
        <v>79.994090195397106</v>
      </c>
      <c r="C2749" s="44">
        <v>2.6978291270513499</v>
      </c>
      <c r="D2749" s="75"/>
      <c r="E2749" s="76">
        <v>5.61026370914393</v>
      </c>
      <c r="F2749" s="76">
        <v>0.16069700827786501</v>
      </c>
      <c r="G2749" s="42">
        <v>7.5935202873867499E-2</v>
      </c>
      <c r="H2749" s="42">
        <v>1.35497829554948E-3</v>
      </c>
      <c r="I2749" s="76">
        <v>0.481827406339982</v>
      </c>
      <c r="J2749" s="85">
        <v>1068.9000000000001</v>
      </c>
      <c r="K2749" s="85">
        <v>8.4</v>
      </c>
      <c r="L2749" s="85">
        <v>1057</v>
      </c>
      <c r="M2749" s="85">
        <v>14</v>
      </c>
      <c r="N2749" s="85">
        <v>1092</v>
      </c>
      <c r="O2749" s="85">
        <v>18</v>
      </c>
      <c r="P2749" s="80"/>
      <c r="Q2749" s="85">
        <v>1056</v>
      </c>
      <c r="R2749" s="85">
        <v>14</v>
      </c>
      <c r="S2749" s="79"/>
      <c r="T2749" s="80">
        <f t="shared" si="134"/>
        <v>-1.1258278145695451</v>
      </c>
      <c r="U2749" s="80">
        <f t="shared" si="135"/>
        <v>-3.3112582781456954</v>
      </c>
    </row>
    <row r="2750" spans="1:21">
      <c r="A2750" s="65" t="s">
        <v>3062</v>
      </c>
      <c r="B2750" s="44">
        <v>79.9977683569346</v>
      </c>
      <c r="C2750" s="44">
        <v>2.6791646203598098</v>
      </c>
      <c r="D2750" s="75"/>
      <c r="E2750" s="76">
        <v>5.5952059772303597</v>
      </c>
      <c r="F2750" s="76">
        <v>0.10788864308481599</v>
      </c>
      <c r="G2750" s="42">
        <v>7.4869214804038797E-2</v>
      </c>
      <c r="H2750" s="42">
        <v>1.4108447987387801E-3</v>
      </c>
      <c r="I2750" s="76">
        <v>0.36676509205677599</v>
      </c>
      <c r="J2750" s="85">
        <v>1061.3</v>
      </c>
      <c r="K2750" s="85">
        <v>7.1</v>
      </c>
      <c r="L2750" s="85">
        <v>1060</v>
      </c>
      <c r="M2750" s="85">
        <v>9.4</v>
      </c>
      <c r="N2750" s="85">
        <v>1064</v>
      </c>
      <c r="O2750" s="85">
        <v>19</v>
      </c>
      <c r="P2750" s="80"/>
      <c r="Q2750" s="85">
        <v>1059.8</v>
      </c>
      <c r="R2750" s="85">
        <v>9.4</v>
      </c>
      <c r="S2750" s="79"/>
      <c r="T2750" s="80">
        <f t="shared" si="134"/>
        <v>-0.12264150943395798</v>
      </c>
      <c r="U2750" s="80">
        <f t="shared" si="135"/>
        <v>-0.37735849056603776</v>
      </c>
    </row>
    <row r="2751" spans="1:21">
      <c r="A2751" s="35" t="s">
        <v>3063</v>
      </c>
      <c r="B2751" s="44">
        <v>80.000701499352104</v>
      </c>
      <c r="C2751" s="44">
        <v>2.6947268151138801</v>
      </c>
      <c r="D2751" s="75"/>
      <c r="E2751" s="76">
        <v>5.5978218248627396</v>
      </c>
      <c r="F2751" s="76">
        <v>0.116159742281157</v>
      </c>
      <c r="G2751" s="42">
        <v>7.5285591604302607E-2</v>
      </c>
      <c r="H2751" s="42">
        <v>1.3543134826662E-3</v>
      </c>
      <c r="I2751" s="76">
        <v>0.16180869246653201</v>
      </c>
      <c r="J2751" s="85">
        <v>1064.7</v>
      </c>
      <c r="K2751" s="85">
        <v>8.3000000000000007</v>
      </c>
      <c r="L2751" s="85">
        <v>1060</v>
      </c>
      <c r="M2751" s="85">
        <v>10</v>
      </c>
      <c r="N2751" s="85">
        <v>1075</v>
      </c>
      <c r="O2751" s="85">
        <v>18</v>
      </c>
      <c r="P2751" s="80"/>
      <c r="Q2751" s="85">
        <v>1059</v>
      </c>
      <c r="R2751" s="85">
        <v>10</v>
      </c>
      <c r="S2751" s="79"/>
      <c r="T2751" s="80">
        <f t="shared" si="134"/>
        <v>-0.44339622641509863</v>
      </c>
      <c r="U2751" s="80">
        <f t="shared" si="135"/>
        <v>-1.4150943396226416</v>
      </c>
    </row>
    <row r="2752" spans="1:21">
      <c r="A2752" s="65" t="s">
        <v>3064</v>
      </c>
      <c r="B2752" s="44">
        <v>80.011411766635007</v>
      </c>
      <c r="C2752" s="44">
        <v>2.6356116159757299</v>
      </c>
      <c r="D2752" s="75"/>
      <c r="E2752" s="76">
        <v>5.5638912563870004</v>
      </c>
      <c r="F2752" s="76">
        <v>0.152361329545319</v>
      </c>
      <c r="G2752" s="42">
        <v>7.4904285166405904E-2</v>
      </c>
      <c r="H2752" s="42">
        <v>3.6410202700650801E-3</v>
      </c>
      <c r="I2752" s="76">
        <v>0.50520696720281599</v>
      </c>
      <c r="J2752" s="85">
        <v>1065.3</v>
      </c>
      <c r="K2752" s="85">
        <v>13.9</v>
      </c>
      <c r="L2752" s="85">
        <v>1065.5</v>
      </c>
      <c r="M2752" s="85">
        <v>13.4</v>
      </c>
      <c r="N2752" s="85">
        <v>1065</v>
      </c>
      <c r="O2752" s="85">
        <v>48.9</v>
      </c>
      <c r="P2752" s="80"/>
      <c r="Q2752" s="85">
        <v>1066</v>
      </c>
      <c r="R2752" s="85">
        <v>13</v>
      </c>
      <c r="S2752" s="79"/>
      <c r="T2752" s="80">
        <f t="shared" si="134"/>
        <v>1.8770530267484323E-2</v>
      </c>
      <c r="U2752" s="80">
        <f t="shared" si="135"/>
        <v>4.6926325668700142E-2</v>
      </c>
    </row>
    <row r="2753" spans="1:21">
      <c r="A2753" s="35" t="s">
        <v>3065</v>
      </c>
      <c r="B2753" s="44">
        <v>80.019033060998098</v>
      </c>
      <c r="C2753" s="44">
        <v>2.6898364252719298</v>
      </c>
      <c r="D2753" s="75"/>
      <c r="E2753" s="76">
        <v>5.5660237533759798</v>
      </c>
      <c r="F2753" s="76">
        <v>0.153963804273855</v>
      </c>
      <c r="G2753" s="42">
        <v>7.4749589253622906E-2</v>
      </c>
      <c r="H2753" s="42">
        <v>3.9343917130305198E-3</v>
      </c>
      <c r="I2753" s="76">
        <v>0.17410455068397099</v>
      </c>
      <c r="J2753" s="85">
        <v>1063.7</v>
      </c>
      <c r="K2753" s="85">
        <v>18.100000000000001</v>
      </c>
      <c r="L2753" s="85">
        <v>1065.0999999999999</v>
      </c>
      <c r="M2753" s="85">
        <v>13.6</v>
      </c>
      <c r="N2753" s="85">
        <v>1060.9000000000001</v>
      </c>
      <c r="O2753" s="85">
        <v>53</v>
      </c>
      <c r="P2753" s="80"/>
      <c r="Q2753" s="85">
        <v>1065</v>
      </c>
      <c r="R2753" s="85">
        <v>14</v>
      </c>
      <c r="S2753" s="79"/>
      <c r="T2753" s="80">
        <f t="shared" si="134"/>
        <v>0.13144305698994121</v>
      </c>
      <c r="U2753" s="80">
        <f t="shared" si="135"/>
        <v>0.39432917096984493</v>
      </c>
    </row>
    <row r="2754" spans="1:21">
      <c r="A2754" s="65" t="s">
        <v>3066</v>
      </c>
      <c r="B2754" s="44">
        <v>80.0358507009595</v>
      </c>
      <c r="C2754" s="44">
        <v>2.7796176321832302</v>
      </c>
      <c r="D2754" s="79"/>
      <c r="E2754" s="76">
        <v>5.8633673842993801</v>
      </c>
      <c r="F2754" s="76">
        <v>0.21750657951739699</v>
      </c>
      <c r="G2754" s="42">
        <v>7.5905075162212898E-2</v>
      </c>
      <c r="H2754" s="42">
        <v>1.9885583349350199E-3</v>
      </c>
      <c r="I2754" s="76">
        <v>0.17647056517491799</v>
      </c>
      <c r="J2754" s="85">
        <v>1040</v>
      </c>
      <c r="K2754" s="85">
        <v>13</v>
      </c>
      <c r="L2754" s="85">
        <v>1015</v>
      </c>
      <c r="M2754" s="85">
        <v>17</v>
      </c>
      <c r="N2754" s="85">
        <v>1092</v>
      </c>
      <c r="O2754" s="85">
        <v>26</v>
      </c>
      <c r="P2754" s="80"/>
      <c r="Q2754" s="85">
        <v>1012</v>
      </c>
      <c r="R2754" s="85">
        <v>17</v>
      </c>
      <c r="S2754" s="79"/>
      <c r="T2754" s="80">
        <f t="shared" si="134"/>
        <v>-2.4630541871921183</v>
      </c>
      <c r="U2754" s="80">
        <f t="shared" si="135"/>
        <v>-7.5862068965517242</v>
      </c>
    </row>
    <row r="2755" spans="1:21">
      <c r="A2755" s="35" t="s">
        <v>3067</v>
      </c>
      <c r="B2755" s="44">
        <v>80.038296509590893</v>
      </c>
      <c r="C2755" s="44">
        <v>2.66515652372268</v>
      </c>
      <c r="D2755" s="75"/>
      <c r="E2755" s="76">
        <v>5.6281003797459102</v>
      </c>
      <c r="F2755" s="76">
        <v>0.18897451060204501</v>
      </c>
      <c r="G2755" s="42">
        <v>7.3562548555375903E-2</v>
      </c>
      <c r="H2755" s="42">
        <v>5.5966156474326796E-3</v>
      </c>
      <c r="I2755" s="76">
        <v>0.15069893461960801</v>
      </c>
      <c r="J2755" s="85">
        <v>1046</v>
      </c>
      <c r="K2755" s="85">
        <v>25.6</v>
      </c>
      <c r="L2755" s="85">
        <v>1054.3</v>
      </c>
      <c r="M2755" s="85">
        <v>16.3</v>
      </c>
      <c r="N2755" s="85">
        <v>1028.5999999999999</v>
      </c>
      <c r="O2755" s="85">
        <v>76.900000000000006</v>
      </c>
      <c r="P2755" s="80"/>
      <c r="Q2755" s="85">
        <v>1055</v>
      </c>
      <c r="R2755" s="85">
        <v>16</v>
      </c>
      <c r="S2755" s="79"/>
      <c r="T2755" s="80">
        <f t="shared" si="134"/>
        <v>0.78725220525466699</v>
      </c>
      <c r="U2755" s="80">
        <f t="shared" si="135"/>
        <v>2.4376363463909749</v>
      </c>
    </row>
    <row r="2756" spans="1:21">
      <c r="A2756" s="65" t="s">
        <v>3068</v>
      </c>
      <c r="B2756" s="44">
        <v>80.043434112199904</v>
      </c>
      <c r="C2756" s="44">
        <v>2.6806206976902902</v>
      </c>
      <c r="D2756" s="75"/>
      <c r="E2756" s="76">
        <v>5.6380342157310404</v>
      </c>
      <c r="F2756" s="76">
        <v>0.20746125325314199</v>
      </c>
      <c r="G2756" s="42">
        <v>7.5627449769035904E-2</v>
      </c>
      <c r="H2756" s="42">
        <v>4.9263146935543903E-3</v>
      </c>
      <c r="I2756" s="76">
        <v>9.2930015346547198E-4</v>
      </c>
      <c r="J2756" s="85">
        <v>1063</v>
      </c>
      <c r="K2756" s="85">
        <v>24.6</v>
      </c>
      <c r="L2756" s="85">
        <v>1052.5999999999999</v>
      </c>
      <c r="M2756" s="85">
        <v>17.899999999999999</v>
      </c>
      <c r="N2756" s="85">
        <v>1084.3</v>
      </c>
      <c r="O2756" s="85">
        <v>65.3</v>
      </c>
      <c r="P2756" s="80"/>
      <c r="Q2756" s="85">
        <v>1051</v>
      </c>
      <c r="R2756" s="85">
        <v>18</v>
      </c>
      <c r="S2756" s="79"/>
      <c r="T2756" s="80">
        <f t="shared" si="134"/>
        <v>-0.98802964088923539</v>
      </c>
      <c r="U2756" s="80">
        <f t="shared" si="135"/>
        <v>-3.011590347710436</v>
      </c>
    </row>
    <row r="2757" spans="1:21">
      <c r="A2757" s="35" t="s">
        <v>3069</v>
      </c>
      <c r="B2757" s="44">
        <v>80.051884227749198</v>
      </c>
      <c r="C2757" s="44">
        <v>2.6479952312570698</v>
      </c>
      <c r="D2757" s="79"/>
      <c r="E2757" s="76">
        <v>5.8096295494844696</v>
      </c>
      <c r="F2757" s="76">
        <v>0.26328753668527</v>
      </c>
      <c r="G2757" s="42">
        <v>7.5817811255664794E-2</v>
      </c>
      <c r="H2757" s="42">
        <v>1.7319615867789099E-3</v>
      </c>
      <c r="I2757" s="76">
        <v>0.359219785871146</v>
      </c>
      <c r="J2757" s="85">
        <v>1045</v>
      </c>
      <c r="K2757" s="85">
        <v>14</v>
      </c>
      <c r="L2757" s="85">
        <v>1024</v>
      </c>
      <c r="M2757" s="85">
        <v>21</v>
      </c>
      <c r="N2757" s="85">
        <v>1089</v>
      </c>
      <c r="O2757" s="85">
        <v>23</v>
      </c>
      <c r="P2757" s="80"/>
      <c r="Q2757" s="85">
        <v>1021</v>
      </c>
      <c r="R2757" s="85">
        <v>21</v>
      </c>
      <c r="S2757" s="79"/>
      <c r="T2757" s="80">
        <f t="shared" si="134"/>
        <v>-2.05078125</v>
      </c>
      <c r="U2757" s="80">
        <f t="shared" si="135"/>
        <v>-6.34765625</v>
      </c>
    </row>
    <row r="2758" spans="1:21">
      <c r="A2758" s="65" t="s">
        <v>3070</v>
      </c>
      <c r="B2758" s="44">
        <v>80.256027223275296</v>
      </c>
      <c r="C2758" s="44">
        <v>2.6963876749079199</v>
      </c>
      <c r="D2758" s="75"/>
      <c r="E2758" s="76">
        <v>5.5854298890569298</v>
      </c>
      <c r="F2758" s="76">
        <v>0.19078940527403701</v>
      </c>
      <c r="G2758" s="42">
        <v>7.7230871597251297E-2</v>
      </c>
      <c r="H2758" s="42">
        <v>4.0598657619378403E-3</v>
      </c>
      <c r="I2758" s="76">
        <v>0.17065105256122801</v>
      </c>
      <c r="J2758" s="85">
        <v>1083.0999999999999</v>
      </c>
      <c r="K2758" s="85">
        <v>19.2</v>
      </c>
      <c r="L2758" s="85">
        <v>1061.7</v>
      </c>
      <c r="M2758" s="85">
        <v>16.7</v>
      </c>
      <c r="N2758" s="85">
        <v>1126.3</v>
      </c>
      <c r="O2758" s="85">
        <v>52.4</v>
      </c>
      <c r="P2758" s="80"/>
      <c r="Q2758" s="85">
        <v>1059</v>
      </c>
      <c r="R2758" s="85">
        <v>17</v>
      </c>
      <c r="S2758" s="79"/>
      <c r="T2758" s="80">
        <f t="shared" si="134"/>
        <v>-2.0156353018743394</v>
      </c>
      <c r="U2758" s="80">
        <f t="shared" si="135"/>
        <v>-6.0845813318263078</v>
      </c>
    </row>
    <row r="2759" spans="1:21">
      <c r="A2759" s="35" t="s">
        <v>3071</v>
      </c>
      <c r="B2759" s="44">
        <v>80.281600167268806</v>
      </c>
      <c r="C2759" s="44">
        <v>2.7540145988005298</v>
      </c>
      <c r="D2759" s="79"/>
      <c r="E2759" s="76">
        <v>5.6475797618328496</v>
      </c>
      <c r="F2759" s="76">
        <v>0.18227190234875901</v>
      </c>
      <c r="G2759" s="42">
        <v>7.4306187271329399E-2</v>
      </c>
      <c r="H2759" s="42">
        <v>2.08252614329427E-3</v>
      </c>
      <c r="I2759" s="76">
        <v>0.21247447191428301</v>
      </c>
      <c r="J2759" s="85">
        <v>1050</v>
      </c>
      <c r="K2759" s="85">
        <v>12</v>
      </c>
      <c r="L2759" s="85">
        <v>1051</v>
      </c>
      <c r="M2759" s="85">
        <v>16</v>
      </c>
      <c r="N2759" s="85">
        <v>1049</v>
      </c>
      <c r="O2759" s="85">
        <v>28</v>
      </c>
      <c r="P2759" s="80"/>
      <c r="Q2759" s="85">
        <v>1051</v>
      </c>
      <c r="R2759" s="85">
        <v>16</v>
      </c>
      <c r="S2759" s="79"/>
      <c r="T2759" s="80">
        <f t="shared" si="134"/>
        <v>9.5147478591817325E-2</v>
      </c>
      <c r="U2759" s="80">
        <f t="shared" si="135"/>
        <v>0.19029495718363465</v>
      </c>
    </row>
    <row r="2760" spans="1:21">
      <c r="A2760" s="65" t="s">
        <v>3072</v>
      </c>
      <c r="B2760" s="44">
        <v>80.293898902466395</v>
      </c>
      <c r="C2760" s="44">
        <v>2.6486465950207898</v>
      </c>
      <c r="D2760" s="79"/>
      <c r="E2760" s="76">
        <v>5.7271074532654698</v>
      </c>
      <c r="F2760" s="76">
        <v>0.21266496705566201</v>
      </c>
      <c r="G2760" s="42">
        <v>7.5180893779630401E-2</v>
      </c>
      <c r="H2760" s="42">
        <v>2.2225178802322298E-3</v>
      </c>
      <c r="I2760" s="76">
        <v>0.184164749669672</v>
      </c>
      <c r="J2760" s="85">
        <v>1049</v>
      </c>
      <c r="K2760" s="85">
        <v>14</v>
      </c>
      <c r="L2760" s="85">
        <v>1037</v>
      </c>
      <c r="M2760" s="85">
        <v>18</v>
      </c>
      <c r="N2760" s="85">
        <v>1072</v>
      </c>
      <c r="O2760" s="85">
        <v>30</v>
      </c>
      <c r="P2760" s="80"/>
      <c r="Q2760" s="85">
        <v>1036</v>
      </c>
      <c r="R2760" s="85">
        <v>18</v>
      </c>
      <c r="S2760" s="79"/>
      <c r="T2760" s="80">
        <f t="shared" si="134"/>
        <v>-1.1571841851494697</v>
      </c>
      <c r="U2760" s="80">
        <f t="shared" si="135"/>
        <v>-3.3751205400192865</v>
      </c>
    </row>
    <row r="2761" spans="1:21">
      <c r="A2761" s="35" t="s">
        <v>3073</v>
      </c>
      <c r="B2761" s="44">
        <v>80.342136775413493</v>
      </c>
      <c r="C2761" s="44">
        <v>2.6539650835653399</v>
      </c>
      <c r="D2761" s="75"/>
      <c r="E2761" s="76">
        <v>5.5890816921175599</v>
      </c>
      <c r="F2761" s="76">
        <v>0.120491750699109</v>
      </c>
      <c r="G2761" s="42">
        <v>7.5465316041553002E-2</v>
      </c>
      <c r="H2761" s="42">
        <v>2.69672536791284E-3</v>
      </c>
      <c r="I2761" s="76">
        <v>0.49080116075258301</v>
      </c>
      <c r="J2761" s="85">
        <v>1067.3</v>
      </c>
      <c r="K2761" s="85">
        <v>10.4</v>
      </c>
      <c r="L2761" s="85">
        <v>1061.0999999999999</v>
      </c>
      <c r="M2761" s="85">
        <v>10.5</v>
      </c>
      <c r="N2761" s="85">
        <v>1080</v>
      </c>
      <c r="O2761" s="85">
        <v>35.799999999999997</v>
      </c>
      <c r="P2761" s="80"/>
      <c r="Q2761" s="85">
        <v>1060.2</v>
      </c>
      <c r="R2761" s="85">
        <v>10.5</v>
      </c>
      <c r="S2761" s="79"/>
      <c r="T2761" s="80">
        <f t="shared" si="134"/>
        <v>-0.58429931203468533</v>
      </c>
      <c r="U2761" s="80">
        <f t="shared" si="135"/>
        <v>-1.7811704834605684</v>
      </c>
    </row>
    <row r="2762" spans="1:21">
      <c r="A2762" s="65" t="s">
        <v>3074</v>
      </c>
      <c r="B2762" s="44">
        <v>80.395670154318395</v>
      </c>
      <c r="C2762" s="44">
        <v>2.67050655099909</v>
      </c>
      <c r="D2762" s="79"/>
      <c r="E2762" s="76">
        <v>5.6065212707299104</v>
      </c>
      <c r="F2762" s="76">
        <v>0.169744081488031</v>
      </c>
      <c r="G2762" s="42">
        <v>7.3325107025310601E-2</v>
      </c>
      <c r="H2762" s="42">
        <v>2.0246096800858502E-3</v>
      </c>
      <c r="I2762" s="76">
        <v>0.32146032564384602</v>
      </c>
      <c r="J2762" s="85">
        <v>1046</v>
      </c>
      <c r="K2762" s="85">
        <v>11</v>
      </c>
      <c r="L2762" s="85">
        <v>1058</v>
      </c>
      <c r="M2762" s="85">
        <v>15</v>
      </c>
      <c r="N2762" s="85">
        <v>1022</v>
      </c>
      <c r="O2762" s="85">
        <v>28</v>
      </c>
      <c r="P2762" s="80"/>
      <c r="Q2762" s="85">
        <v>1060</v>
      </c>
      <c r="R2762" s="85">
        <v>15</v>
      </c>
      <c r="S2762" s="79"/>
      <c r="T2762" s="80">
        <f t="shared" si="134"/>
        <v>1.1342155009451798</v>
      </c>
      <c r="U2762" s="80">
        <f t="shared" si="135"/>
        <v>3.4026465028355388</v>
      </c>
    </row>
    <row r="2763" spans="1:21">
      <c r="A2763" s="35" t="s">
        <v>3075</v>
      </c>
      <c r="B2763" s="81">
        <v>80.503971509222396</v>
      </c>
      <c r="C2763" s="81">
        <v>2.6589063802310799</v>
      </c>
      <c r="D2763" s="82"/>
      <c r="E2763" s="83">
        <v>5.59719758721522</v>
      </c>
      <c r="F2763" s="83">
        <v>0.10900076852208999</v>
      </c>
      <c r="G2763" s="84">
        <v>7.4299735578696999E-2</v>
      </c>
      <c r="H2763" s="84">
        <v>2.3619913232895899E-3</v>
      </c>
      <c r="I2763" s="83">
        <v>8.7409746130716004E-2</v>
      </c>
      <c r="J2763" s="87">
        <v>1056.0999999999999</v>
      </c>
      <c r="K2763" s="87">
        <v>11.8</v>
      </c>
      <c r="L2763" s="87">
        <v>1059.6500000000001</v>
      </c>
      <c r="M2763" s="87">
        <v>9.51</v>
      </c>
      <c r="N2763" s="87">
        <v>1048.7</v>
      </c>
      <c r="O2763" s="87">
        <v>32</v>
      </c>
      <c r="P2763" s="80"/>
      <c r="Q2763" s="87">
        <v>1060.1500000000001</v>
      </c>
      <c r="R2763" s="87">
        <v>9.52</v>
      </c>
      <c r="S2763" s="79"/>
      <c r="T2763" s="80">
        <f t="shared" si="134"/>
        <v>0.33501627896005109</v>
      </c>
      <c r="U2763" s="80">
        <f t="shared" si="135"/>
        <v>1.0333600717217992</v>
      </c>
    </row>
    <row r="2764" spans="1:21">
      <c r="A2764" s="65" t="s">
        <v>3076</v>
      </c>
      <c r="B2764" s="44">
        <v>80.580229921214595</v>
      </c>
      <c r="C2764" s="44">
        <v>2.7032712160930101</v>
      </c>
      <c r="D2764" s="79"/>
      <c r="E2764" s="76">
        <v>5.6973025451056998</v>
      </c>
      <c r="F2764" s="76">
        <v>0.23285255719626299</v>
      </c>
      <c r="G2764" s="42">
        <v>7.4180321972559901E-2</v>
      </c>
      <c r="H2764" s="42">
        <v>2.2990178080012401E-3</v>
      </c>
      <c r="I2764" s="76">
        <v>0.46782251057551599</v>
      </c>
      <c r="J2764" s="85">
        <v>1043</v>
      </c>
      <c r="K2764" s="85">
        <v>12</v>
      </c>
      <c r="L2764" s="85">
        <v>1042</v>
      </c>
      <c r="M2764" s="85">
        <v>20</v>
      </c>
      <c r="N2764" s="85">
        <v>1045</v>
      </c>
      <c r="O2764" s="85">
        <v>31</v>
      </c>
      <c r="P2764" s="80"/>
      <c r="Q2764" s="85">
        <v>1042</v>
      </c>
      <c r="R2764" s="85">
        <v>20</v>
      </c>
      <c r="S2764" s="79"/>
      <c r="T2764" s="80">
        <f t="shared" si="134"/>
        <v>-9.5969289827255277E-2</v>
      </c>
      <c r="U2764" s="80">
        <f t="shared" si="135"/>
        <v>-0.28790786948176583</v>
      </c>
    </row>
    <row r="2765" spans="1:21">
      <c r="A2765" s="35" t="s">
        <v>3077</v>
      </c>
      <c r="B2765" s="44">
        <v>80.718540696758794</v>
      </c>
      <c r="C2765" s="44">
        <v>2.6963498344121701</v>
      </c>
      <c r="D2765" s="79"/>
      <c r="E2765" s="76">
        <v>5.7683387037072498</v>
      </c>
      <c r="F2765" s="76">
        <v>0.24896448133040799</v>
      </c>
      <c r="G2765" s="42">
        <v>7.4136030154231702E-2</v>
      </c>
      <c r="H2765" s="42">
        <v>2.3465436255380901E-3</v>
      </c>
      <c r="I2765" s="76">
        <v>0.56085421301190197</v>
      </c>
      <c r="J2765" s="85">
        <v>1035</v>
      </c>
      <c r="K2765" s="85">
        <v>12</v>
      </c>
      <c r="L2765" s="85">
        <v>1031</v>
      </c>
      <c r="M2765" s="85">
        <v>21</v>
      </c>
      <c r="N2765" s="85">
        <v>1044</v>
      </c>
      <c r="O2765" s="85">
        <v>32</v>
      </c>
      <c r="P2765" s="80"/>
      <c r="Q2765" s="85">
        <v>1030</v>
      </c>
      <c r="R2765" s="85">
        <v>21</v>
      </c>
      <c r="S2765" s="79"/>
      <c r="T2765" s="80">
        <f t="shared" si="134"/>
        <v>-0.38797284190106696</v>
      </c>
      <c r="U2765" s="80">
        <f t="shared" si="135"/>
        <v>-1.2609117361784674</v>
      </c>
    </row>
    <row r="2766" spans="1:21">
      <c r="A2766" s="65" t="s">
        <v>3078</v>
      </c>
      <c r="B2766" s="44">
        <v>80.7392899392716</v>
      </c>
      <c r="C2766" s="44">
        <v>2.6768785340785102</v>
      </c>
      <c r="D2766" s="79"/>
      <c r="E2766" s="76">
        <v>5.6837943284074903</v>
      </c>
      <c r="F2766" s="76">
        <v>0.21383371920632999</v>
      </c>
      <c r="G2766" s="42">
        <v>7.4696071863414204E-2</v>
      </c>
      <c r="H2766" s="42">
        <v>1.9385575048769801E-3</v>
      </c>
      <c r="I2766" s="76">
        <v>0.508416051209162</v>
      </c>
      <c r="J2766" s="85">
        <v>1050</v>
      </c>
      <c r="K2766" s="85">
        <v>11</v>
      </c>
      <c r="L2766" s="85">
        <v>1045</v>
      </c>
      <c r="M2766" s="85">
        <v>18</v>
      </c>
      <c r="N2766" s="85">
        <v>1059</v>
      </c>
      <c r="O2766" s="85">
        <v>26</v>
      </c>
      <c r="P2766" s="80"/>
      <c r="Q2766" s="85">
        <v>1044</v>
      </c>
      <c r="R2766" s="85">
        <v>18</v>
      </c>
      <c r="S2766" s="79"/>
      <c r="T2766" s="80">
        <f t="shared" si="134"/>
        <v>-0.4784688995215311</v>
      </c>
      <c r="U2766" s="80">
        <f t="shared" si="135"/>
        <v>-1.3397129186602872</v>
      </c>
    </row>
    <row r="2767" spans="1:21">
      <c r="A2767" s="35" t="s">
        <v>3079</v>
      </c>
      <c r="B2767" s="44">
        <v>80.778589374906701</v>
      </c>
      <c r="C2767" s="44">
        <v>2.6964256164283298</v>
      </c>
      <c r="D2767" s="79"/>
      <c r="E2767" s="76">
        <v>5.5975245516540397</v>
      </c>
      <c r="F2767" s="76">
        <v>0.21002201255796299</v>
      </c>
      <c r="G2767" s="42">
        <v>7.6500232965873202E-2</v>
      </c>
      <c r="H2767" s="42">
        <v>2.5668458706339602E-3</v>
      </c>
      <c r="I2767" s="76">
        <v>0.42931525176095098</v>
      </c>
      <c r="J2767" s="85">
        <v>1075</v>
      </c>
      <c r="K2767" s="85">
        <v>13</v>
      </c>
      <c r="L2767" s="85">
        <v>1060</v>
      </c>
      <c r="M2767" s="85">
        <v>18</v>
      </c>
      <c r="N2767" s="85">
        <v>1107</v>
      </c>
      <c r="O2767" s="85">
        <v>34</v>
      </c>
      <c r="P2767" s="80"/>
      <c r="Q2767" s="85">
        <v>1057</v>
      </c>
      <c r="R2767" s="85">
        <v>18</v>
      </c>
      <c r="S2767" s="79"/>
      <c r="T2767" s="80">
        <f t="shared" si="134"/>
        <v>-1.4150943396226416</v>
      </c>
      <c r="U2767" s="80">
        <f t="shared" si="135"/>
        <v>-4.4339622641509431</v>
      </c>
    </row>
    <row r="2768" spans="1:21">
      <c r="A2768" s="65" t="s">
        <v>3080</v>
      </c>
      <c r="B2768" s="44">
        <v>80.813393691122698</v>
      </c>
      <c r="C2768" s="44">
        <v>2.6903009428405902</v>
      </c>
      <c r="D2768" s="75"/>
      <c r="E2768" s="76">
        <v>5.7556701515843098</v>
      </c>
      <c r="F2768" s="76">
        <v>0.19861903901533501</v>
      </c>
      <c r="G2768" s="42">
        <v>7.7823264317872703E-2</v>
      </c>
      <c r="H2768" s="42">
        <v>3.3347962123160099E-3</v>
      </c>
      <c r="I2768" s="76">
        <v>0.36750762572298501</v>
      </c>
      <c r="J2768" s="85">
        <v>1068.2</v>
      </c>
      <c r="K2768" s="85">
        <v>14.6</v>
      </c>
      <c r="L2768" s="85">
        <v>1032.7</v>
      </c>
      <c r="M2768" s="85">
        <v>16.5</v>
      </c>
      <c r="N2768" s="85">
        <v>1141.5</v>
      </c>
      <c r="O2768" s="85">
        <v>42.6</v>
      </c>
      <c r="P2768" s="80"/>
      <c r="Q2768" s="85">
        <v>1027.8</v>
      </c>
      <c r="R2768" s="85">
        <v>16.399999999999999</v>
      </c>
      <c r="S2768" s="79"/>
      <c r="T2768" s="80">
        <f t="shared" si="134"/>
        <v>-3.4375907814466928</v>
      </c>
      <c r="U2768" s="80">
        <f t="shared" si="135"/>
        <v>-10.535489493560563</v>
      </c>
    </row>
    <row r="2769" spans="1:21">
      <c r="A2769" s="35" t="s">
        <v>3081</v>
      </c>
      <c r="B2769" s="44">
        <v>80.842346542439302</v>
      </c>
      <c r="C2769" s="44">
        <v>2.7197508710621201</v>
      </c>
      <c r="D2769" s="75"/>
      <c r="E2769" s="76">
        <v>5.65404622619827</v>
      </c>
      <c r="F2769" s="76">
        <v>0.18327250911427201</v>
      </c>
      <c r="G2769" s="42">
        <v>7.7657207966339306E-2</v>
      </c>
      <c r="H2769" s="42">
        <v>4.3221566982790298E-3</v>
      </c>
      <c r="I2769" s="76">
        <v>-2.5671638239692898E-3</v>
      </c>
      <c r="J2769" s="85">
        <v>1078.5999999999999</v>
      </c>
      <c r="K2769" s="85">
        <v>21.4</v>
      </c>
      <c r="L2769" s="85">
        <v>1049.8</v>
      </c>
      <c r="M2769" s="85">
        <v>15.7</v>
      </c>
      <c r="N2769" s="85">
        <v>1137.2</v>
      </c>
      <c r="O2769" s="85">
        <v>55.4</v>
      </c>
      <c r="P2769" s="80"/>
      <c r="Q2769" s="85">
        <v>1045.8</v>
      </c>
      <c r="R2769" s="85">
        <v>15.6</v>
      </c>
      <c r="S2769" s="79"/>
      <c r="T2769" s="80">
        <f t="shared" si="134"/>
        <v>-2.7433796913697805</v>
      </c>
      <c r="U2769" s="80">
        <f t="shared" si="135"/>
        <v>-8.3253953133930363</v>
      </c>
    </row>
    <row r="2770" spans="1:21">
      <c r="A2770" s="65" t="s">
        <v>3082</v>
      </c>
      <c r="B2770" s="44">
        <v>80.855027079385096</v>
      </c>
      <c r="C2770" s="44">
        <v>2.6931195461545898</v>
      </c>
      <c r="D2770" s="75"/>
      <c r="E2770" s="76">
        <v>5.5862314278968004</v>
      </c>
      <c r="F2770" s="76">
        <v>0.16434037647703401</v>
      </c>
      <c r="G2770" s="42">
        <v>7.3063447656454894E-2</v>
      </c>
      <c r="H2770" s="42">
        <v>2.6757066651755599E-3</v>
      </c>
      <c r="I2770" s="76">
        <v>0.18161815319458399</v>
      </c>
      <c r="J2770" s="85">
        <v>1046.4000000000001</v>
      </c>
      <c r="K2770" s="85">
        <v>13.9</v>
      </c>
      <c r="L2770" s="85">
        <v>1061.5999999999999</v>
      </c>
      <c r="M2770" s="85">
        <v>14.4</v>
      </c>
      <c r="N2770" s="85">
        <v>1014.8</v>
      </c>
      <c r="O2770" s="85">
        <v>37.1</v>
      </c>
      <c r="P2770" s="80"/>
      <c r="Q2770" s="85">
        <v>1063.7</v>
      </c>
      <c r="R2770" s="85">
        <v>14.4</v>
      </c>
      <c r="S2770" s="79"/>
      <c r="T2770" s="80">
        <f t="shared" si="134"/>
        <v>1.4318010550112867</v>
      </c>
      <c r="U2770" s="80">
        <f t="shared" si="135"/>
        <v>4.4084400904295364</v>
      </c>
    </row>
    <row r="2771" spans="1:21">
      <c r="A2771" s="35" t="s">
        <v>3083</v>
      </c>
      <c r="B2771" s="44">
        <v>80.935985326886794</v>
      </c>
      <c r="C2771" s="44">
        <v>2.71072370107037</v>
      </c>
      <c r="D2771" s="79"/>
      <c r="E2771" s="76">
        <v>5.6548235894255097</v>
      </c>
      <c r="F2771" s="76">
        <v>0.219727778739956</v>
      </c>
      <c r="G2771" s="42">
        <v>7.4706224419663195E-2</v>
      </c>
      <c r="H2771" s="42">
        <v>2.2570946574010601E-3</v>
      </c>
      <c r="I2771" s="76">
        <v>0.44242171971049998</v>
      </c>
      <c r="J2771" s="85">
        <v>1053</v>
      </c>
      <c r="K2771" s="85">
        <v>12</v>
      </c>
      <c r="L2771" s="85">
        <v>1050</v>
      </c>
      <c r="M2771" s="85">
        <v>19</v>
      </c>
      <c r="N2771" s="85">
        <v>1060</v>
      </c>
      <c r="O2771" s="85">
        <v>30</v>
      </c>
      <c r="P2771" s="80"/>
      <c r="Q2771" s="85">
        <v>1049</v>
      </c>
      <c r="R2771" s="85">
        <v>19</v>
      </c>
      <c r="S2771" s="79"/>
      <c r="T2771" s="80">
        <f t="shared" si="134"/>
        <v>-0.2857142857142857</v>
      </c>
      <c r="U2771" s="80">
        <f t="shared" si="135"/>
        <v>-0.95238095238095244</v>
      </c>
    </row>
    <row r="2772" spans="1:21">
      <c r="A2772" s="65" t="s">
        <v>3084</v>
      </c>
      <c r="B2772" s="36">
        <v>80.979629877902795</v>
      </c>
      <c r="C2772" s="36">
        <v>2.6545532733328301</v>
      </c>
      <c r="D2772" s="79"/>
      <c r="E2772" s="70">
        <v>5.6142303781769201</v>
      </c>
      <c r="F2772" s="70">
        <v>0.169283968472664</v>
      </c>
      <c r="G2772" s="45">
        <v>7.4324596775717594E-2</v>
      </c>
      <c r="H2772" s="45">
        <v>2.4260480859560102E-3</v>
      </c>
      <c r="I2772" s="76">
        <v>0.72966111019964996</v>
      </c>
      <c r="J2772" s="85">
        <v>1054.27</v>
      </c>
      <c r="K2772" s="85">
        <v>7.62</v>
      </c>
      <c r="L2772" s="85">
        <v>1056.7</v>
      </c>
      <c r="M2772" s="85">
        <v>14.7</v>
      </c>
      <c r="N2772" s="85">
        <v>1049.3</v>
      </c>
      <c r="O2772" s="85">
        <v>33</v>
      </c>
      <c r="P2772" s="80"/>
      <c r="Q2772" s="85">
        <v>1057</v>
      </c>
      <c r="R2772" s="85">
        <v>7.6</v>
      </c>
      <c r="S2772" s="79"/>
      <c r="T2772" s="80">
        <f t="shared" si="134"/>
        <v>0.22996119996215231</v>
      </c>
      <c r="U2772" s="80">
        <f t="shared" si="135"/>
        <v>0.70029336613987803</v>
      </c>
    </row>
    <row r="2773" spans="1:21">
      <c r="A2773" s="35" t="s">
        <v>3085</v>
      </c>
      <c r="B2773" s="44">
        <v>81.000280055765302</v>
      </c>
      <c r="C2773" s="44">
        <v>2.7909010062641602</v>
      </c>
      <c r="D2773" s="75"/>
      <c r="E2773" s="76">
        <v>5.6473145148458901</v>
      </c>
      <c r="F2773" s="76">
        <v>0.16559365494321801</v>
      </c>
      <c r="G2773" s="42">
        <v>7.3525415196299002E-2</v>
      </c>
      <c r="H2773" s="42">
        <v>4.6210065028478801E-3</v>
      </c>
      <c r="I2773" s="76">
        <v>0.18779490313338101</v>
      </c>
      <c r="J2773" s="85">
        <v>1043.4000000000001</v>
      </c>
      <c r="K2773" s="85">
        <v>20.9</v>
      </c>
      <c r="L2773" s="85">
        <v>1051</v>
      </c>
      <c r="M2773" s="85">
        <v>14.2</v>
      </c>
      <c r="N2773" s="85">
        <v>1027.5999999999999</v>
      </c>
      <c r="O2773" s="85">
        <v>63.6</v>
      </c>
      <c r="P2773" s="80"/>
      <c r="Q2773" s="85">
        <v>1052</v>
      </c>
      <c r="R2773" s="85">
        <v>14.2</v>
      </c>
      <c r="S2773" s="79"/>
      <c r="T2773" s="80">
        <f t="shared" si="134"/>
        <v>0.72312083729780297</v>
      </c>
      <c r="U2773" s="80">
        <f t="shared" si="135"/>
        <v>2.2264509990485339</v>
      </c>
    </row>
    <row r="2774" spans="1:21">
      <c r="A2774" s="65" t="s">
        <v>3086</v>
      </c>
      <c r="B2774" s="44">
        <v>81.032749467038997</v>
      </c>
      <c r="C2774" s="44">
        <v>2.7567189192063402</v>
      </c>
      <c r="D2774" s="79"/>
      <c r="E2774" s="76">
        <v>5.7251418207857299</v>
      </c>
      <c r="F2774" s="76">
        <v>0.24351336949967001</v>
      </c>
      <c r="G2774" s="42">
        <v>7.5061177118729394E-2</v>
      </c>
      <c r="H2774" s="42">
        <v>2.4789333487044698E-3</v>
      </c>
      <c r="I2774" s="76">
        <v>0.55934869203252702</v>
      </c>
      <c r="J2774" s="85">
        <v>1048</v>
      </c>
      <c r="K2774" s="85">
        <v>12</v>
      </c>
      <c r="L2774" s="85">
        <v>1038</v>
      </c>
      <c r="M2774" s="85">
        <v>20</v>
      </c>
      <c r="N2774" s="85">
        <v>1069</v>
      </c>
      <c r="O2774" s="85">
        <v>33</v>
      </c>
      <c r="P2774" s="80"/>
      <c r="Q2774" s="85">
        <v>1036</v>
      </c>
      <c r="R2774" s="85">
        <v>20</v>
      </c>
      <c r="S2774" s="79"/>
      <c r="T2774" s="80">
        <f t="shared" ref="T2774:T2837" si="136">(L2774-J2774)/L2774*100</f>
        <v>-0.96339113680154131</v>
      </c>
      <c r="U2774" s="80">
        <f t="shared" ref="U2774:U2837" si="137">(L2774-N2774)/L2774*100</f>
        <v>-2.9865125240847785</v>
      </c>
    </row>
    <row r="2775" spans="1:21">
      <c r="A2775" s="35" t="s">
        <v>3087</v>
      </c>
      <c r="B2775" s="81">
        <v>81.227267650739904</v>
      </c>
      <c r="C2775" s="81">
        <v>2.6716974749816398</v>
      </c>
      <c r="D2775" s="82"/>
      <c r="E2775" s="83">
        <v>5.6056246199891797</v>
      </c>
      <c r="F2775" s="83">
        <v>0.13655219337736699</v>
      </c>
      <c r="G2775" s="84">
        <v>7.4292823574076697E-2</v>
      </c>
      <c r="H2775" s="84">
        <v>2.1735077921232401E-3</v>
      </c>
      <c r="I2775" s="83">
        <v>0.42268634069274502</v>
      </c>
      <c r="J2775" s="87">
        <v>1055.04</v>
      </c>
      <c r="K2775" s="87">
        <v>9.5500000000000007</v>
      </c>
      <c r="L2775" s="87">
        <v>1058.2</v>
      </c>
      <c r="M2775" s="87">
        <v>11.9</v>
      </c>
      <c r="N2775" s="87">
        <v>1048.5</v>
      </c>
      <c r="O2775" s="87">
        <v>29.5</v>
      </c>
      <c r="P2775" s="80"/>
      <c r="Q2775" s="87">
        <v>1058.5999999999999</v>
      </c>
      <c r="R2775" s="87">
        <v>11.9</v>
      </c>
      <c r="S2775" s="79"/>
      <c r="T2775" s="80">
        <f t="shared" si="136"/>
        <v>0.29862029862030637</v>
      </c>
      <c r="U2775" s="80">
        <f t="shared" si="137"/>
        <v>0.91665091665092091</v>
      </c>
    </row>
    <row r="2776" spans="1:21">
      <c r="A2776" s="65" t="s">
        <v>3088</v>
      </c>
      <c r="B2776" s="44">
        <v>81.738876596297004</v>
      </c>
      <c r="C2776" s="44">
        <v>2.6458043201596602</v>
      </c>
      <c r="D2776" s="75"/>
      <c r="E2776" s="76">
        <v>5.59679749605582</v>
      </c>
      <c r="F2776" s="76">
        <v>0.138973299063263</v>
      </c>
      <c r="G2776" s="42">
        <v>7.5143939356492898E-2</v>
      </c>
      <c r="H2776" s="42">
        <v>4.1999006636768499E-3</v>
      </c>
      <c r="I2776" s="76">
        <v>0.173880500405345</v>
      </c>
      <c r="J2776" s="85">
        <v>1063.5999999999999</v>
      </c>
      <c r="K2776" s="85">
        <v>18.8</v>
      </c>
      <c r="L2776" s="85">
        <v>1059.7</v>
      </c>
      <c r="M2776" s="85">
        <v>12.1</v>
      </c>
      <c r="N2776" s="85">
        <v>1071.4000000000001</v>
      </c>
      <c r="O2776" s="85">
        <v>56.1</v>
      </c>
      <c r="P2776" s="80"/>
      <c r="Q2776" s="85">
        <v>1059.2</v>
      </c>
      <c r="R2776" s="85">
        <v>12.1</v>
      </c>
      <c r="S2776" s="79"/>
      <c r="T2776" s="80">
        <f t="shared" si="136"/>
        <v>-0.36802868736433553</v>
      </c>
      <c r="U2776" s="80">
        <f t="shared" si="137"/>
        <v>-1.1040860620930495</v>
      </c>
    </row>
    <row r="2777" spans="1:21" ht="15.75">
      <c r="A2777" s="35" t="s">
        <v>3089</v>
      </c>
      <c r="B2777" s="36">
        <v>81.883400929378297</v>
      </c>
      <c r="C2777" s="36">
        <v>2.6957091336161798</v>
      </c>
      <c r="D2777" s="79"/>
      <c r="E2777" s="70">
        <v>5.67783729682486</v>
      </c>
      <c r="F2777" s="70">
        <v>0.12093641505833599</v>
      </c>
      <c r="G2777" s="45">
        <v>7.4780394425645602E-2</v>
      </c>
      <c r="H2777" s="45">
        <v>1.97156905148644E-3</v>
      </c>
      <c r="I2777" s="76">
        <v>0.26643182762185802</v>
      </c>
      <c r="J2777" s="85">
        <v>1050.93</v>
      </c>
      <c r="K2777" s="85">
        <v>9.5399999999999991</v>
      </c>
      <c r="L2777" s="85">
        <v>1045.8</v>
      </c>
      <c r="M2777" s="85">
        <v>10.3</v>
      </c>
      <c r="N2777" s="85">
        <v>1061.7</v>
      </c>
      <c r="O2777" s="85">
        <v>26.5</v>
      </c>
      <c r="P2777" s="86"/>
      <c r="Q2777" s="85">
        <v>1045.0999999999999</v>
      </c>
      <c r="R2777" s="85">
        <v>9.6</v>
      </c>
      <c r="S2777" s="79"/>
      <c r="T2777" s="80">
        <f t="shared" si="136"/>
        <v>-0.49053356282272992</v>
      </c>
      <c r="U2777" s="80">
        <f t="shared" si="137"/>
        <v>-1.5203671830177943</v>
      </c>
    </row>
    <row r="2778" spans="1:21" ht="15.75">
      <c r="A2778" s="65" t="s">
        <v>3090</v>
      </c>
      <c r="B2778" s="36">
        <v>82.582503729721907</v>
      </c>
      <c r="C2778" s="36">
        <v>2.6419700300181201</v>
      </c>
      <c r="D2778" s="79"/>
      <c r="E2778" s="70">
        <v>5.64708477694517</v>
      </c>
      <c r="F2778" s="70">
        <v>0.15862406103170201</v>
      </c>
      <c r="G2778" s="45">
        <v>7.61452674572278E-2</v>
      </c>
      <c r="H2778" s="45">
        <v>2.2497270250154801E-3</v>
      </c>
      <c r="I2778" s="76">
        <v>0.70888854269541202</v>
      </c>
      <c r="J2778" s="85">
        <v>1066.44</v>
      </c>
      <c r="K2778" s="85">
        <v>7.27</v>
      </c>
      <c r="L2778" s="85">
        <v>1051</v>
      </c>
      <c r="M2778" s="85">
        <v>13.6</v>
      </c>
      <c r="N2778" s="85">
        <v>1098.0999999999999</v>
      </c>
      <c r="O2778" s="85">
        <v>29.6</v>
      </c>
      <c r="P2778" s="86"/>
      <c r="Q2778" s="85">
        <v>1048.9000000000001</v>
      </c>
      <c r="R2778" s="85">
        <v>7.3</v>
      </c>
      <c r="S2778" s="79"/>
      <c r="T2778" s="80">
        <f t="shared" si="136"/>
        <v>-1.4690770694576645</v>
      </c>
      <c r="U2778" s="80">
        <f t="shared" si="137"/>
        <v>-4.481446241674587</v>
      </c>
    </row>
    <row r="2779" spans="1:21" ht="15.75">
      <c r="A2779" s="35" t="s">
        <v>3091</v>
      </c>
      <c r="B2779" s="36">
        <v>83.439516994232307</v>
      </c>
      <c r="C2779" s="36">
        <v>2.6358406821785501</v>
      </c>
      <c r="D2779" s="79"/>
      <c r="E2779" s="70">
        <v>5.5525159321109196</v>
      </c>
      <c r="F2779" s="70">
        <v>0.109822009516471</v>
      </c>
      <c r="G2779" s="45">
        <v>7.4719891196066895E-2</v>
      </c>
      <c r="H2779" s="45">
        <v>2.2832170897932398E-3</v>
      </c>
      <c r="I2779" s="76">
        <v>0.31765861003103502</v>
      </c>
      <c r="J2779" s="85">
        <v>1065.0999999999999</v>
      </c>
      <c r="K2779" s="85">
        <v>10.1</v>
      </c>
      <c r="L2779" s="85">
        <v>1067.51</v>
      </c>
      <c r="M2779" s="85">
        <v>9.73</v>
      </c>
      <c r="N2779" s="85">
        <v>1060.0999999999999</v>
      </c>
      <c r="O2779" s="85">
        <v>30.7</v>
      </c>
      <c r="P2779" s="86"/>
      <c r="Q2779" s="85">
        <v>1068</v>
      </c>
      <c r="R2779" s="85">
        <v>10</v>
      </c>
      <c r="S2779" s="79"/>
      <c r="T2779" s="80">
        <f t="shared" si="136"/>
        <v>0.22575900928329309</v>
      </c>
      <c r="U2779" s="80">
        <f t="shared" si="137"/>
        <v>0.69413869659301375</v>
      </c>
    </row>
    <row r="2780" spans="1:21">
      <c r="A2780" s="65" t="s">
        <v>3092</v>
      </c>
      <c r="B2780" s="44">
        <v>2.64009118452711</v>
      </c>
      <c r="C2780" s="44">
        <v>77.263447323280701</v>
      </c>
      <c r="D2780" s="75"/>
      <c r="E2780" s="76">
        <v>5.6975895258850597</v>
      </c>
      <c r="F2780" s="76">
        <v>0.22109728470151399</v>
      </c>
      <c r="G2780" s="42">
        <v>7.6417311146634401E-2</v>
      </c>
      <c r="H2780" s="42">
        <v>2.0195290673794002E-3</v>
      </c>
      <c r="I2780" s="76">
        <v>0.33661376289052403</v>
      </c>
      <c r="J2780" s="85">
        <v>1063</v>
      </c>
      <c r="K2780" s="85">
        <v>13</v>
      </c>
      <c r="L2780" s="85">
        <v>1042</v>
      </c>
      <c r="M2780" s="85">
        <v>19</v>
      </c>
      <c r="N2780" s="85">
        <v>1105</v>
      </c>
      <c r="O2780" s="85">
        <v>26</v>
      </c>
      <c r="P2780" s="80"/>
      <c r="Q2780" s="85">
        <v>1040</v>
      </c>
      <c r="R2780" s="85">
        <v>19</v>
      </c>
      <c r="S2780" s="79"/>
      <c r="T2780" s="80">
        <f t="shared" si="136"/>
        <v>-2.0153550863723608</v>
      </c>
      <c r="U2780" s="80">
        <f t="shared" si="137"/>
        <v>-6.046065259117082</v>
      </c>
    </row>
    <row r="2781" spans="1:21">
      <c r="A2781" s="35" t="s">
        <v>3093</v>
      </c>
      <c r="B2781" s="44">
        <v>2.6547641702698801</v>
      </c>
      <c r="C2781" s="44">
        <v>79.175606083748804</v>
      </c>
      <c r="D2781" s="75"/>
      <c r="E2781" s="76">
        <v>5.5981944050668204</v>
      </c>
      <c r="F2781" s="76">
        <v>0.23262081574139901</v>
      </c>
      <c r="G2781" s="42">
        <v>7.5984862251962396E-2</v>
      </c>
      <c r="H2781" s="42">
        <v>2.2161040324836598E-3</v>
      </c>
      <c r="I2781" s="76">
        <v>0.53558000179000198</v>
      </c>
      <c r="J2781" s="85">
        <v>1071</v>
      </c>
      <c r="K2781" s="85">
        <v>12</v>
      </c>
      <c r="L2781" s="85">
        <v>1059</v>
      </c>
      <c r="M2781" s="85">
        <v>20</v>
      </c>
      <c r="N2781" s="85">
        <v>1094</v>
      </c>
      <c r="O2781" s="85">
        <v>29</v>
      </c>
      <c r="P2781" s="80"/>
      <c r="Q2781" s="85">
        <v>1058</v>
      </c>
      <c r="R2781" s="85">
        <v>20</v>
      </c>
      <c r="S2781" s="79"/>
      <c r="T2781" s="80">
        <f t="shared" si="136"/>
        <v>-1.1331444759206799</v>
      </c>
      <c r="U2781" s="80">
        <f t="shared" si="137"/>
        <v>-3.3050047214353167</v>
      </c>
    </row>
    <row r="2782" spans="1:21">
      <c r="A2782" s="65" t="s">
        <v>3094</v>
      </c>
      <c r="B2782" s="44">
        <v>2.6784781693580801</v>
      </c>
      <c r="C2782" s="44">
        <v>79.819688154693793</v>
      </c>
      <c r="D2782" s="75"/>
      <c r="E2782" s="76">
        <v>5.74817533384104</v>
      </c>
      <c r="F2782" s="76">
        <v>0.27017061906217199</v>
      </c>
      <c r="G2782" s="42">
        <v>7.4892180002091899E-2</v>
      </c>
      <c r="H2782" s="42">
        <v>2.90170136397837E-3</v>
      </c>
      <c r="I2782" s="76">
        <v>0.48582978431726298</v>
      </c>
      <c r="J2782" s="85">
        <v>1044</v>
      </c>
      <c r="K2782" s="85">
        <v>14</v>
      </c>
      <c r="L2782" s="85">
        <v>1034</v>
      </c>
      <c r="M2782" s="85">
        <v>22</v>
      </c>
      <c r="N2782" s="85">
        <v>1065</v>
      </c>
      <c r="O2782" s="85">
        <v>39</v>
      </c>
      <c r="P2782" s="80"/>
      <c r="Q2782" s="85">
        <v>1033</v>
      </c>
      <c r="R2782" s="85">
        <v>22</v>
      </c>
      <c r="S2782" s="79"/>
      <c r="T2782" s="80">
        <f t="shared" si="136"/>
        <v>-0.96711798839458418</v>
      </c>
      <c r="U2782" s="80">
        <f t="shared" si="137"/>
        <v>-2.9980657640232109</v>
      </c>
    </row>
    <row r="2783" spans="1:21">
      <c r="A2783" s="35" t="s">
        <v>3095</v>
      </c>
      <c r="B2783" s="44">
        <v>2.6896256253700499</v>
      </c>
      <c r="C2783" s="44">
        <v>80.316786310414201</v>
      </c>
      <c r="D2783" s="75"/>
      <c r="E2783" s="76">
        <v>5.6957516718435199</v>
      </c>
      <c r="F2783" s="76">
        <v>0.24958887864690199</v>
      </c>
      <c r="G2783" s="42">
        <v>7.4084754281365003E-2</v>
      </c>
      <c r="H2783" s="42">
        <v>2.2852737180169098E-3</v>
      </c>
      <c r="I2783" s="76">
        <v>0.33032625203614802</v>
      </c>
      <c r="J2783" s="85">
        <v>1043</v>
      </c>
      <c r="K2783" s="85">
        <v>14</v>
      </c>
      <c r="L2783" s="85">
        <v>1043</v>
      </c>
      <c r="M2783" s="85">
        <v>21</v>
      </c>
      <c r="N2783" s="85">
        <v>1043</v>
      </c>
      <c r="O2783" s="85">
        <v>31</v>
      </c>
      <c r="P2783" s="80"/>
      <c r="Q2783" s="85">
        <v>1043</v>
      </c>
      <c r="R2783" s="85">
        <v>21</v>
      </c>
      <c r="S2783" s="79"/>
      <c r="T2783" s="80">
        <f t="shared" si="136"/>
        <v>0</v>
      </c>
      <c r="U2783" s="80">
        <f t="shared" si="137"/>
        <v>0</v>
      </c>
    </row>
    <row r="2784" spans="1:21">
      <c r="A2784" s="65" t="s">
        <v>3096</v>
      </c>
      <c r="B2784" s="44">
        <v>2.7585386257239399</v>
      </c>
      <c r="C2784" s="44">
        <v>79.678085399891501</v>
      </c>
      <c r="D2784" s="75"/>
      <c r="E2784" s="76">
        <v>5.7015186760204601</v>
      </c>
      <c r="F2784" s="76">
        <v>0.249084017864841</v>
      </c>
      <c r="G2784" s="42">
        <v>7.55019124298167E-2</v>
      </c>
      <c r="H2784" s="42">
        <v>2.0861083512975702E-3</v>
      </c>
      <c r="I2784" s="76">
        <v>0.30732844949016502</v>
      </c>
      <c r="J2784" s="85">
        <v>1055</v>
      </c>
      <c r="K2784" s="85">
        <v>14</v>
      </c>
      <c r="L2784" s="85">
        <v>1042</v>
      </c>
      <c r="M2784" s="85">
        <v>21</v>
      </c>
      <c r="N2784" s="85">
        <v>1081</v>
      </c>
      <c r="O2784" s="85">
        <v>28</v>
      </c>
      <c r="P2784" s="80"/>
      <c r="Q2784" s="85">
        <v>1040</v>
      </c>
      <c r="R2784" s="85">
        <v>21</v>
      </c>
      <c r="S2784" s="79"/>
      <c r="T2784" s="80">
        <f t="shared" si="136"/>
        <v>-1.2476007677543186</v>
      </c>
      <c r="U2784" s="80">
        <f t="shared" si="137"/>
        <v>-3.7428023032629558</v>
      </c>
    </row>
    <row r="2785" spans="1:21">
      <c r="A2785" s="35" t="s">
        <v>3097</v>
      </c>
      <c r="B2785" s="44">
        <v>77.609550195405902</v>
      </c>
      <c r="C2785" s="44">
        <v>2.5669602929984201</v>
      </c>
      <c r="D2785" s="75"/>
      <c r="E2785" s="76">
        <v>5.6376805028341996</v>
      </c>
      <c r="F2785" s="76">
        <v>0.19469211417271701</v>
      </c>
      <c r="G2785" s="42">
        <v>7.8130629436434895E-2</v>
      </c>
      <c r="H2785" s="42">
        <v>3.3578013483125399E-3</v>
      </c>
      <c r="I2785" s="76">
        <v>0.20566558662132001</v>
      </c>
      <c r="J2785" s="85">
        <v>1084.5999999999999</v>
      </c>
      <c r="K2785" s="85">
        <v>16.399999999999999</v>
      </c>
      <c r="L2785" s="85">
        <v>1052.5999999999999</v>
      </c>
      <c r="M2785" s="85">
        <v>16.8</v>
      </c>
      <c r="N2785" s="85">
        <v>1149.3</v>
      </c>
      <c r="O2785" s="85">
        <v>42.7</v>
      </c>
      <c r="P2785" s="80"/>
      <c r="Q2785" s="85">
        <v>1048.2</v>
      </c>
      <c r="R2785" s="85">
        <v>16.7</v>
      </c>
      <c r="S2785" s="79"/>
      <c r="T2785" s="80">
        <f t="shared" si="136"/>
        <v>-3.0400912027360825</v>
      </c>
      <c r="U2785" s="80">
        <f t="shared" si="137"/>
        <v>-9.1867756032681029</v>
      </c>
    </row>
    <row r="2786" spans="1:21" ht="15.75">
      <c r="A2786" s="65" t="s">
        <v>3098</v>
      </c>
      <c r="B2786" s="36">
        <v>77.994044628097498</v>
      </c>
      <c r="C2786" s="36">
        <v>2.7307597502401402</v>
      </c>
      <c r="D2786" s="79"/>
      <c r="E2786" s="70">
        <v>5.5295144326455299</v>
      </c>
      <c r="F2786" s="70">
        <v>0.141289550304662</v>
      </c>
      <c r="G2786" s="45">
        <v>7.4700175530996296E-2</v>
      </c>
      <c r="H2786" s="45">
        <v>1.8488926722287299E-3</v>
      </c>
      <c r="I2786" s="76">
        <v>0.339108114222819</v>
      </c>
      <c r="J2786" s="85">
        <v>1067.6400000000001</v>
      </c>
      <c r="K2786" s="85">
        <v>9.56</v>
      </c>
      <c r="L2786" s="85">
        <v>1071.5999999999999</v>
      </c>
      <c r="M2786" s="85">
        <v>12.6</v>
      </c>
      <c r="N2786" s="85">
        <v>1059.5</v>
      </c>
      <c r="O2786" s="85">
        <v>24.9</v>
      </c>
      <c r="P2786" s="86"/>
      <c r="Q2786" s="85">
        <v>1072.2</v>
      </c>
      <c r="R2786" s="85">
        <v>9.5</v>
      </c>
      <c r="S2786" s="79"/>
      <c r="T2786" s="80">
        <f t="shared" si="136"/>
        <v>0.36954087346022857</v>
      </c>
      <c r="U2786" s="80">
        <f t="shared" si="137"/>
        <v>1.1291526689062998</v>
      </c>
    </row>
    <row r="2787" spans="1:21">
      <c r="A2787" s="35" t="s">
        <v>3099</v>
      </c>
      <c r="B2787" s="44">
        <v>78.754274080049697</v>
      </c>
      <c r="C2787" s="44">
        <v>2.67398327484675</v>
      </c>
      <c r="D2787" s="75"/>
      <c r="E2787" s="76">
        <v>5.5700893347163003</v>
      </c>
      <c r="F2787" s="76">
        <v>0.18561063693178401</v>
      </c>
      <c r="G2787" s="42">
        <v>7.4332224164567695E-2</v>
      </c>
      <c r="H2787" s="42">
        <v>4.7117059766329404E-3</v>
      </c>
      <c r="I2787" s="76">
        <v>0.58792891111084</v>
      </c>
      <c r="J2787" s="85">
        <v>1059.5999999999999</v>
      </c>
      <c r="K2787" s="85">
        <v>16.899999999999999</v>
      </c>
      <c r="L2787" s="85">
        <v>1064.4000000000001</v>
      </c>
      <c r="M2787" s="85">
        <v>16.3</v>
      </c>
      <c r="N2787" s="85">
        <v>1049.5999999999999</v>
      </c>
      <c r="O2787" s="85">
        <v>63.9</v>
      </c>
      <c r="P2787" s="80"/>
      <c r="Q2787" s="85">
        <v>1065.0999999999999</v>
      </c>
      <c r="R2787" s="85">
        <v>16.399999999999999</v>
      </c>
      <c r="S2787" s="79"/>
      <c r="T2787" s="80">
        <f t="shared" si="136"/>
        <v>0.45095828635852891</v>
      </c>
      <c r="U2787" s="80">
        <f t="shared" si="137"/>
        <v>1.390454716272095</v>
      </c>
    </row>
    <row r="2788" spans="1:21">
      <c r="A2788" s="65" t="s">
        <v>3100</v>
      </c>
      <c r="B2788" s="44">
        <v>78.805330172757195</v>
      </c>
      <c r="C2788" s="44">
        <v>2.6939792810238199</v>
      </c>
      <c r="D2788" s="79"/>
      <c r="E2788" s="76">
        <v>5.6082801194577403</v>
      </c>
      <c r="F2788" s="76">
        <v>0.14409575763463001</v>
      </c>
      <c r="G2788" s="42">
        <v>7.6356694976596501E-2</v>
      </c>
      <c r="H2788" s="42">
        <v>2.2079872151018402E-3</v>
      </c>
      <c r="I2788" s="76">
        <v>0.25631560546068599</v>
      </c>
      <c r="J2788" s="85">
        <v>1073</v>
      </c>
      <c r="K2788" s="85">
        <v>11</v>
      </c>
      <c r="L2788" s="85">
        <v>1058</v>
      </c>
      <c r="M2788" s="85">
        <v>13</v>
      </c>
      <c r="N2788" s="85">
        <v>1104</v>
      </c>
      <c r="O2788" s="85">
        <v>29</v>
      </c>
      <c r="P2788" s="80"/>
      <c r="Q2788" s="85">
        <v>1056</v>
      </c>
      <c r="R2788" s="85">
        <v>13</v>
      </c>
      <c r="S2788" s="79"/>
      <c r="T2788" s="80">
        <f t="shared" si="136"/>
        <v>-1.4177693761814745</v>
      </c>
      <c r="U2788" s="80">
        <f t="shared" si="137"/>
        <v>-4.3478260869565215</v>
      </c>
    </row>
    <row r="2789" spans="1:21">
      <c r="A2789" s="35" t="s">
        <v>3101</v>
      </c>
      <c r="B2789" s="44">
        <v>78.892588693136403</v>
      </c>
      <c r="C2789" s="44">
        <v>2.6852719281230999</v>
      </c>
      <c r="D2789" s="79"/>
      <c r="E2789" s="76">
        <v>5.6017206724521902</v>
      </c>
      <c r="F2789" s="76">
        <v>0.19056489782564801</v>
      </c>
      <c r="G2789" s="42">
        <v>7.4652794205449194E-2</v>
      </c>
      <c r="H2789" s="42">
        <v>2.2737280083541902E-3</v>
      </c>
      <c r="I2789" s="76">
        <v>0.43072982286744899</v>
      </c>
      <c r="J2789" s="85">
        <v>1059</v>
      </c>
      <c r="K2789" s="85">
        <v>11</v>
      </c>
      <c r="L2789" s="85">
        <v>1059</v>
      </c>
      <c r="M2789" s="85">
        <v>17</v>
      </c>
      <c r="N2789" s="85">
        <v>1058</v>
      </c>
      <c r="O2789" s="85">
        <v>31</v>
      </c>
      <c r="P2789" s="80"/>
      <c r="Q2789" s="85">
        <v>1059</v>
      </c>
      <c r="R2789" s="85">
        <v>17</v>
      </c>
      <c r="S2789" s="79"/>
      <c r="T2789" s="80">
        <f t="shared" si="136"/>
        <v>0</v>
      </c>
      <c r="U2789" s="80">
        <f t="shared" si="137"/>
        <v>9.442870632672333E-2</v>
      </c>
    </row>
    <row r="2790" spans="1:21">
      <c r="A2790" s="65" t="s">
        <v>3102</v>
      </c>
      <c r="B2790" s="81">
        <v>79.025793288793807</v>
      </c>
      <c r="C2790" s="81">
        <v>2.6885666159234001</v>
      </c>
      <c r="D2790" s="82"/>
      <c r="E2790" s="83">
        <v>5.6250009905410598</v>
      </c>
      <c r="F2790" s="83">
        <v>0.18002727600705001</v>
      </c>
      <c r="G2790" s="84">
        <v>7.4311483440455295E-2</v>
      </c>
      <c r="H2790" s="84">
        <v>2.9533979267030602E-3</v>
      </c>
      <c r="I2790" s="83">
        <v>0.61158943960602197</v>
      </c>
      <c r="J2790" s="87">
        <v>1052.9000000000001</v>
      </c>
      <c r="K2790" s="87">
        <v>10.6</v>
      </c>
      <c r="L2790" s="87">
        <v>1054.8</v>
      </c>
      <c r="M2790" s="87">
        <v>15.6</v>
      </c>
      <c r="N2790" s="87">
        <v>1049</v>
      </c>
      <c r="O2790" s="87">
        <v>40.1</v>
      </c>
      <c r="P2790" s="80"/>
      <c r="Q2790" s="87">
        <v>1055.0999999999999</v>
      </c>
      <c r="R2790" s="87">
        <v>15.6</v>
      </c>
      <c r="S2790" s="79"/>
      <c r="T2790" s="80">
        <f t="shared" si="136"/>
        <v>0.18012893439513308</v>
      </c>
      <c r="U2790" s="80">
        <f t="shared" si="137"/>
        <v>0.54986727341675723</v>
      </c>
    </row>
    <row r="2791" spans="1:21">
      <c r="A2791" s="35" t="s">
        <v>3103</v>
      </c>
      <c r="B2791" s="44">
        <v>79.353042652296097</v>
      </c>
      <c r="C2791" s="44">
        <v>2.66022036455418</v>
      </c>
      <c r="D2791" s="75"/>
      <c r="E2791" s="76">
        <v>5.6950878306891903</v>
      </c>
      <c r="F2791" s="76">
        <v>0.16818841417871599</v>
      </c>
      <c r="G2791" s="42">
        <v>7.6615523532482493E-2</v>
      </c>
      <c r="H2791" s="42">
        <v>4.2830096017922098E-3</v>
      </c>
      <c r="I2791" s="76">
        <v>0.15283277669141401</v>
      </c>
      <c r="J2791" s="85">
        <v>1064.9000000000001</v>
      </c>
      <c r="K2791" s="85">
        <v>19.5</v>
      </c>
      <c r="L2791" s="85">
        <v>1042.8</v>
      </c>
      <c r="M2791" s="85">
        <v>14.2</v>
      </c>
      <c r="N2791" s="85">
        <v>1110.3</v>
      </c>
      <c r="O2791" s="85">
        <v>55.8</v>
      </c>
      <c r="P2791" s="80"/>
      <c r="Q2791" s="85">
        <v>1039.8</v>
      </c>
      <c r="R2791" s="85">
        <v>14.2</v>
      </c>
      <c r="S2791" s="79"/>
      <c r="T2791" s="80">
        <f t="shared" si="136"/>
        <v>-2.1192942079018158</v>
      </c>
      <c r="U2791" s="80">
        <f t="shared" si="137"/>
        <v>-6.4729574223245114</v>
      </c>
    </row>
    <row r="2792" spans="1:21">
      <c r="A2792" s="65" t="s">
        <v>3104</v>
      </c>
      <c r="B2792" s="44">
        <v>79.368579025898597</v>
      </c>
      <c r="C2792" s="44">
        <v>2.7203094827542902</v>
      </c>
      <c r="D2792" s="79"/>
      <c r="E2792" s="76">
        <v>5.6508205400816296</v>
      </c>
      <c r="F2792" s="76">
        <v>0.21150227774542399</v>
      </c>
      <c r="G2792" s="42">
        <v>7.7033321288992401E-2</v>
      </c>
      <c r="H2792" s="42">
        <v>2.16528257135651E-3</v>
      </c>
      <c r="I2792" s="76">
        <v>0.43626645095217498</v>
      </c>
      <c r="J2792" s="85">
        <v>1074</v>
      </c>
      <c r="K2792" s="85">
        <v>12</v>
      </c>
      <c r="L2792" s="85">
        <v>1050</v>
      </c>
      <c r="M2792" s="85">
        <v>18</v>
      </c>
      <c r="N2792" s="85">
        <v>1121</v>
      </c>
      <c r="O2792" s="85">
        <v>28</v>
      </c>
      <c r="P2792" s="80"/>
      <c r="Q2792" s="85">
        <v>1047</v>
      </c>
      <c r="R2792" s="85">
        <v>18</v>
      </c>
      <c r="S2792" s="79"/>
      <c r="T2792" s="80">
        <f t="shared" si="136"/>
        <v>-2.2857142857142856</v>
      </c>
      <c r="U2792" s="80">
        <f t="shared" si="137"/>
        <v>-6.7619047619047619</v>
      </c>
    </row>
    <row r="2793" spans="1:21">
      <c r="A2793" s="35" t="s">
        <v>3105</v>
      </c>
      <c r="B2793" s="44">
        <v>79.397171950173203</v>
      </c>
      <c r="C2793" s="44">
        <v>2.6483282010309299</v>
      </c>
      <c r="D2793" s="79"/>
      <c r="E2793" s="76">
        <v>5.6744528119197701</v>
      </c>
      <c r="F2793" s="76">
        <v>0.16552711504895401</v>
      </c>
      <c r="G2793" s="42">
        <v>7.6196821590051395E-2</v>
      </c>
      <c r="H2793" s="42">
        <v>2.2253469567782101E-3</v>
      </c>
      <c r="I2793" s="76">
        <v>0.454935600260642</v>
      </c>
      <c r="J2793" s="85">
        <v>1064</v>
      </c>
      <c r="K2793" s="85">
        <v>10</v>
      </c>
      <c r="L2793" s="85">
        <v>1046</v>
      </c>
      <c r="M2793" s="85">
        <v>14</v>
      </c>
      <c r="N2793" s="85">
        <v>1099</v>
      </c>
      <c r="O2793" s="85">
        <v>29</v>
      </c>
      <c r="P2793" s="80"/>
      <c r="Q2793" s="85">
        <v>1044</v>
      </c>
      <c r="R2793" s="85">
        <v>14</v>
      </c>
      <c r="S2793" s="79"/>
      <c r="T2793" s="80">
        <f t="shared" si="136"/>
        <v>-1.7208413001912046</v>
      </c>
      <c r="U2793" s="80">
        <f t="shared" si="137"/>
        <v>-5.0669216061185471</v>
      </c>
    </row>
    <row r="2794" spans="1:21">
      <c r="A2794" s="65" t="s">
        <v>3106</v>
      </c>
      <c r="B2794" s="44">
        <v>79.525887667879203</v>
      </c>
      <c r="C2794" s="44">
        <v>2.7079097292932999</v>
      </c>
      <c r="D2794" s="75"/>
      <c r="E2794" s="76">
        <v>5.6156476365973598</v>
      </c>
      <c r="F2794" s="76">
        <v>0.107842370193224</v>
      </c>
      <c r="G2794" s="42">
        <v>7.9544898355606602E-2</v>
      </c>
      <c r="H2794" s="42">
        <v>4.0214497689582103E-3</v>
      </c>
      <c r="I2794" s="76">
        <v>4.4811592892341302E-2</v>
      </c>
      <c r="J2794" s="85">
        <v>1099.2</v>
      </c>
      <c r="K2794" s="85">
        <v>17.899999999999999</v>
      </c>
      <c r="L2794" s="85">
        <v>1056.44</v>
      </c>
      <c r="M2794" s="85">
        <v>9.36</v>
      </c>
      <c r="N2794" s="85">
        <v>1184.8</v>
      </c>
      <c r="O2794" s="85">
        <v>49.9</v>
      </c>
      <c r="P2794" s="80"/>
      <c r="Q2794" s="85">
        <v>1050.42</v>
      </c>
      <c r="R2794" s="85">
        <v>9.31</v>
      </c>
      <c r="S2794" s="79"/>
      <c r="T2794" s="80">
        <f t="shared" si="136"/>
        <v>-4.047555942599673</v>
      </c>
      <c r="U2794" s="80">
        <f t="shared" si="137"/>
        <v>-12.150240430123802</v>
      </c>
    </row>
    <row r="2795" spans="1:21">
      <c r="A2795" s="35" t="s">
        <v>3107</v>
      </c>
      <c r="B2795" s="44">
        <v>79.531751822330307</v>
      </c>
      <c r="C2795" s="44">
        <v>2.78322409260115</v>
      </c>
      <c r="D2795" s="75"/>
      <c r="E2795" s="76">
        <v>5.6806855215448504</v>
      </c>
      <c r="F2795" s="76">
        <v>0.28342017211291498</v>
      </c>
      <c r="G2795" s="42">
        <v>7.4541828446037406E-2</v>
      </c>
      <c r="H2795" s="42">
        <v>5.9650307965332097E-3</v>
      </c>
      <c r="I2795" s="76">
        <v>0.18977530631567799</v>
      </c>
      <c r="J2795" s="85">
        <v>1048.5</v>
      </c>
      <c r="K2795" s="85">
        <v>28.1</v>
      </c>
      <c r="L2795" s="85">
        <v>1045.3</v>
      </c>
      <c r="M2795" s="85">
        <v>24.1</v>
      </c>
      <c r="N2795" s="85">
        <v>1055.3</v>
      </c>
      <c r="O2795" s="85">
        <v>80.599999999999994</v>
      </c>
      <c r="P2795" s="80"/>
      <c r="Q2795" s="85">
        <v>1045</v>
      </c>
      <c r="R2795" s="85">
        <v>24</v>
      </c>
      <c r="S2795" s="79"/>
      <c r="T2795" s="80">
        <f t="shared" si="136"/>
        <v>-0.30613221084856457</v>
      </c>
      <c r="U2795" s="80">
        <f t="shared" si="137"/>
        <v>-0.95666315890175069</v>
      </c>
    </row>
    <row r="2796" spans="1:21">
      <c r="A2796" s="65" t="s">
        <v>3108</v>
      </c>
      <c r="B2796" s="44">
        <v>79.640600462868406</v>
      </c>
      <c r="C2796" s="44">
        <v>2.8689832606296801</v>
      </c>
      <c r="D2796" s="75"/>
      <c r="E2796" s="76">
        <v>5.5772854006387798</v>
      </c>
      <c r="F2796" s="76">
        <v>0.200657503583829</v>
      </c>
      <c r="G2796" s="42">
        <v>7.6466352853828606E-2</v>
      </c>
      <c r="H2796" s="42">
        <v>5.1767816843488104E-3</v>
      </c>
      <c r="I2796" s="76">
        <v>0.29943590150891303</v>
      </c>
      <c r="J2796" s="85">
        <v>1077.4000000000001</v>
      </c>
      <c r="K2796" s="85">
        <v>22.1</v>
      </c>
      <c r="L2796" s="85">
        <v>1063.0999999999999</v>
      </c>
      <c r="M2796" s="85">
        <v>17.600000000000001</v>
      </c>
      <c r="N2796" s="85">
        <v>1106.4000000000001</v>
      </c>
      <c r="O2796" s="85">
        <v>67.7</v>
      </c>
      <c r="P2796" s="80"/>
      <c r="Q2796" s="85">
        <v>1061</v>
      </c>
      <c r="R2796" s="85">
        <v>18</v>
      </c>
      <c r="S2796" s="79"/>
      <c r="T2796" s="80">
        <f t="shared" si="136"/>
        <v>-1.3451227542094049</v>
      </c>
      <c r="U2796" s="80">
        <f t="shared" si="137"/>
        <v>-4.072994073934737</v>
      </c>
    </row>
    <row r="2797" spans="1:21">
      <c r="A2797" s="35" t="s">
        <v>3109</v>
      </c>
      <c r="B2797" s="44">
        <v>79.708531034911005</v>
      </c>
      <c r="C2797" s="44">
        <v>2.63765320432399</v>
      </c>
      <c r="D2797" s="79"/>
      <c r="E2797" s="76">
        <v>5.6196097862216901</v>
      </c>
      <c r="F2797" s="76">
        <v>0.186160063052628</v>
      </c>
      <c r="G2797" s="42">
        <v>7.4530253900415594E-2</v>
      </c>
      <c r="H2797" s="42">
        <v>1.72022402448618E-3</v>
      </c>
      <c r="I2797" s="76">
        <v>0.40589451519284397</v>
      </c>
      <c r="J2797" s="85">
        <v>1055</v>
      </c>
      <c r="K2797" s="85">
        <v>10</v>
      </c>
      <c r="L2797" s="85">
        <v>1056</v>
      </c>
      <c r="M2797" s="85">
        <v>16</v>
      </c>
      <c r="N2797" s="85">
        <v>1055</v>
      </c>
      <c r="O2797" s="85">
        <v>23</v>
      </c>
      <c r="P2797" s="80"/>
      <c r="Q2797" s="85">
        <v>1056</v>
      </c>
      <c r="R2797" s="85">
        <v>16</v>
      </c>
      <c r="S2797" s="79"/>
      <c r="T2797" s="80">
        <f t="shared" si="136"/>
        <v>9.4696969696969696E-2</v>
      </c>
      <c r="U2797" s="80">
        <f t="shared" si="137"/>
        <v>9.4696969696969696E-2</v>
      </c>
    </row>
    <row r="2798" spans="1:21">
      <c r="A2798" s="65" t="s">
        <v>3110</v>
      </c>
      <c r="B2798" s="44">
        <v>79.826155553287705</v>
      </c>
      <c r="C2798" s="44">
        <v>2.6223318958038799</v>
      </c>
      <c r="D2798" s="79"/>
      <c r="E2798" s="76">
        <v>5.6196579085317797</v>
      </c>
      <c r="F2798" s="76">
        <v>0.201595396177948</v>
      </c>
      <c r="G2798" s="42">
        <v>7.40737879438952E-2</v>
      </c>
      <c r="H2798" s="42">
        <v>2.5263899083539801E-3</v>
      </c>
      <c r="I2798" s="76">
        <v>0.351866800598859</v>
      </c>
      <c r="J2798" s="85">
        <v>1051</v>
      </c>
      <c r="K2798" s="85">
        <v>13</v>
      </c>
      <c r="L2798" s="85">
        <v>1056</v>
      </c>
      <c r="M2798" s="85">
        <v>17</v>
      </c>
      <c r="N2798" s="85">
        <v>1043</v>
      </c>
      <c r="O2798" s="85">
        <v>34</v>
      </c>
      <c r="P2798" s="80"/>
      <c r="Q2798" s="85">
        <v>1056</v>
      </c>
      <c r="R2798" s="85">
        <v>17</v>
      </c>
      <c r="S2798" s="79"/>
      <c r="T2798" s="80">
        <f t="shared" si="136"/>
        <v>0.47348484848484851</v>
      </c>
      <c r="U2798" s="80">
        <f t="shared" si="137"/>
        <v>1.231060606060606</v>
      </c>
    </row>
    <row r="2799" spans="1:21">
      <c r="A2799" s="35" t="s">
        <v>3111</v>
      </c>
      <c r="B2799" s="44">
        <v>79.861056036209703</v>
      </c>
      <c r="C2799" s="44">
        <v>2.71438839774176</v>
      </c>
      <c r="D2799" s="79"/>
      <c r="E2799" s="76">
        <v>5.6237174327335397</v>
      </c>
      <c r="F2799" s="76">
        <v>0.20019562607546401</v>
      </c>
      <c r="G2799" s="42">
        <v>7.4054795703204904E-2</v>
      </c>
      <c r="H2799" s="42">
        <v>2.2036117531587002E-3</v>
      </c>
      <c r="I2799" s="76">
        <v>0.197080579747024</v>
      </c>
      <c r="J2799" s="85">
        <v>1051</v>
      </c>
      <c r="K2799" s="85">
        <v>14</v>
      </c>
      <c r="L2799" s="85">
        <v>1055</v>
      </c>
      <c r="M2799" s="85">
        <v>17</v>
      </c>
      <c r="N2799" s="85">
        <v>1042</v>
      </c>
      <c r="O2799" s="85">
        <v>30</v>
      </c>
      <c r="P2799" s="80"/>
      <c r="Q2799" s="85">
        <v>1056</v>
      </c>
      <c r="R2799" s="85">
        <v>17</v>
      </c>
      <c r="S2799" s="79"/>
      <c r="T2799" s="80">
        <f t="shared" si="136"/>
        <v>0.37914691943127965</v>
      </c>
      <c r="U2799" s="80">
        <f t="shared" si="137"/>
        <v>1.2322274881516588</v>
      </c>
    </row>
    <row r="2800" spans="1:21">
      <c r="A2800" s="65" t="s">
        <v>3112</v>
      </c>
      <c r="B2800" s="44">
        <v>79.8867310566161</v>
      </c>
      <c r="C2800" s="44">
        <v>2.6907723324759401</v>
      </c>
      <c r="D2800" s="79"/>
      <c r="E2800" s="76">
        <v>5.6820858606775602</v>
      </c>
      <c r="F2800" s="76">
        <v>0.208256011820799</v>
      </c>
      <c r="G2800" s="42">
        <v>7.44719112154799E-2</v>
      </c>
      <c r="H2800" s="42">
        <v>2.651909175799E-3</v>
      </c>
      <c r="I2800" s="76">
        <v>0.45884339775974697</v>
      </c>
      <c r="J2800" s="85">
        <v>1048</v>
      </c>
      <c r="K2800" s="85">
        <v>12</v>
      </c>
      <c r="L2800" s="85">
        <v>1045</v>
      </c>
      <c r="M2800" s="85">
        <v>18</v>
      </c>
      <c r="N2800" s="85">
        <v>1053</v>
      </c>
      <c r="O2800" s="85">
        <v>36</v>
      </c>
      <c r="P2800" s="80"/>
      <c r="Q2800" s="85">
        <v>1045</v>
      </c>
      <c r="R2800" s="85">
        <v>18</v>
      </c>
      <c r="S2800" s="79"/>
      <c r="T2800" s="80">
        <f t="shared" si="136"/>
        <v>-0.28708133971291866</v>
      </c>
      <c r="U2800" s="80">
        <f t="shared" si="137"/>
        <v>-0.76555023923444976</v>
      </c>
    </row>
    <row r="2801" spans="1:21">
      <c r="A2801" s="35" t="s">
        <v>3113</v>
      </c>
      <c r="B2801" s="81">
        <v>79.889025083658495</v>
      </c>
      <c r="C2801" s="81">
        <v>2.7049345303244898</v>
      </c>
      <c r="D2801" s="82"/>
      <c r="E2801" s="83">
        <v>5.6228526433655004</v>
      </c>
      <c r="F2801" s="83">
        <v>0.179695912642899</v>
      </c>
      <c r="G2801" s="84">
        <v>7.3640086241765795E-2</v>
      </c>
      <c r="H2801" s="84">
        <v>2.6235625889722701E-3</v>
      </c>
      <c r="I2801" s="83">
        <v>0.46032707666459999</v>
      </c>
      <c r="J2801" s="87">
        <v>1047.2</v>
      </c>
      <c r="K2801" s="87">
        <v>11.5</v>
      </c>
      <c r="L2801" s="87">
        <v>1055.2</v>
      </c>
      <c r="M2801" s="87">
        <v>15.6</v>
      </c>
      <c r="N2801" s="87">
        <v>1030.7</v>
      </c>
      <c r="O2801" s="87">
        <v>36</v>
      </c>
      <c r="P2801" s="80"/>
      <c r="Q2801" s="87">
        <v>1056.3</v>
      </c>
      <c r="R2801" s="87">
        <v>15.6</v>
      </c>
      <c r="S2801" s="79"/>
      <c r="T2801" s="80">
        <f t="shared" si="136"/>
        <v>0.75815011372251706</v>
      </c>
      <c r="U2801" s="80">
        <f t="shared" si="137"/>
        <v>2.3218347232752086</v>
      </c>
    </row>
    <row r="2802" spans="1:21">
      <c r="A2802" s="65" t="s">
        <v>3114</v>
      </c>
      <c r="B2802" s="44">
        <v>79.891173770588907</v>
      </c>
      <c r="C2802" s="44">
        <v>2.7679625376336499</v>
      </c>
      <c r="D2802" s="79"/>
      <c r="E2802" s="76">
        <v>5.7602199549791298</v>
      </c>
      <c r="F2802" s="76">
        <v>0.24560989994273499</v>
      </c>
      <c r="G2802" s="42">
        <v>7.5234985108858093E-2</v>
      </c>
      <c r="H2802" s="42">
        <v>1.69684339019232E-3</v>
      </c>
      <c r="I2802" s="76">
        <v>2.9425405851307301E-2</v>
      </c>
      <c r="J2802" s="85">
        <v>1045</v>
      </c>
      <c r="K2802" s="85">
        <v>16</v>
      </c>
      <c r="L2802" s="85">
        <v>1032</v>
      </c>
      <c r="M2802" s="85">
        <v>20</v>
      </c>
      <c r="N2802" s="85">
        <v>1074</v>
      </c>
      <c r="O2802" s="85">
        <v>23</v>
      </c>
      <c r="P2802" s="80"/>
      <c r="Q2802" s="85">
        <v>1030</v>
      </c>
      <c r="R2802" s="85">
        <v>20</v>
      </c>
      <c r="S2802" s="79"/>
      <c r="T2802" s="80">
        <f t="shared" si="136"/>
        <v>-1.2596899224806202</v>
      </c>
      <c r="U2802" s="80">
        <f t="shared" si="137"/>
        <v>-4.0697674418604652</v>
      </c>
    </row>
    <row r="2803" spans="1:21">
      <c r="A2803" s="35" t="s">
        <v>3115</v>
      </c>
      <c r="B2803" s="44">
        <v>79.964083981723903</v>
      </c>
      <c r="C2803" s="44">
        <v>2.7046030706556401</v>
      </c>
      <c r="D2803" s="75"/>
      <c r="E2803" s="76">
        <v>5.6504430402982599</v>
      </c>
      <c r="F2803" s="76">
        <v>0.232498156958346</v>
      </c>
      <c r="G2803" s="42">
        <v>7.6205901783047397E-2</v>
      </c>
      <c r="H2803" s="42">
        <v>5.4504579367668504E-3</v>
      </c>
      <c r="I2803" s="76">
        <v>0.12645579218102801</v>
      </c>
      <c r="J2803" s="85">
        <v>1066.5</v>
      </c>
      <c r="K2803" s="85">
        <v>25.7</v>
      </c>
      <c r="L2803" s="85">
        <v>1050.4000000000001</v>
      </c>
      <c r="M2803" s="85">
        <v>19.899999999999999</v>
      </c>
      <c r="N2803" s="85">
        <v>1099.5999999999999</v>
      </c>
      <c r="O2803" s="85">
        <v>71.5</v>
      </c>
      <c r="P2803" s="80"/>
      <c r="Q2803" s="85">
        <v>1048</v>
      </c>
      <c r="R2803" s="85">
        <v>20</v>
      </c>
      <c r="S2803" s="79"/>
      <c r="T2803" s="80">
        <f t="shared" si="136"/>
        <v>-1.532749428789024</v>
      </c>
      <c r="U2803" s="80">
        <f t="shared" si="137"/>
        <v>-4.6839299314546663</v>
      </c>
    </row>
    <row r="2804" spans="1:21">
      <c r="A2804" s="65" t="s">
        <v>3116</v>
      </c>
      <c r="B2804" s="44">
        <v>79.979312616502895</v>
      </c>
      <c r="C2804" s="44">
        <v>2.71909418328462</v>
      </c>
      <c r="D2804" s="75"/>
      <c r="E2804" s="76">
        <v>5.6183635007586501</v>
      </c>
      <c r="F2804" s="76">
        <v>0.17637898306540101</v>
      </c>
      <c r="G2804" s="42">
        <v>7.3599777974363997E-2</v>
      </c>
      <c r="H2804" s="42">
        <v>4.6828684770529299E-3</v>
      </c>
      <c r="I2804" s="76">
        <v>2.1610467868088901E-2</v>
      </c>
      <c r="J2804" s="85">
        <v>1047.4000000000001</v>
      </c>
      <c r="K2804" s="85">
        <v>23</v>
      </c>
      <c r="L2804" s="85">
        <v>1056</v>
      </c>
      <c r="M2804" s="85">
        <v>15.3</v>
      </c>
      <c r="N2804" s="85">
        <v>1029.5999999999999</v>
      </c>
      <c r="O2804" s="85">
        <v>64.3</v>
      </c>
      <c r="P2804" s="80"/>
      <c r="Q2804" s="85">
        <v>1057</v>
      </c>
      <c r="R2804" s="85">
        <v>15</v>
      </c>
      <c r="S2804" s="79"/>
      <c r="T2804" s="80">
        <f t="shared" si="136"/>
        <v>0.81439393939393079</v>
      </c>
      <c r="U2804" s="80">
        <f t="shared" si="137"/>
        <v>2.5000000000000084</v>
      </c>
    </row>
    <row r="2805" spans="1:21">
      <c r="A2805" s="35" t="s">
        <v>3117</v>
      </c>
      <c r="B2805" s="44">
        <v>79.992448334493901</v>
      </c>
      <c r="C2805" s="44">
        <v>2.6600659321587901</v>
      </c>
      <c r="D2805" s="75"/>
      <c r="E2805" s="76">
        <v>5.59690662823194</v>
      </c>
      <c r="F2805" s="76">
        <v>0.11246725440904901</v>
      </c>
      <c r="G2805" s="42">
        <v>7.5466643004551706E-2</v>
      </c>
      <c r="H2805" s="42">
        <v>1.3036500981637299E-3</v>
      </c>
      <c r="I2805" s="76">
        <v>0.312894420643894</v>
      </c>
      <c r="J2805" s="85">
        <v>1066.4000000000001</v>
      </c>
      <c r="K2805" s="85">
        <v>7.3</v>
      </c>
      <c r="L2805" s="85">
        <v>1059.7</v>
      </c>
      <c r="M2805" s="85">
        <v>9.8000000000000007</v>
      </c>
      <c r="N2805" s="85">
        <v>1080</v>
      </c>
      <c r="O2805" s="85">
        <v>17</v>
      </c>
      <c r="P2805" s="80"/>
      <c r="Q2805" s="85">
        <v>1058.8</v>
      </c>
      <c r="R2805" s="85">
        <v>9.8000000000000007</v>
      </c>
      <c r="S2805" s="79"/>
      <c r="T2805" s="80">
        <f t="shared" si="136"/>
        <v>-0.6322544116259361</v>
      </c>
      <c r="U2805" s="80">
        <f t="shared" si="137"/>
        <v>-1.9156365008964757</v>
      </c>
    </row>
    <row r="2806" spans="1:21">
      <c r="A2806" s="65" t="s">
        <v>3118</v>
      </c>
      <c r="B2806" s="44">
        <v>80.004696441050598</v>
      </c>
      <c r="C2806" s="44">
        <v>2.6600726661896799</v>
      </c>
      <c r="D2806" s="75"/>
      <c r="E2806" s="76">
        <v>5.59780597820202</v>
      </c>
      <c r="F2806" s="76">
        <v>0.118884584206949</v>
      </c>
      <c r="G2806" s="42">
        <v>7.4637300752820004E-2</v>
      </c>
      <c r="H2806" s="42">
        <v>1.2628482534515399E-3</v>
      </c>
      <c r="I2806" s="76">
        <v>0.57156323071561399</v>
      </c>
      <c r="J2806" s="85">
        <v>1059</v>
      </c>
      <c r="K2806" s="85">
        <v>5.9</v>
      </c>
      <c r="L2806" s="85">
        <v>1060</v>
      </c>
      <c r="M2806" s="85">
        <v>10</v>
      </c>
      <c r="N2806" s="85">
        <v>1058</v>
      </c>
      <c r="O2806" s="85">
        <v>17</v>
      </c>
      <c r="P2806" s="80"/>
      <c r="Q2806" s="85">
        <v>1060</v>
      </c>
      <c r="R2806" s="85">
        <v>10</v>
      </c>
      <c r="S2806" s="79"/>
      <c r="T2806" s="80">
        <f t="shared" si="136"/>
        <v>9.4339622641509441E-2</v>
      </c>
      <c r="U2806" s="80">
        <f t="shared" si="137"/>
        <v>0.18867924528301888</v>
      </c>
    </row>
    <row r="2807" spans="1:21">
      <c r="A2807" s="35" t="s">
        <v>3119</v>
      </c>
      <c r="B2807" s="44">
        <v>80.004884144760695</v>
      </c>
      <c r="C2807" s="44">
        <v>2.6599033126487801</v>
      </c>
      <c r="D2807" s="75"/>
      <c r="E2807" s="76">
        <v>5.6054429596645399</v>
      </c>
      <c r="F2807" s="76">
        <v>0.14252162531293699</v>
      </c>
      <c r="G2807" s="42">
        <v>7.5127661866893097E-2</v>
      </c>
      <c r="H2807" s="42">
        <v>1.6133794206708301E-3</v>
      </c>
      <c r="I2807" s="76">
        <v>0.30505889010635001</v>
      </c>
      <c r="J2807" s="85">
        <v>1062.4000000000001</v>
      </c>
      <c r="K2807" s="85">
        <v>9.1999999999999993</v>
      </c>
      <c r="L2807" s="85">
        <v>1058</v>
      </c>
      <c r="M2807" s="85">
        <v>12</v>
      </c>
      <c r="N2807" s="85">
        <v>1071</v>
      </c>
      <c r="O2807" s="85">
        <v>22</v>
      </c>
      <c r="P2807" s="80"/>
      <c r="Q2807" s="85">
        <v>1058</v>
      </c>
      <c r="R2807" s="85">
        <v>12</v>
      </c>
      <c r="S2807" s="79"/>
      <c r="T2807" s="80">
        <f t="shared" si="136"/>
        <v>-0.41587901701324115</v>
      </c>
      <c r="U2807" s="80">
        <f t="shared" si="137"/>
        <v>-1.2287334593572778</v>
      </c>
    </row>
    <row r="2808" spans="1:21">
      <c r="A2808" s="65" t="s">
        <v>3120</v>
      </c>
      <c r="B2808" s="44">
        <v>80.007168611859001</v>
      </c>
      <c r="C2808" s="44">
        <v>2.6488346924655901</v>
      </c>
      <c r="D2808" s="79"/>
      <c r="E2808" s="76">
        <v>5.6823802325750297</v>
      </c>
      <c r="F2808" s="76">
        <v>0.202923439836206</v>
      </c>
      <c r="G2808" s="42">
        <v>7.5871186111033204E-2</v>
      </c>
      <c r="H2808" s="42">
        <v>1.85300651398743E-3</v>
      </c>
      <c r="I2808" s="76">
        <v>0.31190795521980302</v>
      </c>
      <c r="J2808" s="85">
        <v>1060</v>
      </c>
      <c r="K2808" s="85">
        <v>12</v>
      </c>
      <c r="L2808" s="85">
        <v>1045</v>
      </c>
      <c r="M2808" s="85">
        <v>17</v>
      </c>
      <c r="N2808" s="85">
        <v>1091</v>
      </c>
      <c r="O2808" s="85">
        <v>24</v>
      </c>
      <c r="P2808" s="80"/>
      <c r="Q2808" s="85">
        <v>1043</v>
      </c>
      <c r="R2808" s="85">
        <v>17</v>
      </c>
      <c r="S2808" s="79"/>
      <c r="T2808" s="80">
        <f t="shared" si="136"/>
        <v>-1.4354066985645932</v>
      </c>
      <c r="U2808" s="80">
        <f t="shared" si="137"/>
        <v>-4.401913875598086</v>
      </c>
    </row>
    <row r="2809" spans="1:21">
      <c r="A2809" s="35" t="s">
        <v>3121</v>
      </c>
      <c r="B2809" s="44">
        <v>80.015904777915594</v>
      </c>
      <c r="C2809" s="44">
        <v>2.6474811827488298</v>
      </c>
      <c r="D2809" s="79"/>
      <c r="E2809" s="76">
        <v>5.5339255069828104</v>
      </c>
      <c r="F2809" s="76">
        <v>0.22244582165896201</v>
      </c>
      <c r="G2809" s="42">
        <v>7.3216587720391496E-2</v>
      </c>
      <c r="H2809" s="42">
        <v>2.6894381844672802E-3</v>
      </c>
      <c r="I2809" s="76">
        <v>0.440066998651646</v>
      </c>
      <c r="J2809" s="85">
        <v>1054</v>
      </c>
      <c r="K2809" s="85">
        <v>13</v>
      </c>
      <c r="L2809" s="85">
        <v>1071</v>
      </c>
      <c r="M2809" s="85">
        <v>20</v>
      </c>
      <c r="N2809" s="85">
        <v>1019</v>
      </c>
      <c r="O2809" s="85">
        <v>37</v>
      </c>
      <c r="P2809" s="80"/>
      <c r="Q2809" s="85">
        <v>1073</v>
      </c>
      <c r="R2809" s="85">
        <v>20</v>
      </c>
      <c r="S2809" s="79"/>
      <c r="T2809" s="80">
        <f t="shared" si="136"/>
        <v>1.5873015873015872</v>
      </c>
      <c r="U2809" s="80">
        <f t="shared" si="137"/>
        <v>4.8552754435107381</v>
      </c>
    </row>
    <row r="2810" spans="1:21">
      <c r="A2810" s="65" t="s">
        <v>3122</v>
      </c>
      <c r="B2810" s="44">
        <v>80.193465074181702</v>
      </c>
      <c r="C2810" s="44">
        <v>2.6880036563636098</v>
      </c>
      <c r="D2810" s="75"/>
      <c r="E2810" s="76">
        <v>5.6708500142320704</v>
      </c>
      <c r="F2810" s="76">
        <v>0.205936570817152</v>
      </c>
      <c r="G2810" s="42">
        <v>7.4081615160037806E-2</v>
      </c>
      <c r="H2810" s="42">
        <v>2.6417827210951299E-3</v>
      </c>
      <c r="I2810" s="76">
        <v>0.17297011553578301</v>
      </c>
      <c r="J2810" s="85">
        <v>1045.5999999999999</v>
      </c>
      <c r="K2810" s="85">
        <v>15.1</v>
      </c>
      <c r="L2810" s="85">
        <v>1047</v>
      </c>
      <c r="M2810" s="85">
        <v>17.5</v>
      </c>
      <c r="N2810" s="85">
        <v>1042.8</v>
      </c>
      <c r="O2810" s="85">
        <v>36</v>
      </c>
      <c r="P2810" s="80"/>
      <c r="Q2810" s="85">
        <v>1047</v>
      </c>
      <c r="R2810" s="85">
        <v>18</v>
      </c>
      <c r="S2810" s="79"/>
      <c r="T2810" s="80">
        <f t="shared" si="136"/>
        <v>0.13371537726839455</v>
      </c>
      <c r="U2810" s="80">
        <f t="shared" si="137"/>
        <v>0.40114613180516195</v>
      </c>
    </row>
    <row r="2811" spans="1:21">
      <c r="A2811" s="35" t="s">
        <v>3123</v>
      </c>
      <c r="B2811" s="44">
        <v>80.195961843323104</v>
      </c>
      <c r="C2811" s="44">
        <v>2.5987484982055098</v>
      </c>
      <c r="D2811" s="79"/>
      <c r="E2811" s="76">
        <v>5.7601350375103699</v>
      </c>
      <c r="F2811" s="76">
        <v>0.28195684738910698</v>
      </c>
      <c r="G2811" s="42">
        <v>7.6782041597352205E-2</v>
      </c>
      <c r="H2811" s="42">
        <v>2.8836211334041799E-3</v>
      </c>
      <c r="I2811" s="76">
        <v>0.51261573414367101</v>
      </c>
      <c r="J2811" s="85">
        <v>1059</v>
      </c>
      <c r="K2811" s="85">
        <v>14</v>
      </c>
      <c r="L2811" s="85">
        <v>1032</v>
      </c>
      <c r="M2811" s="85">
        <v>23</v>
      </c>
      <c r="N2811" s="85">
        <v>1115</v>
      </c>
      <c r="O2811" s="85">
        <v>37</v>
      </c>
      <c r="P2811" s="80"/>
      <c r="Q2811" s="85">
        <v>1028</v>
      </c>
      <c r="R2811" s="85">
        <v>23</v>
      </c>
      <c r="S2811" s="79"/>
      <c r="T2811" s="80">
        <f t="shared" si="136"/>
        <v>-2.6162790697674421</v>
      </c>
      <c r="U2811" s="80">
        <f t="shared" si="137"/>
        <v>-8.0426356589147296</v>
      </c>
    </row>
    <row r="2812" spans="1:21" ht="15.75">
      <c r="A2812" s="65" t="s">
        <v>3124</v>
      </c>
      <c r="B2812" s="36">
        <v>80.252504039175093</v>
      </c>
      <c r="C2812" s="36">
        <v>2.68446644602253</v>
      </c>
      <c r="D2812" s="79"/>
      <c r="E2812" s="70">
        <v>5.6389578735933998</v>
      </c>
      <c r="F2812" s="70">
        <v>0.12847762059410101</v>
      </c>
      <c r="G2812" s="45">
        <v>7.3942031066664707E-2</v>
      </c>
      <c r="H2812" s="45">
        <v>2.1168109896516699E-3</v>
      </c>
      <c r="I2812" s="76">
        <v>0.43651089667415799</v>
      </c>
      <c r="J2812" s="85">
        <v>1048.04</v>
      </c>
      <c r="K2812" s="85">
        <v>9.07</v>
      </c>
      <c r="L2812" s="85">
        <v>1052.4000000000001</v>
      </c>
      <c r="M2812" s="85">
        <v>11.1</v>
      </c>
      <c r="N2812" s="85">
        <v>1038.9000000000001</v>
      </c>
      <c r="O2812" s="85">
        <v>28.9</v>
      </c>
      <c r="P2812" s="86"/>
      <c r="Q2812" s="85">
        <v>1053</v>
      </c>
      <c r="R2812" s="85">
        <v>9.1</v>
      </c>
      <c r="S2812" s="79"/>
      <c r="T2812" s="80">
        <f t="shared" si="136"/>
        <v>0.41429114405170342</v>
      </c>
      <c r="U2812" s="80">
        <f t="shared" si="137"/>
        <v>1.282782212086659</v>
      </c>
    </row>
    <row r="2813" spans="1:21">
      <c r="A2813" s="35" t="s">
        <v>3125</v>
      </c>
      <c r="B2813" s="81">
        <v>80.390288743395999</v>
      </c>
      <c r="C2813" s="81">
        <v>2.68341679352941</v>
      </c>
      <c r="D2813" s="82"/>
      <c r="E2813" s="83">
        <v>5.6153899171894599</v>
      </c>
      <c r="F2813" s="83">
        <v>0.16535342060295</v>
      </c>
      <c r="G2813" s="84">
        <v>7.3493785463408901E-2</v>
      </c>
      <c r="H2813" s="84">
        <v>2.4411976884985E-3</v>
      </c>
      <c r="I2813" s="83">
        <v>0.29085175576780298</v>
      </c>
      <c r="J2813" s="87">
        <v>1046.8</v>
      </c>
      <c r="K2813" s="87">
        <v>12.2</v>
      </c>
      <c r="L2813" s="87">
        <v>1056.5</v>
      </c>
      <c r="M2813" s="87">
        <v>14.3</v>
      </c>
      <c r="N2813" s="87">
        <v>1026.7</v>
      </c>
      <c r="O2813" s="87">
        <v>33.6</v>
      </c>
      <c r="P2813" s="80"/>
      <c r="Q2813" s="87">
        <v>1057.8</v>
      </c>
      <c r="R2813" s="87">
        <v>14.4</v>
      </c>
      <c r="S2813" s="79"/>
      <c r="T2813" s="80">
        <f t="shared" si="136"/>
        <v>0.91812588736394185</v>
      </c>
      <c r="U2813" s="80">
        <f t="shared" si="137"/>
        <v>2.8206341694273505</v>
      </c>
    </row>
    <row r="2814" spans="1:21">
      <c r="A2814" s="65" t="s">
        <v>3126</v>
      </c>
      <c r="B2814" s="44">
        <v>80.421604381628995</v>
      </c>
      <c r="C2814" s="44">
        <v>2.7205846289971798</v>
      </c>
      <c r="D2814" s="75"/>
      <c r="E2814" s="76">
        <v>5.6584985509326202</v>
      </c>
      <c r="F2814" s="76">
        <v>0.18283195514037501</v>
      </c>
      <c r="G2814" s="42">
        <v>7.5439926381704006E-2</v>
      </c>
      <c r="H2814" s="42">
        <v>3.20154757006461E-3</v>
      </c>
      <c r="I2814" s="76">
        <v>0.49352539844978999</v>
      </c>
      <c r="J2814" s="85">
        <v>1058.9000000000001</v>
      </c>
      <c r="K2814" s="85">
        <v>12.7</v>
      </c>
      <c r="L2814" s="85">
        <v>1049.0999999999999</v>
      </c>
      <c r="M2814" s="85">
        <v>15.6</v>
      </c>
      <c r="N2814" s="85">
        <v>1079.3</v>
      </c>
      <c r="O2814" s="85">
        <v>42.6</v>
      </c>
      <c r="P2814" s="80"/>
      <c r="Q2814" s="85">
        <v>1047.7</v>
      </c>
      <c r="R2814" s="85">
        <v>15.6</v>
      </c>
      <c r="S2814" s="79"/>
      <c r="T2814" s="80">
        <f t="shared" si="136"/>
        <v>-0.93413401963589582</v>
      </c>
      <c r="U2814" s="80">
        <f t="shared" si="137"/>
        <v>-2.8786578972452626</v>
      </c>
    </row>
    <row r="2815" spans="1:21">
      <c r="A2815" s="35" t="s">
        <v>3127</v>
      </c>
      <c r="B2815" s="44">
        <v>80.522558588166802</v>
      </c>
      <c r="C2815" s="44">
        <v>2.69575926147149</v>
      </c>
      <c r="D2815" s="75"/>
      <c r="E2815" s="76">
        <v>5.5915606857418796</v>
      </c>
      <c r="F2815" s="76">
        <v>0.133212549865867</v>
      </c>
      <c r="G2815" s="42">
        <v>7.3132644860088705E-2</v>
      </c>
      <c r="H2815" s="42">
        <v>3.5484911786505002E-3</v>
      </c>
      <c r="I2815" s="76">
        <v>0.15231177057223999</v>
      </c>
      <c r="J2815" s="85">
        <v>1046.4000000000001</v>
      </c>
      <c r="K2815" s="85">
        <v>16.600000000000001</v>
      </c>
      <c r="L2815" s="85">
        <v>1060.5999999999999</v>
      </c>
      <c r="M2815" s="85">
        <v>11.6</v>
      </c>
      <c r="N2815" s="85">
        <v>1016.7</v>
      </c>
      <c r="O2815" s="85">
        <v>49.1</v>
      </c>
      <c r="P2815" s="80"/>
      <c r="Q2815" s="85">
        <v>1062.5999999999999</v>
      </c>
      <c r="R2815" s="85">
        <v>11.7</v>
      </c>
      <c r="S2815" s="79"/>
      <c r="T2815" s="80">
        <f t="shared" si="136"/>
        <v>1.3388647935130888</v>
      </c>
      <c r="U2815" s="80">
        <f t="shared" si="137"/>
        <v>4.1391665095228989</v>
      </c>
    </row>
    <row r="2816" spans="1:21" ht="15.75">
      <c r="A2816" s="65" t="s">
        <v>3128</v>
      </c>
      <c r="B2816" s="36">
        <v>80.541147857799302</v>
      </c>
      <c r="C2816" s="36">
        <v>2.6635736078569501</v>
      </c>
      <c r="D2816" s="79"/>
      <c r="E2816" s="70">
        <v>5.5889689317643096</v>
      </c>
      <c r="F2816" s="70">
        <v>0.124016656903487</v>
      </c>
      <c r="G2816" s="45">
        <v>7.4616298082183299E-2</v>
      </c>
      <c r="H2816" s="45">
        <v>1.9883164785231499E-3</v>
      </c>
      <c r="I2816" s="76">
        <v>0.39375168475623501</v>
      </c>
      <c r="J2816" s="85">
        <v>1059.8800000000001</v>
      </c>
      <c r="K2816" s="85">
        <v>8.93</v>
      </c>
      <c r="L2816" s="85">
        <v>1061.0999999999999</v>
      </c>
      <c r="M2816" s="85">
        <v>10.9</v>
      </c>
      <c r="N2816" s="85">
        <v>1057.4000000000001</v>
      </c>
      <c r="O2816" s="85">
        <v>26.8</v>
      </c>
      <c r="P2816" s="86"/>
      <c r="Q2816" s="85">
        <v>1061.3</v>
      </c>
      <c r="R2816" s="85">
        <v>8.9</v>
      </c>
      <c r="S2816" s="79"/>
      <c r="T2816" s="80">
        <f t="shared" si="136"/>
        <v>0.11497502591648288</v>
      </c>
      <c r="U2816" s="80">
        <f t="shared" si="137"/>
        <v>0.34869475073035705</v>
      </c>
    </row>
    <row r="2817" spans="1:21">
      <c r="A2817" s="35" t="s">
        <v>3129</v>
      </c>
      <c r="B2817" s="44">
        <v>80.842076978250404</v>
      </c>
      <c r="C2817" s="44">
        <v>2.7017863486454901</v>
      </c>
      <c r="D2817" s="75"/>
      <c r="E2817" s="76">
        <v>5.71314215326389</v>
      </c>
      <c r="F2817" s="76">
        <v>0.16771240876742899</v>
      </c>
      <c r="G2817" s="42">
        <v>7.6075887956555399E-2</v>
      </c>
      <c r="H2817" s="42">
        <v>3.4795012579561498E-3</v>
      </c>
      <c r="I2817" s="76">
        <v>3.8967658804382001E-2</v>
      </c>
      <c r="J2817" s="85">
        <v>1058.0999999999999</v>
      </c>
      <c r="K2817" s="85">
        <v>17.5</v>
      </c>
      <c r="L2817" s="85">
        <v>1039.8</v>
      </c>
      <c r="M2817" s="85">
        <v>14.1</v>
      </c>
      <c r="N2817" s="85">
        <v>1096.2</v>
      </c>
      <c r="O2817" s="85">
        <v>45.8</v>
      </c>
      <c r="P2817" s="80"/>
      <c r="Q2817" s="85">
        <v>1037.3</v>
      </c>
      <c r="R2817" s="85">
        <v>14.1</v>
      </c>
      <c r="S2817" s="79"/>
      <c r="T2817" s="80">
        <f t="shared" si="136"/>
        <v>-1.759953837276395</v>
      </c>
      <c r="U2817" s="80">
        <f t="shared" si="137"/>
        <v>-5.4241200230813709</v>
      </c>
    </row>
    <row r="2818" spans="1:21">
      <c r="A2818" s="65" t="s">
        <v>3130</v>
      </c>
      <c r="B2818" s="36">
        <v>80.923941400126594</v>
      </c>
      <c r="C2818" s="36">
        <v>2.7013770230026801</v>
      </c>
      <c r="D2818" s="79"/>
      <c r="E2818" s="70">
        <v>5.6144853700695201</v>
      </c>
      <c r="F2818" s="70">
        <v>0.16384603014904001</v>
      </c>
      <c r="G2818" s="45">
        <v>7.5143372056316299E-2</v>
      </c>
      <c r="H2818" s="45">
        <v>2.0444110018714499E-3</v>
      </c>
      <c r="I2818" s="76">
        <v>0.58014821553935603</v>
      </c>
      <c r="J2818" s="85">
        <v>1061.45</v>
      </c>
      <c r="K2818" s="85">
        <v>8.52</v>
      </c>
      <c r="L2818" s="85">
        <v>1056.5999999999999</v>
      </c>
      <c r="M2818" s="85">
        <v>14.2</v>
      </c>
      <c r="N2818" s="85">
        <v>1071.3</v>
      </c>
      <c r="O2818" s="85">
        <v>27.3</v>
      </c>
      <c r="P2818" s="80"/>
      <c r="Q2818" s="85">
        <v>1056</v>
      </c>
      <c r="R2818" s="85">
        <v>8.5</v>
      </c>
      <c r="S2818" s="79"/>
      <c r="T2818" s="80">
        <f t="shared" si="136"/>
        <v>-0.45901949649821477</v>
      </c>
      <c r="U2818" s="80">
        <f t="shared" si="137"/>
        <v>-1.39125496876775</v>
      </c>
    </row>
    <row r="2819" spans="1:21">
      <c r="A2819" s="35" t="s">
        <v>3131</v>
      </c>
      <c r="B2819" s="44">
        <v>81.153012329135706</v>
      </c>
      <c r="C2819" s="44">
        <v>2.6217157318411601</v>
      </c>
      <c r="D2819" s="75"/>
      <c r="E2819" s="76">
        <v>5.6399602428797504</v>
      </c>
      <c r="F2819" s="76">
        <v>0.152687743625188</v>
      </c>
      <c r="G2819" s="42">
        <v>7.6883860606923496E-2</v>
      </c>
      <c r="H2819" s="42">
        <v>1.4554799954610901E-3</v>
      </c>
      <c r="I2819" s="76">
        <v>0.48906126343943801</v>
      </c>
      <c r="J2819" s="85">
        <v>1073.5999999999999</v>
      </c>
      <c r="K2819" s="85">
        <v>8</v>
      </c>
      <c r="L2819" s="85">
        <v>1052</v>
      </c>
      <c r="M2819" s="85">
        <v>13</v>
      </c>
      <c r="N2819" s="85">
        <v>1117</v>
      </c>
      <c r="O2819" s="85">
        <v>19</v>
      </c>
      <c r="P2819" s="80"/>
      <c r="Q2819" s="85">
        <v>1049</v>
      </c>
      <c r="R2819" s="85">
        <v>13</v>
      </c>
      <c r="S2819" s="79"/>
      <c r="T2819" s="80">
        <f t="shared" si="136"/>
        <v>-2.0532319391634895</v>
      </c>
      <c r="U2819" s="80">
        <f t="shared" si="137"/>
        <v>-6.1787072243346008</v>
      </c>
    </row>
    <row r="2820" spans="1:21">
      <c r="A2820" s="65" t="s">
        <v>3132</v>
      </c>
      <c r="B2820" s="81">
        <v>81.177921862761806</v>
      </c>
      <c r="C2820" s="81">
        <v>2.7081230279904598</v>
      </c>
      <c r="D2820" s="82"/>
      <c r="E2820" s="83">
        <v>5.6199785963107498</v>
      </c>
      <c r="F2820" s="83">
        <v>0.17274557805419499</v>
      </c>
      <c r="G2820" s="84">
        <v>7.7170048015934301E-2</v>
      </c>
      <c r="H2820" s="84">
        <v>2.68423812286143E-3</v>
      </c>
      <c r="I2820" s="83">
        <v>0.41024206965061</v>
      </c>
      <c r="J2820" s="87">
        <v>1078.4000000000001</v>
      </c>
      <c r="K2820" s="87">
        <v>11.9</v>
      </c>
      <c r="L2820" s="87">
        <v>1055.7</v>
      </c>
      <c r="M2820" s="87">
        <v>15</v>
      </c>
      <c r="N2820" s="87">
        <v>1124.7</v>
      </c>
      <c r="O2820" s="87">
        <v>34.700000000000003</v>
      </c>
      <c r="P2820" s="80"/>
      <c r="Q2820" s="87">
        <v>1052.5</v>
      </c>
      <c r="R2820" s="87">
        <v>14.9</v>
      </c>
      <c r="S2820" s="79"/>
      <c r="T2820" s="80">
        <f t="shared" si="136"/>
        <v>-2.1502320735057352</v>
      </c>
      <c r="U2820" s="80">
        <f t="shared" si="137"/>
        <v>-6.5359477124183014</v>
      </c>
    </row>
    <row r="2821" spans="1:21">
      <c r="A2821" s="35" t="s">
        <v>3133</v>
      </c>
      <c r="B2821" s="81">
        <v>81.2344736142188</v>
      </c>
      <c r="C2821" s="81">
        <v>2.6859369316470798</v>
      </c>
      <c r="D2821" s="82"/>
      <c r="E2821" s="83">
        <v>5.6123819739951299</v>
      </c>
      <c r="F2821" s="83">
        <v>0.14825389755582499</v>
      </c>
      <c r="G2821" s="84">
        <v>7.3714898814788599E-2</v>
      </c>
      <c r="H2821" s="84">
        <v>1.5334166950240701E-3</v>
      </c>
      <c r="I2821" s="83">
        <v>0.20495196726357301</v>
      </c>
      <c r="J2821" s="87">
        <v>1049.1300000000001</v>
      </c>
      <c r="K2821" s="87">
        <v>9.84</v>
      </c>
      <c r="L2821" s="87">
        <v>1057</v>
      </c>
      <c r="M2821" s="87">
        <v>12.9</v>
      </c>
      <c r="N2821" s="87">
        <v>1032.8</v>
      </c>
      <c r="O2821" s="87">
        <v>21</v>
      </c>
      <c r="P2821" s="80"/>
      <c r="Q2821" s="87">
        <v>1058.0999999999999</v>
      </c>
      <c r="R2821" s="87">
        <v>12.9</v>
      </c>
      <c r="S2821" s="79"/>
      <c r="T2821" s="80">
        <f t="shared" si="136"/>
        <v>0.74456007568589311</v>
      </c>
      <c r="U2821" s="80">
        <f t="shared" si="137"/>
        <v>2.2894985808893136</v>
      </c>
    </row>
    <row r="2822" spans="1:21">
      <c r="A2822" s="65" t="s">
        <v>3134</v>
      </c>
      <c r="B2822" s="44">
        <v>81.6910890970059</v>
      </c>
      <c r="C2822" s="44">
        <v>2.6634672289805699</v>
      </c>
      <c r="D2822" s="75"/>
      <c r="E2822" s="76">
        <v>5.6322209832048102</v>
      </c>
      <c r="F2822" s="76">
        <v>0.220277544194525</v>
      </c>
      <c r="G2822" s="42">
        <v>7.2499117546656E-2</v>
      </c>
      <c r="H2822" s="42">
        <v>3.48320551743393E-3</v>
      </c>
      <c r="I2822" s="76">
        <v>0.440934613791367</v>
      </c>
      <c r="J2822" s="85">
        <v>1036</v>
      </c>
      <c r="K2822" s="85">
        <v>15.2</v>
      </c>
      <c r="L2822" s="85">
        <v>1053.5999999999999</v>
      </c>
      <c r="M2822" s="85">
        <v>19</v>
      </c>
      <c r="N2822" s="85">
        <v>999.1</v>
      </c>
      <c r="O2822" s="85">
        <v>48.8</v>
      </c>
      <c r="P2822" s="80"/>
      <c r="Q2822" s="85">
        <v>1056</v>
      </c>
      <c r="R2822" s="85">
        <v>19</v>
      </c>
      <c r="S2822" s="79"/>
      <c r="T2822" s="80">
        <f t="shared" si="136"/>
        <v>1.670463173880022</v>
      </c>
      <c r="U2822" s="80">
        <f t="shared" si="137"/>
        <v>5.1727410782080385</v>
      </c>
    </row>
    <row r="2823" spans="1:21" ht="15.75">
      <c r="A2823" s="35" t="s">
        <v>3135</v>
      </c>
      <c r="B2823" s="36">
        <v>81.761866671097295</v>
      </c>
      <c r="C2823" s="36">
        <v>2.7002309214691498</v>
      </c>
      <c r="D2823" s="79"/>
      <c r="E2823" s="70">
        <v>5.7123745382634601</v>
      </c>
      <c r="F2823" s="70">
        <v>0.15255102181418101</v>
      </c>
      <c r="G2823" s="45">
        <v>7.4847762174777899E-2</v>
      </c>
      <c r="H2823" s="45">
        <v>1.9098079636660199E-3</v>
      </c>
      <c r="I2823" s="76">
        <v>0.53255687656742501</v>
      </c>
      <c r="J2823" s="85">
        <v>1047.58</v>
      </c>
      <c r="K2823" s="85">
        <v>8.26</v>
      </c>
      <c r="L2823" s="85">
        <v>1039.9000000000001</v>
      </c>
      <c r="M2823" s="85">
        <v>12.8</v>
      </c>
      <c r="N2823" s="85">
        <v>1063.5999999999999</v>
      </c>
      <c r="O2823" s="85">
        <v>25.7</v>
      </c>
      <c r="P2823" s="86"/>
      <c r="Q2823" s="85">
        <v>1038.9000000000001</v>
      </c>
      <c r="R2823" s="85">
        <v>8.3000000000000007</v>
      </c>
      <c r="S2823" s="79"/>
      <c r="T2823" s="80">
        <f t="shared" si="136"/>
        <v>-0.73853255120683103</v>
      </c>
      <c r="U2823" s="80">
        <f t="shared" si="137"/>
        <v>-2.2790652947398611</v>
      </c>
    </row>
    <row r="2824" spans="1:21">
      <c r="A2824" s="65" t="s">
        <v>3136</v>
      </c>
      <c r="B2824" s="44">
        <v>81.970792410781996</v>
      </c>
      <c r="C2824" s="44">
        <v>2.7425230834468901</v>
      </c>
      <c r="D2824" s="75"/>
      <c r="E2824" s="76">
        <v>5.7823387718847696</v>
      </c>
      <c r="F2824" s="76">
        <v>0.17407416959093999</v>
      </c>
      <c r="G2824" s="42">
        <v>7.5596348743674102E-2</v>
      </c>
      <c r="H2824" s="42">
        <v>1.9848495033755499E-3</v>
      </c>
      <c r="I2824" s="76">
        <v>0.58763191723404495</v>
      </c>
      <c r="J2824" s="85">
        <v>1046.1099999999999</v>
      </c>
      <c r="K2824" s="85">
        <v>8.43</v>
      </c>
      <c r="L2824" s="85">
        <v>1028.3</v>
      </c>
      <c r="M2824" s="85">
        <v>14.3</v>
      </c>
      <c r="N2824" s="85">
        <v>1083.5</v>
      </c>
      <c r="O2824" s="85">
        <v>26.3</v>
      </c>
      <c r="P2824" s="80"/>
      <c r="Q2824" s="85">
        <v>1025.9000000000001</v>
      </c>
      <c r="R2824" s="85">
        <v>14.3</v>
      </c>
      <c r="S2824" s="79"/>
      <c r="T2824" s="80">
        <f t="shared" si="136"/>
        <v>-1.7319848293299567</v>
      </c>
      <c r="U2824" s="80">
        <f t="shared" si="137"/>
        <v>-5.3680832441894433</v>
      </c>
    </row>
    <row r="2825" spans="1:21">
      <c r="A2825" s="35" t="s">
        <v>3137</v>
      </c>
      <c r="B2825" s="44">
        <v>82.036041166763795</v>
      </c>
      <c r="C2825" s="44">
        <v>2.674767185076</v>
      </c>
      <c r="D2825" s="79"/>
      <c r="E2825" s="76">
        <v>5.7069918474644803</v>
      </c>
      <c r="F2825" s="76">
        <v>0.236647838607701</v>
      </c>
      <c r="G2825" s="42">
        <v>7.5150075194306998E-2</v>
      </c>
      <c r="H2825" s="42">
        <v>1.84944778906444E-3</v>
      </c>
      <c r="I2825" s="76">
        <v>0.45990084186061703</v>
      </c>
      <c r="J2825" s="85">
        <v>1051</v>
      </c>
      <c r="K2825" s="85">
        <v>12</v>
      </c>
      <c r="L2825" s="85">
        <v>1041</v>
      </c>
      <c r="M2825" s="85">
        <v>20</v>
      </c>
      <c r="N2825" s="85">
        <v>1072</v>
      </c>
      <c r="O2825" s="85">
        <v>25</v>
      </c>
      <c r="P2825" s="80"/>
      <c r="Q2825" s="85">
        <v>1039</v>
      </c>
      <c r="R2825" s="85">
        <v>20</v>
      </c>
      <c r="S2825" s="79"/>
      <c r="T2825" s="80">
        <f t="shared" si="136"/>
        <v>-0.96061479346781953</v>
      </c>
      <c r="U2825" s="80">
        <f t="shared" si="137"/>
        <v>-2.9779058597502401</v>
      </c>
    </row>
    <row r="2826" spans="1:21">
      <c r="A2826" s="65" t="s">
        <v>3138</v>
      </c>
      <c r="B2826" s="44">
        <v>83.031643399610203</v>
      </c>
      <c r="C2826" s="44">
        <v>2.6574845988860698</v>
      </c>
      <c r="D2826" s="79"/>
      <c r="E2826" s="76">
        <v>5.6959615855516299</v>
      </c>
      <c r="F2826" s="76">
        <v>0.214879800075119</v>
      </c>
      <c r="G2826" s="42">
        <v>7.5188889714159698E-2</v>
      </c>
      <c r="H2826" s="42">
        <v>2.20485038330402E-3</v>
      </c>
      <c r="I2826" s="76">
        <v>0.39195789003668502</v>
      </c>
      <c r="J2826" s="85">
        <v>1052</v>
      </c>
      <c r="K2826" s="85">
        <v>12</v>
      </c>
      <c r="L2826" s="85">
        <v>1043</v>
      </c>
      <c r="M2826" s="85">
        <v>18</v>
      </c>
      <c r="N2826" s="85">
        <v>1073</v>
      </c>
      <c r="O2826" s="85">
        <v>29</v>
      </c>
      <c r="P2826" s="80"/>
      <c r="Q2826" s="85">
        <v>1041</v>
      </c>
      <c r="R2826" s="85">
        <v>18</v>
      </c>
      <c r="S2826" s="79"/>
      <c r="T2826" s="80">
        <f t="shared" si="136"/>
        <v>-0.86289549376797703</v>
      </c>
      <c r="U2826" s="80">
        <f t="shared" si="137"/>
        <v>-2.8763183125599232</v>
      </c>
    </row>
    <row r="2827" spans="1:21">
      <c r="A2827" s="35" t="s">
        <v>3139</v>
      </c>
      <c r="B2827" s="44">
        <v>2.6449698470251501</v>
      </c>
      <c r="C2827" s="44">
        <v>78.896173347653601</v>
      </c>
      <c r="D2827" s="75"/>
      <c r="E2827" s="76">
        <v>5.5375961234232598</v>
      </c>
      <c r="F2827" s="76">
        <v>0.22260675375804401</v>
      </c>
      <c r="G2827" s="42">
        <v>7.5932734669505703E-2</v>
      </c>
      <c r="H2827" s="42">
        <v>2.5499418275519502E-3</v>
      </c>
      <c r="I2827" s="76">
        <v>0.63401714787621299</v>
      </c>
      <c r="J2827" s="85">
        <v>1078</v>
      </c>
      <c r="K2827" s="85">
        <v>11</v>
      </c>
      <c r="L2827" s="85">
        <v>1070</v>
      </c>
      <c r="M2827" s="85">
        <v>20</v>
      </c>
      <c r="N2827" s="85">
        <v>1092</v>
      </c>
      <c r="O2827" s="85">
        <v>34</v>
      </c>
      <c r="P2827" s="80"/>
      <c r="Q2827" s="85">
        <v>1069</v>
      </c>
      <c r="R2827" s="85">
        <v>20</v>
      </c>
      <c r="S2827" s="79"/>
      <c r="T2827" s="80">
        <f t="shared" si="136"/>
        <v>-0.74766355140186924</v>
      </c>
      <c r="U2827" s="80">
        <f t="shared" si="137"/>
        <v>-2.0560747663551404</v>
      </c>
    </row>
    <row r="2828" spans="1:21">
      <c r="A2828" s="65" t="s">
        <v>3140</v>
      </c>
      <c r="B2828" s="44">
        <v>2.65859862463771</v>
      </c>
      <c r="C2828" s="44">
        <v>79.618576613950495</v>
      </c>
      <c r="D2828" s="75"/>
      <c r="E2828" s="76">
        <v>5.6911519239566797</v>
      </c>
      <c r="F2828" s="76">
        <v>0.270140355130284</v>
      </c>
      <c r="G2828" s="42">
        <v>7.6086357759255902E-2</v>
      </c>
      <c r="H2828" s="42">
        <v>2.7974944911402398E-3</v>
      </c>
      <c r="I2828" s="76">
        <v>0.45638702480410898</v>
      </c>
      <c r="J2828" s="85">
        <v>1061</v>
      </c>
      <c r="K2828" s="85">
        <v>15</v>
      </c>
      <c r="L2828" s="85">
        <v>1044</v>
      </c>
      <c r="M2828" s="85">
        <v>23</v>
      </c>
      <c r="N2828" s="85">
        <v>1096</v>
      </c>
      <c r="O2828" s="85">
        <v>37</v>
      </c>
      <c r="P2828" s="80"/>
      <c r="Q2828" s="85">
        <v>1041</v>
      </c>
      <c r="R2828" s="85">
        <v>23</v>
      </c>
      <c r="S2828" s="79"/>
      <c r="T2828" s="80">
        <f t="shared" si="136"/>
        <v>-1.6283524904214559</v>
      </c>
      <c r="U2828" s="80">
        <f t="shared" si="137"/>
        <v>-4.980842911877394</v>
      </c>
    </row>
    <row r="2829" spans="1:21">
      <c r="A2829" s="35" t="s">
        <v>3141</v>
      </c>
      <c r="B2829" s="44">
        <v>2.6684252552625498</v>
      </c>
      <c r="C2829" s="44">
        <v>80.066180042975404</v>
      </c>
      <c r="D2829" s="75"/>
      <c r="E2829" s="76">
        <v>5.6266420591828004</v>
      </c>
      <c r="F2829" s="76">
        <v>0.218566547528454</v>
      </c>
      <c r="G2829" s="42">
        <v>7.5022795494743499E-2</v>
      </c>
      <c r="H2829" s="42">
        <v>2.4566111832521301E-3</v>
      </c>
      <c r="I2829" s="76">
        <v>0.44686232108747898</v>
      </c>
      <c r="J2829" s="85">
        <v>1059</v>
      </c>
      <c r="K2829" s="85">
        <v>12</v>
      </c>
      <c r="L2829" s="85">
        <v>1055</v>
      </c>
      <c r="M2829" s="85">
        <v>19</v>
      </c>
      <c r="N2829" s="85">
        <v>1068</v>
      </c>
      <c r="O2829" s="85">
        <v>33</v>
      </c>
      <c r="P2829" s="80"/>
      <c r="Q2829" s="85">
        <v>1054</v>
      </c>
      <c r="R2829" s="85">
        <v>19</v>
      </c>
      <c r="S2829" s="79"/>
      <c r="T2829" s="80">
        <f t="shared" si="136"/>
        <v>-0.37914691943127965</v>
      </c>
      <c r="U2829" s="80">
        <f t="shared" si="137"/>
        <v>-1.2322274881516588</v>
      </c>
    </row>
    <row r="2830" spans="1:21">
      <c r="A2830" s="65" t="s">
        <v>3142</v>
      </c>
      <c r="B2830" s="44">
        <v>2.6819521777337201</v>
      </c>
      <c r="C2830" s="44">
        <v>77.563372879204806</v>
      </c>
      <c r="D2830" s="75"/>
      <c r="E2830" s="76">
        <v>5.6023913029246204</v>
      </c>
      <c r="F2830" s="76">
        <v>0.16610186266084101</v>
      </c>
      <c r="G2830" s="42">
        <v>7.5686685397130193E-2</v>
      </c>
      <c r="H2830" s="42">
        <v>2.3068418049082598E-3</v>
      </c>
      <c r="I2830" s="76">
        <v>0.400224209489143</v>
      </c>
      <c r="J2830" s="85">
        <v>1068</v>
      </c>
      <c r="K2830" s="85">
        <v>11</v>
      </c>
      <c r="L2830" s="85">
        <v>1059</v>
      </c>
      <c r="M2830" s="85">
        <v>14</v>
      </c>
      <c r="N2830" s="85">
        <v>1086</v>
      </c>
      <c r="O2830" s="85">
        <v>31</v>
      </c>
      <c r="P2830" s="80"/>
      <c r="Q2830" s="85">
        <v>1058</v>
      </c>
      <c r="R2830" s="85">
        <v>14</v>
      </c>
      <c r="S2830" s="79"/>
      <c r="T2830" s="80">
        <f t="shared" si="136"/>
        <v>-0.84985835694051004</v>
      </c>
      <c r="U2830" s="80">
        <f t="shared" si="137"/>
        <v>-2.5495750708215295</v>
      </c>
    </row>
    <row r="2831" spans="1:21">
      <c r="A2831" s="35" t="s">
        <v>3143</v>
      </c>
      <c r="B2831" s="44">
        <v>2.7177723742212598</v>
      </c>
      <c r="C2831" s="44">
        <v>79.894377869996205</v>
      </c>
      <c r="D2831" s="75"/>
      <c r="E2831" s="76">
        <v>5.6888369478543703</v>
      </c>
      <c r="F2831" s="76">
        <v>0.25033001935049398</v>
      </c>
      <c r="G2831" s="42">
        <v>7.5156257583994204E-2</v>
      </c>
      <c r="H2831" s="42">
        <v>1.7730988355346099E-3</v>
      </c>
      <c r="I2831" s="76">
        <v>0.40609076199183702</v>
      </c>
      <c r="J2831" s="85">
        <v>1053</v>
      </c>
      <c r="K2831" s="85">
        <v>13</v>
      </c>
      <c r="L2831" s="85">
        <v>1044</v>
      </c>
      <c r="M2831" s="85">
        <v>21</v>
      </c>
      <c r="N2831" s="85">
        <v>1072</v>
      </c>
      <c r="O2831" s="85">
        <v>24</v>
      </c>
      <c r="P2831" s="80"/>
      <c r="Q2831" s="85">
        <v>1043</v>
      </c>
      <c r="R2831" s="85">
        <v>21</v>
      </c>
      <c r="S2831" s="79"/>
      <c r="T2831" s="80">
        <f t="shared" si="136"/>
        <v>-0.86206896551724133</v>
      </c>
      <c r="U2831" s="80">
        <f t="shared" si="137"/>
        <v>-2.6819923371647509</v>
      </c>
    </row>
    <row r="2832" spans="1:21">
      <c r="A2832" s="65" t="s">
        <v>3144</v>
      </c>
      <c r="B2832" s="44">
        <v>74.629492675620597</v>
      </c>
      <c r="C2832" s="44">
        <v>2.7740137051321301</v>
      </c>
      <c r="D2832" s="75"/>
      <c r="E2832" s="76">
        <v>5.4783672617284003</v>
      </c>
      <c r="F2832" s="76">
        <v>0.160929974257149</v>
      </c>
      <c r="G2832" s="42">
        <v>7.2885141340425494E-2</v>
      </c>
      <c r="H2832" s="42">
        <v>3.0191933585850001E-3</v>
      </c>
      <c r="I2832" s="76">
        <v>0.53022037519119602</v>
      </c>
      <c r="J2832" s="85">
        <v>1057.5999999999999</v>
      </c>
      <c r="K2832" s="85">
        <v>11.8</v>
      </c>
      <c r="L2832" s="85">
        <v>1080.8</v>
      </c>
      <c r="M2832" s="85">
        <v>14.6</v>
      </c>
      <c r="N2832" s="85">
        <v>1009.8</v>
      </c>
      <c r="O2832" s="85">
        <v>42</v>
      </c>
      <c r="P2832" s="80"/>
      <c r="Q2832" s="85">
        <v>1084</v>
      </c>
      <c r="R2832" s="85">
        <v>14.7</v>
      </c>
      <c r="S2832" s="79"/>
      <c r="T2832" s="80">
        <f t="shared" si="136"/>
        <v>2.1465581051073324</v>
      </c>
      <c r="U2832" s="80">
        <f t="shared" si="137"/>
        <v>6.56920799407846</v>
      </c>
    </row>
    <row r="2833" spans="1:21">
      <c r="A2833" s="35" t="s">
        <v>3145</v>
      </c>
      <c r="B2833" s="44">
        <v>77.030797021233894</v>
      </c>
      <c r="C2833" s="44">
        <v>2.6720542966446401</v>
      </c>
      <c r="D2833" s="75"/>
      <c r="E2833" s="76">
        <v>5.59667483888619</v>
      </c>
      <c r="F2833" s="76">
        <v>0.19883717041399701</v>
      </c>
      <c r="G2833" s="42">
        <v>7.55873385676262E-2</v>
      </c>
      <c r="H2833" s="42">
        <v>4.8286376854452702E-3</v>
      </c>
      <c r="I2833" s="76">
        <v>0.46022186202280901</v>
      </c>
      <c r="J2833" s="85">
        <v>1067.5</v>
      </c>
      <c r="K2833" s="85">
        <v>18.8</v>
      </c>
      <c r="L2833" s="85">
        <v>1059.7</v>
      </c>
      <c r="M2833" s="85">
        <v>17.399999999999999</v>
      </c>
      <c r="N2833" s="85">
        <v>1083.3</v>
      </c>
      <c r="O2833" s="85">
        <v>64.099999999999994</v>
      </c>
      <c r="P2833" s="80"/>
      <c r="Q2833" s="85">
        <v>1059</v>
      </c>
      <c r="R2833" s="85">
        <v>17</v>
      </c>
      <c r="S2833" s="79"/>
      <c r="T2833" s="80">
        <f t="shared" si="136"/>
        <v>-0.73605737472869248</v>
      </c>
      <c r="U2833" s="80">
        <f t="shared" si="137"/>
        <v>-2.2270453902047662</v>
      </c>
    </row>
    <row r="2834" spans="1:21" ht="15.75">
      <c r="A2834" s="65" t="s">
        <v>3146</v>
      </c>
      <c r="B2834" s="36">
        <v>77.935137913975296</v>
      </c>
      <c r="C2834" s="36">
        <v>2.7154996155261699</v>
      </c>
      <c r="D2834" s="79"/>
      <c r="E2834" s="70">
        <v>5.6210695165253401</v>
      </c>
      <c r="F2834" s="70">
        <v>0.14885780575587601</v>
      </c>
      <c r="G2834" s="45">
        <v>7.5395673181954295E-2</v>
      </c>
      <c r="H2834" s="45">
        <v>2.1179282747518799E-3</v>
      </c>
      <c r="I2834" s="76">
        <v>0.44621156884664698</v>
      </c>
      <c r="J2834" s="85">
        <v>1062.95</v>
      </c>
      <c r="K2834" s="85">
        <v>9.48</v>
      </c>
      <c r="L2834" s="85">
        <v>1055.5</v>
      </c>
      <c r="M2834" s="85">
        <v>12.9</v>
      </c>
      <c r="N2834" s="85">
        <v>1078.3</v>
      </c>
      <c r="O2834" s="85">
        <v>28.2</v>
      </c>
      <c r="P2834" s="86"/>
      <c r="Q2834" s="85">
        <v>1054.5</v>
      </c>
      <c r="R2834" s="85">
        <v>9.5</v>
      </c>
      <c r="S2834" s="79"/>
      <c r="T2834" s="80">
        <f t="shared" si="136"/>
        <v>-0.70582662245381766</v>
      </c>
      <c r="U2834" s="80">
        <f t="shared" si="137"/>
        <v>-2.1601136901942164</v>
      </c>
    </row>
    <row r="2835" spans="1:21">
      <c r="A2835" s="35" t="s">
        <v>3147</v>
      </c>
      <c r="B2835" s="81">
        <v>78.007884367895798</v>
      </c>
      <c r="C2835" s="81">
        <v>2.6455078593358898</v>
      </c>
      <c r="D2835" s="82"/>
      <c r="E2835" s="83">
        <v>5.6310766559954404</v>
      </c>
      <c r="F2835" s="83">
        <v>0.203969147987795</v>
      </c>
      <c r="G2835" s="84">
        <v>7.4314479905785394E-2</v>
      </c>
      <c r="H2835" s="84">
        <v>2.33064042662371E-3</v>
      </c>
      <c r="I2835" s="83">
        <v>0.24330820586926999</v>
      </c>
      <c r="J2835" s="87">
        <v>1052.3</v>
      </c>
      <c r="K2835" s="87">
        <v>13.7</v>
      </c>
      <c r="L2835" s="87">
        <v>1053.8</v>
      </c>
      <c r="M2835" s="87">
        <v>17.600000000000001</v>
      </c>
      <c r="N2835" s="87">
        <v>1049.0999999999999</v>
      </c>
      <c r="O2835" s="87">
        <v>31.6</v>
      </c>
      <c r="P2835" s="80"/>
      <c r="Q2835" s="87">
        <v>1054</v>
      </c>
      <c r="R2835" s="87">
        <v>17.600000000000001</v>
      </c>
      <c r="S2835" s="79"/>
      <c r="T2835" s="80">
        <f t="shared" si="136"/>
        <v>0.14234200037957867</v>
      </c>
      <c r="U2835" s="80">
        <f t="shared" si="137"/>
        <v>0.44600493452268419</v>
      </c>
    </row>
    <row r="2836" spans="1:21">
      <c r="A2836" s="65" t="s">
        <v>3148</v>
      </c>
      <c r="B2836" s="44">
        <v>78.643826426041599</v>
      </c>
      <c r="C2836" s="44">
        <v>2.6689732481898201</v>
      </c>
      <c r="D2836" s="79"/>
      <c r="E2836" s="76">
        <v>5.5396559404770498</v>
      </c>
      <c r="F2836" s="76">
        <v>0.183100562396599</v>
      </c>
      <c r="G2836" s="42">
        <v>7.6363924140841893E-2</v>
      </c>
      <c r="H2836" s="42">
        <v>2.61330467628623E-3</v>
      </c>
      <c r="I2836" s="76">
        <v>0.51867344298378903</v>
      </c>
      <c r="J2836" s="85">
        <v>1081</v>
      </c>
      <c r="K2836" s="85">
        <v>11</v>
      </c>
      <c r="L2836" s="85">
        <v>1070</v>
      </c>
      <c r="M2836" s="85">
        <v>16</v>
      </c>
      <c r="N2836" s="85">
        <v>1104</v>
      </c>
      <c r="O2836" s="85">
        <v>34</v>
      </c>
      <c r="P2836" s="80"/>
      <c r="Q2836" s="85">
        <v>1068</v>
      </c>
      <c r="R2836" s="85">
        <v>16</v>
      </c>
      <c r="S2836" s="79"/>
      <c r="T2836" s="80">
        <f t="shared" si="136"/>
        <v>-1.0280373831775702</v>
      </c>
      <c r="U2836" s="80">
        <f t="shared" si="137"/>
        <v>-3.1775700934579438</v>
      </c>
    </row>
    <row r="2837" spans="1:21">
      <c r="A2837" s="35" t="s">
        <v>3149</v>
      </c>
      <c r="B2837" s="36">
        <v>78.871003038110004</v>
      </c>
      <c r="C2837" s="36">
        <v>2.6619613900516299</v>
      </c>
      <c r="D2837" s="79"/>
      <c r="E2837" s="70">
        <v>5.6242890026061803</v>
      </c>
      <c r="F2837" s="70">
        <v>0.14017562792243399</v>
      </c>
      <c r="G2837" s="45">
        <v>7.5428661916601303E-2</v>
      </c>
      <c r="H2837" s="45">
        <v>1.83583409471325E-3</v>
      </c>
      <c r="I2837" s="76">
        <v>0.50536884554224004</v>
      </c>
      <c r="J2837" s="85">
        <v>1062.8399999999999</v>
      </c>
      <c r="K2837" s="85">
        <v>8.08</v>
      </c>
      <c r="L2837" s="85">
        <v>1054.9000000000001</v>
      </c>
      <c r="M2837" s="85">
        <v>12.1</v>
      </c>
      <c r="N2837" s="85">
        <v>1079.0999999999999</v>
      </c>
      <c r="O2837" s="85">
        <v>24.5</v>
      </c>
      <c r="P2837" s="80"/>
      <c r="Q2837" s="85">
        <v>1053.9000000000001</v>
      </c>
      <c r="R2837" s="85">
        <v>8.1</v>
      </c>
      <c r="S2837" s="79"/>
      <c r="T2837" s="80">
        <f t="shared" si="136"/>
        <v>-0.75267797895533484</v>
      </c>
      <c r="U2837" s="80">
        <f t="shared" si="137"/>
        <v>-2.2940563086548313</v>
      </c>
    </row>
    <row r="2838" spans="1:21">
      <c r="A2838" s="65" t="s">
        <v>3150</v>
      </c>
      <c r="B2838" s="36">
        <v>79.224522482262003</v>
      </c>
      <c r="C2838" s="36">
        <v>2.68851517576736</v>
      </c>
      <c r="D2838" s="79"/>
      <c r="E2838" s="70">
        <v>5.6947470544815202</v>
      </c>
      <c r="F2838" s="70">
        <v>0.151881158937614</v>
      </c>
      <c r="G2838" s="45">
        <v>7.6460739865079605E-2</v>
      </c>
      <c r="H2838" s="45">
        <v>2.0907113999804102E-3</v>
      </c>
      <c r="I2838" s="76">
        <v>0.54540450518958505</v>
      </c>
      <c r="J2838" s="85">
        <v>1063.57</v>
      </c>
      <c r="K2838" s="85">
        <v>8.49</v>
      </c>
      <c r="L2838" s="85">
        <v>1042.9000000000001</v>
      </c>
      <c r="M2838" s="85">
        <v>12.8</v>
      </c>
      <c r="N2838" s="85">
        <v>1106.2</v>
      </c>
      <c r="O2838" s="85">
        <v>27.3</v>
      </c>
      <c r="P2838" s="80"/>
      <c r="Q2838" s="85">
        <v>1040</v>
      </c>
      <c r="R2838" s="85">
        <v>8.5</v>
      </c>
      <c r="S2838" s="79"/>
      <c r="T2838" s="80">
        <f t="shared" ref="T2838:T2901" si="138">(L2838-J2838)/L2838*100</f>
        <v>-1.9819733435612084</v>
      </c>
      <c r="U2838" s="80">
        <f t="shared" ref="U2838:U2901" si="139">(L2838-N2838)/L2838*100</f>
        <v>-6.0696135775242066</v>
      </c>
    </row>
    <row r="2839" spans="1:21" ht="15.75">
      <c r="A2839" s="35" t="s">
        <v>3151</v>
      </c>
      <c r="B2839" s="36">
        <v>79.364647267636997</v>
      </c>
      <c r="C2839" s="36">
        <v>2.68211672079559</v>
      </c>
      <c r="D2839" s="79"/>
      <c r="E2839" s="70">
        <v>5.59450848443407</v>
      </c>
      <c r="F2839" s="70">
        <v>0.118187109358476</v>
      </c>
      <c r="G2839" s="45">
        <v>7.4266822189950496E-2</v>
      </c>
      <c r="H2839" s="45">
        <v>1.71918045983191E-3</v>
      </c>
      <c r="I2839" s="76">
        <v>0.50173457550198897</v>
      </c>
      <c r="J2839" s="85">
        <v>1056.1400000000001</v>
      </c>
      <c r="K2839" s="85">
        <v>7.28</v>
      </c>
      <c r="L2839" s="85">
        <v>1060.0999999999999</v>
      </c>
      <c r="M2839" s="85">
        <v>10.3</v>
      </c>
      <c r="N2839" s="85">
        <v>1047.9000000000001</v>
      </c>
      <c r="O2839" s="85">
        <v>23.3</v>
      </c>
      <c r="P2839" s="86"/>
      <c r="Q2839" s="85">
        <v>1060.7</v>
      </c>
      <c r="R2839" s="85">
        <v>7.3</v>
      </c>
      <c r="S2839" s="79"/>
      <c r="T2839" s="80">
        <f t="shared" si="138"/>
        <v>0.37354966512591353</v>
      </c>
      <c r="U2839" s="80">
        <f t="shared" si="139"/>
        <v>1.1508348269031052</v>
      </c>
    </row>
    <row r="2840" spans="1:21">
      <c r="A2840" s="65" t="s">
        <v>3152</v>
      </c>
      <c r="B2840" s="81">
        <v>79.369663406919798</v>
      </c>
      <c r="C2840" s="81">
        <v>2.64333849926639</v>
      </c>
      <c r="D2840" s="82"/>
      <c r="E2840" s="83">
        <v>5.6483072979903497</v>
      </c>
      <c r="F2840" s="83">
        <v>0.23852125471208599</v>
      </c>
      <c r="G2840" s="84">
        <v>7.5047154233427005E-2</v>
      </c>
      <c r="H2840" s="84">
        <v>2.2283432958084301E-3</v>
      </c>
      <c r="I2840" s="83">
        <v>0.49184466756783801</v>
      </c>
      <c r="J2840" s="87">
        <v>1056.7</v>
      </c>
      <c r="K2840" s="87">
        <v>12.4</v>
      </c>
      <c r="L2840" s="87">
        <v>1050.8</v>
      </c>
      <c r="M2840" s="87">
        <v>20.5</v>
      </c>
      <c r="N2840" s="87">
        <v>1068.9000000000001</v>
      </c>
      <c r="O2840" s="87">
        <v>29.8</v>
      </c>
      <c r="P2840" s="80"/>
      <c r="Q2840" s="87">
        <v>1050</v>
      </c>
      <c r="R2840" s="87">
        <v>20.5</v>
      </c>
      <c r="S2840" s="79"/>
      <c r="T2840" s="80">
        <f t="shared" si="138"/>
        <v>-0.56147696992768281</v>
      </c>
      <c r="U2840" s="80">
        <f t="shared" si="139"/>
        <v>-1.7224971450323694</v>
      </c>
    </row>
    <row r="2841" spans="1:21">
      <c r="A2841" s="35" t="s">
        <v>3153</v>
      </c>
      <c r="B2841" s="44">
        <v>79.538414386666602</v>
      </c>
      <c r="C2841" s="44">
        <v>2.6362539092285902</v>
      </c>
      <c r="D2841" s="75"/>
      <c r="E2841" s="76">
        <v>5.5969916190478202</v>
      </c>
      <c r="F2841" s="76">
        <v>0.20891171667095501</v>
      </c>
      <c r="G2841" s="42">
        <v>7.4845981424218805E-2</v>
      </c>
      <c r="H2841" s="42">
        <v>4.7349449079729204E-3</v>
      </c>
      <c r="I2841" s="76">
        <v>0.28342885219096903</v>
      </c>
      <c r="J2841" s="85">
        <v>1060.9000000000001</v>
      </c>
      <c r="K2841" s="85">
        <v>21</v>
      </c>
      <c r="L2841" s="85">
        <v>1059.7</v>
      </c>
      <c r="M2841" s="85">
        <v>18.2</v>
      </c>
      <c r="N2841" s="85">
        <v>1063.5</v>
      </c>
      <c r="O2841" s="85">
        <v>63.6</v>
      </c>
      <c r="P2841" s="80"/>
      <c r="Q2841" s="85">
        <v>1059.5</v>
      </c>
      <c r="R2841" s="85">
        <v>18.2</v>
      </c>
      <c r="S2841" s="79"/>
      <c r="T2841" s="80">
        <f t="shared" si="138"/>
        <v>-0.11323959611211148</v>
      </c>
      <c r="U2841" s="80">
        <f t="shared" si="139"/>
        <v>-0.3585920543550018</v>
      </c>
    </row>
    <row r="2842" spans="1:21">
      <c r="A2842" s="65" t="s">
        <v>3154</v>
      </c>
      <c r="B2842" s="44">
        <v>79.594430589682304</v>
      </c>
      <c r="C2842" s="44">
        <v>2.6411555830170901</v>
      </c>
      <c r="D2842" s="79"/>
      <c r="E2842" s="76">
        <v>5.6119097795955</v>
      </c>
      <c r="F2842" s="76">
        <v>0.266913284549957</v>
      </c>
      <c r="G2842" s="42">
        <v>7.3907759556716995E-2</v>
      </c>
      <c r="H2842" s="42">
        <v>2.3304629387573398E-3</v>
      </c>
      <c r="I2842" s="76">
        <v>0.48967480858407603</v>
      </c>
      <c r="J2842" s="85">
        <v>1051</v>
      </c>
      <c r="K2842" s="85">
        <v>14</v>
      </c>
      <c r="L2842" s="85">
        <v>1057</v>
      </c>
      <c r="M2842" s="85">
        <v>23</v>
      </c>
      <c r="N2842" s="85">
        <v>1038</v>
      </c>
      <c r="O2842" s="85">
        <v>32</v>
      </c>
      <c r="P2842" s="80"/>
      <c r="Q2842" s="85">
        <v>1058</v>
      </c>
      <c r="R2842" s="85">
        <v>23</v>
      </c>
      <c r="S2842" s="79"/>
      <c r="T2842" s="80">
        <f t="shared" si="138"/>
        <v>0.56764427625354774</v>
      </c>
      <c r="U2842" s="80">
        <f t="shared" si="139"/>
        <v>1.7975402081362346</v>
      </c>
    </row>
    <row r="2843" spans="1:21">
      <c r="A2843" s="35" t="s">
        <v>3155</v>
      </c>
      <c r="B2843" s="44">
        <v>79.595331107773106</v>
      </c>
      <c r="C2843" s="44">
        <v>2.6895822608758699</v>
      </c>
      <c r="D2843" s="75"/>
      <c r="E2843" s="76">
        <v>5.6139849688881798</v>
      </c>
      <c r="F2843" s="76">
        <v>0.15605226338655501</v>
      </c>
      <c r="G2843" s="42">
        <v>7.5186980066976605E-2</v>
      </c>
      <c r="H2843" s="42">
        <v>3.3935956948230798E-3</v>
      </c>
      <c r="I2843" s="76">
        <v>3.3281505774082003E-2</v>
      </c>
      <c r="J2843" s="85">
        <v>1061.9000000000001</v>
      </c>
      <c r="K2843" s="85">
        <v>17.2</v>
      </c>
      <c r="L2843" s="85">
        <v>1056.7</v>
      </c>
      <c r="M2843" s="85">
        <v>13.5</v>
      </c>
      <c r="N2843" s="85">
        <v>1072.5999999999999</v>
      </c>
      <c r="O2843" s="85">
        <v>45.3</v>
      </c>
      <c r="P2843" s="80"/>
      <c r="Q2843" s="85">
        <v>1056</v>
      </c>
      <c r="R2843" s="85">
        <v>13.5</v>
      </c>
      <c r="S2843" s="79"/>
      <c r="T2843" s="80">
        <f t="shared" si="138"/>
        <v>-0.49209804107126387</v>
      </c>
      <c r="U2843" s="80">
        <f t="shared" si="139"/>
        <v>-1.5046843948140309</v>
      </c>
    </row>
    <row r="2844" spans="1:21">
      <c r="A2844" s="65" t="s">
        <v>3156</v>
      </c>
      <c r="B2844" s="81">
        <v>79.629331021819397</v>
      </c>
      <c r="C2844" s="81">
        <v>2.6570511869326099</v>
      </c>
      <c r="D2844" s="82"/>
      <c r="E2844" s="83">
        <v>5.6212063193510602</v>
      </c>
      <c r="F2844" s="83">
        <v>0.176452042647288</v>
      </c>
      <c r="G2844" s="84">
        <v>7.4447215538933603E-2</v>
      </c>
      <c r="H2844" s="84">
        <v>2.36568919654231E-3</v>
      </c>
      <c r="I2844" s="83">
        <v>0.53869759285513397</v>
      </c>
      <c r="J2844" s="87">
        <v>1054.58</v>
      </c>
      <c r="K2844" s="87">
        <v>9.9499999999999993</v>
      </c>
      <c r="L2844" s="87">
        <v>1055.5</v>
      </c>
      <c r="M2844" s="87">
        <v>15.3</v>
      </c>
      <c r="N2844" s="87">
        <v>1052.7</v>
      </c>
      <c r="O2844" s="87">
        <v>32</v>
      </c>
      <c r="P2844" s="80"/>
      <c r="Q2844" s="87">
        <v>1055.5999999999999</v>
      </c>
      <c r="R2844" s="87">
        <v>15.3</v>
      </c>
      <c r="S2844" s="79"/>
      <c r="T2844" s="80">
        <f t="shared" si="138"/>
        <v>8.7162482235914052E-2</v>
      </c>
      <c r="U2844" s="80">
        <f t="shared" si="139"/>
        <v>0.26527711984840874</v>
      </c>
    </row>
    <row r="2845" spans="1:21">
      <c r="A2845" s="35" t="s">
        <v>3157</v>
      </c>
      <c r="B2845" s="44">
        <v>79.712722951333305</v>
      </c>
      <c r="C2845" s="44">
        <v>2.66524817134201</v>
      </c>
      <c r="D2845" s="79"/>
      <c r="E2845" s="76">
        <v>5.5768514962137097</v>
      </c>
      <c r="F2845" s="76">
        <v>0.22295759011472999</v>
      </c>
      <c r="G2845" s="42">
        <v>7.5421518996513601E-2</v>
      </c>
      <c r="H2845" s="42">
        <v>1.9915445814478799E-3</v>
      </c>
      <c r="I2845" s="76">
        <v>0.41279116062105198</v>
      </c>
      <c r="J2845" s="85">
        <v>1068</v>
      </c>
      <c r="K2845" s="85">
        <v>12</v>
      </c>
      <c r="L2845" s="85">
        <v>1063</v>
      </c>
      <c r="M2845" s="85">
        <v>20</v>
      </c>
      <c r="N2845" s="85">
        <v>1079</v>
      </c>
      <c r="O2845" s="85">
        <v>27</v>
      </c>
      <c r="P2845" s="80"/>
      <c r="Q2845" s="85">
        <v>1063</v>
      </c>
      <c r="R2845" s="85">
        <v>20</v>
      </c>
      <c r="S2845" s="79"/>
      <c r="T2845" s="80">
        <f t="shared" si="138"/>
        <v>-0.47036688617121353</v>
      </c>
      <c r="U2845" s="80">
        <f t="shared" si="139"/>
        <v>-1.5051740357478833</v>
      </c>
    </row>
    <row r="2846" spans="1:21">
      <c r="A2846" s="65" t="s">
        <v>3158</v>
      </c>
      <c r="B2846" s="44">
        <v>79.750776062434397</v>
      </c>
      <c r="C2846" s="44">
        <v>2.6081622612583999</v>
      </c>
      <c r="D2846" s="75"/>
      <c r="E2846" s="76">
        <v>5.5953263643976303</v>
      </c>
      <c r="F2846" s="76">
        <v>0.128861086144544</v>
      </c>
      <c r="G2846" s="42">
        <v>7.4651065693337099E-2</v>
      </c>
      <c r="H2846" s="42">
        <v>1.35727072054337E-3</v>
      </c>
      <c r="I2846" s="76">
        <v>-0.187074622931411</v>
      </c>
      <c r="J2846" s="85">
        <v>1059</v>
      </c>
      <c r="K2846" s="85">
        <v>10</v>
      </c>
      <c r="L2846" s="85">
        <v>1060</v>
      </c>
      <c r="M2846" s="85">
        <v>11</v>
      </c>
      <c r="N2846" s="85">
        <v>1058</v>
      </c>
      <c r="O2846" s="85">
        <v>18</v>
      </c>
      <c r="P2846" s="80"/>
      <c r="Q2846" s="85">
        <v>1060</v>
      </c>
      <c r="R2846" s="85">
        <v>11</v>
      </c>
      <c r="S2846" s="79"/>
      <c r="T2846" s="80">
        <f t="shared" si="138"/>
        <v>9.4339622641509441E-2</v>
      </c>
      <c r="U2846" s="80">
        <f t="shared" si="139"/>
        <v>0.18867924528301888</v>
      </c>
    </row>
    <row r="2847" spans="1:21">
      <c r="A2847" s="35" t="s">
        <v>3159</v>
      </c>
      <c r="B2847" s="44">
        <v>79.7638879268236</v>
      </c>
      <c r="C2847" s="44">
        <v>2.7227979585470501</v>
      </c>
      <c r="D2847" s="75"/>
      <c r="E2847" s="76">
        <v>5.5545411332572696</v>
      </c>
      <c r="F2847" s="76">
        <v>0.17316094752988401</v>
      </c>
      <c r="G2847" s="42">
        <v>7.3796589928513998E-2</v>
      </c>
      <c r="H2847" s="42">
        <v>4.12847403925172E-3</v>
      </c>
      <c r="I2847" s="76">
        <v>0.37334151064979398</v>
      </c>
      <c r="J2847" s="85">
        <v>1056.5999999999999</v>
      </c>
      <c r="K2847" s="85">
        <v>17.399999999999999</v>
      </c>
      <c r="L2847" s="85">
        <v>1067.2</v>
      </c>
      <c r="M2847" s="85">
        <v>15.3</v>
      </c>
      <c r="N2847" s="85">
        <v>1035</v>
      </c>
      <c r="O2847" s="85">
        <v>56.5</v>
      </c>
      <c r="P2847" s="80"/>
      <c r="Q2847" s="85">
        <v>1068.5999999999999</v>
      </c>
      <c r="R2847" s="85">
        <v>15.3</v>
      </c>
      <c r="S2847" s="79"/>
      <c r="T2847" s="80">
        <f t="shared" si="138"/>
        <v>0.99325337331335617</v>
      </c>
      <c r="U2847" s="80">
        <f t="shared" si="139"/>
        <v>3.0172413793103492</v>
      </c>
    </row>
    <row r="2848" spans="1:21">
      <c r="A2848" s="65" t="s">
        <v>3160</v>
      </c>
      <c r="B2848" s="44">
        <v>79.911566335212896</v>
      </c>
      <c r="C2848" s="44">
        <v>2.6041469869290301</v>
      </c>
      <c r="D2848" s="79"/>
      <c r="E2848" s="76">
        <v>5.6298192563676004</v>
      </c>
      <c r="F2848" s="76">
        <v>0.234432663455724</v>
      </c>
      <c r="G2848" s="42">
        <v>7.4250467395761202E-2</v>
      </c>
      <c r="H2848" s="42">
        <v>2.2641935937057099E-3</v>
      </c>
      <c r="I2848" s="76">
        <v>0.464898055951183</v>
      </c>
      <c r="J2848" s="85">
        <v>1052</v>
      </c>
      <c r="K2848" s="85">
        <v>13</v>
      </c>
      <c r="L2848" s="85">
        <v>1054</v>
      </c>
      <c r="M2848" s="85">
        <v>20</v>
      </c>
      <c r="N2848" s="85">
        <v>1047</v>
      </c>
      <c r="O2848" s="85">
        <v>31</v>
      </c>
      <c r="P2848" s="80"/>
      <c r="Q2848" s="85">
        <v>1054</v>
      </c>
      <c r="R2848" s="85">
        <v>20</v>
      </c>
      <c r="S2848" s="79"/>
      <c r="T2848" s="80">
        <f t="shared" si="138"/>
        <v>0.18975332068311196</v>
      </c>
      <c r="U2848" s="80">
        <f t="shared" si="139"/>
        <v>0.66413662239089188</v>
      </c>
    </row>
    <row r="2849" spans="1:21">
      <c r="A2849" s="35" t="s">
        <v>3161</v>
      </c>
      <c r="B2849" s="44">
        <v>79.9355855225255</v>
      </c>
      <c r="C2849" s="44">
        <v>2.7021702104124099</v>
      </c>
      <c r="D2849" s="79"/>
      <c r="E2849" s="76">
        <v>5.6046947888451397</v>
      </c>
      <c r="F2849" s="76">
        <v>0.20588777153527099</v>
      </c>
      <c r="G2849" s="42">
        <v>7.4608985358456795E-2</v>
      </c>
      <c r="H2849" s="42">
        <v>1.7663179539019801E-3</v>
      </c>
      <c r="I2849" s="76">
        <v>0.274932579695565</v>
      </c>
      <c r="J2849" s="85">
        <v>1058</v>
      </c>
      <c r="K2849" s="85">
        <v>12</v>
      </c>
      <c r="L2849" s="85">
        <v>1058</v>
      </c>
      <c r="M2849" s="85">
        <v>18</v>
      </c>
      <c r="N2849" s="85">
        <v>1057</v>
      </c>
      <c r="O2849" s="85">
        <v>24</v>
      </c>
      <c r="P2849" s="80"/>
      <c r="Q2849" s="85">
        <v>1058</v>
      </c>
      <c r="R2849" s="85">
        <v>18</v>
      </c>
      <c r="S2849" s="79"/>
      <c r="T2849" s="80">
        <f t="shared" si="138"/>
        <v>0</v>
      </c>
      <c r="U2849" s="80">
        <f t="shared" si="139"/>
        <v>9.4517958412098299E-2</v>
      </c>
    </row>
    <row r="2850" spans="1:21">
      <c r="A2850" s="65" t="s">
        <v>3162</v>
      </c>
      <c r="B2850" s="44">
        <v>79.936242609425605</v>
      </c>
      <c r="C2850" s="44">
        <v>2.6088834037967699</v>
      </c>
      <c r="D2850" s="79"/>
      <c r="E2850" s="76">
        <v>5.6093361994362096</v>
      </c>
      <c r="F2850" s="76">
        <v>0.236188921354997</v>
      </c>
      <c r="G2850" s="42">
        <v>7.50674052084295E-2</v>
      </c>
      <c r="H2850" s="42">
        <v>2.20535592090373E-3</v>
      </c>
      <c r="I2850" s="76">
        <v>0.251362886832384</v>
      </c>
      <c r="J2850" s="85">
        <v>1061</v>
      </c>
      <c r="K2850" s="85">
        <v>15</v>
      </c>
      <c r="L2850" s="85">
        <v>1058</v>
      </c>
      <c r="M2850" s="85">
        <v>21</v>
      </c>
      <c r="N2850" s="85">
        <v>1069</v>
      </c>
      <c r="O2850" s="85">
        <v>30</v>
      </c>
      <c r="P2850" s="80"/>
      <c r="Q2850" s="85">
        <v>1057</v>
      </c>
      <c r="R2850" s="85">
        <v>21</v>
      </c>
      <c r="S2850" s="79"/>
      <c r="T2850" s="80">
        <f t="shared" si="138"/>
        <v>-0.28355387523629494</v>
      </c>
      <c r="U2850" s="80">
        <f t="shared" si="139"/>
        <v>-1.0396975425330812</v>
      </c>
    </row>
    <row r="2851" spans="1:21">
      <c r="A2851" s="35" t="s">
        <v>3163</v>
      </c>
      <c r="B2851" s="44">
        <v>80.000446506241403</v>
      </c>
      <c r="C2851" s="44">
        <v>2.6333362270785301</v>
      </c>
      <c r="D2851" s="75"/>
      <c r="E2851" s="76">
        <v>5.5983354719860898</v>
      </c>
      <c r="F2851" s="76">
        <v>0.11798155865872299</v>
      </c>
      <c r="G2851" s="42">
        <v>7.4454481319406005E-2</v>
      </c>
      <c r="H2851" s="42">
        <v>1.5962596923918299E-3</v>
      </c>
      <c r="I2851" s="76">
        <v>0.30137631780777502</v>
      </c>
      <c r="J2851" s="85">
        <v>1057.3</v>
      </c>
      <c r="K2851" s="85">
        <v>8.3000000000000007</v>
      </c>
      <c r="L2851" s="85">
        <v>1059</v>
      </c>
      <c r="M2851" s="85">
        <v>10</v>
      </c>
      <c r="N2851" s="85">
        <v>1053</v>
      </c>
      <c r="O2851" s="85">
        <v>22</v>
      </c>
      <c r="P2851" s="80"/>
      <c r="Q2851" s="85">
        <v>1060</v>
      </c>
      <c r="R2851" s="85">
        <v>10</v>
      </c>
      <c r="S2851" s="79"/>
      <c r="T2851" s="80">
        <f t="shared" si="138"/>
        <v>0.16052880075543394</v>
      </c>
      <c r="U2851" s="80">
        <f t="shared" si="139"/>
        <v>0.56657223796033995</v>
      </c>
    </row>
    <row r="2852" spans="1:21">
      <c r="A2852" s="65" t="s">
        <v>3164</v>
      </c>
      <c r="B2852" s="44">
        <v>80.000937634428794</v>
      </c>
      <c r="C2852" s="44">
        <v>2.6656938255942402</v>
      </c>
      <c r="D2852" s="75"/>
      <c r="E2852" s="76">
        <v>5.5946889481141797</v>
      </c>
      <c r="F2852" s="76">
        <v>0.103282679866409</v>
      </c>
      <c r="G2852" s="42">
        <v>7.4929141831321197E-2</v>
      </c>
      <c r="H2852" s="42">
        <v>1.13711616297857E-3</v>
      </c>
      <c r="I2852" s="76">
        <v>0.19325128725917001</v>
      </c>
      <c r="J2852" s="85">
        <v>1061.9000000000001</v>
      </c>
      <c r="K2852" s="85">
        <v>7.1</v>
      </c>
      <c r="L2852" s="85">
        <v>1060.0999999999999</v>
      </c>
      <c r="M2852" s="85">
        <v>9</v>
      </c>
      <c r="N2852" s="85">
        <v>1066</v>
      </c>
      <c r="O2852" s="85">
        <v>15</v>
      </c>
      <c r="P2852" s="80"/>
      <c r="Q2852" s="85">
        <v>1059.8</v>
      </c>
      <c r="R2852" s="85">
        <v>9</v>
      </c>
      <c r="S2852" s="79"/>
      <c r="T2852" s="80">
        <f t="shared" si="138"/>
        <v>-0.16979530232998605</v>
      </c>
      <c r="U2852" s="80">
        <f t="shared" si="139"/>
        <v>-0.5565512687482399</v>
      </c>
    </row>
    <row r="2853" spans="1:21">
      <c r="A2853" s="35" t="s">
        <v>3165</v>
      </c>
      <c r="B2853" s="44">
        <v>80.006694758902398</v>
      </c>
      <c r="C2853" s="44">
        <v>2.6425199113413602</v>
      </c>
      <c r="D2853" s="75"/>
      <c r="E2853" s="76">
        <v>5.5896804805282301</v>
      </c>
      <c r="F2853" s="76">
        <v>8.3066378493595605E-2</v>
      </c>
      <c r="G2853" s="42">
        <v>7.3832790651555E-2</v>
      </c>
      <c r="H2853" s="42">
        <v>1.03645702607395E-3</v>
      </c>
      <c r="I2853" s="76">
        <v>0.241740869071847</v>
      </c>
      <c r="J2853" s="85">
        <v>1052.8</v>
      </c>
      <c r="K2853" s="85">
        <v>5.8</v>
      </c>
      <c r="L2853" s="85">
        <v>1061</v>
      </c>
      <c r="M2853" s="85">
        <v>7.3</v>
      </c>
      <c r="N2853" s="85">
        <v>1036</v>
      </c>
      <c r="O2853" s="85">
        <v>14</v>
      </c>
      <c r="P2853" s="80"/>
      <c r="Q2853" s="85">
        <v>1062.0999999999999</v>
      </c>
      <c r="R2853" s="85">
        <v>7.3</v>
      </c>
      <c r="S2853" s="79"/>
      <c r="T2853" s="80">
        <f t="shared" si="138"/>
        <v>0.77285579641847746</v>
      </c>
      <c r="U2853" s="80">
        <f t="shared" si="139"/>
        <v>2.3562676720075402</v>
      </c>
    </row>
    <row r="2854" spans="1:21">
      <c r="A2854" s="65" t="s">
        <v>3166</v>
      </c>
      <c r="B2854" s="44">
        <v>80.007865240033297</v>
      </c>
      <c r="C2854" s="44">
        <v>2.68433844118027</v>
      </c>
      <c r="D2854" s="79"/>
      <c r="E2854" s="76">
        <v>5.6924984790049002</v>
      </c>
      <c r="F2854" s="76">
        <v>0.225043219206123</v>
      </c>
      <c r="G2854" s="42">
        <v>7.5433891574688106E-2</v>
      </c>
      <c r="H2854" s="42">
        <v>1.97609525286654E-3</v>
      </c>
      <c r="I2854" s="76">
        <v>0.32691995600408102</v>
      </c>
      <c r="J2854" s="85">
        <v>1055</v>
      </c>
      <c r="K2854" s="85">
        <v>13</v>
      </c>
      <c r="L2854" s="85">
        <v>1043</v>
      </c>
      <c r="M2854" s="85">
        <v>19</v>
      </c>
      <c r="N2854" s="85">
        <v>1079</v>
      </c>
      <c r="O2854" s="85">
        <v>26</v>
      </c>
      <c r="P2854" s="80"/>
      <c r="Q2854" s="85">
        <v>1042</v>
      </c>
      <c r="R2854" s="85">
        <v>19</v>
      </c>
      <c r="S2854" s="79"/>
      <c r="T2854" s="80">
        <f t="shared" si="138"/>
        <v>-1.1505273250239694</v>
      </c>
      <c r="U2854" s="80">
        <f t="shared" si="139"/>
        <v>-3.4515819750719081</v>
      </c>
    </row>
    <row r="2855" spans="1:21">
      <c r="A2855" s="35" t="s">
        <v>3167</v>
      </c>
      <c r="B2855" s="81">
        <v>80.015306455486694</v>
      </c>
      <c r="C2855" s="81">
        <v>2.65068807581887</v>
      </c>
      <c r="D2855" s="82"/>
      <c r="E2855" s="83">
        <v>5.6191424259296703</v>
      </c>
      <c r="F2855" s="83">
        <v>0.170409035210357</v>
      </c>
      <c r="G2855" s="84">
        <v>7.4820985581863994E-2</v>
      </c>
      <c r="H2855" s="84">
        <v>3.2306350879258302E-3</v>
      </c>
      <c r="I2855" s="83">
        <v>0.36978102758658998</v>
      </c>
      <c r="J2855" s="87">
        <v>1058.0999999999999</v>
      </c>
      <c r="K2855" s="87">
        <v>14</v>
      </c>
      <c r="L2855" s="87">
        <v>1055.8</v>
      </c>
      <c r="M2855" s="87">
        <v>14.8</v>
      </c>
      <c r="N2855" s="87">
        <v>1062.8</v>
      </c>
      <c r="O2855" s="87">
        <v>43.4</v>
      </c>
      <c r="P2855" s="80"/>
      <c r="Q2855" s="87">
        <v>1055.5</v>
      </c>
      <c r="R2855" s="87">
        <v>14.8</v>
      </c>
      <c r="S2855" s="79"/>
      <c r="T2855" s="80">
        <f t="shared" si="138"/>
        <v>-0.21784428869103567</v>
      </c>
      <c r="U2855" s="80">
        <f t="shared" si="139"/>
        <v>-0.66300435688577386</v>
      </c>
    </row>
    <row r="2856" spans="1:21">
      <c r="A2856" s="65" t="s">
        <v>3168</v>
      </c>
      <c r="B2856" s="44">
        <v>80.031531352374898</v>
      </c>
      <c r="C2856" s="44">
        <v>2.68350125920868</v>
      </c>
      <c r="D2856" s="79"/>
      <c r="E2856" s="76">
        <v>5.65767788919268</v>
      </c>
      <c r="F2856" s="76">
        <v>0.22749665411967401</v>
      </c>
      <c r="G2856" s="42">
        <v>7.7630223362411502E-2</v>
      </c>
      <c r="H2856" s="42">
        <v>3.1891542215559099E-3</v>
      </c>
      <c r="I2856" s="76">
        <v>0.29150310308444799</v>
      </c>
      <c r="J2856" s="85">
        <v>1078</v>
      </c>
      <c r="K2856" s="85">
        <v>16</v>
      </c>
      <c r="L2856" s="85">
        <v>1049</v>
      </c>
      <c r="M2856" s="85">
        <v>19</v>
      </c>
      <c r="N2856" s="85">
        <v>1137</v>
      </c>
      <c r="O2856" s="85">
        <v>41</v>
      </c>
      <c r="P2856" s="80"/>
      <c r="Q2856" s="85">
        <v>1045</v>
      </c>
      <c r="R2856" s="85">
        <v>19</v>
      </c>
      <c r="S2856" s="79"/>
      <c r="T2856" s="80">
        <f t="shared" si="138"/>
        <v>-2.7645376549094376</v>
      </c>
      <c r="U2856" s="80">
        <f t="shared" si="139"/>
        <v>-8.3889418493803625</v>
      </c>
    </row>
    <row r="2857" spans="1:21">
      <c r="A2857" s="35" t="s">
        <v>3169</v>
      </c>
      <c r="B2857" s="44">
        <v>80.034374642560607</v>
      </c>
      <c r="C2857" s="44">
        <v>2.6621418702135999</v>
      </c>
      <c r="D2857" s="75"/>
      <c r="E2857" s="76">
        <v>5.6264624955103599</v>
      </c>
      <c r="F2857" s="76">
        <v>0.184504823723769</v>
      </c>
      <c r="G2857" s="42">
        <v>7.5818122360297405E-2</v>
      </c>
      <c r="H2857" s="42">
        <v>3.2974645888197199E-3</v>
      </c>
      <c r="I2857" s="76">
        <v>0.184493738035166</v>
      </c>
      <c r="J2857" s="85">
        <v>1066</v>
      </c>
      <c r="K2857" s="85">
        <v>16.3</v>
      </c>
      <c r="L2857" s="85">
        <v>1054.5999999999999</v>
      </c>
      <c r="M2857" s="85">
        <v>16</v>
      </c>
      <c r="N2857" s="85">
        <v>1089.4000000000001</v>
      </c>
      <c r="O2857" s="85">
        <v>43.6</v>
      </c>
      <c r="P2857" s="80"/>
      <c r="Q2857" s="85">
        <v>1053</v>
      </c>
      <c r="R2857" s="85">
        <v>16</v>
      </c>
      <c r="S2857" s="79"/>
      <c r="T2857" s="80">
        <f t="shared" si="138"/>
        <v>-1.0809785700739705</v>
      </c>
      <c r="U2857" s="80">
        <f t="shared" si="139"/>
        <v>-3.2998293191731634</v>
      </c>
    </row>
    <row r="2858" spans="1:21">
      <c r="A2858" s="65" t="s">
        <v>3170</v>
      </c>
      <c r="B2858" s="44">
        <v>80.083943616120607</v>
      </c>
      <c r="C2858" s="44">
        <v>2.6740743111067702</v>
      </c>
      <c r="D2858" s="75"/>
      <c r="E2858" s="76">
        <v>5.5731845579594204</v>
      </c>
      <c r="F2858" s="76">
        <v>0.174659065570928</v>
      </c>
      <c r="G2858" s="42">
        <v>7.3468424088822301E-2</v>
      </c>
      <c r="H2858" s="42">
        <v>4.4787046124137699E-3</v>
      </c>
      <c r="I2858" s="76">
        <v>-6.1392651018268799E-3</v>
      </c>
      <c r="J2858" s="85">
        <v>1051.5</v>
      </c>
      <c r="K2858" s="85">
        <v>22.5</v>
      </c>
      <c r="L2858" s="85">
        <v>1063.9000000000001</v>
      </c>
      <c r="M2858" s="85">
        <v>15.4</v>
      </c>
      <c r="N2858" s="85">
        <v>1026</v>
      </c>
      <c r="O2858" s="85">
        <v>61.7</v>
      </c>
      <c r="P2858" s="80"/>
      <c r="Q2858" s="85">
        <v>1066</v>
      </c>
      <c r="R2858" s="85">
        <v>15</v>
      </c>
      <c r="S2858" s="79"/>
      <c r="T2858" s="80">
        <f t="shared" si="138"/>
        <v>1.1655230754770269</v>
      </c>
      <c r="U2858" s="80">
        <f t="shared" si="139"/>
        <v>3.5623648839176694</v>
      </c>
    </row>
    <row r="2859" spans="1:21">
      <c r="A2859" s="35" t="s">
        <v>3171</v>
      </c>
      <c r="B2859" s="44">
        <v>80.087838297909002</v>
      </c>
      <c r="C2859" s="44">
        <v>2.64483927790454</v>
      </c>
      <c r="D2859" s="75"/>
      <c r="E2859" s="76">
        <v>5.6271619607163403</v>
      </c>
      <c r="F2859" s="76">
        <v>0.18946479661490101</v>
      </c>
      <c r="G2859" s="42">
        <v>7.5411724651740702E-2</v>
      </c>
      <c r="H2859" s="42">
        <v>3.5610131137854802E-3</v>
      </c>
      <c r="I2859" s="76">
        <v>0.16842357023653701</v>
      </c>
      <c r="J2859" s="85">
        <v>1062.3</v>
      </c>
      <c r="K2859" s="85">
        <v>17.5</v>
      </c>
      <c r="L2859" s="85">
        <v>1054.4000000000001</v>
      </c>
      <c r="M2859" s="85">
        <v>16.399999999999999</v>
      </c>
      <c r="N2859" s="85">
        <v>1078.5999999999999</v>
      </c>
      <c r="O2859" s="85">
        <v>47.4</v>
      </c>
      <c r="P2859" s="80"/>
      <c r="Q2859" s="85">
        <v>1053</v>
      </c>
      <c r="R2859" s="85">
        <v>16</v>
      </c>
      <c r="S2859" s="79"/>
      <c r="T2859" s="80">
        <f t="shared" si="138"/>
        <v>-0.74924127465856061</v>
      </c>
      <c r="U2859" s="80">
        <f t="shared" si="139"/>
        <v>-2.2951441578148537</v>
      </c>
    </row>
    <row r="2860" spans="1:21">
      <c r="A2860" s="65" t="s">
        <v>3172</v>
      </c>
      <c r="B2860" s="44">
        <v>80.120467994270001</v>
      </c>
      <c r="C2860" s="44">
        <v>2.6248055638027901</v>
      </c>
      <c r="D2860" s="75"/>
      <c r="E2860" s="76">
        <v>5.5927536196644398</v>
      </c>
      <c r="F2860" s="76">
        <v>0.16461912715596799</v>
      </c>
      <c r="G2860" s="42">
        <v>7.3870373585965807E-2</v>
      </c>
      <c r="H2860" s="42">
        <v>3.0307559065971801E-3</v>
      </c>
      <c r="I2860" s="76">
        <v>0.52275578086003405</v>
      </c>
      <c r="J2860" s="85">
        <v>1052.8</v>
      </c>
      <c r="K2860" s="85">
        <v>11.8</v>
      </c>
      <c r="L2860" s="85">
        <v>1060.4000000000001</v>
      </c>
      <c r="M2860" s="85">
        <v>14.4</v>
      </c>
      <c r="N2860" s="85">
        <v>1037</v>
      </c>
      <c r="O2860" s="85">
        <v>41.4</v>
      </c>
      <c r="P2860" s="80"/>
      <c r="Q2860" s="85">
        <v>1061.5</v>
      </c>
      <c r="R2860" s="85">
        <v>14.4</v>
      </c>
      <c r="S2860" s="79"/>
      <c r="T2860" s="80">
        <f t="shared" si="138"/>
        <v>0.71671067521691212</v>
      </c>
      <c r="U2860" s="80">
        <f t="shared" si="139"/>
        <v>2.206714447378356</v>
      </c>
    </row>
    <row r="2861" spans="1:21">
      <c r="A2861" s="35" t="s">
        <v>3173</v>
      </c>
      <c r="B2861" s="44">
        <v>80.1486002170125</v>
      </c>
      <c r="C2861" s="44">
        <v>2.7112140502134299</v>
      </c>
      <c r="D2861" s="75"/>
      <c r="E2861" s="76">
        <v>5.6083491377540096</v>
      </c>
      <c r="F2861" s="76">
        <v>0.15244921751511001</v>
      </c>
      <c r="G2861" s="42">
        <v>7.3910167761815901E-2</v>
      </c>
      <c r="H2861" s="42">
        <v>3.60439313423854E-3</v>
      </c>
      <c r="I2861" s="76">
        <v>0.48297888877260797</v>
      </c>
      <c r="J2861" s="85">
        <v>1051.3</v>
      </c>
      <c r="K2861" s="85">
        <v>14</v>
      </c>
      <c r="L2861" s="85">
        <v>1057.7</v>
      </c>
      <c r="M2861" s="85">
        <v>13.3</v>
      </c>
      <c r="N2861" s="85">
        <v>1038.0999999999999</v>
      </c>
      <c r="O2861" s="85">
        <v>49.2</v>
      </c>
      <c r="P2861" s="80"/>
      <c r="Q2861" s="85">
        <v>1058.5999999999999</v>
      </c>
      <c r="R2861" s="85">
        <v>13.3</v>
      </c>
      <c r="S2861" s="79"/>
      <c r="T2861" s="80">
        <f t="shared" si="138"/>
        <v>0.60508650846176526</v>
      </c>
      <c r="U2861" s="80">
        <f t="shared" si="139"/>
        <v>1.8530774321641426</v>
      </c>
    </row>
    <row r="2862" spans="1:21">
      <c r="A2862" s="65" t="s">
        <v>3174</v>
      </c>
      <c r="B2862" s="44">
        <v>80.157356311520402</v>
      </c>
      <c r="C2862" s="44">
        <v>2.6128240365996902</v>
      </c>
      <c r="D2862" s="75"/>
      <c r="E2862" s="76">
        <v>5.5794766703569803</v>
      </c>
      <c r="F2862" s="76">
        <v>0.22493006593718501</v>
      </c>
      <c r="G2862" s="42">
        <v>7.3511883807884995E-2</v>
      </c>
      <c r="H2862" s="42">
        <v>6.0257656397592098E-3</v>
      </c>
      <c r="I2862" s="76">
        <v>0.32457126182926099</v>
      </c>
      <c r="J2862" s="85">
        <v>1051.2</v>
      </c>
      <c r="K2862" s="85">
        <v>25.8</v>
      </c>
      <c r="L2862" s="85">
        <v>1062.8</v>
      </c>
      <c r="M2862" s="85">
        <v>19.7</v>
      </c>
      <c r="N2862" s="85">
        <v>1027.2</v>
      </c>
      <c r="O2862" s="85">
        <v>82.9</v>
      </c>
      <c r="P2862" s="80"/>
      <c r="Q2862" s="85">
        <v>1064</v>
      </c>
      <c r="R2862" s="85">
        <v>20</v>
      </c>
      <c r="S2862" s="79"/>
      <c r="T2862" s="80">
        <f t="shared" si="138"/>
        <v>1.0914565299209551</v>
      </c>
      <c r="U2862" s="80">
        <f t="shared" si="139"/>
        <v>3.349642453895362</v>
      </c>
    </row>
    <row r="2863" spans="1:21">
      <c r="A2863" s="35" t="s">
        <v>3175</v>
      </c>
      <c r="B2863" s="44">
        <v>80.215709180491302</v>
      </c>
      <c r="C2863" s="44">
        <v>2.6930129351480199</v>
      </c>
      <c r="D2863" s="75"/>
      <c r="E2863" s="76">
        <v>5.65332808362386</v>
      </c>
      <c r="F2863" s="76">
        <v>0.22834031269741201</v>
      </c>
      <c r="G2863" s="42">
        <v>7.4854882887850999E-2</v>
      </c>
      <c r="H2863" s="42">
        <v>3.1487133764066602E-3</v>
      </c>
      <c r="I2863" s="76">
        <v>5.9094840551123698E-2</v>
      </c>
      <c r="J2863" s="85">
        <v>1054.4000000000001</v>
      </c>
      <c r="K2863" s="85">
        <v>18.600000000000001</v>
      </c>
      <c r="L2863" s="85">
        <v>1049.9000000000001</v>
      </c>
      <c r="M2863" s="85">
        <v>19.600000000000001</v>
      </c>
      <c r="N2863" s="85">
        <v>1063.7</v>
      </c>
      <c r="O2863" s="85">
        <v>42.3</v>
      </c>
      <c r="P2863" s="80"/>
      <c r="Q2863" s="85">
        <v>1049</v>
      </c>
      <c r="R2863" s="85">
        <v>20</v>
      </c>
      <c r="S2863" s="79"/>
      <c r="T2863" s="80">
        <f t="shared" si="138"/>
        <v>-0.42861224878559856</v>
      </c>
      <c r="U2863" s="80">
        <f t="shared" si="139"/>
        <v>-1.3144108962758314</v>
      </c>
    </row>
    <row r="2864" spans="1:21">
      <c r="A2864" s="65" t="s">
        <v>3176</v>
      </c>
      <c r="B2864" s="44">
        <v>80.243591462174606</v>
      </c>
      <c r="C2864" s="44">
        <v>2.6819905650702101</v>
      </c>
      <c r="D2864" s="79"/>
      <c r="E2864" s="76">
        <v>5.65466206536352</v>
      </c>
      <c r="F2864" s="76">
        <v>0.225365320402588</v>
      </c>
      <c r="G2864" s="42">
        <v>7.5599054836247598E-2</v>
      </c>
      <c r="H2864" s="42">
        <v>2.7093411220008301E-3</v>
      </c>
      <c r="I2864" s="76">
        <v>0.50953655598326297</v>
      </c>
      <c r="J2864" s="85">
        <v>1061</v>
      </c>
      <c r="K2864" s="85">
        <v>12</v>
      </c>
      <c r="L2864" s="85">
        <v>1050</v>
      </c>
      <c r="M2864" s="85">
        <v>19</v>
      </c>
      <c r="N2864" s="85">
        <v>1084</v>
      </c>
      <c r="O2864" s="85">
        <v>36</v>
      </c>
      <c r="P2864" s="80"/>
      <c r="Q2864" s="85">
        <v>1048</v>
      </c>
      <c r="R2864" s="85">
        <v>19</v>
      </c>
      <c r="S2864" s="79"/>
      <c r="T2864" s="80">
        <f t="shared" si="138"/>
        <v>-1.0476190476190477</v>
      </c>
      <c r="U2864" s="80">
        <f t="shared" si="139"/>
        <v>-3.2380952380952377</v>
      </c>
    </row>
    <row r="2865" spans="1:21">
      <c r="A2865" s="35" t="s">
        <v>3177</v>
      </c>
      <c r="B2865" s="44">
        <v>80.422186769203705</v>
      </c>
      <c r="C2865" s="44">
        <v>2.6876174424116099</v>
      </c>
      <c r="D2865" s="79"/>
      <c r="E2865" s="76">
        <v>5.5917574724046002</v>
      </c>
      <c r="F2865" s="76">
        <v>0.18157424303379399</v>
      </c>
      <c r="G2865" s="42">
        <v>7.3016749846492299E-2</v>
      </c>
      <c r="H2865" s="42">
        <v>1.80676691009997E-3</v>
      </c>
      <c r="I2865" s="76">
        <v>0.65010308439618203</v>
      </c>
      <c r="J2865" s="85">
        <v>1045.3</v>
      </c>
      <c r="K2865" s="85">
        <v>8.1</v>
      </c>
      <c r="L2865" s="85">
        <v>1061</v>
      </c>
      <c r="M2865" s="85">
        <v>16</v>
      </c>
      <c r="N2865" s="85">
        <v>1014</v>
      </c>
      <c r="O2865" s="85">
        <v>25</v>
      </c>
      <c r="P2865" s="80"/>
      <c r="Q2865" s="85">
        <v>1063</v>
      </c>
      <c r="R2865" s="85">
        <v>16</v>
      </c>
      <c r="S2865" s="79"/>
      <c r="T2865" s="80">
        <f t="shared" si="138"/>
        <v>1.4797360980207395</v>
      </c>
      <c r="U2865" s="80">
        <f t="shared" si="139"/>
        <v>4.4297832233741747</v>
      </c>
    </row>
    <row r="2866" spans="1:21">
      <c r="A2866" s="65" t="s">
        <v>3178</v>
      </c>
      <c r="B2866" s="44">
        <v>80.425037141917699</v>
      </c>
      <c r="C2866" s="44">
        <v>2.6174238644044299</v>
      </c>
      <c r="D2866" s="75"/>
      <c r="E2866" s="76">
        <v>5.4770626813260899</v>
      </c>
      <c r="F2866" s="76">
        <v>0.138839814658479</v>
      </c>
      <c r="G2866" s="42">
        <v>7.2993466083397296E-2</v>
      </c>
      <c r="H2866" s="42">
        <v>1.7821583956031499E-3</v>
      </c>
      <c r="I2866" s="76">
        <v>-7.4455854651384601E-2</v>
      </c>
      <c r="J2866" s="85">
        <v>1058.7</v>
      </c>
      <c r="K2866" s="85">
        <v>12</v>
      </c>
      <c r="L2866" s="85">
        <v>1081.0999999999999</v>
      </c>
      <c r="M2866" s="85">
        <v>12.6</v>
      </c>
      <c r="N2866" s="85">
        <v>1012.9</v>
      </c>
      <c r="O2866" s="85">
        <v>24.7</v>
      </c>
      <c r="P2866" s="80"/>
      <c r="Q2866" s="85">
        <v>1083.4000000000001</v>
      </c>
      <c r="R2866" s="85">
        <v>12.6</v>
      </c>
      <c r="S2866" s="79"/>
      <c r="T2866" s="80">
        <f t="shared" si="138"/>
        <v>2.0719637406345264</v>
      </c>
      <c r="U2866" s="80">
        <f t="shared" si="139"/>
        <v>6.3083896031819382</v>
      </c>
    </row>
    <row r="2867" spans="1:21">
      <c r="A2867" s="35" t="s">
        <v>3179</v>
      </c>
      <c r="B2867" s="44">
        <v>80.732023853599003</v>
      </c>
      <c r="C2867" s="44">
        <v>2.7259453853473099</v>
      </c>
      <c r="D2867" s="79"/>
      <c r="E2867" s="76">
        <v>5.7288760474073603</v>
      </c>
      <c r="F2867" s="76">
        <v>0.209057008532051</v>
      </c>
      <c r="G2867" s="42">
        <v>7.5097776836391905E-2</v>
      </c>
      <c r="H2867" s="42">
        <v>1.9792850622741198E-3</v>
      </c>
      <c r="I2867" s="76">
        <v>0.33259616252906299</v>
      </c>
      <c r="J2867" s="85">
        <v>1048</v>
      </c>
      <c r="K2867" s="85">
        <v>12</v>
      </c>
      <c r="L2867" s="85">
        <v>1037</v>
      </c>
      <c r="M2867" s="85">
        <v>17</v>
      </c>
      <c r="N2867" s="85">
        <v>1070</v>
      </c>
      <c r="O2867" s="85">
        <v>26</v>
      </c>
      <c r="P2867" s="80"/>
      <c r="Q2867" s="85">
        <v>1036</v>
      </c>
      <c r="R2867" s="85">
        <v>17</v>
      </c>
      <c r="S2867" s="79"/>
      <c r="T2867" s="80">
        <f t="shared" si="138"/>
        <v>-1.0607521697203472</v>
      </c>
      <c r="U2867" s="80">
        <f t="shared" si="139"/>
        <v>-3.182256509161042</v>
      </c>
    </row>
    <row r="2868" spans="1:21" ht="15.75">
      <c r="A2868" s="65" t="s">
        <v>3180</v>
      </c>
      <c r="B2868" s="36">
        <v>80.755715001240105</v>
      </c>
      <c r="C2868" s="36">
        <v>2.6396123983669102</v>
      </c>
      <c r="D2868" s="79"/>
      <c r="E2868" s="70">
        <v>5.6226782936044399</v>
      </c>
      <c r="F2868" s="70">
        <v>0.12821420454298901</v>
      </c>
      <c r="G2868" s="45">
        <v>7.4235775451335806E-2</v>
      </c>
      <c r="H2868" s="45">
        <v>2.2696646990214898E-3</v>
      </c>
      <c r="I2868" s="76">
        <v>0.31213803035482501</v>
      </c>
      <c r="J2868" s="85">
        <v>1052.5999999999999</v>
      </c>
      <c r="K2868" s="85">
        <v>10.5</v>
      </c>
      <c r="L2868" s="85">
        <v>1055.2</v>
      </c>
      <c r="M2868" s="85">
        <v>11.1</v>
      </c>
      <c r="N2868" s="85">
        <v>1047.0999999999999</v>
      </c>
      <c r="O2868" s="85">
        <v>30.8</v>
      </c>
      <c r="P2868" s="86"/>
      <c r="Q2868" s="85">
        <v>1056</v>
      </c>
      <c r="R2868" s="85">
        <v>10</v>
      </c>
      <c r="S2868" s="79"/>
      <c r="T2868" s="80">
        <f t="shared" si="138"/>
        <v>0.24639878695983095</v>
      </c>
      <c r="U2868" s="80">
        <f t="shared" si="139"/>
        <v>0.76762699014406144</v>
      </c>
    </row>
    <row r="2869" spans="1:21">
      <c r="A2869" s="35" t="s">
        <v>3181</v>
      </c>
      <c r="B2869" s="44">
        <v>80.798808202163698</v>
      </c>
      <c r="C2869" s="44">
        <v>2.6690146348000101</v>
      </c>
      <c r="D2869" s="79"/>
      <c r="E2869" s="76">
        <v>5.6804367803517701</v>
      </c>
      <c r="F2869" s="76">
        <v>0.20243112276869599</v>
      </c>
      <c r="G2869" s="42">
        <v>7.5094110065318506E-2</v>
      </c>
      <c r="H2869" s="42">
        <v>1.9415931312110201E-3</v>
      </c>
      <c r="I2869" s="76">
        <v>0.34516014170627801</v>
      </c>
      <c r="J2869" s="85">
        <v>1053</v>
      </c>
      <c r="K2869" s="85">
        <v>12</v>
      </c>
      <c r="L2869" s="85">
        <v>1045</v>
      </c>
      <c r="M2869" s="85">
        <v>17</v>
      </c>
      <c r="N2869" s="85">
        <v>1070</v>
      </c>
      <c r="O2869" s="85">
        <v>26</v>
      </c>
      <c r="P2869" s="80"/>
      <c r="Q2869" s="85">
        <v>1044</v>
      </c>
      <c r="R2869" s="85">
        <v>17</v>
      </c>
      <c r="S2869" s="79"/>
      <c r="T2869" s="80">
        <f t="shared" si="138"/>
        <v>-0.76555023923444976</v>
      </c>
      <c r="U2869" s="80">
        <f t="shared" si="139"/>
        <v>-2.3923444976076556</v>
      </c>
    </row>
    <row r="2870" spans="1:21">
      <c r="A2870" s="65" t="s">
        <v>3182</v>
      </c>
      <c r="B2870" s="81">
        <v>80.887274906489907</v>
      </c>
      <c r="C2870" s="81">
        <v>2.6253488627619501</v>
      </c>
      <c r="D2870" s="82"/>
      <c r="E2870" s="83">
        <v>5.6293824145935503</v>
      </c>
      <c r="F2870" s="83">
        <v>0.17828444325345999</v>
      </c>
      <c r="G2870" s="84">
        <v>7.5886999658586293E-2</v>
      </c>
      <c r="H2870" s="84">
        <v>2.1647275346475098E-3</v>
      </c>
      <c r="I2870" s="83">
        <v>0.42597150668419298</v>
      </c>
      <c r="J2870" s="87">
        <v>1066.2</v>
      </c>
      <c r="K2870" s="87">
        <v>10.7</v>
      </c>
      <c r="L2870" s="87">
        <v>1054.0999999999999</v>
      </c>
      <c r="M2870" s="87">
        <v>15.4</v>
      </c>
      <c r="N2870" s="87">
        <v>1091.2</v>
      </c>
      <c r="O2870" s="87">
        <v>28.6</v>
      </c>
      <c r="P2870" s="80"/>
      <c r="Q2870" s="87">
        <v>1052.4000000000001</v>
      </c>
      <c r="R2870" s="87">
        <v>15.4</v>
      </c>
      <c r="S2870" s="79"/>
      <c r="T2870" s="80">
        <f t="shared" si="138"/>
        <v>-1.1478986813395444</v>
      </c>
      <c r="U2870" s="80">
        <f t="shared" si="139"/>
        <v>-3.5195901717104774</v>
      </c>
    </row>
    <row r="2871" spans="1:21">
      <c r="A2871" s="35" t="s">
        <v>3183</v>
      </c>
      <c r="B2871" s="44">
        <v>80.982683725179598</v>
      </c>
      <c r="C2871" s="44">
        <v>2.66678151565428</v>
      </c>
      <c r="D2871" s="79"/>
      <c r="E2871" s="76">
        <v>5.6151148021327497</v>
      </c>
      <c r="F2871" s="76">
        <v>0.20802247330538901</v>
      </c>
      <c r="G2871" s="42">
        <v>7.5951178348350995E-2</v>
      </c>
      <c r="H2871" s="42">
        <v>2.4520942057268901E-3</v>
      </c>
      <c r="I2871" s="76">
        <v>0.453522430450021</v>
      </c>
      <c r="J2871" s="85">
        <v>1068</v>
      </c>
      <c r="K2871" s="85">
        <v>12</v>
      </c>
      <c r="L2871" s="85">
        <v>1057</v>
      </c>
      <c r="M2871" s="85">
        <v>18</v>
      </c>
      <c r="N2871" s="85">
        <v>1093</v>
      </c>
      <c r="O2871" s="85">
        <v>32</v>
      </c>
      <c r="P2871" s="80"/>
      <c r="Q2871" s="85">
        <v>1055</v>
      </c>
      <c r="R2871" s="85">
        <v>18</v>
      </c>
      <c r="S2871" s="79"/>
      <c r="T2871" s="80">
        <f t="shared" si="138"/>
        <v>-1.0406811731315044</v>
      </c>
      <c r="U2871" s="80">
        <f t="shared" si="139"/>
        <v>-3.4058656575212871</v>
      </c>
    </row>
    <row r="2872" spans="1:21">
      <c r="A2872" s="65" t="s">
        <v>3184</v>
      </c>
      <c r="B2872" s="44">
        <v>82.674236848289397</v>
      </c>
      <c r="C2872" s="44">
        <v>2.6527198887774999</v>
      </c>
      <c r="D2872" s="79"/>
      <c r="E2872" s="76">
        <v>5.6542568930036499</v>
      </c>
      <c r="F2872" s="76">
        <v>0.18073975018143101</v>
      </c>
      <c r="G2872" s="42">
        <v>7.3489498473027798E-2</v>
      </c>
      <c r="H2872" s="42">
        <v>1.9832768805207799E-3</v>
      </c>
      <c r="I2872" s="76">
        <v>0.47202929202121002</v>
      </c>
      <c r="J2872" s="85">
        <v>1042.3</v>
      </c>
      <c r="K2872" s="85">
        <v>10</v>
      </c>
      <c r="L2872" s="85">
        <v>1050</v>
      </c>
      <c r="M2872" s="85">
        <v>15</v>
      </c>
      <c r="N2872" s="85">
        <v>1027</v>
      </c>
      <c r="O2872" s="85">
        <v>27</v>
      </c>
      <c r="P2872" s="80"/>
      <c r="Q2872" s="85">
        <v>1051</v>
      </c>
      <c r="R2872" s="85">
        <v>15</v>
      </c>
      <c r="S2872" s="79"/>
      <c r="T2872" s="80">
        <f t="shared" si="138"/>
        <v>0.73333333333333761</v>
      </c>
      <c r="U2872" s="80">
        <f t="shared" si="139"/>
        <v>2.1904761904761907</v>
      </c>
    </row>
    <row r="2873" spans="1:21">
      <c r="A2873" s="35" t="s">
        <v>3185</v>
      </c>
      <c r="B2873" s="44">
        <v>83.308227830707906</v>
      </c>
      <c r="C2873" s="44">
        <v>2.7411733289821401</v>
      </c>
      <c r="D2873" s="75"/>
      <c r="E2873" s="76">
        <v>5.6346429798484099</v>
      </c>
      <c r="F2873" s="76">
        <v>0.160861036399993</v>
      </c>
      <c r="G2873" s="42">
        <v>7.3031579222557305E-2</v>
      </c>
      <c r="H2873" s="42">
        <v>3.1829093912612398E-3</v>
      </c>
      <c r="I2873" s="76">
        <v>0.17963034412593501</v>
      </c>
      <c r="J2873" s="85">
        <v>1040.5</v>
      </c>
      <c r="K2873" s="85">
        <v>15.5</v>
      </c>
      <c r="L2873" s="85">
        <v>1053.2</v>
      </c>
      <c r="M2873" s="85">
        <v>13.9</v>
      </c>
      <c r="N2873" s="85">
        <v>1013.9</v>
      </c>
      <c r="O2873" s="85">
        <v>44.2</v>
      </c>
      <c r="P2873" s="80"/>
      <c r="Q2873" s="85">
        <v>1054.9000000000001</v>
      </c>
      <c r="R2873" s="85">
        <v>13.9</v>
      </c>
      <c r="S2873" s="79"/>
      <c r="T2873" s="80">
        <f t="shared" si="138"/>
        <v>1.2058488416255266</v>
      </c>
      <c r="U2873" s="80">
        <f t="shared" si="139"/>
        <v>3.7314849981010321</v>
      </c>
    </row>
    <row r="2874" spans="1:21">
      <c r="A2874" s="65" t="s">
        <v>3186</v>
      </c>
      <c r="B2874" s="44">
        <v>2.6405823815009599</v>
      </c>
      <c r="C2874" s="44">
        <v>80.869893703434798</v>
      </c>
      <c r="D2874" s="75"/>
      <c r="E2874" s="76">
        <v>5.6124558850121202</v>
      </c>
      <c r="F2874" s="76">
        <v>0.14719062681800299</v>
      </c>
      <c r="G2874" s="42">
        <v>7.6317254035442497E-2</v>
      </c>
      <c r="H2874" s="42">
        <v>1.79010608954899E-3</v>
      </c>
      <c r="I2874" s="76">
        <v>0.26384899734902301</v>
      </c>
      <c r="J2874" s="85">
        <v>1072</v>
      </c>
      <c r="K2874" s="85">
        <v>10</v>
      </c>
      <c r="L2874" s="85">
        <v>1057</v>
      </c>
      <c r="M2874" s="85">
        <v>13</v>
      </c>
      <c r="N2874" s="85">
        <v>1102</v>
      </c>
      <c r="O2874" s="85">
        <v>23</v>
      </c>
      <c r="P2874" s="80"/>
      <c r="Q2874" s="85">
        <v>1055</v>
      </c>
      <c r="R2874" s="85">
        <v>13</v>
      </c>
      <c r="S2874" s="79"/>
      <c r="T2874" s="80">
        <f t="shared" si="138"/>
        <v>-1.4191106906338695</v>
      </c>
      <c r="U2874" s="80">
        <f t="shared" si="139"/>
        <v>-4.2573320719016081</v>
      </c>
    </row>
    <row r="2875" spans="1:21">
      <c r="A2875" s="35" t="s">
        <v>3187</v>
      </c>
      <c r="B2875" s="44">
        <v>2.6861292677163102</v>
      </c>
      <c r="C2875" s="44">
        <v>80.336337370788101</v>
      </c>
      <c r="D2875" s="75"/>
      <c r="E2875" s="76">
        <v>5.6008251521640204</v>
      </c>
      <c r="F2875" s="76">
        <v>0.20222173002077301</v>
      </c>
      <c r="G2875" s="42">
        <v>7.63790460629689E-2</v>
      </c>
      <c r="H2875" s="42">
        <v>2.7929123431733498E-3</v>
      </c>
      <c r="I2875" s="76">
        <v>0.44433980574398901</v>
      </c>
      <c r="J2875" s="85">
        <v>1074</v>
      </c>
      <c r="K2875" s="85">
        <v>13</v>
      </c>
      <c r="L2875" s="85">
        <v>1059</v>
      </c>
      <c r="M2875" s="85">
        <v>18</v>
      </c>
      <c r="N2875" s="85">
        <v>1104</v>
      </c>
      <c r="O2875" s="85">
        <v>37</v>
      </c>
      <c r="P2875" s="80"/>
      <c r="Q2875" s="85">
        <v>1057</v>
      </c>
      <c r="R2875" s="85">
        <v>18</v>
      </c>
      <c r="S2875" s="79"/>
      <c r="T2875" s="80">
        <f t="shared" si="138"/>
        <v>-1.41643059490085</v>
      </c>
      <c r="U2875" s="80">
        <f t="shared" si="139"/>
        <v>-4.2492917847025495</v>
      </c>
    </row>
    <row r="2876" spans="1:21">
      <c r="A2876" s="65" t="s">
        <v>3188</v>
      </c>
      <c r="B2876" s="44">
        <v>2.6883646875190799</v>
      </c>
      <c r="C2876" s="44">
        <v>80.679290176750499</v>
      </c>
      <c r="D2876" s="75"/>
      <c r="E2876" s="76">
        <v>5.5797983190189004</v>
      </c>
      <c r="F2876" s="76">
        <v>0.186285412106346</v>
      </c>
      <c r="G2876" s="42">
        <v>7.5442630130542407E-2</v>
      </c>
      <c r="H2876" s="42">
        <v>2.93232742717567E-3</v>
      </c>
      <c r="I2876" s="76">
        <v>0.292126406819817</v>
      </c>
      <c r="J2876" s="85">
        <v>1068</v>
      </c>
      <c r="K2876" s="85">
        <v>14</v>
      </c>
      <c r="L2876" s="85">
        <v>1063</v>
      </c>
      <c r="M2876" s="85">
        <v>16</v>
      </c>
      <c r="N2876" s="85">
        <v>1079</v>
      </c>
      <c r="O2876" s="85">
        <v>39</v>
      </c>
      <c r="P2876" s="80"/>
      <c r="Q2876" s="85">
        <v>1062</v>
      </c>
      <c r="R2876" s="85">
        <v>16</v>
      </c>
      <c r="S2876" s="79"/>
      <c r="T2876" s="80">
        <f t="shared" si="138"/>
        <v>-0.47036688617121353</v>
      </c>
      <c r="U2876" s="80">
        <f t="shared" si="139"/>
        <v>-1.5051740357478833</v>
      </c>
    </row>
    <row r="2877" spans="1:21">
      <c r="A2877" s="35" t="s">
        <v>3189</v>
      </c>
      <c r="B2877" s="44">
        <v>2.6960654866694198</v>
      </c>
      <c r="C2877" s="44">
        <v>80.959626650944401</v>
      </c>
      <c r="D2877" s="75"/>
      <c r="E2877" s="76">
        <v>5.6970861440081801</v>
      </c>
      <c r="F2877" s="76">
        <v>0.20508017613514401</v>
      </c>
      <c r="G2877" s="42">
        <v>7.4420516664592304E-2</v>
      </c>
      <c r="H2877" s="42">
        <v>2.3821395166395199E-3</v>
      </c>
      <c r="I2877" s="76">
        <v>0.51856691381884401</v>
      </c>
      <c r="J2877" s="85">
        <v>1046</v>
      </c>
      <c r="K2877" s="85">
        <v>11</v>
      </c>
      <c r="L2877" s="85">
        <v>1042</v>
      </c>
      <c r="M2877" s="85">
        <v>17</v>
      </c>
      <c r="N2877" s="85">
        <v>1052</v>
      </c>
      <c r="O2877" s="85">
        <v>32</v>
      </c>
      <c r="P2877" s="80"/>
      <c r="Q2877" s="85">
        <v>1042</v>
      </c>
      <c r="R2877" s="85">
        <v>17</v>
      </c>
      <c r="S2877" s="79"/>
      <c r="T2877" s="80">
        <f t="shared" si="138"/>
        <v>-0.38387715930902111</v>
      </c>
      <c r="U2877" s="80">
        <f t="shared" si="139"/>
        <v>-0.95969289827255266</v>
      </c>
    </row>
    <row r="2878" spans="1:21">
      <c r="A2878" s="65" t="s">
        <v>3190</v>
      </c>
      <c r="B2878" s="44">
        <v>77.545907033337699</v>
      </c>
      <c r="C2878" s="44">
        <v>2.5651388660710301</v>
      </c>
      <c r="D2878" s="79"/>
      <c r="E2878" s="76">
        <v>5.2061742523899701</v>
      </c>
      <c r="F2878" s="76">
        <v>0.21784467377047601</v>
      </c>
      <c r="G2878" s="42">
        <v>7.4048268383890198E-2</v>
      </c>
      <c r="H2878" s="42">
        <v>2.0621972186150501E-3</v>
      </c>
      <c r="I2878" s="76">
        <v>0.39793563791775</v>
      </c>
      <c r="J2878" s="85">
        <v>1102</v>
      </c>
      <c r="K2878" s="85">
        <v>13</v>
      </c>
      <c r="L2878" s="85">
        <v>1133</v>
      </c>
      <c r="M2878" s="85">
        <v>22</v>
      </c>
      <c r="N2878" s="85">
        <v>1042</v>
      </c>
      <c r="O2878" s="85">
        <v>28</v>
      </c>
      <c r="P2878" s="80"/>
      <c r="Q2878" s="85">
        <v>1137</v>
      </c>
      <c r="R2878" s="85">
        <v>22</v>
      </c>
      <c r="S2878" s="79"/>
      <c r="T2878" s="80">
        <f t="shared" si="138"/>
        <v>2.7360988526037069</v>
      </c>
      <c r="U2878" s="80">
        <f t="shared" si="139"/>
        <v>8.0317740511915279</v>
      </c>
    </row>
    <row r="2879" spans="1:21">
      <c r="A2879" s="35" t="s">
        <v>3191</v>
      </c>
      <c r="B2879" s="44">
        <v>78.104992759271397</v>
      </c>
      <c r="C2879" s="44">
        <v>2.6719042392368499</v>
      </c>
      <c r="D2879" s="75"/>
      <c r="E2879" s="76">
        <v>5.4282623197139399</v>
      </c>
      <c r="F2879" s="76">
        <v>0.19969233132231801</v>
      </c>
      <c r="G2879" s="42">
        <v>7.4931362714094202E-2</v>
      </c>
      <c r="H2879" s="42">
        <v>2.3545583031215501E-3</v>
      </c>
      <c r="I2879" s="76">
        <v>0.526427294754237</v>
      </c>
      <c r="J2879" s="85">
        <v>1081.9000000000001</v>
      </c>
      <c r="K2879" s="85">
        <v>11.2</v>
      </c>
      <c r="L2879" s="85">
        <v>1090</v>
      </c>
      <c r="M2879" s="85">
        <v>18.399999999999999</v>
      </c>
      <c r="N2879" s="85">
        <v>1065.8</v>
      </c>
      <c r="O2879" s="85">
        <v>31.6</v>
      </c>
      <c r="P2879" s="80"/>
      <c r="Q2879" s="85">
        <v>1091.0999999999999</v>
      </c>
      <c r="R2879" s="85">
        <v>18.5</v>
      </c>
      <c r="S2879" s="79"/>
      <c r="T2879" s="80">
        <f t="shared" si="138"/>
        <v>0.74311926605503753</v>
      </c>
      <c r="U2879" s="80">
        <f t="shared" si="139"/>
        <v>2.2201834862385361</v>
      </c>
    </row>
    <row r="2880" spans="1:21">
      <c r="A2880" s="65" t="s">
        <v>3192</v>
      </c>
      <c r="B2880" s="44">
        <v>78.624233820120097</v>
      </c>
      <c r="C2880" s="44">
        <v>2.5845009301890798</v>
      </c>
      <c r="D2880" s="75"/>
      <c r="E2880" s="76">
        <v>5.5910330792732301</v>
      </c>
      <c r="F2880" s="76">
        <v>0.102562701647124</v>
      </c>
      <c r="G2880" s="42">
        <v>7.5631727503356505E-2</v>
      </c>
      <c r="H2880" s="42">
        <v>3.7878189706860399E-3</v>
      </c>
      <c r="I2880" s="76">
        <v>0.35499281881856398</v>
      </c>
      <c r="J2880" s="85">
        <v>1068.5</v>
      </c>
      <c r="K2880" s="85">
        <v>15.5</v>
      </c>
      <c r="L2880" s="85">
        <v>1060.73</v>
      </c>
      <c r="M2880" s="85">
        <v>8.9700000000000006</v>
      </c>
      <c r="N2880" s="85">
        <v>1084.4000000000001</v>
      </c>
      <c r="O2880" s="85">
        <v>50.2</v>
      </c>
      <c r="P2880" s="80"/>
      <c r="Q2880" s="85">
        <v>1059.6500000000001</v>
      </c>
      <c r="R2880" s="85">
        <v>8.9600000000000009</v>
      </c>
      <c r="S2880" s="79"/>
      <c r="T2880" s="80">
        <f t="shared" si="138"/>
        <v>-0.73251440046005878</v>
      </c>
      <c r="U2880" s="80">
        <f t="shared" si="139"/>
        <v>-2.2314820925211953</v>
      </c>
    </row>
    <row r="2881" spans="1:21">
      <c r="A2881" s="35" t="s">
        <v>3193</v>
      </c>
      <c r="B2881" s="44">
        <v>78.758303327914007</v>
      </c>
      <c r="C2881" s="44">
        <v>2.6504229129649199</v>
      </c>
      <c r="D2881" s="79"/>
      <c r="E2881" s="76">
        <v>5.57670724837853</v>
      </c>
      <c r="F2881" s="76">
        <v>0.190471798228945</v>
      </c>
      <c r="G2881" s="42">
        <v>7.52503933672624E-2</v>
      </c>
      <c r="H2881" s="42">
        <v>2.4941882511468798E-3</v>
      </c>
      <c r="I2881" s="76">
        <v>0.255495424051493</v>
      </c>
      <c r="J2881" s="85">
        <v>1067</v>
      </c>
      <c r="K2881" s="85">
        <v>14</v>
      </c>
      <c r="L2881" s="85">
        <v>1063</v>
      </c>
      <c r="M2881" s="85">
        <v>17</v>
      </c>
      <c r="N2881" s="85">
        <v>1074</v>
      </c>
      <c r="O2881" s="85">
        <v>33</v>
      </c>
      <c r="P2881" s="80"/>
      <c r="Q2881" s="85">
        <v>1063</v>
      </c>
      <c r="R2881" s="85">
        <v>17</v>
      </c>
      <c r="S2881" s="79"/>
      <c r="T2881" s="80">
        <f t="shared" si="138"/>
        <v>-0.37629350893697083</v>
      </c>
      <c r="U2881" s="80">
        <f t="shared" si="139"/>
        <v>-1.03480714957667</v>
      </c>
    </row>
    <row r="2882" spans="1:21">
      <c r="A2882" s="65" t="s">
        <v>3194</v>
      </c>
      <c r="B2882" s="44">
        <v>79.592401975604304</v>
      </c>
      <c r="C2882" s="44">
        <v>2.8650522121994402</v>
      </c>
      <c r="D2882" s="75"/>
      <c r="E2882" s="76">
        <v>5.6332890264501998</v>
      </c>
      <c r="F2882" s="76">
        <v>0.21171829467879999</v>
      </c>
      <c r="G2882" s="42">
        <v>7.4622123083149694E-2</v>
      </c>
      <c r="H2882" s="42">
        <v>5.3799869569071002E-3</v>
      </c>
      <c r="I2882" s="76">
        <v>0.62597251850844804</v>
      </c>
      <c r="J2882" s="85">
        <v>1054.7</v>
      </c>
      <c r="K2882" s="85">
        <v>18.600000000000001</v>
      </c>
      <c r="L2882" s="85">
        <v>1053.4000000000001</v>
      </c>
      <c r="M2882" s="85">
        <v>18.3</v>
      </c>
      <c r="N2882" s="85">
        <v>1057.4000000000001</v>
      </c>
      <c r="O2882" s="85">
        <v>72.599999999999994</v>
      </c>
      <c r="P2882" s="80"/>
      <c r="Q2882" s="85">
        <v>1053</v>
      </c>
      <c r="R2882" s="85">
        <v>18</v>
      </c>
      <c r="S2882" s="79"/>
      <c r="T2882" s="80">
        <f t="shared" si="138"/>
        <v>-0.1234099107651371</v>
      </c>
      <c r="U2882" s="80">
        <f t="shared" si="139"/>
        <v>-0.37972280235428135</v>
      </c>
    </row>
    <row r="2883" spans="1:21">
      <c r="A2883" s="35" t="s">
        <v>3195</v>
      </c>
      <c r="B2883" s="44">
        <v>79.601052132804696</v>
      </c>
      <c r="C2883" s="44">
        <v>2.6455411314396602</v>
      </c>
      <c r="D2883" s="75"/>
      <c r="E2883" s="76">
        <v>5.6253309062354804</v>
      </c>
      <c r="F2883" s="76">
        <v>0.13429085156902301</v>
      </c>
      <c r="G2883" s="42">
        <v>7.3430612947638405E-2</v>
      </c>
      <c r="H2883" s="42">
        <v>3.0494237404537E-3</v>
      </c>
      <c r="I2883" s="76">
        <v>0.24058507750149499</v>
      </c>
      <c r="J2883" s="85">
        <v>1045.0999999999999</v>
      </c>
      <c r="K2883" s="85">
        <v>13.9</v>
      </c>
      <c r="L2883" s="85">
        <v>1054.8</v>
      </c>
      <c r="M2883" s="85">
        <v>11.6</v>
      </c>
      <c r="N2883" s="85">
        <v>1025</v>
      </c>
      <c r="O2883" s="85">
        <v>42</v>
      </c>
      <c r="P2883" s="80"/>
      <c r="Q2883" s="85">
        <v>1056.0999999999999</v>
      </c>
      <c r="R2883" s="85">
        <v>11.6</v>
      </c>
      <c r="S2883" s="79"/>
      <c r="T2883" s="80">
        <f t="shared" si="138"/>
        <v>0.91960561243838135</v>
      </c>
      <c r="U2883" s="80">
        <f t="shared" si="139"/>
        <v>2.8251801289343912</v>
      </c>
    </row>
    <row r="2884" spans="1:21">
      <c r="A2884" s="65" t="s">
        <v>3196</v>
      </c>
      <c r="B2884" s="78">
        <v>79.628341913829402</v>
      </c>
      <c r="C2884" s="78">
        <v>2.6597778974478601</v>
      </c>
      <c r="D2884" s="79"/>
      <c r="E2884" s="77">
        <v>5.6048082151780596</v>
      </c>
      <c r="F2884" s="77">
        <v>0.16500742730432999</v>
      </c>
      <c r="G2884" s="74">
        <v>7.5916301198869302E-2</v>
      </c>
      <c r="H2884" s="74">
        <v>2.29535694158835E-3</v>
      </c>
      <c r="I2884" s="76">
        <v>0.58044678601712496</v>
      </c>
      <c r="J2884" s="85">
        <v>1069.4000000000001</v>
      </c>
      <c r="K2884" s="85">
        <v>9.0500000000000007</v>
      </c>
      <c r="L2884" s="85">
        <v>1058.3</v>
      </c>
      <c r="M2884" s="85">
        <v>14.4</v>
      </c>
      <c r="N2884" s="85">
        <v>1092.0999999999999</v>
      </c>
      <c r="O2884" s="85">
        <v>30.3</v>
      </c>
      <c r="P2884" s="80"/>
      <c r="Q2884" s="85">
        <v>1056.8</v>
      </c>
      <c r="R2884" s="85">
        <v>9.1</v>
      </c>
      <c r="S2884" s="79"/>
      <c r="T2884" s="80">
        <f t="shared" si="138"/>
        <v>-1.0488519323443386</v>
      </c>
      <c r="U2884" s="80">
        <f t="shared" si="139"/>
        <v>-3.1938013795710063</v>
      </c>
    </row>
    <row r="2885" spans="1:21">
      <c r="A2885" s="35" t="s">
        <v>3197</v>
      </c>
      <c r="B2885" s="44">
        <v>79.798022780985093</v>
      </c>
      <c r="C2885" s="44">
        <v>2.6514808061042099</v>
      </c>
      <c r="D2885" s="75"/>
      <c r="E2885" s="76">
        <v>5.6421725522853903</v>
      </c>
      <c r="F2885" s="76">
        <v>0.22250298426357101</v>
      </c>
      <c r="G2885" s="42">
        <v>7.5497976632870306E-2</v>
      </c>
      <c r="H2885" s="42">
        <v>4.7154717043451097E-3</v>
      </c>
      <c r="I2885" s="76">
        <v>0.44729875420834497</v>
      </c>
      <c r="J2885" s="85">
        <v>1061.3</v>
      </c>
      <c r="K2885" s="85">
        <v>18.8</v>
      </c>
      <c r="L2885" s="85">
        <v>1051.9000000000001</v>
      </c>
      <c r="M2885" s="85">
        <v>19.100000000000001</v>
      </c>
      <c r="N2885" s="85">
        <v>1080.9000000000001</v>
      </c>
      <c r="O2885" s="85">
        <v>62.7</v>
      </c>
      <c r="P2885" s="80"/>
      <c r="Q2885" s="85">
        <v>1051</v>
      </c>
      <c r="R2885" s="85">
        <v>19</v>
      </c>
      <c r="S2885" s="79"/>
      <c r="T2885" s="80">
        <f t="shared" si="138"/>
        <v>-0.8936210666413027</v>
      </c>
      <c r="U2885" s="80">
        <f t="shared" si="139"/>
        <v>-2.756916056659378</v>
      </c>
    </row>
    <row r="2886" spans="1:21">
      <c r="A2886" s="65" t="s">
        <v>3198</v>
      </c>
      <c r="B2886" s="44">
        <v>79.839919976560594</v>
      </c>
      <c r="C2886" s="44">
        <v>2.62775699376889</v>
      </c>
      <c r="D2886" s="75"/>
      <c r="E2886" s="76">
        <v>5.6318811265190902</v>
      </c>
      <c r="F2886" s="76">
        <v>0.16268506616072301</v>
      </c>
      <c r="G2886" s="42">
        <v>7.6243877960798206E-2</v>
      </c>
      <c r="H2886" s="42">
        <v>3.8527127230288398E-3</v>
      </c>
      <c r="I2886" s="76">
        <v>-6.7117011427947307E-2</v>
      </c>
      <c r="J2886" s="85">
        <v>1069</v>
      </c>
      <c r="K2886" s="85">
        <v>19.8</v>
      </c>
      <c r="L2886" s="85">
        <v>1053.5999999999999</v>
      </c>
      <c r="M2886" s="85">
        <v>14</v>
      </c>
      <c r="N2886" s="85">
        <v>1100.5999999999999</v>
      </c>
      <c r="O2886" s="85">
        <v>50.5</v>
      </c>
      <c r="P2886" s="80"/>
      <c r="Q2886" s="85">
        <v>1052</v>
      </c>
      <c r="R2886" s="85">
        <v>14</v>
      </c>
      <c r="S2886" s="79"/>
      <c r="T2886" s="80">
        <f t="shared" si="138"/>
        <v>-1.4616552771450353</v>
      </c>
      <c r="U2886" s="80">
        <f t="shared" si="139"/>
        <v>-4.4608959757023543</v>
      </c>
    </row>
    <row r="2887" spans="1:21">
      <c r="A2887" s="35" t="s">
        <v>3199</v>
      </c>
      <c r="B2887" s="44">
        <v>79.871920769482998</v>
      </c>
      <c r="C2887" s="44">
        <v>2.7070941939174999</v>
      </c>
      <c r="D2887" s="75"/>
      <c r="E2887" s="76">
        <v>5.5970125664880399</v>
      </c>
      <c r="F2887" s="76">
        <v>0.126823399712369</v>
      </c>
      <c r="G2887" s="42">
        <v>7.3878462136178102E-2</v>
      </c>
      <c r="H2887" s="42">
        <v>1.5638182457942799E-3</v>
      </c>
      <c r="I2887" s="76">
        <v>0.43603858138676299</v>
      </c>
      <c r="J2887" s="85">
        <v>1052.4000000000001</v>
      </c>
      <c r="K2887" s="85">
        <v>7.6</v>
      </c>
      <c r="L2887" s="85">
        <v>1060</v>
      </c>
      <c r="M2887" s="85">
        <v>11</v>
      </c>
      <c r="N2887" s="85">
        <v>1037</v>
      </c>
      <c r="O2887" s="85">
        <v>21</v>
      </c>
      <c r="P2887" s="80"/>
      <c r="Q2887" s="85">
        <v>1061</v>
      </c>
      <c r="R2887" s="85">
        <v>11</v>
      </c>
      <c r="S2887" s="79"/>
      <c r="T2887" s="80">
        <f t="shared" si="138"/>
        <v>0.7169811320754631</v>
      </c>
      <c r="U2887" s="80">
        <f t="shared" si="139"/>
        <v>2.1698113207547167</v>
      </c>
    </row>
    <row r="2888" spans="1:21">
      <c r="A2888" s="65" t="s">
        <v>3200</v>
      </c>
      <c r="B2888" s="81">
        <v>79.925796280716995</v>
      </c>
      <c r="C2888" s="81">
        <v>2.6515394040197</v>
      </c>
      <c r="D2888" s="82"/>
      <c r="E2888" s="83">
        <v>5.6242749288653604</v>
      </c>
      <c r="F2888" s="83">
        <v>0.18478564711942499</v>
      </c>
      <c r="G2888" s="84">
        <v>7.50070392498733E-2</v>
      </c>
      <c r="H2888" s="84">
        <v>2.44409209077245E-3</v>
      </c>
      <c r="I2888" s="83">
        <v>0.50332081815593299</v>
      </c>
      <c r="J2888" s="87">
        <v>1059.0999999999999</v>
      </c>
      <c r="K2888" s="87">
        <v>10.7</v>
      </c>
      <c r="L2888" s="87">
        <v>1054.9000000000001</v>
      </c>
      <c r="M2888" s="87">
        <v>16</v>
      </c>
      <c r="N2888" s="87">
        <v>1067.8</v>
      </c>
      <c r="O2888" s="87">
        <v>32.799999999999997</v>
      </c>
      <c r="P2888" s="80"/>
      <c r="Q2888" s="87">
        <v>1054.4000000000001</v>
      </c>
      <c r="R2888" s="87">
        <v>16</v>
      </c>
      <c r="S2888" s="79"/>
      <c r="T2888" s="80">
        <f t="shared" si="138"/>
        <v>-0.39814200398140276</v>
      </c>
      <c r="U2888" s="80">
        <f t="shared" si="139"/>
        <v>-1.2228647265143486</v>
      </c>
    </row>
    <row r="2889" spans="1:21">
      <c r="A2889" s="35" t="s">
        <v>3201</v>
      </c>
      <c r="B2889" s="44">
        <v>79.947366398847805</v>
      </c>
      <c r="C2889" s="44">
        <v>2.7151685435132702</v>
      </c>
      <c r="D2889" s="75"/>
      <c r="E2889" s="76">
        <v>5.5968089143169903</v>
      </c>
      <c r="F2889" s="76">
        <v>0.189917305751931</v>
      </c>
      <c r="G2889" s="42">
        <v>7.5314481813096704E-2</v>
      </c>
      <c r="H2889" s="42">
        <v>4.1619840304081097E-3</v>
      </c>
      <c r="I2889" s="76">
        <v>0.453500259498194</v>
      </c>
      <c r="J2889" s="85">
        <v>1065.0999999999999</v>
      </c>
      <c r="K2889" s="85">
        <v>16.5</v>
      </c>
      <c r="L2889" s="85">
        <v>1059.7</v>
      </c>
      <c r="M2889" s="85">
        <v>16.600000000000001</v>
      </c>
      <c r="N2889" s="85">
        <v>1076</v>
      </c>
      <c r="O2889" s="85">
        <v>55.5</v>
      </c>
      <c r="P2889" s="80"/>
      <c r="Q2889" s="85">
        <v>1059</v>
      </c>
      <c r="R2889" s="85">
        <v>17</v>
      </c>
      <c r="S2889" s="79"/>
      <c r="T2889" s="80">
        <f t="shared" si="138"/>
        <v>-0.50957818250446951</v>
      </c>
      <c r="U2889" s="80">
        <f t="shared" si="139"/>
        <v>-1.5381711805227851</v>
      </c>
    </row>
    <row r="2890" spans="1:21">
      <c r="A2890" s="65" t="s">
        <v>3202</v>
      </c>
      <c r="B2890" s="44">
        <v>79.961477686888301</v>
      </c>
      <c r="C2890" s="44">
        <v>2.6667468711082898</v>
      </c>
      <c r="D2890" s="75"/>
      <c r="E2890" s="76">
        <v>5.6274924642825397</v>
      </c>
      <c r="F2890" s="76">
        <v>0.183713578533689</v>
      </c>
      <c r="G2890" s="42">
        <v>7.5156209166310203E-2</v>
      </c>
      <c r="H2890" s="42">
        <v>5.4266492070348697E-3</v>
      </c>
      <c r="I2890" s="76">
        <v>0.24580256276281801</v>
      </c>
      <c r="J2890" s="85">
        <v>1060.0999999999999</v>
      </c>
      <c r="K2890" s="85">
        <v>23.5</v>
      </c>
      <c r="L2890" s="85">
        <v>1054.4000000000001</v>
      </c>
      <c r="M2890" s="85">
        <v>15.9</v>
      </c>
      <c r="N2890" s="85">
        <v>1071.8</v>
      </c>
      <c r="O2890" s="85">
        <v>72.5</v>
      </c>
      <c r="P2890" s="80"/>
      <c r="Q2890" s="85">
        <v>1054</v>
      </c>
      <c r="R2890" s="85">
        <v>16</v>
      </c>
      <c r="S2890" s="79"/>
      <c r="T2890" s="80">
        <f t="shared" si="138"/>
        <v>-0.54059180576629529</v>
      </c>
      <c r="U2890" s="80">
        <f t="shared" si="139"/>
        <v>-1.6502276176024151</v>
      </c>
    </row>
    <row r="2891" spans="1:21">
      <c r="A2891" s="35" t="s">
        <v>3203</v>
      </c>
      <c r="B2891" s="44">
        <v>79.961923075955696</v>
      </c>
      <c r="C2891" s="44">
        <v>2.5996330370186098</v>
      </c>
      <c r="D2891" s="75"/>
      <c r="E2891" s="76">
        <v>5.6126982681877697</v>
      </c>
      <c r="F2891" s="76">
        <v>0.157721586269228</v>
      </c>
      <c r="G2891" s="42">
        <v>7.3854904276947603E-2</v>
      </c>
      <c r="H2891" s="42">
        <v>4.0753826195724001E-3</v>
      </c>
      <c r="I2891" s="76">
        <v>0.52331514105035604</v>
      </c>
      <c r="J2891" s="85">
        <v>1050.3</v>
      </c>
      <c r="K2891" s="85">
        <v>15.4</v>
      </c>
      <c r="L2891" s="85">
        <v>1057</v>
      </c>
      <c r="M2891" s="85">
        <v>13.7</v>
      </c>
      <c r="N2891" s="85">
        <v>1036.5999999999999</v>
      </c>
      <c r="O2891" s="85">
        <v>55.7</v>
      </c>
      <c r="P2891" s="80"/>
      <c r="Q2891" s="85">
        <v>1058</v>
      </c>
      <c r="R2891" s="85">
        <v>14</v>
      </c>
      <c r="S2891" s="79"/>
      <c r="T2891" s="80">
        <f t="shared" si="138"/>
        <v>0.63386944181646598</v>
      </c>
      <c r="U2891" s="80">
        <f t="shared" si="139"/>
        <v>1.9299905392620709</v>
      </c>
    </row>
    <row r="2892" spans="1:21">
      <c r="A2892" s="65" t="s">
        <v>3204</v>
      </c>
      <c r="B2892" s="44">
        <v>80.000568640690503</v>
      </c>
      <c r="C2892" s="44">
        <v>2.6748234786957301</v>
      </c>
      <c r="D2892" s="79"/>
      <c r="E2892" s="76">
        <v>5.6596985109800197</v>
      </c>
      <c r="F2892" s="76">
        <v>0.19918031211220599</v>
      </c>
      <c r="G2892" s="42">
        <v>7.4560275596933498E-2</v>
      </c>
      <c r="H2892" s="42">
        <v>2.01052348041382E-3</v>
      </c>
      <c r="I2892" s="76">
        <v>0.25802732942812501</v>
      </c>
      <c r="J2892" s="85">
        <v>1051</v>
      </c>
      <c r="K2892" s="85">
        <v>13</v>
      </c>
      <c r="L2892" s="85">
        <v>1049</v>
      </c>
      <c r="M2892" s="85">
        <v>17</v>
      </c>
      <c r="N2892" s="85">
        <v>1056</v>
      </c>
      <c r="O2892" s="85">
        <v>27</v>
      </c>
      <c r="P2892" s="80"/>
      <c r="Q2892" s="85">
        <v>1049</v>
      </c>
      <c r="R2892" s="85">
        <v>17</v>
      </c>
      <c r="S2892" s="79"/>
      <c r="T2892" s="80">
        <f t="shared" si="138"/>
        <v>-0.19065776930409914</v>
      </c>
      <c r="U2892" s="80">
        <f t="shared" si="139"/>
        <v>-0.66730219256434697</v>
      </c>
    </row>
    <row r="2893" spans="1:21">
      <c r="A2893" s="35" t="s">
        <v>3205</v>
      </c>
      <c r="B2893" s="44">
        <v>80.013835194357</v>
      </c>
      <c r="C2893" s="44">
        <v>2.6984608570345898</v>
      </c>
      <c r="D2893" s="75"/>
      <c r="E2893" s="76">
        <v>5.6002243487962904</v>
      </c>
      <c r="F2893" s="76">
        <v>0.126547159972279</v>
      </c>
      <c r="G2893" s="42">
        <v>7.55429154456288E-2</v>
      </c>
      <c r="H2893" s="42">
        <v>1.6209200484351999E-3</v>
      </c>
      <c r="I2893" s="76">
        <v>0.14909960772532399</v>
      </c>
      <c r="J2893" s="85">
        <v>1066.7</v>
      </c>
      <c r="K2893" s="85">
        <v>9.5</v>
      </c>
      <c r="L2893" s="85">
        <v>1059</v>
      </c>
      <c r="M2893" s="85">
        <v>11</v>
      </c>
      <c r="N2893" s="85">
        <v>1082</v>
      </c>
      <c r="O2893" s="85">
        <v>22</v>
      </c>
      <c r="P2893" s="80"/>
      <c r="Q2893" s="85">
        <v>1058</v>
      </c>
      <c r="R2893" s="85">
        <v>11</v>
      </c>
      <c r="S2893" s="79"/>
      <c r="T2893" s="80">
        <f t="shared" si="138"/>
        <v>-0.72710103871577392</v>
      </c>
      <c r="U2893" s="80">
        <f t="shared" si="139"/>
        <v>-2.1718602455146363</v>
      </c>
    </row>
    <row r="2894" spans="1:21">
      <c r="A2894" s="65" t="s">
        <v>3206</v>
      </c>
      <c r="B2894" s="44">
        <v>80.014044680870398</v>
      </c>
      <c r="C2894" s="44">
        <v>2.7111337493221299</v>
      </c>
      <c r="D2894" s="75"/>
      <c r="E2894" s="76">
        <v>5.5950517277563998</v>
      </c>
      <c r="F2894" s="76">
        <v>0.108329046671695</v>
      </c>
      <c r="G2894" s="42">
        <v>7.5644294488834599E-2</v>
      </c>
      <c r="H2894" s="42">
        <v>1.5458139955664401E-3</v>
      </c>
      <c r="I2894" s="76">
        <v>0.121344285840539</v>
      </c>
      <c r="J2894" s="85">
        <v>1068.0999999999999</v>
      </c>
      <c r="K2894" s="85">
        <v>8.6999999999999993</v>
      </c>
      <c r="L2894" s="85">
        <v>1060</v>
      </c>
      <c r="M2894" s="85">
        <v>9.5</v>
      </c>
      <c r="N2894" s="85">
        <v>1085</v>
      </c>
      <c r="O2894" s="85">
        <v>20</v>
      </c>
      <c r="P2894" s="80"/>
      <c r="Q2894" s="85">
        <v>1058.9000000000001</v>
      </c>
      <c r="R2894" s="85">
        <v>9.5</v>
      </c>
      <c r="S2894" s="79"/>
      <c r="T2894" s="80">
        <f t="shared" si="138"/>
        <v>-0.76415094339621781</v>
      </c>
      <c r="U2894" s="80">
        <f t="shared" si="139"/>
        <v>-2.358490566037736</v>
      </c>
    </row>
    <row r="2895" spans="1:21">
      <c r="A2895" s="35" t="s">
        <v>3207</v>
      </c>
      <c r="B2895" s="44">
        <v>80.041396526057895</v>
      </c>
      <c r="C2895" s="44">
        <v>2.6414123908824299</v>
      </c>
      <c r="D2895" s="79"/>
      <c r="E2895" s="76">
        <v>5.61812151044212</v>
      </c>
      <c r="F2895" s="76">
        <v>0.164343703888847</v>
      </c>
      <c r="G2895" s="42">
        <v>7.6464137392365905E-2</v>
      </c>
      <c r="H2895" s="42">
        <v>2.0939040875141098E-3</v>
      </c>
      <c r="I2895" s="76">
        <v>0.26500957794645302</v>
      </c>
      <c r="J2895" s="85">
        <v>1073</v>
      </c>
      <c r="K2895" s="85">
        <v>11</v>
      </c>
      <c r="L2895" s="85">
        <v>1056</v>
      </c>
      <c r="M2895" s="85">
        <v>14</v>
      </c>
      <c r="N2895" s="85">
        <v>1106</v>
      </c>
      <c r="O2895" s="85">
        <v>27</v>
      </c>
      <c r="P2895" s="80"/>
      <c r="Q2895" s="85">
        <v>1054</v>
      </c>
      <c r="R2895" s="85">
        <v>14</v>
      </c>
      <c r="S2895" s="79"/>
      <c r="T2895" s="80">
        <f t="shared" si="138"/>
        <v>-1.6098484848484849</v>
      </c>
      <c r="U2895" s="80">
        <f t="shared" si="139"/>
        <v>-4.7348484848484844</v>
      </c>
    </row>
    <row r="2896" spans="1:21">
      <c r="A2896" s="65" t="s">
        <v>3208</v>
      </c>
      <c r="B2896" s="44">
        <v>80.054206867853793</v>
      </c>
      <c r="C2896" s="44">
        <v>2.7151558503815001</v>
      </c>
      <c r="D2896" s="79"/>
      <c r="E2896" s="76">
        <v>5.6148773662714202</v>
      </c>
      <c r="F2896" s="76">
        <v>0.22442895271142899</v>
      </c>
      <c r="G2896" s="42">
        <v>7.4958459033655403E-2</v>
      </c>
      <c r="H2896" s="42">
        <v>2.05547599149296E-3</v>
      </c>
      <c r="I2896" s="76">
        <v>0.50480692210171396</v>
      </c>
      <c r="J2896" s="85">
        <v>1060</v>
      </c>
      <c r="K2896" s="85">
        <v>12</v>
      </c>
      <c r="L2896" s="85">
        <v>1057</v>
      </c>
      <c r="M2896" s="85">
        <v>19</v>
      </c>
      <c r="N2896" s="85">
        <v>1066</v>
      </c>
      <c r="O2896" s="85">
        <v>28</v>
      </c>
      <c r="P2896" s="80"/>
      <c r="Q2896" s="85">
        <v>1056</v>
      </c>
      <c r="R2896" s="85">
        <v>19</v>
      </c>
      <c r="S2896" s="79"/>
      <c r="T2896" s="80">
        <f t="shared" si="138"/>
        <v>-0.28382213812677387</v>
      </c>
      <c r="U2896" s="80">
        <f t="shared" si="139"/>
        <v>-0.85146641438032178</v>
      </c>
    </row>
    <row r="2897" spans="1:21">
      <c r="A2897" s="35" t="s">
        <v>3209</v>
      </c>
      <c r="B2897" s="44">
        <v>80.059941786768405</v>
      </c>
      <c r="C2897" s="44">
        <v>2.6839920203007401</v>
      </c>
      <c r="D2897" s="79"/>
      <c r="E2897" s="76">
        <v>5.5817583057946996</v>
      </c>
      <c r="F2897" s="76">
        <v>0.22787060539113799</v>
      </c>
      <c r="G2897" s="42">
        <v>7.5527642458764296E-2</v>
      </c>
      <c r="H2897" s="42">
        <v>2.3036783086205401E-3</v>
      </c>
      <c r="I2897" s="76">
        <v>0.492172757415551</v>
      </c>
      <c r="J2897" s="85">
        <v>1069</v>
      </c>
      <c r="K2897" s="85">
        <v>12</v>
      </c>
      <c r="L2897" s="85">
        <v>1062</v>
      </c>
      <c r="M2897" s="85">
        <v>20</v>
      </c>
      <c r="N2897" s="85">
        <v>1082</v>
      </c>
      <c r="O2897" s="85">
        <v>31</v>
      </c>
      <c r="P2897" s="80"/>
      <c r="Q2897" s="85">
        <v>1061</v>
      </c>
      <c r="R2897" s="85">
        <v>20</v>
      </c>
      <c r="S2897" s="79"/>
      <c r="T2897" s="80">
        <f t="shared" si="138"/>
        <v>-0.6591337099811676</v>
      </c>
      <c r="U2897" s="80">
        <f t="shared" si="139"/>
        <v>-1.8832391713747645</v>
      </c>
    </row>
    <row r="2898" spans="1:21" ht="15.75">
      <c r="A2898" s="65" t="s">
        <v>3210</v>
      </c>
      <c r="B2898" s="36">
        <v>80.072735123216901</v>
      </c>
      <c r="C2898" s="36">
        <v>2.6480118209760799</v>
      </c>
      <c r="D2898" s="79"/>
      <c r="E2898" s="70">
        <v>5.5793974677076497</v>
      </c>
      <c r="F2898" s="70">
        <v>0.15330077486685301</v>
      </c>
      <c r="G2898" s="45">
        <v>7.6443727370183207E-2</v>
      </c>
      <c r="H2898" s="45">
        <v>1.9455082122577E-3</v>
      </c>
      <c r="I2898" s="76">
        <v>0.35888829024725299</v>
      </c>
      <c r="J2898" s="85">
        <v>1076.94</v>
      </c>
      <c r="K2898" s="85">
        <v>9.9700000000000006</v>
      </c>
      <c r="L2898" s="85">
        <v>1062.8</v>
      </c>
      <c r="M2898" s="85">
        <v>13.5</v>
      </c>
      <c r="N2898" s="85">
        <v>1105.7</v>
      </c>
      <c r="O2898" s="85">
        <v>25.5</v>
      </c>
      <c r="P2898" s="86"/>
      <c r="Q2898" s="85">
        <v>1060.8</v>
      </c>
      <c r="R2898" s="85">
        <v>10</v>
      </c>
      <c r="S2898" s="79"/>
      <c r="T2898" s="80">
        <f t="shared" si="138"/>
        <v>-1.3304478735415979</v>
      </c>
      <c r="U2898" s="80">
        <f t="shared" si="139"/>
        <v>-4.0365073391042614</v>
      </c>
    </row>
    <row r="2899" spans="1:21">
      <c r="A2899" s="35" t="s">
        <v>3211</v>
      </c>
      <c r="B2899" s="44">
        <v>80.095165771776294</v>
      </c>
      <c r="C2899" s="44">
        <v>2.7668656481809801</v>
      </c>
      <c r="D2899" s="79"/>
      <c r="E2899" s="76">
        <v>5.72098670526288</v>
      </c>
      <c r="F2899" s="76">
        <v>0.176415336793695</v>
      </c>
      <c r="G2899" s="42">
        <v>7.7557746897165797E-2</v>
      </c>
      <c r="H2899" s="42">
        <v>2.0900601711073201E-3</v>
      </c>
      <c r="I2899" s="76">
        <v>0.36797085863739099</v>
      </c>
      <c r="J2899" s="85">
        <v>1070</v>
      </c>
      <c r="K2899" s="85">
        <v>11</v>
      </c>
      <c r="L2899" s="85">
        <v>1038</v>
      </c>
      <c r="M2899" s="85">
        <v>15</v>
      </c>
      <c r="N2899" s="85">
        <v>1135</v>
      </c>
      <c r="O2899" s="85">
        <v>27</v>
      </c>
      <c r="P2899" s="80"/>
      <c r="Q2899" s="85">
        <v>1034</v>
      </c>
      <c r="R2899" s="85">
        <v>15</v>
      </c>
      <c r="S2899" s="79"/>
      <c r="T2899" s="80">
        <f t="shared" si="138"/>
        <v>-3.0828516377649327</v>
      </c>
      <c r="U2899" s="80">
        <f t="shared" si="139"/>
        <v>-9.3448940269749521</v>
      </c>
    </row>
    <row r="2900" spans="1:21" ht="15.75">
      <c r="A2900" s="65" t="s">
        <v>3212</v>
      </c>
      <c r="B2900" s="36">
        <v>80.135337232505293</v>
      </c>
      <c r="C2900" s="36">
        <v>2.6705203774359898</v>
      </c>
      <c r="D2900" s="79"/>
      <c r="E2900" s="70">
        <v>5.6003436549413896</v>
      </c>
      <c r="F2900" s="70">
        <v>0.13825017413104701</v>
      </c>
      <c r="G2900" s="45">
        <v>7.4638596500175194E-2</v>
      </c>
      <c r="H2900" s="45">
        <v>1.5875806259070199E-3</v>
      </c>
      <c r="I2900" s="76">
        <v>0.47011562634416398</v>
      </c>
      <c r="J2900" s="85">
        <v>1058.72</v>
      </c>
      <c r="K2900" s="85">
        <v>7.84</v>
      </c>
      <c r="L2900" s="85">
        <v>1059.0999999999999</v>
      </c>
      <c r="M2900" s="85">
        <v>12.1</v>
      </c>
      <c r="N2900" s="85">
        <v>1057.9000000000001</v>
      </c>
      <c r="O2900" s="85">
        <v>21.4</v>
      </c>
      <c r="P2900" s="86"/>
      <c r="Q2900" s="85">
        <v>1059.2</v>
      </c>
      <c r="R2900" s="85">
        <v>7.8</v>
      </c>
      <c r="S2900" s="79"/>
      <c r="T2900" s="80">
        <f t="shared" si="138"/>
        <v>3.5879520347453668E-2</v>
      </c>
      <c r="U2900" s="80">
        <f t="shared" si="139"/>
        <v>0.11330374846566126</v>
      </c>
    </row>
    <row r="2901" spans="1:21">
      <c r="A2901" s="35" t="s">
        <v>3213</v>
      </c>
      <c r="B2901" s="81">
        <v>80.201053299082702</v>
      </c>
      <c r="C2901" s="81">
        <v>2.6626135262899702</v>
      </c>
      <c r="D2901" s="82"/>
      <c r="E2901" s="83">
        <v>5.6166132506277497</v>
      </c>
      <c r="F2901" s="83">
        <v>0.16543109241839399</v>
      </c>
      <c r="G2901" s="84">
        <v>7.4864619795961498E-2</v>
      </c>
      <c r="H2901" s="84">
        <v>2.27480745061174E-3</v>
      </c>
      <c r="I2901" s="83">
        <v>0.201878792391541</v>
      </c>
      <c r="J2901" s="87">
        <v>1058.8</v>
      </c>
      <c r="K2901" s="87">
        <v>12.4</v>
      </c>
      <c r="L2901" s="87">
        <v>1056.3</v>
      </c>
      <c r="M2901" s="87">
        <v>14.3</v>
      </c>
      <c r="N2901" s="87">
        <v>1064</v>
      </c>
      <c r="O2901" s="87">
        <v>30.6</v>
      </c>
      <c r="P2901" s="80"/>
      <c r="Q2901" s="87">
        <v>1055.9000000000001</v>
      </c>
      <c r="R2901" s="87">
        <v>14.3</v>
      </c>
      <c r="S2901" s="79"/>
      <c r="T2901" s="80">
        <f t="shared" si="138"/>
        <v>-0.23667518697339773</v>
      </c>
      <c r="U2901" s="80">
        <f t="shared" si="139"/>
        <v>-0.72895957587806925</v>
      </c>
    </row>
    <row r="2902" spans="1:21" ht="15.75">
      <c r="A2902" s="65" t="s">
        <v>3214</v>
      </c>
      <c r="B2902" s="36">
        <v>80.226530559471399</v>
      </c>
      <c r="C2902" s="36">
        <v>2.73068866194268</v>
      </c>
      <c r="D2902" s="79"/>
      <c r="E2902" s="70">
        <v>5.6791787719049696</v>
      </c>
      <c r="F2902" s="70">
        <v>0.16995844582914801</v>
      </c>
      <c r="G2902" s="45">
        <v>7.5744461903087104E-2</v>
      </c>
      <c r="H2902" s="45">
        <v>2.3629562621213201E-3</v>
      </c>
      <c r="I2902" s="76">
        <v>0.55933496450181397</v>
      </c>
      <c r="J2902" s="85">
        <v>1059.1500000000001</v>
      </c>
      <c r="K2902" s="85">
        <v>9.43</v>
      </c>
      <c r="L2902" s="85">
        <v>1045.5</v>
      </c>
      <c r="M2902" s="85">
        <v>14.4</v>
      </c>
      <c r="N2902" s="85">
        <v>1087.3</v>
      </c>
      <c r="O2902" s="85">
        <v>31.2</v>
      </c>
      <c r="P2902" s="86"/>
      <c r="Q2902" s="85">
        <v>1043.7</v>
      </c>
      <c r="R2902" s="85">
        <v>9.5</v>
      </c>
      <c r="S2902" s="79"/>
      <c r="T2902" s="80">
        <f t="shared" ref="T2902:T2965" si="140">(L2902-J2902)/L2902*100</f>
        <v>-1.3055954088952741</v>
      </c>
      <c r="U2902" s="80">
        <f t="shared" ref="U2902:U2965" si="141">(L2902-N2902)/L2902*100</f>
        <v>-3.9980870396939219</v>
      </c>
    </row>
    <row r="2903" spans="1:21">
      <c r="A2903" s="35" t="s">
        <v>3215</v>
      </c>
      <c r="B2903" s="44">
        <v>80.322213338502607</v>
      </c>
      <c r="C2903" s="44">
        <v>2.7905012435963301</v>
      </c>
      <c r="D2903" s="79"/>
      <c r="E2903" s="76">
        <v>5.6259903687253399</v>
      </c>
      <c r="F2903" s="76">
        <v>0.19504475084446901</v>
      </c>
      <c r="G2903" s="42">
        <v>7.3761483968395394E-2</v>
      </c>
      <c r="H2903" s="42">
        <v>2.44204144382245E-3</v>
      </c>
      <c r="I2903" s="76">
        <v>7.3926168976077303E-2</v>
      </c>
      <c r="J2903" s="85">
        <v>1048</v>
      </c>
      <c r="K2903" s="85">
        <v>15</v>
      </c>
      <c r="L2903" s="85">
        <v>1055</v>
      </c>
      <c r="M2903" s="85">
        <v>17</v>
      </c>
      <c r="N2903" s="85">
        <v>1034</v>
      </c>
      <c r="O2903" s="85">
        <v>33</v>
      </c>
      <c r="P2903" s="80"/>
      <c r="Q2903" s="85">
        <v>1056</v>
      </c>
      <c r="R2903" s="85">
        <v>17</v>
      </c>
      <c r="S2903" s="79"/>
      <c r="T2903" s="80">
        <f t="shared" si="140"/>
        <v>0.6635071090047393</v>
      </c>
      <c r="U2903" s="80">
        <f t="shared" si="141"/>
        <v>1.9905213270142181</v>
      </c>
    </row>
    <row r="2904" spans="1:21">
      <c r="A2904" s="65" t="s">
        <v>3216</v>
      </c>
      <c r="B2904" s="44">
        <v>80.361945112135601</v>
      </c>
      <c r="C2904" s="44">
        <v>2.61132532281251</v>
      </c>
      <c r="D2904" s="79"/>
      <c r="E2904" s="76">
        <v>5.5664665147798198</v>
      </c>
      <c r="F2904" s="76">
        <v>0.172103705679333</v>
      </c>
      <c r="G2904" s="42">
        <v>7.4672669386526197E-2</v>
      </c>
      <c r="H2904" s="42">
        <v>1.8144899894003599E-3</v>
      </c>
      <c r="I2904" s="76">
        <v>0.27948147651289301</v>
      </c>
      <c r="J2904" s="85">
        <v>1063</v>
      </c>
      <c r="K2904" s="85">
        <v>11</v>
      </c>
      <c r="L2904" s="85">
        <v>1065</v>
      </c>
      <c r="M2904" s="85">
        <v>15</v>
      </c>
      <c r="N2904" s="85">
        <v>1059</v>
      </c>
      <c r="O2904" s="85">
        <v>24</v>
      </c>
      <c r="P2904" s="80"/>
      <c r="Q2904" s="85">
        <v>1065</v>
      </c>
      <c r="R2904" s="85">
        <v>15</v>
      </c>
      <c r="S2904" s="79"/>
      <c r="T2904" s="80">
        <f t="shared" si="140"/>
        <v>0.18779342723004694</v>
      </c>
      <c r="U2904" s="80">
        <f t="shared" si="141"/>
        <v>0.56338028169014087</v>
      </c>
    </row>
    <row r="2905" spans="1:21">
      <c r="A2905" s="35" t="s">
        <v>3217</v>
      </c>
      <c r="B2905" s="44">
        <v>80.601643815916304</v>
      </c>
      <c r="C2905" s="44">
        <v>2.6784749947297501</v>
      </c>
      <c r="D2905" s="79"/>
      <c r="E2905" s="76">
        <v>5.7211753885942302</v>
      </c>
      <c r="F2905" s="76">
        <v>0.159368676349295</v>
      </c>
      <c r="G2905" s="42">
        <v>7.5611359843387294E-2</v>
      </c>
      <c r="H2905" s="42">
        <v>2.4389328346865399E-3</v>
      </c>
      <c r="I2905" s="76">
        <v>0.31465518171399998</v>
      </c>
      <c r="J2905" s="85">
        <v>1053</v>
      </c>
      <c r="K2905" s="85">
        <v>12</v>
      </c>
      <c r="L2905" s="85">
        <v>1038</v>
      </c>
      <c r="M2905" s="85">
        <v>13</v>
      </c>
      <c r="N2905" s="85">
        <v>1084</v>
      </c>
      <c r="O2905" s="85">
        <v>32</v>
      </c>
      <c r="P2905" s="80"/>
      <c r="Q2905" s="85">
        <v>1036</v>
      </c>
      <c r="R2905" s="85">
        <v>13</v>
      </c>
      <c r="S2905" s="79"/>
      <c r="T2905" s="80">
        <f t="shared" si="140"/>
        <v>-1.4450867052023122</v>
      </c>
      <c r="U2905" s="80">
        <f t="shared" si="141"/>
        <v>-4.4315992292870909</v>
      </c>
    </row>
    <row r="2906" spans="1:21">
      <c r="A2906" s="65" t="s">
        <v>3218</v>
      </c>
      <c r="B2906" s="44">
        <v>80.873612357680798</v>
      </c>
      <c r="C2906" s="44">
        <v>2.61648587505527</v>
      </c>
      <c r="D2906" s="79"/>
      <c r="E2906" s="76">
        <v>5.7038311715632997</v>
      </c>
      <c r="F2906" s="76">
        <v>0.24394864317600101</v>
      </c>
      <c r="G2906" s="42">
        <v>7.4224193129458896E-2</v>
      </c>
      <c r="H2906" s="42">
        <v>1.9169180794373099E-3</v>
      </c>
      <c r="I2906" s="76">
        <v>0.41889481322392902</v>
      </c>
      <c r="J2906" s="85">
        <v>1043</v>
      </c>
      <c r="K2906" s="85">
        <v>13</v>
      </c>
      <c r="L2906" s="85">
        <v>1041</v>
      </c>
      <c r="M2906" s="85">
        <v>21</v>
      </c>
      <c r="N2906" s="85">
        <v>1047</v>
      </c>
      <c r="O2906" s="85">
        <v>26</v>
      </c>
      <c r="P2906" s="80"/>
      <c r="Q2906" s="85">
        <v>1041</v>
      </c>
      <c r="R2906" s="85">
        <v>21</v>
      </c>
      <c r="S2906" s="79"/>
      <c r="T2906" s="80">
        <f t="shared" si="140"/>
        <v>-0.19212295869356388</v>
      </c>
      <c r="U2906" s="80">
        <f t="shared" si="141"/>
        <v>-0.57636887608069165</v>
      </c>
    </row>
    <row r="2907" spans="1:21">
      <c r="A2907" s="35" t="s">
        <v>3219</v>
      </c>
      <c r="B2907" s="44">
        <v>81.075099122854198</v>
      </c>
      <c r="C2907" s="44">
        <v>2.6091053178332499</v>
      </c>
      <c r="D2907" s="79"/>
      <c r="E2907" s="76">
        <v>5.8075935604828199</v>
      </c>
      <c r="F2907" s="76">
        <v>0.23255800534117499</v>
      </c>
      <c r="G2907" s="42">
        <v>7.6323992956544698E-2</v>
      </c>
      <c r="H2907" s="42">
        <v>1.72062846392152E-3</v>
      </c>
      <c r="I2907" s="76">
        <v>0.209874651847687</v>
      </c>
      <c r="J2907" s="85">
        <v>1050</v>
      </c>
      <c r="K2907" s="85">
        <v>14</v>
      </c>
      <c r="L2907" s="85">
        <v>1024</v>
      </c>
      <c r="M2907" s="85">
        <v>19</v>
      </c>
      <c r="N2907" s="85">
        <v>1103</v>
      </c>
      <c r="O2907" s="85">
        <v>23</v>
      </c>
      <c r="P2907" s="80"/>
      <c r="Q2907" s="85">
        <v>1021</v>
      </c>
      <c r="R2907" s="85">
        <v>19</v>
      </c>
      <c r="S2907" s="79"/>
      <c r="T2907" s="80">
        <f t="shared" si="140"/>
        <v>-2.5390625</v>
      </c>
      <c r="U2907" s="80">
        <f t="shared" si="141"/>
        <v>-7.71484375</v>
      </c>
    </row>
    <row r="2908" spans="1:21">
      <c r="A2908" s="65" t="s">
        <v>3220</v>
      </c>
      <c r="B2908" s="44">
        <v>81.076160537832806</v>
      </c>
      <c r="C2908" s="44">
        <v>2.6215031313503299</v>
      </c>
      <c r="D2908" s="75"/>
      <c r="E2908" s="76">
        <v>5.6729355118626401</v>
      </c>
      <c r="F2908" s="76">
        <v>0.18962179272712201</v>
      </c>
      <c r="G2908" s="42">
        <v>7.9267807594275694E-2</v>
      </c>
      <c r="H2908" s="42">
        <v>5.1215773564390402E-3</v>
      </c>
      <c r="I2908" s="76">
        <v>0.30568432762053299</v>
      </c>
      <c r="J2908" s="85">
        <v>1090.0999999999999</v>
      </c>
      <c r="K2908" s="85">
        <v>21.1</v>
      </c>
      <c r="L2908" s="85">
        <v>1046.5999999999999</v>
      </c>
      <c r="M2908" s="85">
        <v>16.100000000000001</v>
      </c>
      <c r="N2908" s="85">
        <v>1177.9000000000001</v>
      </c>
      <c r="O2908" s="85">
        <v>63.9</v>
      </c>
      <c r="P2908" s="80"/>
      <c r="Q2908" s="85">
        <v>1041</v>
      </c>
      <c r="R2908" s="85">
        <v>16</v>
      </c>
      <c r="S2908" s="79"/>
      <c r="T2908" s="80">
        <f t="shared" si="140"/>
        <v>-4.156315688897382</v>
      </c>
      <c r="U2908" s="80">
        <f t="shared" si="141"/>
        <v>-12.545385056373034</v>
      </c>
    </row>
    <row r="2909" spans="1:21">
      <c r="A2909" s="35" t="s">
        <v>3221</v>
      </c>
      <c r="B2909" s="44">
        <v>81.210832708128507</v>
      </c>
      <c r="C2909" s="44">
        <v>2.5950845262631099</v>
      </c>
      <c r="D2909" s="75"/>
      <c r="E2909" s="76">
        <v>5.7474401731702196</v>
      </c>
      <c r="F2909" s="76">
        <v>0.17541913150319799</v>
      </c>
      <c r="G2909" s="42">
        <v>7.7270464821470694E-2</v>
      </c>
      <c r="H2909" s="42">
        <v>3.6914553496200202E-3</v>
      </c>
      <c r="I2909" s="76">
        <v>0.220274104224223</v>
      </c>
      <c r="J2909" s="85">
        <v>1064.5</v>
      </c>
      <c r="K2909" s="85">
        <v>16.7</v>
      </c>
      <c r="L2909" s="85">
        <v>1034.0999999999999</v>
      </c>
      <c r="M2909" s="85">
        <v>14.6</v>
      </c>
      <c r="N2909" s="85">
        <v>1127.3</v>
      </c>
      <c r="O2909" s="85">
        <v>47.6</v>
      </c>
      <c r="P2909" s="80"/>
      <c r="Q2909" s="85">
        <v>1029.9000000000001</v>
      </c>
      <c r="R2909" s="85">
        <v>14.5</v>
      </c>
      <c r="S2909" s="79"/>
      <c r="T2909" s="80">
        <f t="shared" si="140"/>
        <v>-2.9397543757857165</v>
      </c>
      <c r="U2909" s="80">
        <f t="shared" si="141"/>
        <v>-9.0126680205009233</v>
      </c>
    </row>
    <row r="2910" spans="1:21">
      <c r="A2910" s="65" t="s">
        <v>3222</v>
      </c>
      <c r="B2910" s="44">
        <v>81.2871686693735</v>
      </c>
      <c r="C2910" s="44">
        <v>2.66858461152562</v>
      </c>
      <c r="D2910" s="75"/>
      <c r="E2910" s="76">
        <v>5.6142246175189898</v>
      </c>
      <c r="F2910" s="76">
        <v>0.18732693077305301</v>
      </c>
      <c r="G2910" s="42">
        <v>7.4953156826577605E-2</v>
      </c>
      <c r="H2910" s="42">
        <v>2.6488573155770902E-3</v>
      </c>
      <c r="I2910" s="76">
        <v>0.30464473435821599</v>
      </c>
      <c r="J2910" s="85">
        <v>1059.8</v>
      </c>
      <c r="K2910" s="85">
        <v>13.3</v>
      </c>
      <c r="L2910" s="85">
        <v>1056.7</v>
      </c>
      <c r="M2910" s="85">
        <v>16.3</v>
      </c>
      <c r="N2910" s="85">
        <v>1066.3</v>
      </c>
      <c r="O2910" s="85">
        <v>35.5</v>
      </c>
      <c r="P2910" s="80"/>
      <c r="Q2910" s="85">
        <v>1056.3</v>
      </c>
      <c r="R2910" s="85">
        <v>16.3</v>
      </c>
      <c r="S2910" s="79"/>
      <c r="T2910" s="80">
        <f t="shared" si="140"/>
        <v>-0.29336613986939614</v>
      </c>
      <c r="U2910" s="80">
        <f t="shared" si="141"/>
        <v>-0.90848869120847053</v>
      </c>
    </row>
    <row r="2911" spans="1:21">
      <c r="A2911" s="35" t="s">
        <v>3223</v>
      </c>
      <c r="B2911" s="81">
        <v>81.293438117235596</v>
      </c>
      <c r="C2911" s="81">
        <v>2.6749042993517298</v>
      </c>
      <c r="D2911" s="82"/>
      <c r="E2911" s="83">
        <v>5.60043615036055</v>
      </c>
      <c r="F2911" s="83">
        <v>0.12176105843188301</v>
      </c>
      <c r="G2911" s="84">
        <v>7.3847946895745295E-2</v>
      </c>
      <c r="H2911" s="84">
        <v>2.2066788025663698E-3</v>
      </c>
      <c r="I2911" s="83">
        <v>0.54501335756330005</v>
      </c>
      <c r="J2911" s="87">
        <v>1051.71</v>
      </c>
      <c r="K2911" s="87">
        <v>8.4</v>
      </c>
      <c r="L2911" s="87">
        <v>1059.0999999999999</v>
      </c>
      <c r="M2911" s="87">
        <v>10.6</v>
      </c>
      <c r="N2911" s="87">
        <v>1036.4000000000001</v>
      </c>
      <c r="O2911" s="87">
        <v>30.2</v>
      </c>
      <c r="P2911" s="80"/>
      <c r="Q2911" s="87">
        <v>1060.0999999999999</v>
      </c>
      <c r="R2911" s="87">
        <v>10.6</v>
      </c>
      <c r="S2911" s="79"/>
      <c r="T2911" s="80">
        <f t="shared" si="140"/>
        <v>0.69776225096779088</v>
      </c>
      <c r="U2911" s="80">
        <f t="shared" si="141"/>
        <v>2.1433292418090661</v>
      </c>
    </row>
    <row r="2912" spans="1:21">
      <c r="A2912" s="65" t="s">
        <v>3224</v>
      </c>
      <c r="B2912" s="44">
        <v>81.630905915729898</v>
      </c>
      <c r="C2912" s="44">
        <v>2.6608519851874299</v>
      </c>
      <c r="D2912" s="79"/>
      <c r="E2912" s="76">
        <v>5.7797855954271604</v>
      </c>
      <c r="F2912" s="76">
        <v>0.206681573682818</v>
      </c>
      <c r="G2912" s="42">
        <v>7.3833643954511002E-2</v>
      </c>
      <c r="H2912" s="42">
        <v>1.97021675503489E-3</v>
      </c>
      <c r="I2912" s="76">
        <v>0.36723222059300298</v>
      </c>
      <c r="J2912" s="85">
        <v>1031</v>
      </c>
      <c r="K2912" s="85">
        <v>12</v>
      </c>
      <c r="L2912" s="85">
        <v>1029</v>
      </c>
      <c r="M2912" s="85">
        <v>17</v>
      </c>
      <c r="N2912" s="85">
        <v>1036</v>
      </c>
      <c r="O2912" s="85">
        <v>27</v>
      </c>
      <c r="P2912" s="80"/>
      <c r="Q2912" s="85">
        <v>1028</v>
      </c>
      <c r="R2912" s="85">
        <v>17</v>
      </c>
      <c r="S2912" s="79"/>
      <c r="T2912" s="80">
        <f t="shared" si="140"/>
        <v>-0.1943634596695821</v>
      </c>
      <c r="U2912" s="80">
        <f t="shared" si="141"/>
        <v>-0.68027210884353739</v>
      </c>
    </row>
    <row r="2913" spans="1:21">
      <c r="A2913" s="35" t="s">
        <v>3225</v>
      </c>
      <c r="B2913" s="81">
        <v>81.641664325199898</v>
      </c>
      <c r="C2913" s="81">
        <v>2.6730336985264098</v>
      </c>
      <c r="D2913" s="82"/>
      <c r="E2913" s="83">
        <v>5.6007611406814704</v>
      </c>
      <c r="F2913" s="83">
        <v>0.19251471330446299</v>
      </c>
      <c r="G2913" s="84">
        <v>7.4766973551372407E-2</v>
      </c>
      <c r="H2913" s="84">
        <v>2.2373909992692699E-3</v>
      </c>
      <c r="I2913" s="83">
        <v>-2.3069252652110302E-2</v>
      </c>
      <c r="J2913" s="87">
        <v>1059.8</v>
      </c>
      <c r="K2913" s="87">
        <v>15.2</v>
      </c>
      <c r="L2913" s="87">
        <v>1059</v>
      </c>
      <c r="M2913" s="87">
        <v>16.8</v>
      </c>
      <c r="N2913" s="87">
        <v>1061.3</v>
      </c>
      <c r="O2913" s="87">
        <v>30.1</v>
      </c>
      <c r="P2913" s="80"/>
      <c r="Q2913" s="87">
        <v>1058.9000000000001</v>
      </c>
      <c r="R2913" s="87">
        <v>16.8</v>
      </c>
      <c r="S2913" s="79"/>
      <c r="T2913" s="80">
        <f t="shared" si="140"/>
        <v>-7.5542965061374368E-2</v>
      </c>
      <c r="U2913" s="80">
        <f t="shared" si="141"/>
        <v>-0.21718602455145933</v>
      </c>
    </row>
    <row r="2914" spans="1:21">
      <c r="A2914" s="65" t="s">
        <v>3226</v>
      </c>
      <c r="B2914" s="44">
        <v>2.6241810693666001</v>
      </c>
      <c r="C2914" s="44">
        <v>79.611791123890498</v>
      </c>
      <c r="D2914" s="75"/>
      <c r="E2914" s="76">
        <v>5.6448266530223297</v>
      </c>
      <c r="F2914" s="76">
        <v>0.211272939174313</v>
      </c>
      <c r="G2914" s="42">
        <v>7.4019321071331204E-2</v>
      </c>
      <c r="H2914" s="42">
        <v>1.7839277449992099E-3</v>
      </c>
      <c r="I2914" s="76">
        <v>0.28624703490265402</v>
      </c>
      <c r="J2914" s="85">
        <v>1048</v>
      </c>
      <c r="K2914" s="85">
        <v>13</v>
      </c>
      <c r="L2914" s="85">
        <v>1051</v>
      </c>
      <c r="M2914" s="85">
        <v>18</v>
      </c>
      <c r="N2914" s="85">
        <v>1041</v>
      </c>
      <c r="O2914" s="85">
        <v>24</v>
      </c>
      <c r="P2914" s="80"/>
      <c r="Q2914" s="85">
        <v>1052</v>
      </c>
      <c r="R2914" s="85">
        <v>18</v>
      </c>
      <c r="S2914" s="79"/>
      <c r="T2914" s="80">
        <f t="shared" si="140"/>
        <v>0.28544243577545197</v>
      </c>
      <c r="U2914" s="80">
        <f t="shared" si="141"/>
        <v>0.95147478591817314</v>
      </c>
    </row>
    <row r="2915" spans="1:21">
      <c r="A2915" s="35" t="s">
        <v>3227</v>
      </c>
      <c r="B2915" s="44">
        <v>2.6747509261379698</v>
      </c>
      <c r="C2915" s="44">
        <v>79.958585510826595</v>
      </c>
      <c r="D2915" s="75"/>
      <c r="E2915" s="76">
        <v>5.58279492056674</v>
      </c>
      <c r="F2915" s="76">
        <v>0.187811564962438</v>
      </c>
      <c r="G2915" s="42">
        <v>7.2818134927537706E-2</v>
      </c>
      <c r="H2915" s="42">
        <v>2.2142969507789401E-3</v>
      </c>
      <c r="I2915" s="76">
        <v>0.26307128421016002</v>
      </c>
      <c r="J2915" s="85">
        <v>1045</v>
      </c>
      <c r="K2915" s="85">
        <v>13</v>
      </c>
      <c r="L2915" s="85">
        <v>1062</v>
      </c>
      <c r="M2915" s="85">
        <v>16</v>
      </c>
      <c r="N2915" s="85">
        <v>1008</v>
      </c>
      <c r="O2915" s="85">
        <v>31</v>
      </c>
      <c r="P2915" s="80"/>
      <c r="Q2915" s="85">
        <v>1065</v>
      </c>
      <c r="R2915" s="85">
        <v>17</v>
      </c>
      <c r="S2915" s="79"/>
      <c r="T2915" s="80">
        <f t="shared" si="140"/>
        <v>1.60075329566855</v>
      </c>
      <c r="U2915" s="80">
        <f t="shared" si="141"/>
        <v>5.0847457627118651</v>
      </c>
    </row>
    <row r="2916" spans="1:21">
      <c r="A2916" s="65" t="s">
        <v>3228</v>
      </c>
      <c r="B2916" s="44">
        <v>2.7428722642200198</v>
      </c>
      <c r="C2916" s="44">
        <v>79.771676535680797</v>
      </c>
      <c r="D2916" s="75"/>
      <c r="E2916" s="76">
        <v>5.7330033758362102</v>
      </c>
      <c r="F2916" s="76">
        <v>0.22329653075098399</v>
      </c>
      <c r="G2916" s="42">
        <v>7.3292751636537104E-2</v>
      </c>
      <c r="H2916" s="42">
        <v>2.4546491525265402E-3</v>
      </c>
      <c r="I2916" s="76">
        <v>0.46115727819201902</v>
      </c>
      <c r="J2916" s="85">
        <v>1032</v>
      </c>
      <c r="K2916" s="85">
        <v>12</v>
      </c>
      <c r="L2916" s="85">
        <v>1036</v>
      </c>
      <c r="M2916" s="85">
        <v>19</v>
      </c>
      <c r="N2916" s="85">
        <v>1021</v>
      </c>
      <c r="O2916" s="85">
        <v>34</v>
      </c>
      <c r="P2916" s="80"/>
      <c r="Q2916" s="85">
        <v>1037</v>
      </c>
      <c r="R2916" s="85">
        <v>19</v>
      </c>
      <c r="S2916" s="79"/>
      <c r="T2916" s="80">
        <f t="shared" si="140"/>
        <v>0.38610038610038611</v>
      </c>
      <c r="U2916" s="80">
        <f t="shared" si="141"/>
        <v>1.4478764478764479</v>
      </c>
    </row>
    <row r="2917" spans="1:21">
      <c r="A2917" s="35" t="s">
        <v>3229</v>
      </c>
      <c r="B2917" s="44">
        <v>2.7867399294677</v>
      </c>
      <c r="C2917" s="44">
        <v>82.269711146704495</v>
      </c>
      <c r="D2917" s="75"/>
      <c r="E2917" s="76">
        <v>5.56340346832883</v>
      </c>
      <c r="F2917" s="76">
        <v>0.20370683300775599</v>
      </c>
      <c r="G2917" s="42">
        <v>7.4501118352495899E-2</v>
      </c>
      <c r="H2917" s="42">
        <v>2.2798082967136301E-3</v>
      </c>
      <c r="I2917" s="76">
        <v>0.55733085073720101</v>
      </c>
      <c r="J2917" s="85">
        <v>1062</v>
      </c>
      <c r="K2917" s="85">
        <v>11</v>
      </c>
      <c r="L2917" s="85">
        <v>1066</v>
      </c>
      <c r="M2917" s="85">
        <v>18</v>
      </c>
      <c r="N2917" s="85">
        <v>1054</v>
      </c>
      <c r="O2917" s="85">
        <v>31</v>
      </c>
      <c r="P2917" s="80"/>
      <c r="Q2917" s="85">
        <v>1066</v>
      </c>
      <c r="R2917" s="85">
        <v>18</v>
      </c>
      <c r="S2917" s="79"/>
      <c r="T2917" s="80">
        <f t="shared" si="140"/>
        <v>0.37523452157598497</v>
      </c>
      <c r="U2917" s="80">
        <f t="shared" si="141"/>
        <v>1.125703564727955</v>
      </c>
    </row>
    <row r="2918" spans="1:21">
      <c r="A2918" s="65" t="s">
        <v>3230</v>
      </c>
      <c r="B2918" s="44">
        <v>76.362346284965696</v>
      </c>
      <c r="C2918" s="44">
        <v>2.6477575082500699</v>
      </c>
      <c r="D2918" s="79"/>
      <c r="E2918" s="76">
        <v>5.4131727093578199</v>
      </c>
      <c r="F2918" s="76">
        <v>0.188308219111778</v>
      </c>
      <c r="G2918" s="42">
        <v>7.5041149756995898E-2</v>
      </c>
      <c r="H2918" s="42">
        <v>2.5373395256724301E-3</v>
      </c>
      <c r="I2918" s="76">
        <v>0.50243952776178302</v>
      </c>
      <c r="J2918" s="85">
        <v>1085</v>
      </c>
      <c r="K2918" s="85">
        <v>11</v>
      </c>
      <c r="L2918" s="85">
        <v>1093</v>
      </c>
      <c r="M2918" s="85">
        <v>17</v>
      </c>
      <c r="N2918" s="85">
        <v>1069</v>
      </c>
      <c r="O2918" s="85">
        <v>34</v>
      </c>
      <c r="P2918" s="80"/>
      <c r="Q2918" s="85">
        <v>1094</v>
      </c>
      <c r="R2918" s="85">
        <v>18</v>
      </c>
      <c r="S2918" s="79"/>
      <c r="T2918" s="80">
        <f t="shared" si="140"/>
        <v>0.73193046660567251</v>
      </c>
      <c r="U2918" s="80">
        <f t="shared" si="141"/>
        <v>2.1957913998170175</v>
      </c>
    </row>
    <row r="2919" spans="1:21">
      <c r="A2919" s="35" t="s">
        <v>3231</v>
      </c>
      <c r="B2919" s="44">
        <v>76.734049093516305</v>
      </c>
      <c r="C2919" s="44">
        <v>2.6622475450605201</v>
      </c>
      <c r="D2919" s="79"/>
      <c r="E2919" s="76">
        <v>5.4998712358097803</v>
      </c>
      <c r="F2919" s="76">
        <v>0.162319626348809</v>
      </c>
      <c r="G2919" s="42">
        <v>7.4305181786173194E-2</v>
      </c>
      <c r="H2919" s="42">
        <v>2.25292144151214E-3</v>
      </c>
      <c r="I2919" s="76">
        <v>7.6198574010268097E-2</v>
      </c>
      <c r="J2919" s="85">
        <v>1068</v>
      </c>
      <c r="K2919" s="85">
        <v>13</v>
      </c>
      <c r="L2919" s="85">
        <v>1077</v>
      </c>
      <c r="M2919" s="85">
        <v>15</v>
      </c>
      <c r="N2919" s="85">
        <v>1049</v>
      </c>
      <c r="O2919" s="85">
        <v>31</v>
      </c>
      <c r="P2919" s="80"/>
      <c r="Q2919" s="85">
        <v>1078</v>
      </c>
      <c r="R2919" s="85">
        <v>15</v>
      </c>
      <c r="S2919" s="79"/>
      <c r="T2919" s="80">
        <f t="shared" si="140"/>
        <v>0.83565459610027859</v>
      </c>
      <c r="U2919" s="80">
        <f t="shared" si="141"/>
        <v>2.5998142989786444</v>
      </c>
    </row>
    <row r="2920" spans="1:21">
      <c r="A2920" s="65" t="s">
        <v>3232</v>
      </c>
      <c r="B2920" s="44">
        <v>77.607241594561003</v>
      </c>
      <c r="C2920" s="44">
        <v>2.65130521799707</v>
      </c>
      <c r="D2920" s="79"/>
      <c r="E2920" s="76">
        <v>5.5358533627542901</v>
      </c>
      <c r="F2920" s="76">
        <v>0.15562942155489501</v>
      </c>
      <c r="G2920" s="42">
        <v>7.3539428150299499E-2</v>
      </c>
      <c r="H2920" s="42">
        <v>1.72473694582162E-3</v>
      </c>
      <c r="I2920" s="76">
        <v>-2.76572748993502E-3</v>
      </c>
      <c r="J2920" s="85">
        <v>1057</v>
      </c>
      <c r="K2920" s="85">
        <v>12</v>
      </c>
      <c r="L2920" s="85">
        <v>1070</v>
      </c>
      <c r="M2920" s="85">
        <v>14</v>
      </c>
      <c r="N2920" s="85">
        <v>1028</v>
      </c>
      <c r="O2920" s="85">
        <v>24</v>
      </c>
      <c r="P2920" s="80"/>
      <c r="Q2920" s="85">
        <v>1072</v>
      </c>
      <c r="R2920" s="85">
        <v>14</v>
      </c>
      <c r="S2920" s="79"/>
      <c r="T2920" s="80">
        <f t="shared" si="140"/>
        <v>1.2149532710280373</v>
      </c>
      <c r="U2920" s="80">
        <f t="shared" si="141"/>
        <v>3.9252336448598131</v>
      </c>
    </row>
    <row r="2921" spans="1:21">
      <c r="A2921" s="35" t="s">
        <v>3233</v>
      </c>
      <c r="B2921" s="44">
        <v>78.610483800278402</v>
      </c>
      <c r="C2921" s="44">
        <v>2.6560107449118999</v>
      </c>
      <c r="D2921" s="79"/>
      <c r="E2921" s="76">
        <v>5.5318011145114001</v>
      </c>
      <c r="F2921" s="76">
        <v>0.23192484704424601</v>
      </c>
      <c r="G2921" s="42">
        <v>7.49926401718123E-2</v>
      </c>
      <c r="H2921" s="42">
        <v>1.9896062649296898E-3</v>
      </c>
      <c r="I2921" s="76">
        <v>0.68437171319934698</v>
      </c>
      <c r="J2921" s="85">
        <v>1070</v>
      </c>
      <c r="K2921" s="85">
        <v>10</v>
      </c>
      <c r="L2921" s="85">
        <v>1071</v>
      </c>
      <c r="M2921" s="85">
        <v>21</v>
      </c>
      <c r="N2921" s="85">
        <v>1067</v>
      </c>
      <c r="O2921" s="85">
        <v>27</v>
      </c>
      <c r="P2921" s="80"/>
      <c r="Q2921" s="85">
        <v>1071</v>
      </c>
      <c r="R2921" s="85">
        <v>21</v>
      </c>
      <c r="S2921" s="79"/>
      <c r="T2921" s="80">
        <f t="shared" si="140"/>
        <v>9.3370681605975725E-2</v>
      </c>
      <c r="U2921" s="80">
        <f t="shared" si="141"/>
        <v>0.3734827264239029</v>
      </c>
    </row>
    <row r="2922" spans="1:21">
      <c r="A2922" s="65" t="s">
        <v>3234</v>
      </c>
      <c r="B2922" s="44">
        <v>78.832033026780294</v>
      </c>
      <c r="C2922" s="44">
        <v>2.6558804127246098</v>
      </c>
      <c r="D2922" s="79"/>
      <c r="E2922" s="76">
        <v>5.5506955948026198</v>
      </c>
      <c r="F2922" s="76">
        <v>0.23537843039856601</v>
      </c>
      <c r="G2922" s="42">
        <v>7.4056325181015195E-2</v>
      </c>
      <c r="H2922" s="42">
        <v>2.24472822860332E-3</v>
      </c>
      <c r="I2922" s="76">
        <v>0.30357788575559602</v>
      </c>
      <c r="J2922" s="85">
        <v>1059</v>
      </c>
      <c r="K2922" s="85">
        <v>14</v>
      </c>
      <c r="L2922" s="85">
        <v>1068</v>
      </c>
      <c r="M2922" s="85">
        <v>21</v>
      </c>
      <c r="N2922" s="85">
        <v>1042</v>
      </c>
      <c r="O2922" s="85">
        <v>31</v>
      </c>
      <c r="P2922" s="80"/>
      <c r="Q2922" s="85">
        <v>1069</v>
      </c>
      <c r="R2922" s="85">
        <v>21</v>
      </c>
      <c r="S2922" s="79"/>
      <c r="T2922" s="80">
        <f t="shared" si="140"/>
        <v>0.84269662921348309</v>
      </c>
      <c r="U2922" s="80">
        <f t="shared" si="141"/>
        <v>2.4344569288389515</v>
      </c>
    </row>
    <row r="2923" spans="1:21">
      <c r="A2923" s="35" t="s">
        <v>3235</v>
      </c>
      <c r="B2923" s="81">
        <v>78.913254611187895</v>
      </c>
      <c r="C2923" s="81">
        <v>2.65097268979124</v>
      </c>
      <c r="D2923" s="82"/>
      <c r="E2923" s="83">
        <v>5.6464476389567002</v>
      </c>
      <c r="F2923" s="83">
        <v>0.22372990132673601</v>
      </c>
      <c r="G2923" s="84">
        <v>7.5440178628329205E-2</v>
      </c>
      <c r="H2923" s="84">
        <v>2.4869753220345299E-3</v>
      </c>
      <c r="I2923" s="83">
        <v>0.38968768036388901</v>
      </c>
      <c r="J2923" s="87">
        <v>1060.3</v>
      </c>
      <c r="K2923" s="87">
        <v>13.3</v>
      </c>
      <c r="L2923" s="87">
        <v>1051.0999999999999</v>
      </c>
      <c r="M2923" s="87">
        <v>19.2</v>
      </c>
      <c r="N2923" s="87">
        <v>1079.4000000000001</v>
      </c>
      <c r="O2923" s="87">
        <v>33.1</v>
      </c>
      <c r="P2923" s="80"/>
      <c r="Q2923" s="87">
        <v>1049.9000000000001</v>
      </c>
      <c r="R2923" s="87">
        <v>19.2</v>
      </c>
      <c r="S2923" s="79"/>
      <c r="T2923" s="80">
        <f t="shared" si="140"/>
        <v>-0.87527352297593441</v>
      </c>
      <c r="U2923" s="80">
        <f t="shared" si="141"/>
        <v>-2.6924174674151065</v>
      </c>
    </row>
    <row r="2924" spans="1:21">
      <c r="A2924" s="65" t="s">
        <v>3236</v>
      </c>
      <c r="B2924" s="44">
        <v>79.526292239353097</v>
      </c>
      <c r="C2924" s="44">
        <v>2.6810978929182201</v>
      </c>
      <c r="D2924" s="75"/>
      <c r="E2924" s="76">
        <v>5.6534350372176201</v>
      </c>
      <c r="F2924" s="76">
        <v>0.19708314349073</v>
      </c>
      <c r="G2924" s="42">
        <v>7.5967598609235701E-2</v>
      </c>
      <c r="H2924" s="42">
        <v>3.4509278640509301E-3</v>
      </c>
      <c r="I2924" s="76">
        <v>0.412697931141291</v>
      </c>
      <c r="J2924" s="85">
        <v>1064.0999999999999</v>
      </c>
      <c r="K2924" s="85">
        <v>14.6</v>
      </c>
      <c r="L2924" s="85">
        <v>1049.9000000000001</v>
      </c>
      <c r="M2924" s="85">
        <v>16.899999999999999</v>
      </c>
      <c r="N2924" s="85">
        <v>1093.3</v>
      </c>
      <c r="O2924" s="85">
        <v>45.5</v>
      </c>
      <c r="P2924" s="80"/>
      <c r="Q2924" s="85">
        <v>1048</v>
      </c>
      <c r="R2924" s="85">
        <v>16.899999999999999</v>
      </c>
      <c r="S2924" s="79"/>
      <c r="T2924" s="80">
        <f t="shared" si="140"/>
        <v>-1.3525097628345382</v>
      </c>
      <c r="U2924" s="80">
        <f t="shared" si="141"/>
        <v>-4.1337270216210937</v>
      </c>
    </row>
    <row r="2925" spans="1:21">
      <c r="A2925" s="35" t="s">
        <v>3237</v>
      </c>
      <c r="B2925" s="44">
        <v>79.553480126358295</v>
      </c>
      <c r="C2925" s="44">
        <v>2.69769764799425</v>
      </c>
      <c r="D2925" s="79"/>
      <c r="E2925" s="76">
        <v>5.6004121960570297</v>
      </c>
      <c r="F2925" s="76">
        <v>0.18512969322422601</v>
      </c>
      <c r="G2925" s="42">
        <v>7.4391259236335897E-2</v>
      </c>
      <c r="H2925" s="42">
        <v>2.29869314566933E-3</v>
      </c>
      <c r="I2925" s="76">
        <v>0.38658663390424097</v>
      </c>
      <c r="J2925" s="85">
        <v>1057</v>
      </c>
      <c r="K2925" s="85">
        <v>12</v>
      </c>
      <c r="L2925" s="85">
        <v>1059</v>
      </c>
      <c r="M2925" s="85">
        <v>16</v>
      </c>
      <c r="N2925" s="85">
        <v>1051</v>
      </c>
      <c r="O2925" s="85">
        <v>31</v>
      </c>
      <c r="P2925" s="80"/>
      <c r="Q2925" s="85">
        <v>1059</v>
      </c>
      <c r="R2925" s="85">
        <v>16</v>
      </c>
      <c r="S2925" s="79"/>
      <c r="T2925" s="80">
        <f t="shared" si="140"/>
        <v>0.18885741265344666</v>
      </c>
      <c r="U2925" s="80">
        <f t="shared" si="141"/>
        <v>0.75542965061378664</v>
      </c>
    </row>
    <row r="2926" spans="1:21">
      <c r="A2926" s="65" t="s">
        <v>3238</v>
      </c>
      <c r="B2926" s="36">
        <v>79.585434458791099</v>
      </c>
      <c r="C2926" s="36">
        <v>2.7375491273362198</v>
      </c>
      <c r="D2926" s="79"/>
      <c r="E2926" s="70">
        <v>5.6541888504284001</v>
      </c>
      <c r="F2926" s="70">
        <v>0.17798444736594801</v>
      </c>
      <c r="G2926" s="45">
        <v>7.4492640533238605E-2</v>
      </c>
      <c r="H2926" s="45">
        <v>2.0176750298803799E-3</v>
      </c>
      <c r="I2926" s="76">
        <v>0.69028744227956595</v>
      </c>
      <c r="J2926" s="85">
        <v>1051.1199999999999</v>
      </c>
      <c r="K2926" s="85">
        <v>7.66</v>
      </c>
      <c r="L2926" s="85">
        <v>1049.8</v>
      </c>
      <c r="M2926" s="85">
        <v>15.2</v>
      </c>
      <c r="N2926" s="85">
        <v>1053.9000000000001</v>
      </c>
      <c r="O2926" s="85">
        <v>27.3</v>
      </c>
      <c r="P2926" s="80"/>
      <c r="Q2926" s="85">
        <v>1049.5999999999999</v>
      </c>
      <c r="R2926" s="85">
        <v>7.7</v>
      </c>
      <c r="S2926" s="79"/>
      <c r="T2926" s="80">
        <f t="shared" si="140"/>
        <v>-0.12573823585444241</v>
      </c>
      <c r="U2926" s="80">
        <f t="shared" si="141"/>
        <v>-0.39055058106307261</v>
      </c>
    </row>
    <row r="2927" spans="1:21">
      <c r="A2927" s="35" t="s">
        <v>3239</v>
      </c>
      <c r="B2927" s="44">
        <v>79.655366426539601</v>
      </c>
      <c r="C2927" s="44">
        <v>2.68487170952895</v>
      </c>
      <c r="D2927" s="75"/>
      <c r="E2927" s="76">
        <v>5.6000780809765196</v>
      </c>
      <c r="F2927" s="76">
        <v>0.16535983922344699</v>
      </c>
      <c r="G2927" s="42">
        <v>7.44115561243201E-2</v>
      </c>
      <c r="H2927" s="42">
        <v>1.35005289461011E-3</v>
      </c>
      <c r="I2927" s="76">
        <v>0.37297187932030101</v>
      </c>
      <c r="J2927" s="85">
        <v>1056.7</v>
      </c>
      <c r="K2927" s="85">
        <v>9.3000000000000007</v>
      </c>
      <c r="L2927" s="85">
        <v>1059</v>
      </c>
      <c r="M2927" s="85">
        <v>14</v>
      </c>
      <c r="N2927" s="85">
        <v>1052</v>
      </c>
      <c r="O2927" s="85">
        <v>18</v>
      </c>
      <c r="P2927" s="80"/>
      <c r="Q2927" s="85">
        <v>1059</v>
      </c>
      <c r="R2927" s="85">
        <v>14</v>
      </c>
      <c r="S2927" s="79"/>
      <c r="T2927" s="80">
        <f t="shared" si="140"/>
        <v>0.21718602455145933</v>
      </c>
      <c r="U2927" s="80">
        <f t="shared" si="141"/>
        <v>0.66100094428706324</v>
      </c>
    </row>
    <row r="2928" spans="1:21">
      <c r="A2928" s="65" t="s">
        <v>3240</v>
      </c>
      <c r="B2928" s="44">
        <v>79.6604581309997</v>
      </c>
      <c r="C2928" s="44">
        <v>2.7114480050585201</v>
      </c>
      <c r="D2928" s="79"/>
      <c r="E2928" s="76">
        <v>5.6233647532105397</v>
      </c>
      <c r="F2928" s="76">
        <v>0.16849958765479001</v>
      </c>
      <c r="G2928" s="42">
        <v>7.3392491461428594E-2</v>
      </c>
      <c r="H2928" s="42">
        <v>1.9535489241552201E-3</v>
      </c>
      <c r="I2928" s="76">
        <v>0.40378964654640598</v>
      </c>
      <c r="J2928" s="85">
        <v>1045</v>
      </c>
      <c r="K2928" s="85">
        <v>10</v>
      </c>
      <c r="L2928" s="85">
        <v>1055</v>
      </c>
      <c r="M2928" s="85">
        <v>15</v>
      </c>
      <c r="N2928" s="85">
        <v>1024</v>
      </c>
      <c r="O2928" s="85">
        <v>27</v>
      </c>
      <c r="P2928" s="80"/>
      <c r="Q2928" s="85">
        <v>1056</v>
      </c>
      <c r="R2928" s="85">
        <v>15</v>
      </c>
      <c r="S2928" s="79"/>
      <c r="T2928" s="80">
        <f t="shared" si="140"/>
        <v>0.94786729857819907</v>
      </c>
      <c r="U2928" s="80">
        <f t="shared" si="141"/>
        <v>2.9383886255924172</v>
      </c>
    </row>
    <row r="2929" spans="1:21">
      <c r="A2929" s="35" t="s">
        <v>3241</v>
      </c>
      <c r="B2929" s="44">
        <v>79.796882202185103</v>
      </c>
      <c r="C2929" s="44">
        <v>2.7301990611593401</v>
      </c>
      <c r="D2929" s="79"/>
      <c r="E2929" s="76">
        <v>5.5214468209001701</v>
      </c>
      <c r="F2929" s="76">
        <v>0.201435646600265</v>
      </c>
      <c r="G2929" s="42">
        <v>7.5665050715791105E-2</v>
      </c>
      <c r="H2929" s="42">
        <v>2.57673999332165E-3</v>
      </c>
      <c r="I2929" s="76">
        <v>0.48564347520855</v>
      </c>
      <c r="J2929" s="85">
        <v>1077</v>
      </c>
      <c r="K2929" s="85">
        <v>12</v>
      </c>
      <c r="L2929" s="85">
        <v>1073</v>
      </c>
      <c r="M2929" s="85">
        <v>18</v>
      </c>
      <c r="N2929" s="85">
        <v>1085</v>
      </c>
      <c r="O2929" s="85">
        <v>34</v>
      </c>
      <c r="P2929" s="80"/>
      <c r="Q2929" s="85">
        <v>1072</v>
      </c>
      <c r="R2929" s="85">
        <v>18</v>
      </c>
      <c r="S2929" s="79"/>
      <c r="T2929" s="80">
        <f t="shared" si="140"/>
        <v>-0.37278657968313139</v>
      </c>
      <c r="U2929" s="80">
        <f t="shared" si="141"/>
        <v>-1.1183597390493942</v>
      </c>
    </row>
    <row r="2930" spans="1:21">
      <c r="A2930" s="65" t="s">
        <v>3242</v>
      </c>
      <c r="B2930" s="44">
        <v>79.813637336169606</v>
      </c>
      <c r="C2930" s="44">
        <v>2.6115363213154201</v>
      </c>
      <c r="D2930" s="79"/>
      <c r="E2930" s="76">
        <v>5.6222443318817099</v>
      </c>
      <c r="F2930" s="76">
        <v>0.17133199815858699</v>
      </c>
      <c r="G2930" s="42">
        <v>7.64792507612196E-2</v>
      </c>
      <c r="H2930" s="42">
        <v>1.49840811148457E-3</v>
      </c>
      <c r="I2930" s="76">
        <v>6.5678922225052103E-2</v>
      </c>
      <c r="J2930" s="85">
        <v>1072</v>
      </c>
      <c r="K2930" s="85">
        <v>12</v>
      </c>
      <c r="L2930" s="85">
        <v>1055</v>
      </c>
      <c r="M2930" s="85">
        <v>15</v>
      </c>
      <c r="N2930" s="85">
        <v>1107</v>
      </c>
      <c r="O2930" s="85">
        <v>20</v>
      </c>
      <c r="P2930" s="80"/>
      <c r="Q2930" s="85">
        <v>1053</v>
      </c>
      <c r="R2930" s="85">
        <v>15</v>
      </c>
      <c r="S2930" s="79"/>
      <c r="T2930" s="80">
        <f t="shared" si="140"/>
        <v>-1.6113744075829384</v>
      </c>
      <c r="U2930" s="80">
        <f t="shared" si="141"/>
        <v>-4.9289099526066353</v>
      </c>
    </row>
    <row r="2931" spans="1:21">
      <c r="A2931" s="35" t="s">
        <v>3243</v>
      </c>
      <c r="B2931" s="44">
        <v>79.943975969776503</v>
      </c>
      <c r="C2931" s="44">
        <v>2.7149606557982899</v>
      </c>
      <c r="D2931" s="75"/>
      <c r="E2931" s="76">
        <v>5.5592802269530601</v>
      </c>
      <c r="F2931" s="76">
        <v>0.12836620697416101</v>
      </c>
      <c r="G2931" s="42">
        <v>7.3792462503292799E-2</v>
      </c>
      <c r="H2931" s="42">
        <v>4.5640196098978101E-3</v>
      </c>
      <c r="I2931" s="76">
        <v>0.44032480152235598</v>
      </c>
      <c r="J2931" s="85">
        <v>1056.0999999999999</v>
      </c>
      <c r="K2931" s="85">
        <v>18.3</v>
      </c>
      <c r="L2931" s="85">
        <v>1066.3</v>
      </c>
      <c r="M2931" s="85">
        <v>11.3</v>
      </c>
      <c r="N2931" s="85">
        <v>1034.9000000000001</v>
      </c>
      <c r="O2931" s="85">
        <v>62.5</v>
      </c>
      <c r="P2931" s="80"/>
      <c r="Q2931" s="85">
        <v>1067.7</v>
      </c>
      <c r="R2931" s="85">
        <v>11.4</v>
      </c>
      <c r="S2931" s="79"/>
      <c r="T2931" s="80">
        <f t="shared" si="140"/>
        <v>0.95657882397074423</v>
      </c>
      <c r="U2931" s="80">
        <f t="shared" si="141"/>
        <v>2.9447622620275595</v>
      </c>
    </row>
    <row r="2932" spans="1:21">
      <c r="A2932" s="65" t="s">
        <v>3244</v>
      </c>
      <c r="B2932" s="81">
        <v>79.954796153878505</v>
      </c>
      <c r="C2932" s="81">
        <v>2.6643013058854201</v>
      </c>
      <c r="D2932" s="82"/>
      <c r="E2932" s="83">
        <v>5.6409878160413998</v>
      </c>
      <c r="F2932" s="83">
        <v>0.22018848416716999</v>
      </c>
      <c r="G2932" s="84">
        <v>7.4800451299919496E-2</v>
      </c>
      <c r="H2932" s="84">
        <v>3.1826502768842E-3</v>
      </c>
      <c r="I2932" s="83">
        <v>0.26856577559653699</v>
      </c>
      <c r="J2932" s="87">
        <v>1055.4000000000001</v>
      </c>
      <c r="K2932" s="87">
        <v>16.2</v>
      </c>
      <c r="L2932" s="87">
        <v>1052.0999999999999</v>
      </c>
      <c r="M2932" s="87">
        <v>18.899999999999999</v>
      </c>
      <c r="N2932" s="87">
        <v>1062.2</v>
      </c>
      <c r="O2932" s="87">
        <v>42.8</v>
      </c>
      <c r="P2932" s="80"/>
      <c r="Q2932" s="87">
        <v>1051.5999999999999</v>
      </c>
      <c r="R2932" s="87">
        <v>18.899999999999999</v>
      </c>
      <c r="S2932" s="79"/>
      <c r="T2932" s="80">
        <f t="shared" si="140"/>
        <v>-0.31365839749075014</v>
      </c>
      <c r="U2932" s="80">
        <f t="shared" si="141"/>
        <v>-0.95998479232013467</v>
      </c>
    </row>
    <row r="2933" spans="1:21">
      <c r="A2933" s="35" t="s">
        <v>3245</v>
      </c>
      <c r="B2933" s="44">
        <v>79.966555031475494</v>
      </c>
      <c r="C2933" s="44">
        <v>2.61626179952466</v>
      </c>
      <c r="D2933" s="79"/>
      <c r="E2933" s="76">
        <v>5.5855828101519398</v>
      </c>
      <c r="F2933" s="76">
        <v>0.20862791359336399</v>
      </c>
      <c r="G2933" s="42">
        <v>7.3780845522768507E-2</v>
      </c>
      <c r="H2933" s="42">
        <v>2.2783123640929201E-3</v>
      </c>
      <c r="I2933" s="76">
        <v>0.18471099669048199</v>
      </c>
      <c r="J2933" s="85">
        <v>1053</v>
      </c>
      <c r="K2933" s="85">
        <v>14</v>
      </c>
      <c r="L2933" s="85">
        <v>1062</v>
      </c>
      <c r="M2933" s="85">
        <v>18</v>
      </c>
      <c r="N2933" s="85">
        <v>1035</v>
      </c>
      <c r="O2933" s="85">
        <v>31</v>
      </c>
      <c r="P2933" s="80"/>
      <c r="Q2933" s="85">
        <v>1063</v>
      </c>
      <c r="R2933" s="85">
        <v>18</v>
      </c>
      <c r="S2933" s="79"/>
      <c r="T2933" s="80">
        <f t="shared" si="140"/>
        <v>0.84745762711864403</v>
      </c>
      <c r="U2933" s="80">
        <f t="shared" si="141"/>
        <v>2.5423728813559325</v>
      </c>
    </row>
    <row r="2934" spans="1:21">
      <c r="A2934" s="65" t="s">
        <v>3246</v>
      </c>
      <c r="B2934" s="44">
        <v>79.990662258732996</v>
      </c>
      <c r="C2934" s="44">
        <v>2.68156502898242</v>
      </c>
      <c r="D2934" s="75"/>
      <c r="E2934" s="76">
        <v>5.5989936742499298</v>
      </c>
      <c r="F2934" s="76">
        <v>0.122937456904399</v>
      </c>
      <c r="G2934" s="42">
        <v>7.4078302502104496E-2</v>
      </c>
      <c r="H2934" s="42">
        <v>1.25600632315961E-3</v>
      </c>
      <c r="I2934" s="76">
        <v>0.47402878446924601</v>
      </c>
      <c r="J2934" s="85">
        <v>1053.9000000000001</v>
      </c>
      <c r="K2934" s="85">
        <v>6.7</v>
      </c>
      <c r="L2934" s="85">
        <v>1059</v>
      </c>
      <c r="M2934" s="85">
        <v>11</v>
      </c>
      <c r="N2934" s="85">
        <v>1043</v>
      </c>
      <c r="O2934" s="85">
        <v>17</v>
      </c>
      <c r="P2934" s="80"/>
      <c r="Q2934" s="85">
        <v>1060</v>
      </c>
      <c r="R2934" s="85">
        <v>11</v>
      </c>
      <c r="S2934" s="79"/>
      <c r="T2934" s="80">
        <f t="shared" si="140"/>
        <v>0.48158640226628036</v>
      </c>
      <c r="U2934" s="80">
        <f t="shared" si="141"/>
        <v>1.5108593012275733</v>
      </c>
    </row>
    <row r="2935" spans="1:21">
      <c r="A2935" s="35" t="s">
        <v>3247</v>
      </c>
      <c r="B2935" s="44">
        <v>79.999154170822493</v>
      </c>
      <c r="C2935" s="44">
        <v>2.6696442862132002</v>
      </c>
      <c r="D2935" s="75"/>
      <c r="E2935" s="76">
        <v>5.6017015854951904</v>
      </c>
      <c r="F2935" s="76">
        <v>0.13237503367718001</v>
      </c>
      <c r="G2935" s="42">
        <v>7.3630707404113802E-2</v>
      </c>
      <c r="H2935" s="42">
        <v>1.5873612264541699E-3</v>
      </c>
      <c r="I2935" s="76">
        <v>0.57862975943867201</v>
      </c>
      <c r="J2935" s="85">
        <v>1049.5999999999999</v>
      </c>
      <c r="K2935" s="85">
        <v>6.8</v>
      </c>
      <c r="L2935" s="85">
        <v>1059</v>
      </c>
      <c r="M2935" s="85">
        <v>12</v>
      </c>
      <c r="N2935" s="85">
        <v>1030</v>
      </c>
      <c r="O2935" s="85">
        <v>22</v>
      </c>
      <c r="P2935" s="80"/>
      <c r="Q2935" s="85">
        <v>1060</v>
      </c>
      <c r="R2935" s="85">
        <v>12</v>
      </c>
      <c r="S2935" s="79"/>
      <c r="T2935" s="80">
        <f t="shared" si="140"/>
        <v>0.88762983947120788</v>
      </c>
      <c r="U2935" s="80">
        <f t="shared" si="141"/>
        <v>2.7384324834749765</v>
      </c>
    </row>
    <row r="2936" spans="1:21">
      <c r="A2936" s="65" t="s">
        <v>3248</v>
      </c>
      <c r="B2936" s="44">
        <v>80.010055798877204</v>
      </c>
      <c r="C2936" s="44">
        <v>2.6094248614273599</v>
      </c>
      <c r="D2936" s="75"/>
      <c r="E2936" s="76">
        <v>5.6139802960024099</v>
      </c>
      <c r="F2936" s="76">
        <v>0.164236507825611</v>
      </c>
      <c r="G2936" s="42">
        <v>7.2231103775367206E-2</v>
      </c>
      <c r="H2936" s="42">
        <v>4.1262866046743903E-3</v>
      </c>
      <c r="I2936" s="76">
        <v>0.419154396069155</v>
      </c>
      <c r="J2936" s="85">
        <v>1035.7</v>
      </c>
      <c r="K2936" s="85">
        <v>16.899999999999999</v>
      </c>
      <c r="L2936" s="85">
        <v>1056.7</v>
      </c>
      <c r="M2936" s="85">
        <v>14.3</v>
      </c>
      <c r="N2936" s="85">
        <v>991.5</v>
      </c>
      <c r="O2936" s="85">
        <v>58.1</v>
      </c>
      <c r="P2936" s="80"/>
      <c r="Q2936" s="85">
        <v>1060</v>
      </c>
      <c r="R2936" s="85">
        <v>14</v>
      </c>
      <c r="S2936" s="79"/>
      <c r="T2936" s="80">
        <f t="shared" si="140"/>
        <v>1.9873190120185482</v>
      </c>
      <c r="U2936" s="80">
        <f t="shared" si="141"/>
        <v>6.1701523611242584</v>
      </c>
    </row>
    <row r="2937" spans="1:21">
      <c r="A2937" s="35" t="s">
        <v>3249</v>
      </c>
      <c r="B2937" s="44">
        <v>80.0154603019989</v>
      </c>
      <c r="C2937" s="44">
        <v>2.6540484075363802</v>
      </c>
      <c r="D2937" s="75"/>
      <c r="E2937" s="76">
        <v>5.6369604725079103</v>
      </c>
      <c r="F2937" s="76">
        <v>0.210843514255244</v>
      </c>
      <c r="G2937" s="42">
        <v>7.8187901620052402E-2</v>
      </c>
      <c r="H2937" s="42">
        <v>5.0539137470186303E-3</v>
      </c>
      <c r="I2937" s="76">
        <v>0.35042423488180402</v>
      </c>
      <c r="J2937" s="85">
        <v>1085.0999999999999</v>
      </c>
      <c r="K2937" s="85">
        <v>20.8</v>
      </c>
      <c r="L2937" s="85">
        <v>1052.8</v>
      </c>
      <c r="M2937" s="85">
        <v>18.2</v>
      </c>
      <c r="N2937" s="85">
        <v>1150.8</v>
      </c>
      <c r="O2937" s="85">
        <v>64.2</v>
      </c>
      <c r="P2937" s="80"/>
      <c r="Q2937" s="85">
        <v>1048</v>
      </c>
      <c r="R2937" s="85">
        <v>18</v>
      </c>
      <c r="S2937" s="79"/>
      <c r="T2937" s="80">
        <f t="shared" si="140"/>
        <v>-3.068009118541029</v>
      </c>
      <c r="U2937" s="80">
        <f t="shared" si="141"/>
        <v>-9.3085106382978733</v>
      </c>
    </row>
    <row r="2938" spans="1:21">
      <c r="A2938" s="65" t="s">
        <v>3250</v>
      </c>
      <c r="B2938" s="44">
        <v>80.093121803846401</v>
      </c>
      <c r="C2938" s="44">
        <v>2.6234401633764799</v>
      </c>
      <c r="D2938" s="75"/>
      <c r="E2938" s="76">
        <v>5.5712366787340599</v>
      </c>
      <c r="F2938" s="76">
        <v>0.19570347182731701</v>
      </c>
      <c r="G2938" s="42">
        <v>7.3211472158706895E-2</v>
      </c>
      <c r="H2938" s="42">
        <v>4.1468267598147503E-3</v>
      </c>
      <c r="I2938" s="76">
        <v>6.7086352315405107E-2</v>
      </c>
      <c r="J2938" s="85">
        <v>1049.5</v>
      </c>
      <c r="K2938" s="85">
        <v>21.1</v>
      </c>
      <c r="L2938" s="85">
        <v>1064.2</v>
      </c>
      <c r="M2938" s="85">
        <v>17.2</v>
      </c>
      <c r="N2938" s="85">
        <v>1018.9</v>
      </c>
      <c r="O2938" s="85">
        <v>57.3</v>
      </c>
      <c r="P2938" s="80"/>
      <c r="Q2938" s="85">
        <v>1066</v>
      </c>
      <c r="R2938" s="85">
        <v>17</v>
      </c>
      <c r="S2938" s="79"/>
      <c r="T2938" s="80">
        <f t="shared" si="140"/>
        <v>1.3813193008832969</v>
      </c>
      <c r="U2938" s="80">
        <f t="shared" si="141"/>
        <v>4.2567186619056629</v>
      </c>
    </row>
    <row r="2939" spans="1:21">
      <c r="A2939" s="35" t="s">
        <v>3251</v>
      </c>
      <c r="B2939" s="44">
        <v>80.100943568282005</v>
      </c>
      <c r="C2939" s="44">
        <v>2.6695156935554101</v>
      </c>
      <c r="D2939" s="75"/>
      <c r="E2939" s="76">
        <v>5.6470574291617304</v>
      </c>
      <c r="F2939" s="76">
        <v>0.23374020275451099</v>
      </c>
      <c r="G2939" s="42">
        <v>7.7062661347981801E-2</v>
      </c>
      <c r="H2939" s="42">
        <v>4.5909113008605696E-3</v>
      </c>
      <c r="I2939" s="76">
        <v>8.9110874822326699E-2</v>
      </c>
      <c r="J2939" s="85">
        <v>1074.3</v>
      </c>
      <c r="K2939" s="85">
        <v>23</v>
      </c>
      <c r="L2939" s="85">
        <v>1051</v>
      </c>
      <c r="M2939" s="85">
        <v>20.100000000000001</v>
      </c>
      <c r="N2939" s="85">
        <v>1121.9000000000001</v>
      </c>
      <c r="O2939" s="85">
        <v>59.4</v>
      </c>
      <c r="P2939" s="80"/>
      <c r="Q2939" s="85">
        <v>1048</v>
      </c>
      <c r="R2939" s="85">
        <v>20</v>
      </c>
      <c r="S2939" s="79"/>
      <c r="T2939" s="80">
        <f t="shared" si="140"/>
        <v>-2.2169362511893391</v>
      </c>
      <c r="U2939" s="80">
        <f t="shared" si="141"/>
        <v>-6.7459562321598572</v>
      </c>
    </row>
    <row r="2940" spans="1:21">
      <c r="A2940" s="65" t="s">
        <v>3252</v>
      </c>
      <c r="B2940" s="44">
        <v>80.294787999237002</v>
      </c>
      <c r="C2940" s="44">
        <v>2.6625596571858798</v>
      </c>
      <c r="D2940" s="75"/>
      <c r="E2940" s="76">
        <v>5.6533784046939504</v>
      </c>
      <c r="F2940" s="76">
        <v>0.16745121632846599</v>
      </c>
      <c r="G2940" s="42">
        <v>7.4036049964360501E-2</v>
      </c>
      <c r="H2940" s="42">
        <v>2.4880560588067999E-3</v>
      </c>
      <c r="I2940" s="76">
        <v>0.33766114769357503</v>
      </c>
      <c r="J2940" s="85">
        <v>1047.2</v>
      </c>
      <c r="K2940" s="85">
        <v>11.9</v>
      </c>
      <c r="L2940" s="85">
        <v>1049.9000000000001</v>
      </c>
      <c r="M2940" s="85">
        <v>14.3</v>
      </c>
      <c r="N2940" s="85">
        <v>1041.5</v>
      </c>
      <c r="O2940" s="85">
        <v>33.9</v>
      </c>
      <c r="P2940" s="80"/>
      <c r="Q2940" s="85">
        <v>1050.3</v>
      </c>
      <c r="R2940" s="85">
        <v>14.4</v>
      </c>
      <c r="S2940" s="79"/>
      <c r="T2940" s="80">
        <f t="shared" si="140"/>
        <v>0.25716734927136348</v>
      </c>
      <c r="U2940" s="80">
        <f t="shared" si="141"/>
        <v>0.80007619773312599</v>
      </c>
    </row>
    <row r="2941" spans="1:21">
      <c r="A2941" s="35" t="s">
        <v>3253</v>
      </c>
      <c r="B2941" s="44">
        <v>80.360327806749396</v>
      </c>
      <c r="C2941" s="44">
        <v>2.7263190221968601</v>
      </c>
      <c r="D2941" s="79"/>
      <c r="E2941" s="76">
        <v>5.65595614268722</v>
      </c>
      <c r="F2941" s="76">
        <v>0.18746455767178999</v>
      </c>
      <c r="G2941" s="42">
        <v>7.4839968512545402E-2</v>
      </c>
      <c r="H2941" s="42">
        <v>2.15164740178118E-3</v>
      </c>
      <c r="I2941" s="76">
        <v>7.1990044552843205E-2</v>
      </c>
      <c r="J2941" s="85">
        <v>1054</v>
      </c>
      <c r="K2941" s="85">
        <v>14</v>
      </c>
      <c r="L2941" s="85">
        <v>1049</v>
      </c>
      <c r="M2941" s="85">
        <v>16</v>
      </c>
      <c r="N2941" s="85">
        <v>1063</v>
      </c>
      <c r="O2941" s="85">
        <v>29</v>
      </c>
      <c r="P2941" s="80"/>
      <c r="Q2941" s="85">
        <v>1049</v>
      </c>
      <c r="R2941" s="85">
        <v>16</v>
      </c>
      <c r="S2941" s="79"/>
      <c r="T2941" s="80">
        <f t="shared" si="140"/>
        <v>-0.47664442326024786</v>
      </c>
      <c r="U2941" s="80">
        <f t="shared" si="141"/>
        <v>-1.3346043851286939</v>
      </c>
    </row>
    <row r="2942" spans="1:21">
      <c r="A2942" s="65" t="s">
        <v>3254</v>
      </c>
      <c r="B2942" s="44">
        <v>80.505568631813603</v>
      </c>
      <c r="C2942" s="44">
        <v>2.6851891895439701</v>
      </c>
      <c r="D2942" s="75"/>
      <c r="E2942" s="76">
        <v>5.6134260486616201</v>
      </c>
      <c r="F2942" s="76">
        <v>0.130529399318836</v>
      </c>
      <c r="G2942" s="42">
        <v>7.4581760074776404E-2</v>
      </c>
      <c r="H2942" s="42">
        <v>4.7159390202083998E-3</v>
      </c>
      <c r="I2942" s="76">
        <v>0.57500581234848402</v>
      </c>
      <c r="J2942" s="85">
        <v>1056.7</v>
      </c>
      <c r="K2942" s="85">
        <v>17.5</v>
      </c>
      <c r="L2942" s="85">
        <v>1056.8</v>
      </c>
      <c r="M2942" s="85">
        <v>11.3</v>
      </c>
      <c r="N2942" s="85">
        <v>1056.3</v>
      </c>
      <c r="O2942" s="85">
        <v>63.7</v>
      </c>
      <c r="P2942" s="80"/>
      <c r="Q2942" s="85">
        <v>1056.9000000000001</v>
      </c>
      <c r="R2942" s="85">
        <v>11.3</v>
      </c>
      <c r="S2942" s="79"/>
      <c r="T2942" s="80">
        <f t="shared" si="140"/>
        <v>9.4625283875765572E-3</v>
      </c>
      <c r="U2942" s="80">
        <f t="shared" si="141"/>
        <v>4.7312641937925816E-2</v>
      </c>
    </row>
    <row r="2943" spans="1:21">
      <c r="A2943" s="35" t="s">
        <v>3255</v>
      </c>
      <c r="B2943" s="81">
        <v>80.506123148709094</v>
      </c>
      <c r="C2943" s="81">
        <v>2.69318343562739</v>
      </c>
      <c r="D2943" s="82"/>
      <c r="E2943" s="83">
        <v>5.62471641324231</v>
      </c>
      <c r="F2943" s="83">
        <v>0.182925624158851</v>
      </c>
      <c r="G2943" s="84">
        <v>7.3934655146192699E-2</v>
      </c>
      <c r="H2943" s="84">
        <v>2.0356117720131098E-3</v>
      </c>
      <c r="I2943" s="83">
        <v>0.28381814148879497</v>
      </c>
      <c r="J2943" s="87">
        <v>1049.5999999999999</v>
      </c>
      <c r="K2943" s="87">
        <v>11.8</v>
      </c>
      <c r="L2943" s="87">
        <v>1054.9000000000001</v>
      </c>
      <c r="M2943" s="87">
        <v>15.8</v>
      </c>
      <c r="N2943" s="87">
        <v>1038.8</v>
      </c>
      <c r="O2943" s="87">
        <v>27.8</v>
      </c>
      <c r="P2943" s="80"/>
      <c r="Q2943" s="87">
        <v>1055.5999999999999</v>
      </c>
      <c r="R2943" s="87">
        <v>15.8</v>
      </c>
      <c r="S2943" s="79"/>
      <c r="T2943" s="80">
        <f t="shared" si="140"/>
        <v>0.50241729073847585</v>
      </c>
      <c r="U2943" s="80">
        <f t="shared" si="141"/>
        <v>1.5262110152621229</v>
      </c>
    </row>
    <row r="2944" spans="1:21" ht="15.75">
      <c r="A2944" s="65" t="s">
        <v>3256</v>
      </c>
      <c r="B2944" s="36">
        <v>80.507095485773803</v>
      </c>
      <c r="C2944" s="36">
        <v>2.6574169758238599</v>
      </c>
      <c r="D2944" s="79"/>
      <c r="E2944" s="70">
        <v>5.6573359545652497</v>
      </c>
      <c r="F2944" s="70">
        <v>0.15419628772569</v>
      </c>
      <c r="G2944" s="45">
        <v>7.5161588241604099E-2</v>
      </c>
      <c r="H2944" s="45">
        <v>1.7447071043367201E-3</v>
      </c>
      <c r="I2944" s="76">
        <v>0.62605943428925503</v>
      </c>
      <c r="J2944" s="85">
        <v>1056.6300000000001</v>
      </c>
      <c r="K2944" s="85">
        <v>7.26</v>
      </c>
      <c r="L2944" s="85">
        <v>1049.3</v>
      </c>
      <c r="M2944" s="85">
        <v>13.2</v>
      </c>
      <c r="N2944" s="85">
        <v>1071.9000000000001</v>
      </c>
      <c r="O2944" s="85">
        <v>23.3</v>
      </c>
      <c r="P2944" s="86"/>
      <c r="Q2944" s="85">
        <v>1048.2</v>
      </c>
      <c r="R2944" s="85">
        <v>7.3</v>
      </c>
      <c r="S2944" s="79"/>
      <c r="T2944" s="80">
        <f t="shared" si="140"/>
        <v>-0.69856094539218105</v>
      </c>
      <c r="U2944" s="80">
        <f t="shared" si="141"/>
        <v>-2.1538168302678109</v>
      </c>
    </row>
    <row r="2945" spans="1:21">
      <c r="A2945" s="35" t="s">
        <v>3257</v>
      </c>
      <c r="B2945" s="44">
        <v>80.523696508873002</v>
      </c>
      <c r="C2945" s="44">
        <v>2.7248831926625301</v>
      </c>
      <c r="D2945" s="79"/>
      <c r="E2945" s="76">
        <v>5.7684447468979698</v>
      </c>
      <c r="F2945" s="76">
        <v>0.23928388306079201</v>
      </c>
      <c r="G2945" s="42">
        <v>7.5232457768787606E-2</v>
      </c>
      <c r="H2945" s="42">
        <v>2.8972043145828199E-3</v>
      </c>
      <c r="I2945" s="76">
        <v>0.58601608608089295</v>
      </c>
      <c r="J2945" s="85">
        <v>1045</v>
      </c>
      <c r="K2945" s="85">
        <v>12</v>
      </c>
      <c r="L2945" s="85">
        <v>1031</v>
      </c>
      <c r="M2945" s="85">
        <v>20</v>
      </c>
      <c r="N2945" s="85">
        <v>1074</v>
      </c>
      <c r="O2945" s="85">
        <v>39</v>
      </c>
      <c r="P2945" s="80"/>
      <c r="Q2945" s="85">
        <v>1029</v>
      </c>
      <c r="R2945" s="85">
        <v>20</v>
      </c>
      <c r="S2945" s="79"/>
      <c r="T2945" s="80">
        <f t="shared" si="140"/>
        <v>-1.3579049466537343</v>
      </c>
      <c r="U2945" s="80">
        <f t="shared" si="141"/>
        <v>-4.1707080504364695</v>
      </c>
    </row>
    <row r="2946" spans="1:21">
      <c r="A2946" s="65" t="s">
        <v>3258</v>
      </c>
      <c r="B2946" s="44">
        <v>80.641319987002504</v>
      </c>
      <c r="C2946" s="44">
        <v>2.63742995947127</v>
      </c>
      <c r="D2946" s="75"/>
      <c r="E2946" s="76">
        <v>5.7263099482972404</v>
      </c>
      <c r="F2946" s="76">
        <v>0.236035627296621</v>
      </c>
      <c r="G2946" s="42">
        <v>7.4072307330328102E-2</v>
      </c>
      <c r="H2946" s="42">
        <v>4.2275666853708403E-3</v>
      </c>
      <c r="I2946" s="76">
        <v>0.17966343914159599</v>
      </c>
      <c r="J2946" s="85">
        <v>1039.2</v>
      </c>
      <c r="K2946" s="85">
        <v>20.9</v>
      </c>
      <c r="L2946" s="85">
        <v>1037.5999999999999</v>
      </c>
      <c r="M2946" s="85">
        <v>19.8</v>
      </c>
      <c r="N2946" s="85">
        <v>1042.5</v>
      </c>
      <c r="O2946" s="85">
        <v>57.6</v>
      </c>
      <c r="P2946" s="80"/>
      <c r="Q2946" s="85">
        <v>1037</v>
      </c>
      <c r="R2946" s="85">
        <v>20</v>
      </c>
      <c r="S2946" s="79"/>
      <c r="T2946" s="80">
        <f t="shared" si="140"/>
        <v>-0.15420200462607331</v>
      </c>
      <c r="U2946" s="80">
        <f t="shared" si="141"/>
        <v>-0.47224363916731799</v>
      </c>
    </row>
    <row r="2947" spans="1:21">
      <c r="A2947" s="35" t="s">
        <v>3259</v>
      </c>
      <c r="B2947" s="44">
        <v>80.688372498334999</v>
      </c>
      <c r="C2947" s="44">
        <v>2.6453698368372698</v>
      </c>
      <c r="D2947" s="75"/>
      <c r="E2947" s="76">
        <v>5.6116660887340402</v>
      </c>
      <c r="F2947" s="76">
        <v>0.17613839932731101</v>
      </c>
      <c r="G2947" s="42">
        <v>7.6849156737134994E-2</v>
      </c>
      <c r="H2947" s="42">
        <v>3.0716083172004499E-3</v>
      </c>
      <c r="I2947" s="76">
        <v>0.22553142512642199</v>
      </c>
      <c r="J2947" s="85">
        <v>1076.7</v>
      </c>
      <c r="K2947" s="85">
        <v>14.9</v>
      </c>
      <c r="L2947" s="85">
        <v>1057.0999999999999</v>
      </c>
      <c r="M2947" s="85">
        <v>15.3</v>
      </c>
      <c r="N2947" s="85">
        <v>1116.4000000000001</v>
      </c>
      <c r="O2947" s="85">
        <v>39.9</v>
      </c>
      <c r="P2947" s="80"/>
      <c r="Q2947" s="85">
        <v>1054</v>
      </c>
      <c r="R2947" s="85">
        <v>15</v>
      </c>
      <c r="S2947" s="79"/>
      <c r="T2947" s="80">
        <f t="shared" si="140"/>
        <v>-1.854129221454937</v>
      </c>
      <c r="U2947" s="80">
        <f t="shared" si="141"/>
        <v>-5.6096868791978229</v>
      </c>
    </row>
    <row r="2948" spans="1:21">
      <c r="A2948" s="65" t="s">
        <v>3260</v>
      </c>
      <c r="B2948" s="81">
        <v>80.823131841024406</v>
      </c>
      <c r="C2948" s="81">
        <v>2.7305697002471598</v>
      </c>
      <c r="D2948" s="82"/>
      <c r="E2948" s="83">
        <v>5.6263874100575499</v>
      </c>
      <c r="F2948" s="83">
        <v>0.17107251247264099</v>
      </c>
      <c r="G2948" s="84">
        <v>7.5017898159166305E-2</v>
      </c>
      <c r="H2948" s="84">
        <v>1.8577908405162499E-3</v>
      </c>
      <c r="I2948" s="83">
        <v>0.28967593242691703</v>
      </c>
      <c r="J2948" s="87">
        <v>1059</v>
      </c>
      <c r="K2948" s="87">
        <v>10.9</v>
      </c>
      <c r="L2948" s="87">
        <v>1054.5999999999999</v>
      </c>
      <c r="M2948" s="87">
        <v>14.8</v>
      </c>
      <c r="N2948" s="87">
        <v>1068.0999999999999</v>
      </c>
      <c r="O2948" s="87">
        <v>24.9</v>
      </c>
      <c r="P2948" s="80"/>
      <c r="Q2948" s="87">
        <v>1054</v>
      </c>
      <c r="R2948" s="87">
        <v>14.8</v>
      </c>
      <c r="S2948" s="79"/>
      <c r="T2948" s="80">
        <f t="shared" si="140"/>
        <v>-0.41721979897592371</v>
      </c>
      <c r="U2948" s="80">
        <f t="shared" si="141"/>
        <v>-1.2801062014033759</v>
      </c>
    </row>
    <row r="2949" spans="1:21" ht="15.75">
      <c r="A2949" s="35" t="s">
        <v>3261</v>
      </c>
      <c r="B2949" s="36">
        <v>80.891164008524797</v>
      </c>
      <c r="C2949" s="36">
        <v>2.6652872354735999</v>
      </c>
      <c r="D2949" s="79"/>
      <c r="E2949" s="70">
        <v>5.61860142245445</v>
      </c>
      <c r="F2949" s="70">
        <v>0.14185502708650199</v>
      </c>
      <c r="G2949" s="45">
        <v>7.4616060121056704E-2</v>
      </c>
      <c r="H2949" s="45">
        <v>2.1171145004456799E-3</v>
      </c>
      <c r="I2949" s="76">
        <v>0.51494245312008702</v>
      </c>
      <c r="J2949" s="85">
        <v>1056.4000000000001</v>
      </c>
      <c r="K2949" s="85">
        <v>8.7200000000000006</v>
      </c>
      <c r="L2949" s="85">
        <v>1055.9000000000001</v>
      </c>
      <c r="M2949" s="85">
        <v>12.3</v>
      </c>
      <c r="N2949" s="85">
        <v>1057.4000000000001</v>
      </c>
      <c r="O2949" s="85">
        <v>28.6</v>
      </c>
      <c r="P2949" s="86"/>
      <c r="Q2949" s="85">
        <v>1055.9000000000001</v>
      </c>
      <c r="R2949" s="85">
        <v>8.6999999999999993</v>
      </c>
      <c r="S2949" s="79"/>
      <c r="T2949" s="80">
        <f t="shared" si="140"/>
        <v>-4.7352969031158251E-2</v>
      </c>
      <c r="U2949" s="80">
        <f t="shared" si="141"/>
        <v>-0.14205890709347474</v>
      </c>
    </row>
    <row r="2950" spans="1:21">
      <c r="A2950" s="65" t="s">
        <v>3262</v>
      </c>
      <c r="B2950" s="44">
        <v>81.095905681304004</v>
      </c>
      <c r="C2950" s="44">
        <v>2.6686870513643699</v>
      </c>
      <c r="D2950" s="75"/>
      <c r="E2950" s="76">
        <v>5.5917044609886704</v>
      </c>
      <c r="F2950" s="76">
        <v>0.15797663785917199</v>
      </c>
      <c r="G2950" s="42">
        <v>7.5596232891648296E-2</v>
      </c>
      <c r="H2950" s="42">
        <v>3.2313940645506199E-3</v>
      </c>
      <c r="I2950" s="76">
        <v>0.21374768828187901</v>
      </c>
      <c r="J2950" s="85">
        <v>1068.0999999999999</v>
      </c>
      <c r="K2950" s="85">
        <v>15.2</v>
      </c>
      <c r="L2950" s="85">
        <v>1060.5999999999999</v>
      </c>
      <c r="M2950" s="85">
        <v>13.8</v>
      </c>
      <c r="N2950" s="85">
        <v>1083.5</v>
      </c>
      <c r="O2950" s="85">
        <v>42.9</v>
      </c>
      <c r="P2950" s="80"/>
      <c r="Q2950" s="85">
        <v>1059.5999999999999</v>
      </c>
      <c r="R2950" s="85">
        <v>13.8</v>
      </c>
      <c r="S2950" s="79"/>
      <c r="T2950" s="80">
        <f t="shared" si="140"/>
        <v>-0.70714689798227426</v>
      </c>
      <c r="U2950" s="80">
        <f t="shared" si="141"/>
        <v>-2.1591551951725525</v>
      </c>
    </row>
    <row r="2951" spans="1:21">
      <c r="A2951" s="35" t="s">
        <v>3263</v>
      </c>
      <c r="B2951" s="44">
        <v>81.194902904960301</v>
      </c>
      <c r="C2951" s="44">
        <v>2.6741637035639498</v>
      </c>
      <c r="D2951" s="75"/>
      <c r="E2951" s="76">
        <v>5.5761091276728001</v>
      </c>
      <c r="F2951" s="76">
        <v>0.15648569531016901</v>
      </c>
      <c r="G2951" s="42">
        <v>7.3702061684514597E-2</v>
      </c>
      <c r="H2951" s="42">
        <v>4.77416741789107E-3</v>
      </c>
      <c r="I2951" s="76">
        <v>0.22367760212146301</v>
      </c>
      <c r="J2951" s="85">
        <v>1053.3</v>
      </c>
      <c r="K2951" s="85">
        <v>21.2</v>
      </c>
      <c r="L2951" s="85">
        <v>1063.3</v>
      </c>
      <c r="M2951" s="85">
        <v>13.8</v>
      </c>
      <c r="N2951" s="85">
        <v>1032.4000000000001</v>
      </c>
      <c r="O2951" s="85">
        <v>65.5</v>
      </c>
      <c r="P2951" s="80"/>
      <c r="Q2951" s="85">
        <v>1064.7</v>
      </c>
      <c r="R2951" s="85">
        <v>13.8</v>
      </c>
      <c r="S2951" s="79"/>
      <c r="T2951" s="80">
        <f t="shared" si="140"/>
        <v>0.94046835323991362</v>
      </c>
      <c r="U2951" s="80">
        <f t="shared" si="141"/>
        <v>2.9060472115113201</v>
      </c>
    </row>
    <row r="2952" spans="1:21" ht="15.75">
      <c r="A2952" s="65" t="s">
        <v>3264</v>
      </c>
      <c r="B2952" s="36">
        <v>81.601268436112406</v>
      </c>
      <c r="C2952" s="36">
        <v>2.6246214313601399</v>
      </c>
      <c r="D2952" s="79"/>
      <c r="E2952" s="70">
        <v>5.57398935674955</v>
      </c>
      <c r="F2952" s="70">
        <v>0.106121403956039</v>
      </c>
      <c r="G2952" s="45">
        <v>7.4743738289148307E-2</v>
      </c>
      <c r="H2952" s="45">
        <v>1.9609241593574198E-3</v>
      </c>
      <c r="I2952" s="76">
        <v>0.34504874807017599</v>
      </c>
      <c r="J2952" s="85">
        <v>1062.7</v>
      </c>
      <c r="K2952" s="85">
        <v>8.75</v>
      </c>
      <c r="L2952" s="85">
        <v>1063.72</v>
      </c>
      <c r="M2952" s="85">
        <v>9.33</v>
      </c>
      <c r="N2952" s="85">
        <v>1060.5999999999999</v>
      </c>
      <c r="O2952" s="85">
        <v>26.4</v>
      </c>
      <c r="P2952" s="86"/>
      <c r="Q2952" s="85">
        <v>1063.9000000000001</v>
      </c>
      <c r="R2952" s="85">
        <v>8.6999999999999993</v>
      </c>
      <c r="S2952" s="79"/>
      <c r="T2952" s="80">
        <f t="shared" si="140"/>
        <v>9.588989583724869E-2</v>
      </c>
      <c r="U2952" s="80">
        <f t="shared" si="141"/>
        <v>0.29331026961983586</v>
      </c>
    </row>
    <row r="2953" spans="1:21">
      <c r="A2953" s="35" t="s">
        <v>3265</v>
      </c>
      <c r="B2953" s="44">
        <v>2.6760398218182799</v>
      </c>
      <c r="C2953" s="44">
        <v>81.106281610667907</v>
      </c>
      <c r="D2953" s="75"/>
      <c r="E2953" s="76">
        <v>5.5174193878662399</v>
      </c>
      <c r="F2953" s="76">
        <v>0.155490713756954</v>
      </c>
      <c r="G2953" s="42">
        <v>7.3725269956605596E-2</v>
      </c>
      <c r="H2953" s="42">
        <v>2.10033074834267E-3</v>
      </c>
      <c r="I2953" s="76">
        <v>0.39529209872319898</v>
      </c>
      <c r="J2953" s="85">
        <v>1060</v>
      </c>
      <c r="K2953" s="85">
        <v>10</v>
      </c>
      <c r="L2953" s="85">
        <v>1074</v>
      </c>
      <c r="M2953" s="85">
        <v>14</v>
      </c>
      <c r="N2953" s="85">
        <v>1033</v>
      </c>
      <c r="O2953" s="85">
        <v>29</v>
      </c>
      <c r="P2953" s="80"/>
      <c r="Q2953" s="85">
        <v>1076</v>
      </c>
      <c r="R2953" s="85">
        <v>14</v>
      </c>
      <c r="S2953" s="79"/>
      <c r="T2953" s="80">
        <f t="shared" si="140"/>
        <v>1.3035381750465549</v>
      </c>
      <c r="U2953" s="80">
        <f t="shared" si="141"/>
        <v>3.8175046554934826</v>
      </c>
    </row>
    <row r="2954" spans="1:21" ht="15.75">
      <c r="A2954" s="65" t="s">
        <v>3266</v>
      </c>
      <c r="B2954" s="36">
        <v>78.546969612741805</v>
      </c>
      <c r="C2954" s="36">
        <v>2.6540014580044202</v>
      </c>
      <c r="D2954" s="79"/>
      <c r="E2954" s="70">
        <v>5.60093014770744</v>
      </c>
      <c r="F2954" s="70">
        <v>0.16118656604878301</v>
      </c>
      <c r="G2954" s="45">
        <v>7.5288895176398293E-2</v>
      </c>
      <c r="H2954" s="45">
        <v>2.0445401169687199E-3</v>
      </c>
      <c r="I2954" s="76">
        <v>0.56601439186338198</v>
      </c>
      <c r="J2954" s="85">
        <v>1064.3599999999999</v>
      </c>
      <c r="K2954" s="85">
        <v>8.6</v>
      </c>
      <c r="L2954" s="85">
        <v>1059</v>
      </c>
      <c r="M2954" s="85">
        <v>14.1</v>
      </c>
      <c r="N2954" s="85">
        <v>1075.4000000000001</v>
      </c>
      <c r="O2954" s="85">
        <v>27.2</v>
      </c>
      <c r="P2954" s="86"/>
      <c r="Q2954" s="85">
        <v>1058.3</v>
      </c>
      <c r="R2954" s="85">
        <v>8.6</v>
      </c>
      <c r="S2954" s="79"/>
      <c r="T2954" s="80">
        <f t="shared" si="140"/>
        <v>-0.50613786591122756</v>
      </c>
      <c r="U2954" s="80">
        <f t="shared" si="141"/>
        <v>-1.5486307837582711</v>
      </c>
    </row>
    <row r="2955" spans="1:21">
      <c r="A2955" s="35" t="s">
        <v>3267</v>
      </c>
      <c r="B2955" s="44">
        <v>78.552182521034695</v>
      </c>
      <c r="C2955" s="44">
        <v>2.6658327394071901</v>
      </c>
      <c r="D2955" s="75"/>
      <c r="E2955" s="76">
        <v>5.5290647337393297</v>
      </c>
      <c r="F2955" s="76">
        <v>0.158412687876029</v>
      </c>
      <c r="G2955" s="42">
        <v>7.2700970598081602E-2</v>
      </c>
      <c r="H2955" s="42">
        <v>4.0981760342809299E-3</v>
      </c>
      <c r="I2955" s="76">
        <v>0.39548053838132702</v>
      </c>
      <c r="J2955" s="85">
        <v>1049.9000000000001</v>
      </c>
      <c r="K2955" s="85">
        <v>17.100000000000001</v>
      </c>
      <c r="L2955" s="85">
        <v>1071.7</v>
      </c>
      <c r="M2955" s="85">
        <v>14.1</v>
      </c>
      <c r="N2955" s="85">
        <v>1004.7</v>
      </c>
      <c r="O2955" s="85">
        <v>57.2</v>
      </c>
      <c r="P2955" s="80"/>
      <c r="Q2955" s="85">
        <v>1075</v>
      </c>
      <c r="R2955" s="85">
        <v>14</v>
      </c>
      <c r="S2955" s="79"/>
      <c r="T2955" s="80">
        <f t="shared" si="140"/>
        <v>2.0341513483250866</v>
      </c>
      <c r="U2955" s="80">
        <f t="shared" si="141"/>
        <v>6.2517495567789485</v>
      </c>
    </row>
    <row r="2956" spans="1:21">
      <c r="A2956" s="65" t="s">
        <v>3268</v>
      </c>
      <c r="B2956" s="44">
        <v>78.629129767206805</v>
      </c>
      <c r="C2956" s="44">
        <v>2.6013805778697199</v>
      </c>
      <c r="D2956" s="75"/>
      <c r="E2956" s="76">
        <v>5.60344564056554</v>
      </c>
      <c r="F2956" s="76">
        <v>0.17754140742020599</v>
      </c>
      <c r="G2956" s="42">
        <v>7.4654922323757394E-2</v>
      </c>
      <c r="H2956" s="42">
        <v>3.6316032006187601E-3</v>
      </c>
      <c r="I2956" s="76">
        <v>0.233833601241244</v>
      </c>
      <c r="J2956" s="85">
        <v>1058.5</v>
      </c>
      <c r="K2956" s="85">
        <v>16.899999999999999</v>
      </c>
      <c r="L2956" s="85">
        <v>1058.5999999999999</v>
      </c>
      <c r="M2956" s="85">
        <v>15.5</v>
      </c>
      <c r="N2956" s="85">
        <v>1058.3</v>
      </c>
      <c r="O2956" s="85">
        <v>49</v>
      </c>
      <c r="P2956" s="80"/>
      <c r="Q2956" s="85">
        <v>1058.5999999999999</v>
      </c>
      <c r="R2956" s="85">
        <v>15.5</v>
      </c>
      <c r="S2956" s="79"/>
      <c r="T2956" s="80">
        <f t="shared" si="140"/>
        <v>9.4464386926042948E-3</v>
      </c>
      <c r="U2956" s="80">
        <f t="shared" si="141"/>
        <v>2.833931607783436E-2</v>
      </c>
    </row>
    <row r="2957" spans="1:21">
      <c r="A2957" s="35" t="s">
        <v>3269</v>
      </c>
      <c r="B2957" s="44">
        <v>78.998459742120801</v>
      </c>
      <c r="C2957" s="44">
        <v>2.5710675832949899</v>
      </c>
      <c r="D2957" s="75"/>
      <c r="E2957" s="76">
        <v>5.5691662493503999</v>
      </c>
      <c r="F2957" s="76">
        <v>0.16601718867978299</v>
      </c>
      <c r="G2957" s="42">
        <v>7.49330093176509E-2</v>
      </c>
      <c r="H2957" s="42">
        <v>4.0668478667430299E-3</v>
      </c>
      <c r="I2957" s="76">
        <v>0.37685098681371898</v>
      </c>
      <c r="J2957" s="85">
        <v>1065</v>
      </c>
      <c r="K2957" s="85">
        <v>16.899999999999999</v>
      </c>
      <c r="L2957" s="85">
        <v>1064.5999999999999</v>
      </c>
      <c r="M2957" s="85">
        <v>14.6</v>
      </c>
      <c r="N2957" s="85">
        <v>1065.8</v>
      </c>
      <c r="O2957" s="85">
        <v>54.6</v>
      </c>
      <c r="P2957" s="80"/>
      <c r="Q2957" s="85">
        <v>1064.5</v>
      </c>
      <c r="R2957" s="85">
        <v>14.6</v>
      </c>
      <c r="S2957" s="79"/>
      <c r="T2957" s="80">
        <f t="shared" si="140"/>
        <v>-3.7572797294767139E-2</v>
      </c>
      <c r="U2957" s="80">
        <f t="shared" si="141"/>
        <v>-0.11271839188428005</v>
      </c>
    </row>
    <row r="2958" spans="1:21">
      <c r="A2958" s="65" t="s">
        <v>3270</v>
      </c>
      <c r="B2958" s="44">
        <v>79.074405997162302</v>
      </c>
      <c r="C2958" s="44">
        <v>2.6340855945903998</v>
      </c>
      <c r="D2958" s="75"/>
      <c r="E2958" s="76">
        <v>5.6832579053668804</v>
      </c>
      <c r="F2958" s="76">
        <v>0.210224713269276</v>
      </c>
      <c r="G2958" s="42">
        <v>7.6055568169857202E-2</v>
      </c>
      <c r="H2958" s="42">
        <v>3.7500535844376798E-3</v>
      </c>
      <c r="I2958" s="76">
        <v>0.172757520378787</v>
      </c>
      <c r="J2958" s="85">
        <v>1061.4000000000001</v>
      </c>
      <c r="K2958" s="85">
        <v>18.5</v>
      </c>
      <c r="L2958" s="85">
        <v>1044.8</v>
      </c>
      <c r="M2958" s="85">
        <v>17.8</v>
      </c>
      <c r="N2958" s="85">
        <v>1095.5999999999999</v>
      </c>
      <c r="O2958" s="85">
        <v>49.4</v>
      </c>
      <c r="P2958" s="80"/>
      <c r="Q2958" s="85">
        <v>1043</v>
      </c>
      <c r="R2958" s="85">
        <v>18</v>
      </c>
      <c r="S2958" s="79"/>
      <c r="T2958" s="80">
        <f t="shared" si="140"/>
        <v>-1.5888208269525399</v>
      </c>
      <c r="U2958" s="80">
        <f t="shared" si="141"/>
        <v>-4.8621745788667647</v>
      </c>
    </row>
    <row r="2959" spans="1:21">
      <c r="A2959" s="35" t="s">
        <v>3271</v>
      </c>
      <c r="B2959" s="81">
        <v>79.125536327075594</v>
      </c>
      <c r="C2959" s="81">
        <v>2.6575932414150301</v>
      </c>
      <c r="D2959" s="82"/>
      <c r="E2959" s="83">
        <v>5.61512238054374</v>
      </c>
      <c r="F2959" s="83">
        <v>0.16149012370621199</v>
      </c>
      <c r="G2959" s="84">
        <v>7.6240573500104297E-2</v>
      </c>
      <c r="H2959" s="84">
        <v>2.3707411642320802E-3</v>
      </c>
      <c r="I2959" s="83">
        <v>0.24990072521099399</v>
      </c>
      <c r="J2959" s="87">
        <v>1071</v>
      </c>
      <c r="K2959" s="87">
        <v>12.1</v>
      </c>
      <c r="L2959" s="87">
        <v>1056.5</v>
      </c>
      <c r="M2959" s="87">
        <v>14</v>
      </c>
      <c r="N2959" s="87">
        <v>1100.5</v>
      </c>
      <c r="O2959" s="87">
        <v>31.1</v>
      </c>
      <c r="P2959" s="80"/>
      <c r="Q2959" s="87">
        <v>1054.5</v>
      </c>
      <c r="R2959" s="87">
        <v>14</v>
      </c>
      <c r="S2959" s="79"/>
      <c r="T2959" s="80">
        <f t="shared" si="140"/>
        <v>-1.372456223379082</v>
      </c>
      <c r="U2959" s="80">
        <f t="shared" si="141"/>
        <v>-4.1646947468054893</v>
      </c>
    </row>
    <row r="2960" spans="1:21">
      <c r="A2960" s="65" t="s">
        <v>3272</v>
      </c>
      <c r="B2960" s="36">
        <v>79.206378371604004</v>
      </c>
      <c r="C2960" s="36">
        <v>2.6318607194468502</v>
      </c>
      <c r="D2960" s="79"/>
      <c r="E2960" s="70">
        <v>5.5592932076917396</v>
      </c>
      <c r="F2960" s="70">
        <v>0.15852379336687</v>
      </c>
      <c r="G2960" s="45">
        <v>7.32928315069067E-2</v>
      </c>
      <c r="H2960" s="45">
        <v>1.48240302481648E-3</v>
      </c>
      <c r="I2960" s="76">
        <v>0.44048929297156902</v>
      </c>
      <c r="J2960" s="85">
        <v>1051.57</v>
      </c>
      <c r="K2960" s="85">
        <v>8.75</v>
      </c>
      <c r="L2960" s="85">
        <v>1066.3</v>
      </c>
      <c r="M2960" s="85">
        <v>14</v>
      </c>
      <c r="N2960" s="85">
        <v>1021.1</v>
      </c>
      <c r="O2960" s="85">
        <v>20.399999999999999</v>
      </c>
      <c r="P2960" s="80"/>
      <c r="Q2960" s="85">
        <v>1068.3</v>
      </c>
      <c r="R2960" s="85">
        <v>8.8000000000000007</v>
      </c>
      <c r="S2960" s="79"/>
      <c r="T2960" s="80">
        <f t="shared" si="140"/>
        <v>1.3814123604989232</v>
      </c>
      <c r="U2960" s="80">
        <f t="shared" si="141"/>
        <v>4.2389571415173899</v>
      </c>
    </row>
    <row r="2961" spans="1:21">
      <c r="A2961" s="35" t="s">
        <v>3273</v>
      </c>
      <c r="B2961" s="44">
        <v>79.386802788056499</v>
      </c>
      <c r="C2961" s="44">
        <v>2.6775692522080701</v>
      </c>
      <c r="D2961" s="79"/>
      <c r="E2961" s="76">
        <v>5.5985126757498502</v>
      </c>
      <c r="F2961" s="76">
        <v>0.17707208783131101</v>
      </c>
      <c r="G2961" s="42">
        <v>7.5568287553764393E-2</v>
      </c>
      <c r="H2961" s="42">
        <v>2.0038884728703901E-3</v>
      </c>
      <c r="I2961" s="76">
        <v>0.34553491833184002</v>
      </c>
      <c r="J2961" s="85">
        <v>1067</v>
      </c>
      <c r="K2961" s="85">
        <v>11</v>
      </c>
      <c r="L2961" s="85">
        <v>1059</v>
      </c>
      <c r="M2961" s="85">
        <v>15</v>
      </c>
      <c r="N2961" s="85">
        <v>1083</v>
      </c>
      <c r="O2961" s="85">
        <v>27</v>
      </c>
      <c r="P2961" s="80"/>
      <c r="Q2961" s="85">
        <v>1058</v>
      </c>
      <c r="R2961" s="85">
        <v>15</v>
      </c>
      <c r="S2961" s="79"/>
      <c r="T2961" s="80">
        <f t="shared" si="140"/>
        <v>-0.75542965061378664</v>
      </c>
      <c r="U2961" s="80">
        <f t="shared" si="141"/>
        <v>-2.2662889518413598</v>
      </c>
    </row>
    <row r="2962" spans="1:21">
      <c r="A2962" s="65" t="s">
        <v>3274</v>
      </c>
      <c r="B2962" s="44">
        <v>79.388402670830601</v>
      </c>
      <c r="C2962" s="44">
        <v>2.6417255861915701</v>
      </c>
      <c r="D2962" s="79"/>
      <c r="E2962" s="76">
        <v>5.6179198892064504</v>
      </c>
      <c r="F2962" s="76">
        <v>0.134157881536831</v>
      </c>
      <c r="G2962" s="42">
        <v>7.5254844124353903E-2</v>
      </c>
      <c r="H2962" s="42">
        <v>2.1876130601489398E-3</v>
      </c>
      <c r="I2962" s="76">
        <v>0.37163878186896099</v>
      </c>
      <c r="J2962" s="85">
        <v>1062.0999999999999</v>
      </c>
      <c r="K2962" s="85">
        <v>9.9</v>
      </c>
      <c r="L2962" s="85">
        <v>1056</v>
      </c>
      <c r="M2962" s="85">
        <v>12</v>
      </c>
      <c r="N2962" s="85">
        <v>1074</v>
      </c>
      <c r="O2962" s="85">
        <v>29</v>
      </c>
      <c r="P2962" s="80"/>
      <c r="Q2962" s="85">
        <v>1055</v>
      </c>
      <c r="R2962" s="85">
        <v>12</v>
      </c>
      <c r="S2962" s="79"/>
      <c r="T2962" s="80">
        <f t="shared" si="140"/>
        <v>-0.57765151515150659</v>
      </c>
      <c r="U2962" s="80">
        <f t="shared" si="141"/>
        <v>-1.7045454545454544</v>
      </c>
    </row>
    <row r="2963" spans="1:21">
      <c r="A2963" s="35" t="s">
        <v>3275</v>
      </c>
      <c r="B2963" s="44">
        <v>79.490772872156697</v>
      </c>
      <c r="C2963" s="44">
        <v>2.65113497756467</v>
      </c>
      <c r="D2963" s="75"/>
      <c r="E2963" s="76">
        <v>5.5337595391946204</v>
      </c>
      <c r="F2963" s="76">
        <v>0.102896337488911</v>
      </c>
      <c r="G2963" s="42">
        <v>7.6587076161643897E-2</v>
      </c>
      <c r="H2963" s="42">
        <v>2.3703020937280101E-3</v>
      </c>
      <c r="I2963" s="76">
        <v>-0.13287629417590599</v>
      </c>
      <c r="J2963" s="85">
        <v>1083.7</v>
      </c>
      <c r="K2963" s="85">
        <v>12.7</v>
      </c>
      <c r="L2963" s="85">
        <v>1070.8499999999999</v>
      </c>
      <c r="M2963" s="85">
        <v>9.17</v>
      </c>
      <c r="N2963" s="85">
        <v>1109.5999999999999</v>
      </c>
      <c r="O2963" s="85">
        <v>30.9</v>
      </c>
      <c r="P2963" s="80"/>
      <c r="Q2963" s="85">
        <v>1069.48</v>
      </c>
      <c r="R2963" s="85">
        <v>9.16</v>
      </c>
      <c r="S2963" s="79"/>
      <c r="T2963" s="80">
        <f t="shared" si="140"/>
        <v>-1.1999813232479002</v>
      </c>
      <c r="U2963" s="80">
        <f t="shared" si="141"/>
        <v>-3.6186207218564692</v>
      </c>
    </row>
    <row r="2964" spans="1:21">
      <c r="A2964" s="65" t="s">
        <v>3276</v>
      </c>
      <c r="B2964" s="81">
        <v>79.689292375515905</v>
      </c>
      <c r="C2964" s="81">
        <v>2.6590697927624798</v>
      </c>
      <c r="D2964" s="82"/>
      <c r="E2964" s="83">
        <v>5.6005603510764796</v>
      </c>
      <c r="F2964" s="83">
        <v>0.12402386686010999</v>
      </c>
      <c r="G2964" s="84">
        <v>7.5129060227081698E-2</v>
      </c>
      <c r="H2964" s="84">
        <v>2.27132159956971E-3</v>
      </c>
      <c r="I2964" s="83">
        <v>3.2540641896734397E-2</v>
      </c>
      <c r="J2964" s="87">
        <v>1063</v>
      </c>
      <c r="K2964" s="87">
        <v>12.2</v>
      </c>
      <c r="L2964" s="87">
        <v>1059.0999999999999</v>
      </c>
      <c r="M2964" s="87">
        <v>10.8</v>
      </c>
      <c r="N2964" s="87">
        <v>1071.0999999999999</v>
      </c>
      <c r="O2964" s="87">
        <v>30.4</v>
      </c>
      <c r="P2964" s="80"/>
      <c r="Q2964" s="87">
        <v>1058.5</v>
      </c>
      <c r="R2964" s="87">
        <v>10.8</v>
      </c>
      <c r="S2964" s="79"/>
      <c r="T2964" s="80">
        <f t="shared" si="140"/>
        <v>-0.36823718251346343</v>
      </c>
      <c r="U2964" s="80">
        <f t="shared" si="141"/>
        <v>-1.1330374846567841</v>
      </c>
    </row>
    <row r="2965" spans="1:21">
      <c r="A2965" s="35" t="s">
        <v>3277</v>
      </c>
      <c r="B2965" s="44">
        <v>79.842300135676098</v>
      </c>
      <c r="C2965" s="44">
        <v>2.7174940049108698</v>
      </c>
      <c r="D2965" s="75"/>
      <c r="E2965" s="76">
        <v>5.6879470618773702</v>
      </c>
      <c r="F2965" s="76">
        <v>0.28780447374139201</v>
      </c>
      <c r="G2965" s="42">
        <v>7.5722917558234404E-2</v>
      </c>
      <c r="H2965" s="42">
        <v>4.5351179970928501E-3</v>
      </c>
      <c r="I2965" s="76">
        <v>3.9729654287582399E-2</v>
      </c>
      <c r="J2965" s="85">
        <v>1058</v>
      </c>
      <c r="K2965" s="85">
        <v>25.3</v>
      </c>
      <c r="L2965" s="85">
        <v>1044</v>
      </c>
      <c r="M2965" s="85">
        <v>24.4</v>
      </c>
      <c r="N2965" s="85">
        <v>1086.9000000000001</v>
      </c>
      <c r="O2965" s="85">
        <v>60</v>
      </c>
      <c r="P2965" s="80"/>
      <c r="Q2965" s="85">
        <v>1042</v>
      </c>
      <c r="R2965" s="85">
        <v>24</v>
      </c>
      <c r="S2965" s="79"/>
      <c r="T2965" s="80">
        <f t="shared" si="140"/>
        <v>-1.3409961685823755</v>
      </c>
      <c r="U2965" s="80">
        <f t="shared" si="141"/>
        <v>-4.1091954022988588</v>
      </c>
    </row>
    <row r="2966" spans="1:21">
      <c r="A2966" s="65" t="s">
        <v>3278</v>
      </c>
      <c r="B2966" s="44">
        <v>79.951274285762807</v>
      </c>
      <c r="C2966" s="44">
        <v>2.6465561101731798</v>
      </c>
      <c r="D2966" s="75"/>
      <c r="E2966" s="76">
        <v>5.6506803922606998</v>
      </c>
      <c r="F2966" s="76">
        <v>0.24438244341016599</v>
      </c>
      <c r="G2966" s="42">
        <v>7.3388130700273502E-2</v>
      </c>
      <c r="H2966" s="42">
        <v>4.8915477377022296E-3</v>
      </c>
      <c r="I2966" s="76">
        <v>7.5425478456850104E-2</v>
      </c>
      <c r="J2966" s="85">
        <v>1041.8</v>
      </c>
      <c r="K2966" s="85">
        <v>25</v>
      </c>
      <c r="L2966" s="85">
        <v>1050.4000000000001</v>
      </c>
      <c r="M2966" s="85">
        <v>21</v>
      </c>
      <c r="N2966" s="85">
        <v>1023.8</v>
      </c>
      <c r="O2966" s="85">
        <v>67.400000000000006</v>
      </c>
      <c r="P2966" s="80"/>
      <c r="Q2966" s="85">
        <v>1052</v>
      </c>
      <c r="R2966" s="85">
        <v>21</v>
      </c>
      <c r="S2966" s="79"/>
      <c r="T2966" s="80">
        <f t="shared" ref="T2966:T3004" si="142">(L2966-J2966)/L2966*100</f>
        <v>0.8187357197258317</v>
      </c>
      <c r="U2966" s="80">
        <f t="shared" ref="U2966:U3004" si="143">(L2966-N2966)/L2966*100</f>
        <v>2.5323686214775454</v>
      </c>
    </row>
    <row r="2967" spans="1:21">
      <c r="A2967" s="35" t="s">
        <v>3279</v>
      </c>
      <c r="B2967" s="44">
        <v>79.998753534210394</v>
      </c>
      <c r="C2967" s="44">
        <v>2.63002602503258</v>
      </c>
      <c r="D2967" s="75"/>
      <c r="E2967" s="76">
        <v>5.6241206365738501</v>
      </c>
      <c r="F2967" s="76">
        <v>0.18676575826882599</v>
      </c>
      <c r="G2967" s="42">
        <v>7.7312113180667594E-2</v>
      </c>
      <c r="H2967" s="42">
        <v>4.9318763750327704E-3</v>
      </c>
      <c r="I2967" s="76">
        <v>5.8959199478711699E-2</v>
      </c>
      <c r="J2967" s="85">
        <v>1079.2</v>
      </c>
      <c r="K2967" s="85">
        <v>23.3</v>
      </c>
      <c r="L2967" s="85">
        <v>1055</v>
      </c>
      <c r="M2967" s="85">
        <v>16.2</v>
      </c>
      <c r="N2967" s="85">
        <v>1128.4000000000001</v>
      </c>
      <c r="O2967" s="85">
        <v>63.5</v>
      </c>
      <c r="P2967" s="80"/>
      <c r="Q2967" s="85">
        <v>1052</v>
      </c>
      <c r="R2967" s="85">
        <v>16</v>
      </c>
      <c r="S2967" s="79"/>
      <c r="T2967" s="80">
        <f t="shared" si="142"/>
        <v>-2.2938388625592459</v>
      </c>
      <c r="U2967" s="80">
        <f t="shared" si="143"/>
        <v>-6.9573459715639903</v>
      </c>
    </row>
    <row r="2968" spans="1:21">
      <c r="A2968" s="65" t="s">
        <v>3280</v>
      </c>
      <c r="B2968" s="44">
        <v>80.000519996378898</v>
      </c>
      <c r="C2968" s="44">
        <v>2.6164103425329799</v>
      </c>
      <c r="D2968" s="75"/>
      <c r="E2968" s="76">
        <v>5.6454550742472804</v>
      </c>
      <c r="F2968" s="76">
        <v>0.21814399988830099</v>
      </c>
      <c r="G2968" s="42">
        <v>7.3732391360752506E-2</v>
      </c>
      <c r="H2968" s="42">
        <v>4.8158684382010701E-3</v>
      </c>
      <c r="I2968" s="76">
        <v>0.24295438245916401</v>
      </c>
      <c r="J2968" s="85">
        <v>1045.4000000000001</v>
      </c>
      <c r="K2968" s="85">
        <v>22</v>
      </c>
      <c r="L2968" s="85">
        <v>1051.3</v>
      </c>
      <c r="M2968" s="85">
        <v>18.7</v>
      </c>
      <c r="N2968" s="85">
        <v>1033.2</v>
      </c>
      <c r="O2968" s="85">
        <v>66</v>
      </c>
      <c r="P2968" s="80"/>
      <c r="Q2968" s="85">
        <v>1052</v>
      </c>
      <c r="R2968" s="85">
        <v>19</v>
      </c>
      <c r="S2968" s="79"/>
      <c r="T2968" s="80">
        <f t="shared" si="142"/>
        <v>0.56120993056214818</v>
      </c>
      <c r="U2968" s="80">
        <f t="shared" si="143"/>
        <v>1.7216779225720451</v>
      </c>
    </row>
    <row r="2969" spans="1:21">
      <c r="A2969" s="35" t="s">
        <v>3281</v>
      </c>
      <c r="B2969" s="44">
        <v>80.002406035168207</v>
      </c>
      <c r="C2969" s="44">
        <v>2.6524706800856599</v>
      </c>
      <c r="D2969" s="75"/>
      <c r="E2969" s="76">
        <v>5.5995675049628497</v>
      </c>
      <c r="F2969" s="76">
        <v>0.122195721483686</v>
      </c>
      <c r="G2969" s="42">
        <v>7.5129192542465306E-2</v>
      </c>
      <c r="H2969" s="42">
        <v>1.0788038251031301E-3</v>
      </c>
      <c r="I2969" s="76">
        <v>0.46206434025196103</v>
      </c>
      <c r="J2969" s="85">
        <v>1063.0999999999999</v>
      </c>
      <c r="K2969" s="85">
        <v>6.5</v>
      </c>
      <c r="L2969" s="85">
        <v>1059</v>
      </c>
      <c r="M2969" s="85">
        <v>11</v>
      </c>
      <c r="N2969" s="85">
        <v>1071</v>
      </c>
      <c r="O2969" s="85">
        <v>14</v>
      </c>
      <c r="P2969" s="80"/>
      <c r="Q2969" s="85">
        <v>1059</v>
      </c>
      <c r="R2969" s="85">
        <v>11</v>
      </c>
      <c r="S2969" s="79"/>
      <c r="T2969" s="80">
        <f t="shared" si="142"/>
        <v>-0.38715769593955701</v>
      </c>
      <c r="U2969" s="80">
        <f t="shared" si="143"/>
        <v>-1.1331444759206799</v>
      </c>
    </row>
    <row r="2970" spans="1:21">
      <c r="A2970" s="65" t="s">
        <v>3282</v>
      </c>
      <c r="B2970" s="44">
        <v>80.009484905867595</v>
      </c>
      <c r="C2970" s="44">
        <v>2.64606352219579</v>
      </c>
      <c r="D2970" s="75"/>
      <c r="E2970" s="76">
        <v>5.5979731411767402</v>
      </c>
      <c r="F2970" s="76">
        <v>0.122004236093259</v>
      </c>
      <c r="G2970" s="42">
        <v>7.5931116747658706E-2</v>
      </c>
      <c r="H2970" s="42">
        <v>1.58751000171695E-3</v>
      </c>
      <c r="I2970" s="76">
        <v>0.26960547241120802</v>
      </c>
      <c r="J2970" s="85">
        <v>1070.3</v>
      </c>
      <c r="K2970" s="85">
        <v>8.5</v>
      </c>
      <c r="L2970" s="85">
        <v>1060</v>
      </c>
      <c r="M2970" s="85">
        <v>11</v>
      </c>
      <c r="N2970" s="85">
        <v>1092</v>
      </c>
      <c r="O2970" s="85">
        <v>21</v>
      </c>
      <c r="P2970" s="80"/>
      <c r="Q2970" s="85">
        <v>1058</v>
      </c>
      <c r="R2970" s="85">
        <v>11</v>
      </c>
      <c r="S2970" s="79"/>
      <c r="T2970" s="80">
        <f t="shared" si="142"/>
        <v>-0.97169811320754285</v>
      </c>
      <c r="U2970" s="80">
        <f t="shared" si="143"/>
        <v>-3.0188679245283021</v>
      </c>
    </row>
    <row r="2971" spans="1:21" ht="15.75">
      <c r="A2971" s="35" t="s">
        <v>3283</v>
      </c>
      <c r="B2971" s="36">
        <v>80.047869270098303</v>
      </c>
      <c r="C2971" s="36">
        <v>2.6256489531699501</v>
      </c>
      <c r="D2971" s="79"/>
      <c r="E2971" s="70">
        <v>5.5431985643641299</v>
      </c>
      <c r="F2971" s="70">
        <v>0.158010952478013</v>
      </c>
      <c r="G2971" s="45">
        <v>7.2197665313267698E-2</v>
      </c>
      <c r="H2971" s="45">
        <v>2.1127387028764002E-3</v>
      </c>
      <c r="I2971" s="76">
        <v>0.43422343156152399</v>
      </c>
      <c r="J2971" s="85">
        <v>1043.7</v>
      </c>
      <c r="K2971" s="85">
        <v>10</v>
      </c>
      <c r="L2971" s="85">
        <v>1069.2</v>
      </c>
      <c r="M2971" s="85">
        <v>14</v>
      </c>
      <c r="N2971" s="85">
        <v>990.7</v>
      </c>
      <c r="O2971" s="85">
        <v>29.7</v>
      </c>
      <c r="P2971" s="86"/>
      <c r="Q2971" s="85">
        <v>1072.7</v>
      </c>
      <c r="R2971" s="85">
        <v>9.9</v>
      </c>
      <c r="S2971" s="79"/>
      <c r="T2971" s="80">
        <f t="shared" si="142"/>
        <v>2.3849607182940513</v>
      </c>
      <c r="U2971" s="80">
        <f t="shared" si="143"/>
        <v>7.3419378974934526</v>
      </c>
    </row>
    <row r="2972" spans="1:21" ht="15.75">
      <c r="A2972" s="65" t="s">
        <v>3284</v>
      </c>
      <c r="B2972" s="36">
        <v>80.092987967138797</v>
      </c>
      <c r="C2972" s="36">
        <v>2.6874953740412799</v>
      </c>
      <c r="D2972" s="79"/>
      <c r="E2972" s="70">
        <v>5.6221793431464198</v>
      </c>
      <c r="F2972" s="70">
        <v>0.12892468658744599</v>
      </c>
      <c r="G2972" s="45">
        <v>7.5003982257147994E-2</v>
      </c>
      <c r="H2972" s="45">
        <v>2.1048389208593601E-3</v>
      </c>
      <c r="I2972" s="76">
        <v>0.59797026191584601</v>
      </c>
      <c r="J2972" s="85">
        <v>1059.32</v>
      </c>
      <c r="K2972" s="85">
        <v>7.66</v>
      </c>
      <c r="L2972" s="85">
        <v>1055.3</v>
      </c>
      <c r="M2972" s="85">
        <v>11.2</v>
      </c>
      <c r="N2972" s="85">
        <v>1067.5999999999999</v>
      </c>
      <c r="O2972" s="85">
        <v>28.1</v>
      </c>
      <c r="P2972" s="86"/>
      <c r="Q2972" s="85">
        <v>1054.8</v>
      </c>
      <c r="R2972" s="85">
        <v>7.7</v>
      </c>
      <c r="S2972" s="79"/>
      <c r="T2972" s="80">
        <f t="shared" si="142"/>
        <v>-0.38093433146972255</v>
      </c>
      <c r="U2972" s="80">
        <f t="shared" si="143"/>
        <v>-1.1655453425566149</v>
      </c>
    </row>
    <row r="2973" spans="1:21">
      <c r="A2973" s="35" t="s">
        <v>3285</v>
      </c>
      <c r="B2973" s="44">
        <v>80.271156465811799</v>
      </c>
      <c r="C2973" s="44">
        <v>2.69803919272392</v>
      </c>
      <c r="D2973" s="75"/>
      <c r="E2973" s="76">
        <v>5.6111829984216097</v>
      </c>
      <c r="F2973" s="76">
        <v>0.16713011877823999</v>
      </c>
      <c r="G2973" s="42">
        <v>7.5928992586039704E-2</v>
      </c>
      <c r="H2973" s="42">
        <v>3.2763309644973401E-3</v>
      </c>
      <c r="I2973" s="76">
        <v>0.30367513334135399</v>
      </c>
      <c r="J2973" s="85">
        <v>1068.7</v>
      </c>
      <c r="K2973" s="85">
        <v>14.7</v>
      </c>
      <c r="L2973" s="85">
        <v>1057.2</v>
      </c>
      <c r="M2973" s="85">
        <v>14.5</v>
      </c>
      <c r="N2973" s="85">
        <v>1092.3</v>
      </c>
      <c r="O2973" s="85">
        <v>43.2</v>
      </c>
      <c r="P2973" s="80"/>
      <c r="Q2973" s="85">
        <v>1055.5999999999999</v>
      </c>
      <c r="R2973" s="85">
        <v>14.5</v>
      </c>
      <c r="S2973" s="79"/>
      <c r="T2973" s="80">
        <f t="shared" si="142"/>
        <v>-1.0877790389708664</v>
      </c>
      <c r="U2973" s="80">
        <f t="shared" si="143"/>
        <v>-3.320090805902375</v>
      </c>
    </row>
    <row r="2974" spans="1:21">
      <c r="A2974" s="65" t="s">
        <v>3286</v>
      </c>
      <c r="B2974" s="44">
        <v>80.333198967084797</v>
      </c>
      <c r="C2974" s="44">
        <v>2.6594475117779499</v>
      </c>
      <c r="D2974" s="75"/>
      <c r="E2974" s="76">
        <v>5.63281074752995</v>
      </c>
      <c r="F2974" s="76">
        <v>0.196378322114829</v>
      </c>
      <c r="G2974" s="42">
        <v>7.5595797876451806E-2</v>
      </c>
      <c r="H2974" s="42">
        <v>3.2713717783791102E-3</v>
      </c>
      <c r="I2974" s="76">
        <v>0.41627707950770698</v>
      </c>
      <c r="J2974" s="85">
        <v>1063.3</v>
      </c>
      <c r="K2974" s="85">
        <v>14.1</v>
      </c>
      <c r="L2974" s="85">
        <v>1053.5</v>
      </c>
      <c r="M2974" s="85">
        <v>16.899999999999999</v>
      </c>
      <c r="N2974" s="85">
        <v>1083.5</v>
      </c>
      <c r="O2974" s="85">
        <v>43.4</v>
      </c>
      <c r="P2974" s="80"/>
      <c r="Q2974" s="85">
        <v>1052.0999999999999</v>
      </c>
      <c r="R2974" s="85">
        <v>16.899999999999999</v>
      </c>
      <c r="S2974" s="79"/>
      <c r="T2974" s="80">
        <f t="shared" si="142"/>
        <v>-0.93023255813953054</v>
      </c>
      <c r="U2974" s="80">
        <f t="shared" si="143"/>
        <v>-2.8476506881822496</v>
      </c>
    </row>
    <row r="2975" spans="1:21">
      <c r="A2975" s="35" t="s">
        <v>3287</v>
      </c>
      <c r="B2975" s="44">
        <v>80.784883476305495</v>
      </c>
      <c r="C2975" s="44">
        <v>2.7414549184939601</v>
      </c>
      <c r="D2975" s="75"/>
      <c r="E2975" s="76">
        <v>5.6085558218610103</v>
      </c>
      <c r="F2975" s="76">
        <v>0.11479808825216201</v>
      </c>
      <c r="G2975" s="42">
        <v>7.4347437691764398E-2</v>
      </c>
      <c r="H2975" s="42">
        <v>1.5960836131352399E-3</v>
      </c>
      <c r="I2975" s="76">
        <v>0.49887770012407801</v>
      </c>
      <c r="J2975" s="85">
        <v>1055.2</v>
      </c>
      <c r="K2975" s="85">
        <v>6.9</v>
      </c>
      <c r="L2975" s="85">
        <v>1057.7</v>
      </c>
      <c r="M2975" s="85">
        <v>10</v>
      </c>
      <c r="N2975" s="85">
        <v>1050</v>
      </c>
      <c r="O2975" s="85">
        <v>22</v>
      </c>
      <c r="P2975" s="80"/>
      <c r="Q2975" s="85">
        <v>1058</v>
      </c>
      <c r="R2975" s="85">
        <v>10</v>
      </c>
      <c r="S2975" s="79"/>
      <c r="T2975" s="80">
        <f t="shared" si="142"/>
        <v>0.23636191736787368</v>
      </c>
      <c r="U2975" s="80">
        <f t="shared" si="143"/>
        <v>0.72799470549305523</v>
      </c>
    </row>
    <row r="2976" spans="1:21">
      <c r="A2976" s="65" t="s">
        <v>3288</v>
      </c>
      <c r="B2976" s="81">
        <v>81.326992010770596</v>
      </c>
      <c r="C2976" s="81">
        <v>2.6528103535669301</v>
      </c>
      <c r="D2976" s="82"/>
      <c r="E2976" s="83">
        <v>5.6204877283820798</v>
      </c>
      <c r="F2976" s="83">
        <v>0.141913799073006</v>
      </c>
      <c r="G2976" s="84">
        <v>7.6086827577350705E-2</v>
      </c>
      <c r="H2976" s="84">
        <v>2.0663312846980401E-3</v>
      </c>
      <c r="I2976" s="83">
        <v>0.26413571556460702</v>
      </c>
      <c r="J2976" s="87">
        <v>1069</v>
      </c>
      <c r="K2976" s="87">
        <v>10.5</v>
      </c>
      <c r="L2976" s="87">
        <v>1055.5999999999999</v>
      </c>
      <c r="M2976" s="87">
        <v>12.3</v>
      </c>
      <c r="N2976" s="87">
        <v>1096.5</v>
      </c>
      <c r="O2976" s="87">
        <v>27.2</v>
      </c>
      <c r="P2976" s="80"/>
      <c r="Q2976" s="87">
        <v>1053.7</v>
      </c>
      <c r="R2976" s="87">
        <v>12.3</v>
      </c>
      <c r="S2976" s="79"/>
      <c r="T2976" s="80">
        <f t="shared" si="142"/>
        <v>-1.269420234937485</v>
      </c>
      <c r="U2976" s="80">
        <f t="shared" si="143"/>
        <v>-3.8745737021599185</v>
      </c>
    </row>
    <row r="2977" spans="1:21">
      <c r="A2977" s="35" t="s">
        <v>3289</v>
      </c>
      <c r="B2977" s="81">
        <v>81.916141178386596</v>
      </c>
      <c r="C2977" s="81">
        <v>2.7462643421294199</v>
      </c>
      <c r="D2977" s="82"/>
      <c r="E2977" s="83">
        <v>5.6340558004517103</v>
      </c>
      <c r="F2977" s="83">
        <v>0.20548619907037899</v>
      </c>
      <c r="G2977" s="84">
        <v>7.4484558353168695E-2</v>
      </c>
      <c r="H2977" s="84">
        <v>2.9680504145420399E-3</v>
      </c>
      <c r="I2977" s="83">
        <v>6.3105411430463498E-2</v>
      </c>
      <c r="J2977" s="87">
        <v>1053.4000000000001</v>
      </c>
      <c r="K2977" s="87">
        <v>17.100000000000001</v>
      </c>
      <c r="L2977" s="87">
        <v>1053.3</v>
      </c>
      <c r="M2977" s="87">
        <v>17.7</v>
      </c>
      <c r="N2977" s="87">
        <v>1053.7</v>
      </c>
      <c r="O2977" s="87">
        <v>40.1</v>
      </c>
      <c r="P2977" s="80"/>
      <c r="Q2977" s="87">
        <v>1053.2</v>
      </c>
      <c r="R2977" s="87">
        <v>17.7</v>
      </c>
      <c r="S2977" s="79"/>
      <c r="T2977" s="80">
        <f t="shared" si="142"/>
        <v>-9.4939713282195422E-3</v>
      </c>
      <c r="U2977" s="80">
        <f t="shared" si="143"/>
        <v>-3.7975885312834995E-2</v>
      </c>
    </row>
    <row r="2978" spans="1:21">
      <c r="A2978" s="65" t="s">
        <v>3290</v>
      </c>
      <c r="B2978" s="44">
        <v>81.9346428672809</v>
      </c>
      <c r="C2978" s="44">
        <v>2.7191498898947102</v>
      </c>
      <c r="D2978" s="75"/>
      <c r="E2978" s="76">
        <v>5.5909406270884201</v>
      </c>
      <c r="F2978" s="76">
        <v>0.148224023610323</v>
      </c>
      <c r="G2978" s="42">
        <v>7.3916725271014103E-2</v>
      </c>
      <c r="H2978" s="42">
        <v>3.19771860456861E-3</v>
      </c>
      <c r="I2978" s="76">
        <v>0.27742485042772203</v>
      </c>
      <c r="J2978" s="85">
        <v>1053.4000000000001</v>
      </c>
      <c r="K2978" s="85">
        <v>14.4</v>
      </c>
      <c r="L2978" s="85">
        <v>1060.7</v>
      </c>
      <c r="M2978" s="85">
        <v>13</v>
      </c>
      <c r="N2978" s="85">
        <v>1038.3</v>
      </c>
      <c r="O2978" s="85">
        <v>43.7</v>
      </c>
      <c r="P2978" s="80"/>
      <c r="Q2978" s="85">
        <v>1061.8</v>
      </c>
      <c r="R2978" s="85">
        <v>13</v>
      </c>
      <c r="S2978" s="79"/>
      <c r="T2978" s="80">
        <f t="shared" si="142"/>
        <v>0.68822475723578336</v>
      </c>
      <c r="U2978" s="80">
        <f t="shared" si="143"/>
        <v>2.1118129537098227</v>
      </c>
    </row>
    <row r="2979" spans="1:21">
      <c r="A2979" s="35" t="s">
        <v>3291</v>
      </c>
      <c r="B2979" s="44">
        <v>2.6621875411339602</v>
      </c>
      <c r="C2979" s="44">
        <v>82.909415820245997</v>
      </c>
      <c r="D2979" s="75"/>
      <c r="E2979" s="76">
        <v>5.6743818348166197</v>
      </c>
      <c r="F2979" s="76">
        <v>0.23216307995874999</v>
      </c>
      <c r="G2979" s="42">
        <v>7.6654994608218993E-2</v>
      </c>
      <c r="H2979" s="42">
        <v>2.43959629450972E-3</v>
      </c>
      <c r="I2979" s="76">
        <v>0.31275173034859699</v>
      </c>
      <c r="J2979" s="85">
        <v>1068</v>
      </c>
      <c r="K2979" s="85">
        <v>14</v>
      </c>
      <c r="L2979" s="85">
        <v>1046</v>
      </c>
      <c r="M2979" s="85">
        <v>20</v>
      </c>
      <c r="N2979" s="85">
        <v>1111</v>
      </c>
      <c r="O2979" s="85">
        <v>32</v>
      </c>
      <c r="P2979" s="80"/>
      <c r="Q2979" s="85">
        <v>1043</v>
      </c>
      <c r="R2979" s="85">
        <v>20</v>
      </c>
      <c r="S2979" s="79"/>
      <c r="T2979" s="80">
        <f t="shared" si="142"/>
        <v>-2.1032504780114722</v>
      </c>
      <c r="U2979" s="80">
        <f t="shared" si="143"/>
        <v>-6.2141491395793498</v>
      </c>
    </row>
    <row r="2980" spans="1:21">
      <c r="A2980" s="65" t="s">
        <v>3292</v>
      </c>
      <c r="B2980" s="81">
        <v>70.499402830832096</v>
      </c>
      <c r="C2980" s="81">
        <v>2.6848476903559799</v>
      </c>
      <c r="D2980" s="82"/>
      <c r="E2980" s="83">
        <v>5.5166346272910003</v>
      </c>
      <c r="F2980" s="83">
        <v>0.19631066503341199</v>
      </c>
      <c r="G2980" s="84">
        <v>7.5295132733561601E-2</v>
      </c>
      <c r="H2980" s="84">
        <v>2.4862040721853398E-3</v>
      </c>
      <c r="I2980" s="83">
        <v>0.162436343137603</v>
      </c>
      <c r="J2980" s="87">
        <v>1074.4000000000001</v>
      </c>
      <c r="K2980" s="87">
        <v>14.7</v>
      </c>
      <c r="L2980" s="87">
        <v>1073.9000000000001</v>
      </c>
      <c r="M2980" s="87">
        <v>17.600000000000001</v>
      </c>
      <c r="N2980" s="87">
        <v>1075.5</v>
      </c>
      <c r="O2980" s="87">
        <v>33.1</v>
      </c>
      <c r="P2980" s="80"/>
      <c r="Q2980" s="87">
        <v>1073.8</v>
      </c>
      <c r="R2980" s="87">
        <v>17.600000000000001</v>
      </c>
      <c r="S2980" s="79"/>
      <c r="T2980" s="80">
        <f t="shared" si="142"/>
        <v>-4.6559269950647172E-2</v>
      </c>
      <c r="U2980" s="80">
        <f t="shared" si="143"/>
        <v>-0.1489896638420625</v>
      </c>
    </row>
    <row r="2981" spans="1:21" ht="15.75">
      <c r="A2981" s="35" t="s">
        <v>3293</v>
      </c>
      <c r="B2981" s="36">
        <v>77.307465831001295</v>
      </c>
      <c r="C2981" s="36">
        <v>2.6557725386112501</v>
      </c>
      <c r="D2981" s="79"/>
      <c r="E2981" s="70">
        <v>5.50396938999529</v>
      </c>
      <c r="F2981" s="70">
        <v>0.20451661533585999</v>
      </c>
      <c r="G2981" s="45">
        <v>7.3500909476899898E-2</v>
      </c>
      <c r="H2981" s="45">
        <v>2.18323561388282E-3</v>
      </c>
      <c r="I2981" s="76">
        <v>0.43095264895781499</v>
      </c>
      <c r="J2981" s="85">
        <v>1060</v>
      </c>
      <c r="K2981" s="85">
        <v>11.9</v>
      </c>
      <c r="L2981" s="85">
        <v>1076.2</v>
      </c>
      <c r="M2981" s="85">
        <v>18.399999999999999</v>
      </c>
      <c r="N2981" s="85">
        <v>1026.9000000000001</v>
      </c>
      <c r="O2981" s="85">
        <v>30</v>
      </c>
      <c r="P2981" s="86"/>
      <c r="Q2981" s="85">
        <v>1078</v>
      </c>
      <c r="R2981" s="85">
        <v>12</v>
      </c>
      <c r="S2981" s="79"/>
      <c r="T2981" s="80">
        <f t="shared" si="142"/>
        <v>1.5052964133060811</v>
      </c>
      <c r="U2981" s="80">
        <f t="shared" si="143"/>
        <v>4.5809329120981186</v>
      </c>
    </row>
    <row r="2982" spans="1:21">
      <c r="A2982" s="65" t="s">
        <v>3294</v>
      </c>
      <c r="B2982" s="44">
        <v>78.805286618738904</v>
      </c>
      <c r="C2982" s="44">
        <v>2.7225887381665501</v>
      </c>
      <c r="D2982" s="75"/>
      <c r="E2982" s="76">
        <v>5.5662958530851601</v>
      </c>
      <c r="F2982" s="76">
        <v>0.14245120991771201</v>
      </c>
      <c r="G2982" s="42">
        <v>7.5863745738029204E-2</v>
      </c>
      <c r="H2982" s="42">
        <v>1.5302983749246901E-3</v>
      </c>
      <c r="I2982" s="76">
        <v>0.42714833355530701</v>
      </c>
      <c r="J2982" s="85">
        <v>1073.5</v>
      </c>
      <c r="K2982" s="85">
        <v>8.3000000000000007</v>
      </c>
      <c r="L2982" s="85">
        <v>1065</v>
      </c>
      <c r="M2982" s="85">
        <v>13</v>
      </c>
      <c r="N2982" s="85">
        <v>1091</v>
      </c>
      <c r="O2982" s="85">
        <v>20</v>
      </c>
      <c r="P2982" s="80"/>
      <c r="Q2982" s="85">
        <v>1064</v>
      </c>
      <c r="R2982" s="85">
        <v>13</v>
      </c>
      <c r="S2982" s="79"/>
      <c r="T2982" s="80">
        <f t="shared" si="142"/>
        <v>-0.79812206572769961</v>
      </c>
      <c r="U2982" s="80">
        <f t="shared" si="143"/>
        <v>-2.4413145539906105</v>
      </c>
    </row>
    <row r="2983" spans="1:21">
      <c r="A2983" s="35" t="s">
        <v>3295</v>
      </c>
      <c r="B2983" s="44">
        <v>79.790314418570105</v>
      </c>
      <c r="C2983" s="44">
        <v>2.6407725515264202</v>
      </c>
      <c r="D2983" s="75"/>
      <c r="E2983" s="76">
        <v>5.6514075841801699</v>
      </c>
      <c r="F2983" s="76">
        <v>0.178281144206348</v>
      </c>
      <c r="G2983" s="42">
        <v>7.5543707680232802E-2</v>
      </c>
      <c r="H2983" s="42">
        <v>2.4767211850305398E-3</v>
      </c>
      <c r="I2983" s="76">
        <v>0.41886997199954301</v>
      </c>
      <c r="J2983" s="85">
        <v>1060.7</v>
      </c>
      <c r="K2983" s="85">
        <v>11.4</v>
      </c>
      <c r="L2983" s="85">
        <v>1050.3</v>
      </c>
      <c r="M2983" s="85">
        <v>15.3</v>
      </c>
      <c r="N2983" s="85">
        <v>1082.0999999999999</v>
      </c>
      <c r="O2983" s="85">
        <v>32.9</v>
      </c>
      <c r="P2983" s="80"/>
      <c r="Q2983" s="85">
        <v>1048.8</v>
      </c>
      <c r="R2983" s="85">
        <v>15.3</v>
      </c>
      <c r="S2983" s="79"/>
      <c r="T2983" s="80">
        <f t="shared" si="142"/>
        <v>-0.99019327811102464</v>
      </c>
      <c r="U2983" s="80">
        <f t="shared" si="143"/>
        <v>-3.027706369608679</v>
      </c>
    </row>
    <row r="2984" spans="1:21">
      <c r="A2984" s="65" t="s">
        <v>3296</v>
      </c>
      <c r="B2984" s="44">
        <v>80.191382401529907</v>
      </c>
      <c r="C2984" s="44">
        <v>2.62474835272163</v>
      </c>
      <c r="D2984" s="79"/>
      <c r="E2984" s="76">
        <v>5.6690927108417304</v>
      </c>
      <c r="F2984" s="76">
        <v>0.188160341351681</v>
      </c>
      <c r="G2984" s="42">
        <v>7.4017533434361293E-2</v>
      </c>
      <c r="H2984" s="42">
        <v>1.7465136018642599E-3</v>
      </c>
      <c r="I2984" s="76">
        <v>0.24029653176640101</v>
      </c>
      <c r="J2984" s="85">
        <v>1045</v>
      </c>
      <c r="K2984" s="85">
        <v>12</v>
      </c>
      <c r="L2984" s="85">
        <v>1047</v>
      </c>
      <c r="M2984" s="85">
        <v>16</v>
      </c>
      <c r="N2984" s="85">
        <v>1041</v>
      </c>
      <c r="O2984" s="85">
        <v>24</v>
      </c>
      <c r="P2984" s="80"/>
      <c r="Q2984" s="85">
        <v>1048</v>
      </c>
      <c r="R2984" s="85">
        <v>16</v>
      </c>
      <c r="S2984" s="79"/>
      <c r="T2984" s="80">
        <f t="shared" si="142"/>
        <v>0.19102196752626552</v>
      </c>
      <c r="U2984" s="80">
        <f t="shared" si="143"/>
        <v>0.57306590257879653</v>
      </c>
    </row>
    <row r="2985" spans="1:21">
      <c r="A2985" s="35" t="s">
        <v>3297</v>
      </c>
      <c r="B2985" s="44">
        <v>80.964849617264505</v>
      </c>
      <c r="C2985" s="44">
        <v>2.62470656330723</v>
      </c>
      <c r="D2985" s="75"/>
      <c r="E2985" s="76">
        <v>5.6373935715050196</v>
      </c>
      <c r="F2985" s="76">
        <v>0.206990842986192</v>
      </c>
      <c r="G2985" s="42">
        <v>7.4320628867409297E-2</v>
      </c>
      <c r="H2985" s="42">
        <v>4.8505461292079896E-3</v>
      </c>
      <c r="I2985" s="76">
        <v>0.50652706115356205</v>
      </c>
      <c r="J2985" s="85">
        <v>1051.5999999999999</v>
      </c>
      <c r="K2985" s="85">
        <v>18.5</v>
      </c>
      <c r="L2985" s="85">
        <v>1052.7</v>
      </c>
      <c r="M2985" s="85">
        <v>17.8</v>
      </c>
      <c r="N2985" s="85">
        <v>1049.3</v>
      </c>
      <c r="O2985" s="85">
        <v>65.8</v>
      </c>
      <c r="P2985" s="80"/>
      <c r="Q2985" s="85">
        <v>1053</v>
      </c>
      <c r="R2985" s="85">
        <v>18</v>
      </c>
      <c r="S2985" s="79"/>
      <c r="T2985" s="80">
        <f t="shared" si="142"/>
        <v>0.10449320794149676</v>
      </c>
      <c r="U2985" s="80">
        <f t="shared" si="143"/>
        <v>0.32297900636459492</v>
      </c>
    </row>
    <row r="2986" spans="1:21">
      <c r="A2986" s="65" t="s">
        <v>3298</v>
      </c>
      <c r="B2986" s="44">
        <v>81.3175170103124</v>
      </c>
      <c r="C2986" s="44">
        <v>2.6401910724397299</v>
      </c>
      <c r="D2986" s="75"/>
      <c r="E2986" s="76">
        <v>5.6606704542026103</v>
      </c>
      <c r="F2986" s="76">
        <v>0.23061999553453799</v>
      </c>
      <c r="G2986" s="42">
        <v>7.8398660016077898E-2</v>
      </c>
      <c r="H2986" s="42">
        <v>3.8562528129192498E-3</v>
      </c>
      <c r="I2986" s="76">
        <v>0.181982703477028</v>
      </c>
      <c r="J2986" s="85">
        <v>1084.0999999999999</v>
      </c>
      <c r="K2986" s="85">
        <v>19.3</v>
      </c>
      <c r="L2986" s="85">
        <v>1048.7</v>
      </c>
      <c r="M2986" s="85">
        <v>19.7</v>
      </c>
      <c r="N2986" s="85">
        <v>1156.0999999999999</v>
      </c>
      <c r="O2986" s="85">
        <v>48.8</v>
      </c>
      <c r="P2986" s="80"/>
      <c r="Q2986" s="85">
        <v>1044</v>
      </c>
      <c r="R2986" s="85">
        <v>20</v>
      </c>
      <c r="S2986" s="79"/>
      <c r="T2986" s="80">
        <f t="shared" si="142"/>
        <v>-3.3756078954896407</v>
      </c>
      <c r="U2986" s="80">
        <f t="shared" si="143"/>
        <v>-10.241251072756732</v>
      </c>
    </row>
    <row r="2987" spans="1:21">
      <c r="A2987" s="35" t="s">
        <v>3299</v>
      </c>
      <c r="B2987" s="44">
        <v>81.371509871746696</v>
      </c>
      <c r="C2987" s="44">
        <v>2.6826395403685601</v>
      </c>
      <c r="D2987" s="79"/>
      <c r="E2987" s="76">
        <v>5.66431251142735</v>
      </c>
      <c r="F2987" s="76">
        <v>0.17581995440613499</v>
      </c>
      <c r="G2987" s="42">
        <v>7.4778652472261897E-2</v>
      </c>
      <c r="H2987" s="42">
        <v>2.1951939797319798E-3</v>
      </c>
      <c r="I2987" s="76">
        <v>0.42469676717070398</v>
      </c>
      <c r="J2987" s="85">
        <v>1052</v>
      </c>
      <c r="K2987" s="85">
        <v>11</v>
      </c>
      <c r="L2987" s="85">
        <v>1048</v>
      </c>
      <c r="M2987" s="85">
        <v>15</v>
      </c>
      <c r="N2987" s="85">
        <v>1062</v>
      </c>
      <c r="O2987" s="85">
        <v>30</v>
      </c>
      <c r="P2987" s="80"/>
      <c r="Q2987" s="85">
        <v>1047</v>
      </c>
      <c r="R2987" s="85">
        <v>15</v>
      </c>
      <c r="S2987" s="79"/>
      <c r="T2987" s="80">
        <f t="shared" si="142"/>
        <v>-0.38167938931297707</v>
      </c>
      <c r="U2987" s="80">
        <f t="shared" si="143"/>
        <v>-1.3358778625954197</v>
      </c>
    </row>
    <row r="2988" spans="1:21">
      <c r="A2988" s="65" t="s">
        <v>3300</v>
      </c>
      <c r="B2988" s="44">
        <v>2.63598879265199</v>
      </c>
      <c r="C2988" s="44">
        <v>76.926320152871497</v>
      </c>
      <c r="D2988" s="75"/>
      <c r="E2988" s="76">
        <v>5.7619017632988196</v>
      </c>
      <c r="F2988" s="76">
        <v>0.21603949700838401</v>
      </c>
      <c r="G2988" s="42">
        <v>7.4473927668105705E-2</v>
      </c>
      <c r="H2988" s="42">
        <v>2.5506356502726902E-3</v>
      </c>
      <c r="I2988" s="76">
        <v>0.58035555685310702</v>
      </c>
      <c r="J2988" s="85">
        <v>1039</v>
      </c>
      <c r="K2988" s="85">
        <v>11</v>
      </c>
      <c r="L2988" s="85">
        <v>1032</v>
      </c>
      <c r="M2988" s="85">
        <v>18</v>
      </c>
      <c r="N2988" s="85">
        <v>1053</v>
      </c>
      <c r="O2988" s="85">
        <v>35</v>
      </c>
      <c r="P2988" s="80"/>
      <c r="Q2988" s="85">
        <v>1031</v>
      </c>
      <c r="R2988" s="85">
        <v>18</v>
      </c>
      <c r="S2988" s="79"/>
      <c r="T2988" s="80">
        <f t="shared" si="142"/>
        <v>-0.67829457364341084</v>
      </c>
      <c r="U2988" s="80">
        <f t="shared" si="143"/>
        <v>-2.0348837209302326</v>
      </c>
    </row>
    <row r="2989" spans="1:21" ht="15.75">
      <c r="A2989" s="35" t="s">
        <v>3301</v>
      </c>
      <c r="B2989" s="36">
        <v>78.879666607359397</v>
      </c>
      <c r="C2989" s="36">
        <v>2.6817384515679099</v>
      </c>
      <c r="D2989" s="79"/>
      <c r="E2989" s="70">
        <v>5.5579411821547904</v>
      </c>
      <c r="F2989" s="70">
        <v>0.178344783525275</v>
      </c>
      <c r="G2989" s="45">
        <v>7.5485629048278005E-2</v>
      </c>
      <c r="H2989" s="45">
        <v>1.99587862379483E-3</v>
      </c>
      <c r="I2989" s="76">
        <v>0.513943381651493</v>
      </c>
      <c r="J2989" s="85">
        <v>1071.2</v>
      </c>
      <c r="K2989" s="85">
        <v>9.69</v>
      </c>
      <c r="L2989" s="85">
        <v>1066.5999999999999</v>
      </c>
      <c r="M2989" s="85">
        <v>15.8</v>
      </c>
      <c r="N2989" s="85">
        <v>1080.7</v>
      </c>
      <c r="O2989" s="85">
        <v>26.6</v>
      </c>
      <c r="P2989" s="86"/>
      <c r="Q2989" s="85">
        <v>1065.9000000000001</v>
      </c>
      <c r="R2989" s="85">
        <v>9.6999999999999993</v>
      </c>
      <c r="S2989" s="79"/>
      <c r="T2989" s="80">
        <f t="shared" si="142"/>
        <v>-0.43127695480968842</v>
      </c>
      <c r="U2989" s="80">
        <f t="shared" si="143"/>
        <v>-1.3219576223514098</v>
      </c>
    </row>
    <row r="2990" spans="1:21">
      <c r="A2990" s="65" t="s">
        <v>3302</v>
      </c>
      <c r="B2990" s="44">
        <v>78.991513600525906</v>
      </c>
      <c r="C2990" s="44">
        <v>2.6326078989591499</v>
      </c>
      <c r="D2990" s="79"/>
      <c r="E2990" s="76">
        <v>5.4658431786207604</v>
      </c>
      <c r="F2990" s="76">
        <v>0.16240528822901701</v>
      </c>
      <c r="G2990" s="42">
        <v>7.4913541738523604E-2</v>
      </c>
      <c r="H2990" s="42">
        <v>1.64070991459363E-3</v>
      </c>
      <c r="I2990" s="76">
        <v>0.26825597228623699</v>
      </c>
      <c r="J2990" s="85">
        <v>1077</v>
      </c>
      <c r="K2990" s="85">
        <v>11</v>
      </c>
      <c r="L2990" s="85">
        <v>1083</v>
      </c>
      <c r="M2990" s="85">
        <v>15</v>
      </c>
      <c r="N2990" s="85">
        <v>1065</v>
      </c>
      <c r="O2990" s="85">
        <v>22</v>
      </c>
      <c r="P2990" s="80"/>
      <c r="Q2990" s="85">
        <v>1084</v>
      </c>
      <c r="R2990" s="85">
        <v>15</v>
      </c>
      <c r="S2990" s="79"/>
      <c r="T2990" s="80">
        <f t="shared" si="142"/>
        <v>0.554016620498615</v>
      </c>
      <c r="U2990" s="80">
        <f t="shared" si="143"/>
        <v>1.662049861495845</v>
      </c>
    </row>
    <row r="2991" spans="1:21">
      <c r="A2991" s="35" t="s">
        <v>3303</v>
      </c>
      <c r="B2991" s="44">
        <v>79.825602231663595</v>
      </c>
      <c r="C2991" s="44">
        <v>2.65774257730004</v>
      </c>
      <c r="D2991" s="75"/>
      <c r="E2991" s="76">
        <v>5.6961452962517702</v>
      </c>
      <c r="F2991" s="76">
        <v>0.14803577837974199</v>
      </c>
      <c r="G2991" s="42">
        <v>7.6569651830685301E-2</v>
      </c>
      <c r="H2991" s="42">
        <v>3.0207096022748701E-3</v>
      </c>
      <c r="I2991" s="76">
        <v>0.48832282892451301</v>
      </c>
      <c r="J2991" s="85">
        <v>1064.4000000000001</v>
      </c>
      <c r="K2991" s="85">
        <v>11.6</v>
      </c>
      <c r="L2991" s="85">
        <v>1042.7</v>
      </c>
      <c r="M2991" s="85">
        <v>12.5</v>
      </c>
      <c r="N2991" s="85">
        <v>1109.0999999999999</v>
      </c>
      <c r="O2991" s="85">
        <v>39.4</v>
      </c>
      <c r="P2991" s="80"/>
      <c r="Q2991" s="85">
        <v>1039.7</v>
      </c>
      <c r="R2991" s="85">
        <v>12.5</v>
      </c>
      <c r="S2991" s="79"/>
      <c r="T2991" s="80">
        <f t="shared" si="142"/>
        <v>-2.0811355135705423</v>
      </c>
      <c r="U2991" s="80">
        <f t="shared" si="143"/>
        <v>-6.3680828618010805</v>
      </c>
    </row>
    <row r="2992" spans="1:21">
      <c r="A2992" s="65" t="s">
        <v>3304</v>
      </c>
      <c r="B2992" s="44">
        <v>80.232098712592204</v>
      </c>
      <c r="C2992" s="44">
        <v>2.67005517120861</v>
      </c>
      <c r="D2992" s="79"/>
      <c r="E2992" s="76">
        <v>5.5622030800686302</v>
      </c>
      <c r="F2992" s="76">
        <v>0.209537939280212</v>
      </c>
      <c r="G2992" s="42">
        <v>7.3771962170550903E-2</v>
      </c>
      <c r="H2992" s="42">
        <v>1.56382801106114E-3</v>
      </c>
      <c r="I2992" s="76">
        <v>0.37095382313877201</v>
      </c>
      <c r="J2992" s="85">
        <v>1056</v>
      </c>
      <c r="K2992" s="85">
        <v>12</v>
      </c>
      <c r="L2992" s="85">
        <v>1066</v>
      </c>
      <c r="M2992" s="85">
        <v>19</v>
      </c>
      <c r="N2992" s="85">
        <v>1034</v>
      </c>
      <c r="O2992" s="85">
        <v>21</v>
      </c>
      <c r="P2992" s="80"/>
      <c r="Q2992" s="85">
        <v>1067</v>
      </c>
      <c r="R2992" s="85">
        <v>19</v>
      </c>
      <c r="S2992" s="79"/>
      <c r="T2992" s="80">
        <f t="shared" si="142"/>
        <v>0.93808630393996251</v>
      </c>
      <c r="U2992" s="80">
        <f t="shared" si="143"/>
        <v>3.0018761726078798</v>
      </c>
    </row>
    <row r="2993" spans="1:21">
      <c r="A2993" s="35" t="s">
        <v>3305</v>
      </c>
      <c r="B2993" s="81">
        <v>80.399933754524497</v>
      </c>
      <c r="C2993" s="81">
        <v>2.6272468034422198</v>
      </c>
      <c r="D2993" s="82"/>
      <c r="E2993" s="83">
        <v>5.6889473680758202</v>
      </c>
      <c r="F2993" s="83">
        <v>0.166234578647939</v>
      </c>
      <c r="G2993" s="84">
        <v>7.5207813668703494E-2</v>
      </c>
      <c r="H2993" s="84">
        <v>2.3369936736160201E-3</v>
      </c>
      <c r="I2993" s="83">
        <v>0.350285231730665</v>
      </c>
      <c r="J2993" s="87">
        <v>1053.4000000000001</v>
      </c>
      <c r="K2993" s="87">
        <v>11.3</v>
      </c>
      <c r="L2993" s="87">
        <v>1043.9000000000001</v>
      </c>
      <c r="M2993" s="87">
        <v>14.1</v>
      </c>
      <c r="N2993" s="87">
        <v>1073.2</v>
      </c>
      <c r="O2993" s="87">
        <v>31.2</v>
      </c>
      <c r="P2993" s="80"/>
      <c r="Q2993" s="87">
        <v>1042.5999999999999</v>
      </c>
      <c r="R2993" s="87">
        <v>14.1</v>
      </c>
      <c r="S2993" s="79"/>
      <c r="T2993" s="80">
        <f t="shared" si="142"/>
        <v>-0.91004885525433465</v>
      </c>
      <c r="U2993" s="80">
        <f t="shared" si="143"/>
        <v>-2.8067822588370488</v>
      </c>
    </row>
    <row r="2994" spans="1:21">
      <c r="A2994" s="65" t="s">
        <v>3306</v>
      </c>
      <c r="B2994" s="44">
        <v>80.458604874228499</v>
      </c>
      <c r="C2994" s="44">
        <v>2.66072528194533</v>
      </c>
      <c r="D2994" s="75"/>
      <c r="E2994" s="76">
        <v>5.6027015866968304</v>
      </c>
      <c r="F2994" s="76">
        <v>0.25515864713914799</v>
      </c>
      <c r="G2994" s="42">
        <v>7.25209085864197E-2</v>
      </c>
      <c r="H2994" s="42">
        <v>5.1653715305860397E-3</v>
      </c>
      <c r="I2994" s="76">
        <v>0.51283745064766195</v>
      </c>
      <c r="J2994" s="85">
        <v>1039.5999999999999</v>
      </c>
      <c r="K2994" s="85">
        <v>20.100000000000001</v>
      </c>
      <c r="L2994" s="85">
        <v>1058.7</v>
      </c>
      <c r="M2994" s="85">
        <v>22.2</v>
      </c>
      <c r="N2994" s="85">
        <v>999.7</v>
      </c>
      <c r="O2994" s="85">
        <v>72.3</v>
      </c>
      <c r="P2994" s="80"/>
      <c r="Q2994" s="85">
        <v>1061</v>
      </c>
      <c r="R2994" s="85">
        <v>22</v>
      </c>
      <c r="S2994" s="79"/>
      <c r="T2994" s="80">
        <f t="shared" si="142"/>
        <v>1.8040993671484022</v>
      </c>
      <c r="U2994" s="80">
        <f t="shared" si="143"/>
        <v>5.5728723906677997</v>
      </c>
    </row>
    <row r="2995" spans="1:21">
      <c r="A2995" s="35" t="s">
        <v>3307</v>
      </c>
      <c r="B2995" s="44">
        <v>81.537061157563599</v>
      </c>
      <c r="C2995" s="44">
        <v>2.6441974164767301</v>
      </c>
      <c r="D2995" s="75"/>
      <c r="E2995" s="76">
        <v>5.6656184040409903</v>
      </c>
      <c r="F2995" s="76">
        <v>0.15582120380131101</v>
      </c>
      <c r="G2995" s="42">
        <v>7.5391204824987096E-2</v>
      </c>
      <c r="H2995" s="42">
        <v>1.4983755609099701E-3</v>
      </c>
      <c r="I2995" s="76">
        <v>0.34322288156392</v>
      </c>
      <c r="J2995" s="85">
        <v>1057.7</v>
      </c>
      <c r="K2995" s="85">
        <v>9.1999999999999993</v>
      </c>
      <c r="L2995" s="85">
        <v>1048</v>
      </c>
      <c r="M2995" s="85">
        <v>13</v>
      </c>
      <c r="N2995" s="85">
        <v>1078</v>
      </c>
      <c r="O2995" s="85">
        <v>20</v>
      </c>
      <c r="P2995" s="80"/>
      <c r="Q2995" s="85">
        <v>1046</v>
      </c>
      <c r="R2995" s="85">
        <v>13</v>
      </c>
      <c r="S2995" s="79"/>
      <c r="T2995" s="80">
        <f t="shared" si="142"/>
        <v>-0.92557251908397375</v>
      </c>
      <c r="U2995" s="80">
        <f t="shared" si="143"/>
        <v>-2.8625954198473282</v>
      </c>
    </row>
    <row r="2996" spans="1:21">
      <c r="A2996" s="65" t="s">
        <v>3308</v>
      </c>
      <c r="B2996" s="44">
        <v>82.261966673860599</v>
      </c>
      <c r="C2996" s="44">
        <v>2.63257235767436</v>
      </c>
      <c r="D2996" s="75"/>
      <c r="E2996" s="76">
        <v>5.6705936701691098</v>
      </c>
      <c r="F2996" s="76">
        <v>0.25957936506902402</v>
      </c>
      <c r="G2996" s="42">
        <v>7.4596534857988506E-2</v>
      </c>
      <c r="H2996" s="42">
        <v>4.3855851000826297E-3</v>
      </c>
      <c r="I2996" s="76">
        <v>-1.0090825400679E-3</v>
      </c>
      <c r="J2996" s="85">
        <v>1050.2</v>
      </c>
      <c r="K2996" s="85">
        <v>24.4</v>
      </c>
      <c r="L2996" s="85">
        <v>1047</v>
      </c>
      <c r="M2996" s="85">
        <v>22.1</v>
      </c>
      <c r="N2996" s="85">
        <v>1056.7</v>
      </c>
      <c r="O2996" s="85">
        <v>59.2</v>
      </c>
      <c r="P2996" s="80"/>
      <c r="Q2996" s="85">
        <v>1047</v>
      </c>
      <c r="R2996" s="85">
        <v>22</v>
      </c>
      <c r="S2996" s="79"/>
      <c r="T2996" s="80">
        <f t="shared" si="142"/>
        <v>-0.30563514804202918</v>
      </c>
      <c r="U2996" s="80">
        <f t="shared" si="143"/>
        <v>-0.92645654250239207</v>
      </c>
    </row>
    <row r="2997" spans="1:21">
      <c r="A2997" s="35" t="s">
        <v>3309</v>
      </c>
      <c r="B2997" s="44">
        <v>2.6719355130064701</v>
      </c>
      <c r="C2997" s="44">
        <v>79.946536033020905</v>
      </c>
      <c r="D2997" s="75"/>
      <c r="E2997" s="76">
        <v>5.6083905034052304</v>
      </c>
      <c r="F2997" s="76">
        <v>0.21080718365777401</v>
      </c>
      <c r="G2997" s="42">
        <v>7.4213230527497703E-2</v>
      </c>
      <c r="H2997" s="42">
        <v>2.1752938190023E-3</v>
      </c>
      <c r="I2997" s="76">
        <v>0.40553391734712901</v>
      </c>
      <c r="J2997" s="85">
        <v>1054</v>
      </c>
      <c r="K2997" s="85">
        <v>12</v>
      </c>
      <c r="L2997" s="85">
        <v>1058</v>
      </c>
      <c r="M2997" s="85">
        <v>18</v>
      </c>
      <c r="N2997" s="85">
        <v>1046</v>
      </c>
      <c r="O2997" s="85">
        <v>30</v>
      </c>
      <c r="P2997" s="80"/>
      <c r="Q2997" s="85">
        <v>1058</v>
      </c>
      <c r="R2997" s="85">
        <v>18</v>
      </c>
      <c r="S2997" s="79"/>
      <c r="T2997" s="80">
        <f t="shared" si="142"/>
        <v>0.3780718336483932</v>
      </c>
      <c r="U2997" s="80">
        <f t="shared" si="143"/>
        <v>1.1342155009451798</v>
      </c>
    </row>
    <row r="2998" spans="1:21">
      <c r="A2998" s="65" t="s">
        <v>3310</v>
      </c>
      <c r="B2998" s="44">
        <v>73.049131390100399</v>
      </c>
      <c r="C2998" s="44">
        <v>2.70217382385934</v>
      </c>
      <c r="D2998" s="75"/>
      <c r="E2998" s="76">
        <v>5.5237454715726999</v>
      </c>
      <c r="F2998" s="76">
        <v>0.21357230625704601</v>
      </c>
      <c r="G2998" s="42">
        <v>7.2493493180905894E-2</v>
      </c>
      <c r="H2998" s="42">
        <v>3.4428547946032998E-3</v>
      </c>
      <c r="I2998" s="76">
        <v>5.2227578109848002E-2</v>
      </c>
      <c r="J2998" s="85">
        <v>1048.5999999999999</v>
      </c>
      <c r="K2998" s="85">
        <v>19.5</v>
      </c>
      <c r="L2998" s="85">
        <v>1072.5999999999999</v>
      </c>
      <c r="M2998" s="85">
        <v>19.100000000000001</v>
      </c>
      <c r="N2998" s="85">
        <v>998.9</v>
      </c>
      <c r="O2998" s="85">
        <v>48.2</v>
      </c>
      <c r="P2998" s="80"/>
      <c r="Q2998" s="85">
        <v>1076</v>
      </c>
      <c r="R2998" s="85">
        <v>19</v>
      </c>
      <c r="S2998" s="79"/>
      <c r="T2998" s="80">
        <f t="shared" si="142"/>
        <v>2.237553608055193</v>
      </c>
      <c r="U2998" s="80">
        <f t="shared" si="143"/>
        <v>6.8711542047361487</v>
      </c>
    </row>
    <row r="2999" spans="1:21" ht="15.75">
      <c r="A2999" s="35" t="s">
        <v>3311</v>
      </c>
      <c r="B2999" s="36">
        <v>78.655178608356294</v>
      </c>
      <c r="C2999" s="36">
        <v>2.65483395983654</v>
      </c>
      <c r="D2999" s="79"/>
      <c r="E2999" s="70">
        <v>5.68723882745042</v>
      </c>
      <c r="F2999" s="70">
        <v>0.186073726546994</v>
      </c>
      <c r="G2999" s="45">
        <v>7.6914264477507904E-2</v>
      </c>
      <c r="H2999" s="45">
        <v>2.0901344808761102E-3</v>
      </c>
      <c r="I2999" s="76">
        <v>0.63481271665327899</v>
      </c>
      <c r="J2999" s="85">
        <v>1068.32</v>
      </c>
      <c r="K2999" s="85">
        <v>8.6199999999999992</v>
      </c>
      <c r="L2999" s="85">
        <v>1044.2</v>
      </c>
      <c r="M2999" s="85">
        <v>15.8</v>
      </c>
      <c r="N2999" s="85">
        <v>1118</v>
      </c>
      <c r="O2999" s="85">
        <v>27.1</v>
      </c>
      <c r="P2999" s="86"/>
      <c r="Q2999" s="85">
        <v>1040.8</v>
      </c>
      <c r="R2999" s="85">
        <v>8.6</v>
      </c>
      <c r="S2999" s="79"/>
      <c r="T2999" s="80">
        <f t="shared" si="142"/>
        <v>-2.3099023175636746</v>
      </c>
      <c r="U2999" s="80">
        <f t="shared" si="143"/>
        <v>-7.0676115686650025</v>
      </c>
    </row>
    <row r="3000" spans="1:21">
      <c r="A3000" s="65" t="s">
        <v>3312</v>
      </c>
      <c r="B3000" s="44">
        <v>79.152626260092106</v>
      </c>
      <c r="C3000" s="44">
        <v>2.6320889592170502</v>
      </c>
      <c r="D3000" s="75"/>
      <c r="E3000" s="76">
        <v>5.6599153502551403</v>
      </c>
      <c r="F3000" s="76">
        <v>0.200523827726066</v>
      </c>
      <c r="G3000" s="42">
        <v>7.4124668028537594E-2</v>
      </c>
      <c r="H3000" s="42">
        <v>4.3993642219602403E-3</v>
      </c>
      <c r="I3000" s="76">
        <v>0.38199668380616197</v>
      </c>
      <c r="J3000" s="85">
        <v>1047.2</v>
      </c>
      <c r="K3000" s="85">
        <v>18.399999999999999</v>
      </c>
      <c r="L3000" s="85">
        <v>1048.8</v>
      </c>
      <c r="M3000" s="85">
        <v>17.100000000000001</v>
      </c>
      <c r="N3000" s="85">
        <v>1044</v>
      </c>
      <c r="O3000" s="85">
        <v>59.9</v>
      </c>
      <c r="P3000" s="80"/>
      <c r="Q3000" s="85">
        <v>1049</v>
      </c>
      <c r="R3000" s="85">
        <v>17</v>
      </c>
      <c r="S3000" s="79"/>
      <c r="T3000" s="80">
        <f t="shared" si="142"/>
        <v>0.15255530129671138</v>
      </c>
      <c r="U3000" s="80">
        <f t="shared" si="143"/>
        <v>0.45766590389015582</v>
      </c>
    </row>
    <row r="3001" spans="1:21">
      <c r="A3001" s="35" t="s">
        <v>3313</v>
      </c>
      <c r="B3001" s="44">
        <v>79.618845569040801</v>
      </c>
      <c r="C3001" s="44">
        <v>2.62561681494814</v>
      </c>
      <c r="D3001" s="75"/>
      <c r="E3001" s="76">
        <v>5.5873835879350597</v>
      </c>
      <c r="F3001" s="76">
        <v>0.129293004927379</v>
      </c>
      <c r="G3001" s="42">
        <v>7.4802392013592706E-2</v>
      </c>
      <c r="H3001" s="42">
        <v>1.1582112801372601E-3</v>
      </c>
      <c r="I3001" s="76">
        <v>0.33874079827797798</v>
      </c>
      <c r="J3001" s="85">
        <v>1061.7</v>
      </c>
      <c r="K3001" s="85">
        <v>7.6</v>
      </c>
      <c r="L3001" s="85">
        <v>1061</v>
      </c>
      <c r="M3001" s="85">
        <v>11</v>
      </c>
      <c r="N3001" s="85">
        <v>1062</v>
      </c>
      <c r="O3001" s="85">
        <v>16</v>
      </c>
      <c r="P3001" s="80"/>
      <c r="Q3001" s="85">
        <v>1061</v>
      </c>
      <c r="R3001" s="85">
        <v>11</v>
      </c>
      <c r="S3001" s="79"/>
      <c r="T3001" s="80">
        <f t="shared" si="142"/>
        <v>-6.597549481621541E-2</v>
      </c>
      <c r="U3001" s="80">
        <f t="shared" si="143"/>
        <v>-9.4250706880301599E-2</v>
      </c>
    </row>
    <row r="3002" spans="1:21">
      <c r="A3002" s="65" t="s">
        <v>3314</v>
      </c>
      <c r="B3002" s="44">
        <v>80.699582070980497</v>
      </c>
      <c r="C3002" s="44">
        <v>2.6619093898821098</v>
      </c>
      <c r="D3002" s="79"/>
      <c r="E3002" s="76">
        <v>5.6843977630642</v>
      </c>
      <c r="F3002" s="76">
        <v>0.19272476563534699</v>
      </c>
      <c r="G3002" s="42">
        <v>7.3083723298410397E-2</v>
      </c>
      <c r="H3002" s="42">
        <v>2.0895396958229601E-3</v>
      </c>
      <c r="I3002" s="76">
        <v>0.33856606134393602</v>
      </c>
      <c r="J3002" s="85">
        <v>1035</v>
      </c>
      <c r="K3002" s="85">
        <v>12</v>
      </c>
      <c r="L3002" s="85">
        <v>1045</v>
      </c>
      <c r="M3002" s="85">
        <v>16</v>
      </c>
      <c r="N3002" s="85">
        <v>1015</v>
      </c>
      <c r="O3002" s="85">
        <v>29</v>
      </c>
      <c r="P3002" s="80"/>
      <c r="Q3002" s="85">
        <v>1046</v>
      </c>
      <c r="R3002" s="85">
        <v>16</v>
      </c>
      <c r="S3002" s="79"/>
      <c r="T3002" s="80">
        <f t="shared" si="142"/>
        <v>0.9569377990430622</v>
      </c>
      <c r="U3002" s="80">
        <f t="shared" si="143"/>
        <v>2.8708133971291865</v>
      </c>
    </row>
    <row r="3003" spans="1:21">
      <c r="A3003" s="35" t="s">
        <v>3315</v>
      </c>
      <c r="B3003" s="44">
        <v>81.529514812634304</v>
      </c>
      <c r="C3003" s="44">
        <v>2.7013194649985701</v>
      </c>
      <c r="D3003" s="75"/>
      <c r="E3003" s="76">
        <v>5.6481588347107996</v>
      </c>
      <c r="F3003" s="76">
        <v>0.17982347993040099</v>
      </c>
      <c r="G3003" s="42">
        <v>7.2826482601755796E-2</v>
      </c>
      <c r="H3003" s="42">
        <v>2.5227133202638699E-3</v>
      </c>
      <c r="I3003" s="76">
        <v>0.42765265286058002</v>
      </c>
      <c r="J3003" s="85">
        <v>1037.0999999999999</v>
      </c>
      <c r="K3003" s="85">
        <v>11.6</v>
      </c>
      <c r="L3003" s="85">
        <v>1050.8</v>
      </c>
      <c r="M3003" s="85">
        <v>15.4</v>
      </c>
      <c r="N3003" s="85">
        <v>1008.2</v>
      </c>
      <c r="O3003" s="85">
        <v>35.1</v>
      </c>
      <c r="P3003" s="80"/>
      <c r="Q3003" s="85">
        <v>1052.7</v>
      </c>
      <c r="R3003" s="85">
        <v>15.5</v>
      </c>
      <c r="S3003" s="79"/>
      <c r="T3003" s="80">
        <f t="shared" si="142"/>
        <v>1.3037685572896884</v>
      </c>
      <c r="U3003" s="80">
        <f t="shared" si="143"/>
        <v>4.0540540540540455</v>
      </c>
    </row>
    <row r="3004" spans="1:21">
      <c r="A3004" s="65" t="s">
        <v>3316</v>
      </c>
      <c r="B3004" s="81">
        <v>81.544254592153806</v>
      </c>
      <c r="C3004" s="81">
        <v>2.6653981823666602</v>
      </c>
      <c r="D3004" s="82"/>
      <c r="E3004" s="83">
        <v>5.6073560566648304</v>
      </c>
      <c r="F3004" s="83">
        <v>0.225390344429794</v>
      </c>
      <c r="G3004" s="84">
        <v>7.4670802741385794E-2</v>
      </c>
      <c r="H3004" s="84">
        <v>2.3783015616102498E-3</v>
      </c>
      <c r="I3004" s="83">
        <v>0.26642953695481297</v>
      </c>
      <c r="J3004" s="87">
        <v>1058.2</v>
      </c>
      <c r="K3004" s="87">
        <v>14.5</v>
      </c>
      <c r="L3004" s="87">
        <v>1057.9000000000001</v>
      </c>
      <c r="M3004" s="87">
        <v>19.600000000000001</v>
      </c>
      <c r="N3004" s="87">
        <v>1058.7</v>
      </c>
      <c r="O3004" s="87">
        <v>32.1</v>
      </c>
      <c r="P3004" s="80"/>
      <c r="Q3004" s="87">
        <v>1057.8</v>
      </c>
      <c r="R3004" s="87">
        <v>19.600000000000001</v>
      </c>
      <c r="S3004" s="79"/>
      <c r="T3004" s="80">
        <f t="shared" si="142"/>
        <v>-2.8358067870304805E-2</v>
      </c>
      <c r="U3004" s="80">
        <f t="shared" si="143"/>
        <v>-7.5621514320819969E-2</v>
      </c>
    </row>
    <row r="3005" spans="1:21" ht="15.75">
      <c r="A3005" s="115" t="s">
        <v>3624</v>
      </c>
      <c r="B3005" s="81"/>
      <c r="C3005" s="81"/>
      <c r="D3005" s="82"/>
      <c r="E3005" s="83"/>
      <c r="F3005" s="83"/>
      <c r="G3005" s="84"/>
      <c r="H3005" s="84"/>
      <c r="I3005" s="83"/>
      <c r="J3005" s="87"/>
      <c r="K3005" s="87"/>
      <c r="L3005" s="87"/>
      <c r="M3005" s="87"/>
      <c r="N3005" s="87"/>
      <c r="O3005" s="87"/>
      <c r="P3005" s="80"/>
      <c r="Q3005" s="87"/>
      <c r="R3005" s="87"/>
      <c r="S3005" s="79"/>
      <c r="T3005" s="80"/>
      <c r="U3005" s="80"/>
    </row>
    <row r="3006" spans="1:21">
      <c r="A3006" s="43" t="s">
        <v>3317</v>
      </c>
      <c r="B3006" s="44">
        <v>239.617859728947</v>
      </c>
      <c r="C3006" s="44">
        <v>1.8299878510590499</v>
      </c>
      <c r="D3006" s="79"/>
      <c r="E3006" s="76">
        <v>14.8685215437824</v>
      </c>
      <c r="F3006" s="76">
        <v>0.590444887675597</v>
      </c>
      <c r="G3006" s="42">
        <v>5.5130425347759297E-2</v>
      </c>
      <c r="H3006" s="42">
        <v>2.3799686525450298E-3</v>
      </c>
      <c r="I3006" s="76">
        <v>0.46868584972487698</v>
      </c>
      <c r="J3006" s="85">
        <v>419.1</v>
      </c>
      <c r="K3006" s="85">
        <v>7.4</v>
      </c>
      <c r="L3006" s="85">
        <v>419.6</v>
      </c>
      <c r="M3006" s="85">
        <v>8.1</v>
      </c>
      <c r="N3006" s="85">
        <v>416</v>
      </c>
      <c r="O3006" s="85">
        <v>48</v>
      </c>
      <c r="P3006" s="80"/>
      <c r="Q3006" s="85">
        <v>419.6</v>
      </c>
      <c r="R3006" s="85">
        <v>8.1</v>
      </c>
      <c r="S3006" s="79"/>
      <c r="T3006" s="80">
        <f t="shared" ref="T3006:T3069" si="144">(L3006-J3006)/L3006*100</f>
        <v>0.11916110581506195</v>
      </c>
      <c r="U3006" s="80">
        <f t="shared" ref="U3006:U3069" si="145">(L3006-N3006)/L3006*100</f>
        <v>0.85795996186845158</v>
      </c>
    </row>
    <row r="3007" spans="1:21">
      <c r="A3007" s="43" t="s">
        <v>3326</v>
      </c>
      <c r="B3007" s="44">
        <v>186.87062760814001</v>
      </c>
      <c r="C3007" s="44">
        <v>4.0986085364405698</v>
      </c>
      <c r="D3007" s="75"/>
      <c r="E3007" s="76">
        <v>14.8767738989145</v>
      </c>
      <c r="F3007" s="76">
        <v>0.31240669963004097</v>
      </c>
      <c r="G3007" s="42">
        <v>5.5156829370839502E-2</v>
      </c>
      <c r="H3007" s="42">
        <v>1.4629591848874599E-3</v>
      </c>
      <c r="I3007" s="76">
        <v>0.131484656197524</v>
      </c>
      <c r="J3007" s="85">
        <v>419.1</v>
      </c>
      <c r="K3007" s="85">
        <v>5.4</v>
      </c>
      <c r="L3007" s="85">
        <v>419.4</v>
      </c>
      <c r="M3007" s="85">
        <v>4.3</v>
      </c>
      <c r="N3007" s="85">
        <v>418</v>
      </c>
      <c r="O3007" s="85">
        <v>30</v>
      </c>
      <c r="P3007" s="80"/>
      <c r="Q3007" s="85">
        <v>419.4</v>
      </c>
      <c r="R3007" s="85">
        <v>4.3</v>
      </c>
      <c r="S3007" s="79"/>
      <c r="T3007" s="80">
        <f t="shared" si="144"/>
        <v>7.153075822602635E-2</v>
      </c>
      <c r="U3007" s="80">
        <f t="shared" si="145"/>
        <v>0.33381020505483483</v>
      </c>
    </row>
    <row r="3008" spans="1:21">
      <c r="A3008" s="43" t="s">
        <v>3409</v>
      </c>
      <c r="B3008" s="44">
        <v>553.35705923727699</v>
      </c>
      <c r="C3008" s="44">
        <v>2.3557726893897399</v>
      </c>
      <c r="D3008" s="75"/>
      <c r="E3008" s="76">
        <v>15.725451103069201</v>
      </c>
      <c r="F3008" s="76">
        <v>0.67421325368955598</v>
      </c>
      <c r="G3008" s="42">
        <v>5.56272624422193E-2</v>
      </c>
      <c r="H3008" s="42">
        <v>2.6773783177113102E-3</v>
      </c>
      <c r="I3008" s="76">
        <v>0.48835557183851103</v>
      </c>
      <c r="J3008" s="85">
        <v>403.22</v>
      </c>
      <c r="K3008" s="85">
        <v>7.7</v>
      </c>
      <c r="L3008" s="85">
        <v>397.43</v>
      </c>
      <c r="M3008" s="85">
        <v>8.26</v>
      </c>
      <c r="N3008" s="85">
        <v>436.5</v>
      </c>
      <c r="O3008" s="85">
        <v>53.6</v>
      </c>
      <c r="P3008" s="80"/>
      <c r="Q3008" s="85">
        <v>397</v>
      </c>
      <c r="R3008" s="85">
        <v>8.3000000000000007</v>
      </c>
      <c r="S3008" s="79"/>
      <c r="T3008" s="80">
        <f t="shared" si="144"/>
        <v>-1.4568603276048664</v>
      </c>
      <c r="U3008" s="80">
        <f t="shared" si="145"/>
        <v>-9.8306620033716605</v>
      </c>
    </row>
    <row r="3009" spans="1:21">
      <c r="A3009" s="43" t="s">
        <v>3410</v>
      </c>
      <c r="B3009" s="44">
        <v>557.20494735479804</v>
      </c>
      <c r="C3009" s="44">
        <v>1.69908009839173</v>
      </c>
      <c r="D3009" s="75"/>
      <c r="E3009" s="76">
        <v>15.656170651784199</v>
      </c>
      <c r="F3009" s="76">
        <v>0.698341662841093</v>
      </c>
      <c r="G3009" s="42">
        <v>5.27401194868337E-2</v>
      </c>
      <c r="H3009" s="42">
        <v>3.4048299719177501E-3</v>
      </c>
      <c r="I3009" s="76">
        <v>0.41241808591141199</v>
      </c>
      <c r="J3009" s="85">
        <v>387.22</v>
      </c>
      <c r="K3009" s="85">
        <v>9.9</v>
      </c>
      <c r="L3009" s="85">
        <v>399.13</v>
      </c>
      <c r="M3009" s="85">
        <v>8.6300000000000008</v>
      </c>
      <c r="N3009" s="85">
        <v>316.60000000000002</v>
      </c>
      <c r="O3009" s="85">
        <v>73.400000000000006</v>
      </c>
      <c r="P3009" s="80"/>
      <c r="Q3009" s="85">
        <v>400.1</v>
      </c>
      <c r="R3009" s="85">
        <v>8.6999999999999993</v>
      </c>
      <c r="S3009" s="79"/>
      <c r="T3009" s="80">
        <f t="shared" si="144"/>
        <v>2.983990178638531</v>
      </c>
      <c r="U3009" s="80">
        <f t="shared" si="145"/>
        <v>20.677473504873092</v>
      </c>
    </row>
    <row r="3010" spans="1:21">
      <c r="A3010" s="43" t="s">
        <v>3411</v>
      </c>
      <c r="B3010" s="44">
        <v>70.477127070070907</v>
      </c>
      <c r="C3010" s="44">
        <v>2.6805694389919998</v>
      </c>
      <c r="D3010" s="75"/>
      <c r="E3010" s="76">
        <v>14.2894435561813</v>
      </c>
      <c r="F3010" s="76">
        <v>0.64499179563243003</v>
      </c>
      <c r="G3010" s="42">
        <v>5.3416736007559799E-2</v>
      </c>
      <c r="H3010" s="42">
        <v>6.0069029651822203E-3</v>
      </c>
      <c r="I3010" s="76">
        <v>-9.1137213430186895E-2</v>
      </c>
      <c r="J3010" s="85">
        <v>421.9</v>
      </c>
      <c r="K3010" s="85">
        <v>21.6</v>
      </c>
      <c r="L3010" s="85">
        <v>436.05</v>
      </c>
      <c r="M3010" s="85">
        <v>9.52</v>
      </c>
      <c r="N3010" s="85">
        <v>346</v>
      </c>
      <c r="O3010" s="85">
        <v>127</v>
      </c>
      <c r="P3010" s="80"/>
      <c r="Q3010" s="85">
        <v>436.89</v>
      </c>
      <c r="R3010" s="85">
        <v>9.5299999999999994</v>
      </c>
      <c r="S3010" s="79"/>
      <c r="T3010" s="80">
        <f t="shared" si="144"/>
        <v>3.2450407063410234</v>
      </c>
      <c r="U3010" s="80">
        <f t="shared" si="145"/>
        <v>20.65130145625502</v>
      </c>
    </row>
    <row r="3011" spans="1:21" ht="15.75">
      <c r="A3011" s="43" t="s">
        <v>3412</v>
      </c>
      <c r="B3011" s="36">
        <v>77.016027534140306</v>
      </c>
      <c r="C3011" s="36">
        <v>2.5343855844509098</v>
      </c>
      <c r="D3011" s="79"/>
      <c r="E3011" s="70">
        <v>15.7124661556064</v>
      </c>
      <c r="F3011" s="70">
        <v>0.39050254707860699</v>
      </c>
      <c r="G3011" s="45">
        <v>5.7746630033748997E-2</v>
      </c>
      <c r="H3011" s="45">
        <v>2.4853769311157401E-3</v>
      </c>
      <c r="I3011" s="76">
        <v>-0.213738571573581</v>
      </c>
      <c r="J3011" s="85">
        <v>416.12</v>
      </c>
      <c r="K3011" s="85">
        <v>9.25</v>
      </c>
      <c r="L3011" s="85">
        <v>397.75</v>
      </c>
      <c r="M3011" s="85">
        <v>4.79</v>
      </c>
      <c r="N3011" s="85">
        <v>519.29999999999995</v>
      </c>
      <c r="O3011" s="85">
        <v>47.3</v>
      </c>
      <c r="P3011" s="86"/>
      <c r="Q3011" s="85">
        <v>396.3</v>
      </c>
      <c r="R3011" s="85">
        <v>9.3000000000000007</v>
      </c>
      <c r="S3011" s="79"/>
      <c r="T3011" s="80">
        <f t="shared" si="144"/>
        <v>-4.6184789440603407</v>
      </c>
      <c r="U3011" s="80">
        <f t="shared" si="145"/>
        <v>-30.559396605908223</v>
      </c>
    </row>
    <row r="3012" spans="1:21" ht="15.75">
      <c r="A3012" s="43" t="s">
        <v>3413</v>
      </c>
      <c r="B3012" s="36">
        <v>77.938410091799994</v>
      </c>
      <c r="C3012" s="36">
        <v>2.4818865902615301</v>
      </c>
      <c r="D3012" s="79"/>
      <c r="E3012" s="70">
        <v>15.732538361801501</v>
      </c>
      <c r="F3012" s="70">
        <v>0.47839078956428999</v>
      </c>
      <c r="G3012" s="45">
        <v>5.5802576662639401E-2</v>
      </c>
      <c r="H3012" s="45">
        <v>1.76911600379259E-3</v>
      </c>
      <c r="I3012" s="76">
        <v>7.9746852768782198E-2</v>
      </c>
      <c r="J3012" s="85">
        <v>404.1</v>
      </c>
      <c r="K3012" s="85">
        <v>7.03</v>
      </c>
      <c r="L3012" s="85">
        <v>397.25</v>
      </c>
      <c r="M3012" s="85">
        <v>5.86</v>
      </c>
      <c r="N3012" s="85">
        <v>443.4</v>
      </c>
      <c r="O3012" s="85">
        <v>35.299999999999997</v>
      </c>
      <c r="P3012" s="86"/>
      <c r="Q3012" s="85">
        <v>396.7</v>
      </c>
      <c r="R3012" s="85">
        <v>7</v>
      </c>
      <c r="S3012" s="79"/>
      <c r="T3012" s="80">
        <f t="shared" si="144"/>
        <v>-1.7243549402139766</v>
      </c>
      <c r="U3012" s="80">
        <f t="shared" si="145"/>
        <v>-11.617369414726237</v>
      </c>
    </row>
    <row r="3013" spans="1:21">
      <c r="A3013" s="43" t="s">
        <v>3414</v>
      </c>
      <c r="B3013" s="36">
        <v>89.3868046250373</v>
      </c>
      <c r="C3013" s="36">
        <v>2.08589222469341</v>
      </c>
      <c r="D3013" s="79"/>
      <c r="E3013" s="70">
        <v>15.4605081252906</v>
      </c>
      <c r="F3013" s="70">
        <v>0.51959730532815696</v>
      </c>
      <c r="G3013" s="45">
        <v>5.9095639734097698E-2</v>
      </c>
      <c r="H3013" s="45">
        <v>2.1577689776319099E-3</v>
      </c>
      <c r="I3013" s="76">
        <v>0.20477344001212799</v>
      </c>
      <c r="J3013" s="85">
        <v>429.7</v>
      </c>
      <c r="K3013" s="85">
        <v>7.76</v>
      </c>
      <c r="L3013" s="85">
        <v>404.03</v>
      </c>
      <c r="M3013" s="85">
        <v>6.58</v>
      </c>
      <c r="N3013" s="85">
        <v>569.79999999999995</v>
      </c>
      <c r="O3013" s="85">
        <v>39.799999999999997</v>
      </c>
      <c r="P3013" s="80"/>
      <c r="Q3013" s="85">
        <v>401.9</v>
      </c>
      <c r="R3013" s="85">
        <v>7.7</v>
      </c>
      <c r="S3013" s="79"/>
      <c r="T3013" s="80">
        <f t="shared" si="144"/>
        <v>-6.353488602331514</v>
      </c>
      <c r="U3013" s="80">
        <f t="shared" si="145"/>
        <v>-41.029131500136131</v>
      </c>
    </row>
    <row r="3014" spans="1:21">
      <c r="A3014" s="43" t="s">
        <v>3415</v>
      </c>
      <c r="B3014" s="44">
        <v>116.984251109556</v>
      </c>
      <c r="C3014" s="44">
        <v>3.66039088265582</v>
      </c>
      <c r="D3014" s="75"/>
      <c r="E3014" s="76">
        <v>14.9232993480825</v>
      </c>
      <c r="F3014" s="76">
        <v>0.59299117422121606</v>
      </c>
      <c r="G3014" s="42">
        <v>5.3572340784793102E-2</v>
      </c>
      <c r="H3014" s="42">
        <v>3.75297533320859E-3</v>
      </c>
      <c r="I3014" s="76">
        <v>0.345733662517762</v>
      </c>
      <c r="J3014" s="85">
        <v>408.1</v>
      </c>
      <c r="K3014" s="85">
        <v>11.3</v>
      </c>
      <c r="L3014" s="85">
        <v>418.11</v>
      </c>
      <c r="M3014" s="85">
        <v>8.0399999999999991</v>
      </c>
      <c r="N3014" s="85">
        <v>352.1</v>
      </c>
      <c r="O3014" s="85">
        <v>79.099999999999994</v>
      </c>
      <c r="P3014" s="80"/>
      <c r="Q3014" s="85">
        <v>418.92</v>
      </c>
      <c r="R3014" s="85">
        <v>8.06</v>
      </c>
      <c r="S3014" s="79"/>
      <c r="T3014" s="80">
        <f t="shared" si="144"/>
        <v>2.3941068139963146</v>
      </c>
      <c r="U3014" s="80">
        <f t="shared" si="145"/>
        <v>15.787711367821863</v>
      </c>
    </row>
    <row r="3015" spans="1:21">
      <c r="A3015" s="43" t="s">
        <v>3416</v>
      </c>
      <c r="B3015" s="36">
        <v>120.60139784128501</v>
      </c>
      <c r="C3015" s="36">
        <v>2.04066616403184</v>
      </c>
      <c r="D3015" s="79"/>
      <c r="E3015" s="70">
        <v>14.819098180184501</v>
      </c>
      <c r="F3015" s="70">
        <v>0.62080210116114998</v>
      </c>
      <c r="G3015" s="45">
        <v>5.7064323303614099E-2</v>
      </c>
      <c r="H3015" s="45">
        <v>1.3143372834333001E-3</v>
      </c>
      <c r="I3015" s="76">
        <v>6.9289291974018702E-2</v>
      </c>
      <c r="J3015" s="85">
        <v>432.25</v>
      </c>
      <c r="K3015" s="85">
        <v>8.16</v>
      </c>
      <c r="L3015" s="85">
        <v>420.96</v>
      </c>
      <c r="M3015" s="85">
        <v>8.5399999999999991</v>
      </c>
      <c r="N3015" s="85">
        <v>492.9</v>
      </c>
      <c r="O3015" s="85">
        <v>25.3</v>
      </c>
      <c r="P3015" s="80"/>
      <c r="Q3015" s="85">
        <v>420</v>
      </c>
      <c r="R3015" s="85">
        <v>8</v>
      </c>
      <c r="S3015" s="79"/>
      <c r="T3015" s="80">
        <f t="shared" si="144"/>
        <v>-2.6819650323071125</v>
      </c>
      <c r="U3015" s="80">
        <f t="shared" si="145"/>
        <v>-17.089509692132268</v>
      </c>
    </row>
    <row r="3016" spans="1:21">
      <c r="A3016" s="43" t="s">
        <v>3327</v>
      </c>
      <c r="B3016" s="44">
        <v>197.522575619376</v>
      </c>
      <c r="C3016" s="44">
        <v>1.89037886302892</v>
      </c>
      <c r="D3016" s="79"/>
      <c r="E3016" s="76">
        <v>14.9175361299949</v>
      </c>
      <c r="F3016" s="76">
        <v>0.57941230675982103</v>
      </c>
      <c r="G3016" s="42">
        <v>5.5586717684595797E-2</v>
      </c>
      <c r="H3016" s="42">
        <v>1.85299662782365E-3</v>
      </c>
      <c r="I3016" s="76">
        <v>0.50101981418995301</v>
      </c>
      <c r="J3016" s="85">
        <v>420.8</v>
      </c>
      <c r="K3016" s="85">
        <v>6.3</v>
      </c>
      <c r="L3016" s="85">
        <v>418.3</v>
      </c>
      <c r="M3016" s="85">
        <v>7.9</v>
      </c>
      <c r="N3016" s="85">
        <v>435</v>
      </c>
      <c r="O3016" s="85">
        <v>37</v>
      </c>
      <c r="P3016" s="80"/>
      <c r="Q3016" s="85">
        <v>418.1</v>
      </c>
      <c r="R3016" s="85">
        <v>7.9</v>
      </c>
      <c r="S3016" s="79"/>
      <c r="T3016" s="80">
        <f t="shared" si="144"/>
        <v>-0.59765718383934974</v>
      </c>
      <c r="U3016" s="80">
        <f t="shared" si="145"/>
        <v>-3.9923499880468531</v>
      </c>
    </row>
    <row r="3017" spans="1:21" ht="15.75">
      <c r="A3017" s="43" t="s">
        <v>3417</v>
      </c>
      <c r="B3017" s="36">
        <v>121.04926553060101</v>
      </c>
      <c r="C3017" s="36">
        <v>1.91305983745867</v>
      </c>
      <c r="D3017" s="79"/>
      <c r="E3017" s="70">
        <v>14.742801272665201</v>
      </c>
      <c r="F3017" s="70">
        <v>0.49954855479169302</v>
      </c>
      <c r="G3017" s="45">
        <v>5.6365917713285703E-2</v>
      </c>
      <c r="H3017" s="45">
        <v>1.5659712463804601E-3</v>
      </c>
      <c r="I3017" s="76">
        <v>0.25055121419745102</v>
      </c>
      <c r="J3017" s="85">
        <v>429.79</v>
      </c>
      <c r="K3017" s="85">
        <v>6.67</v>
      </c>
      <c r="L3017" s="85">
        <v>423.07</v>
      </c>
      <c r="M3017" s="85">
        <v>6.94</v>
      </c>
      <c r="N3017" s="85">
        <v>466</v>
      </c>
      <c r="O3017" s="85">
        <v>30.8</v>
      </c>
      <c r="P3017" s="86"/>
      <c r="Q3017" s="85">
        <v>422.5</v>
      </c>
      <c r="R3017" s="85">
        <v>6.6</v>
      </c>
      <c r="S3017" s="79"/>
      <c r="T3017" s="80">
        <f t="shared" si="144"/>
        <v>-1.5883896281939223</v>
      </c>
      <c r="U3017" s="80">
        <f t="shared" si="145"/>
        <v>-10.147256955113813</v>
      </c>
    </row>
    <row r="3018" spans="1:21">
      <c r="A3018" s="43" t="s">
        <v>3418</v>
      </c>
      <c r="B3018" s="44">
        <v>146.92316352252701</v>
      </c>
      <c r="C3018" s="44">
        <v>2.1366276132431499</v>
      </c>
      <c r="D3018" s="79"/>
      <c r="E3018" s="76">
        <v>14.1425207273547</v>
      </c>
      <c r="F3018" s="76">
        <v>0.62389937007209595</v>
      </c>
      <c r="G3018" s="42">
        <v>5.6722442240491E-2</v>
      </c>
      <c r="H3018" s="42">
        <v>1.59237676645265E-3</v>
      </c>
      <c r="I3018" s="76">
        <v>-0.12710191797678999</v>
      </c>
      <c r="J3018" s="85">
        <v>446.8</v>
      </c>
      <c r="K3018" s="85">
        <v>10</v>
      </c>
      <c r="L3018" s="85">
        <v>440.4</v>
      </c>
      <c r="M3018" s="85">
        <v>9.4</v>
      </c>
      <c r="N3018" s="85">
        <v>480</v>
      </c>
      <c r="O3018" s="85">
        <v>31</v>
      </c>
      <c r="P3018" s="80"/>
      <c r="Q3018" s="85">
        <v>439.9</v>
      </c>
      <c r="R3018" s="85">
        <v>9.4</v>
      </c>
      <c r="S3018" s="79"/>
      <c r="T3018" s="80">
        <f t="shared" si="144"/>
        <v>-1.4532243415077279</v>
      </c>
      <c r="U3018" s="80">
        <f t="shared" si="145"/>
        <v>-8.9918256130790244</v>
      </c>
    </row>
    <row r="3019" spans="1:21">
      <c r="A3019" s="43" t="s">
        <v>3419</v>
      </c>
      <c r="B3019" s="44">
        <v>151.80856721333899</v>
      </c>
      <c r="C3019" s="44">
        <v>4.0773582481598503</v>
      </c>
      <c r="D3019" s="75"/>
      <c r="E3019" s="76">
        <v>15.539557349982299</v>
      </c>
      <c r="F3019" s="76">
        <v>0.68423830355874804</v>
      </c>
      <c r="G3019" s="42">
        <v>6.2790724826248798E-2</v>
      </c>
      <c r="H3019" s="42">
        <v>2.9820953695530801E-3</v>
      </c>
      <c r="I3019" s="76">
        <v>9.7867718614725301E-3</v>
      </c>
      <c r="J3019" s="85">
        <v>449.5</v>
      </c>
      <c r="K3019" s="85">
        <v>11.7</v>
      </c>
      <c r="L3019" s="85">
        <v>402.04</v>
      </c>
      <c r="M3019" s="85">
        <v>8.58</v>
      </c>
      <c r="N3019" s="85">
        <v>700.2</v>
      </c>
      <c r="O3019" s="85">
        <v>50.6</v>
      </c>
      <c r="P3019" s="80"/>
      <c r="Q3019" s="85">
        <v>398.12</v>
      </c>
      <c r="R3019" s="85">
        <v>8.5</v>
      </c>
      <c r="S3019" s="79"/>
      <c r="T3019" s="80">
        <f t="shared" si="144"/>
        <v>-11.804795542732061</v>
      </c>
      <c r="U3019" s="80">
        <f t="shared" si="145"/>
        <v>-74.161774947766389</v>
      </c>
    </row>
    <row r="3020" spans="1:21">
      <c r="A3020" s="43" t="s">
        <v>3420</v>
      </c>
      <c r="B3020" s="44">
        <v>157.23172342026999</v>
      </c>
      <c r="C3020" s="44">
        <v>2.1217642499659801</v>
      </c>
      <c r="D3020" s="79"/>
      <c r="E3020" s="76">
        <v>14.1709886946322</v>
      </c>
      <c r="F3020" s="76">
        <v>0.516718807902107</v>
      </c>
      <c r="G3020" s="42">
        <v>5.5509088932501498E-2</v>
      </c>
      <c r="H3020" s="42">
        <v>2.1951577552717298E-3</v>
      </c>
      <c r="I3020" s="76">
        <v>0.61243318216743003</v>
      </c>
      <c r="J3020" s="85">
        <v>438.3</v>
      </c>
      <c r="K3020" s="85">
        <v>6</v>
      </c>
      <c r="L3020" s="85">
        <v>439.6</v>
      </c>
      <c r="M3020" s="85">
        <v>7.7</v>
      </c>
      <c r="N3020" s="85">
        <v>432</v>
      </c>
      <c r="O3020" s="85">
        <v>44</v>
      </c>
      <c r="P3020" s="80"/>
      <c r="Q3020" s="85">
        <v>439.7</v>
      </c>
      <c r="R3020" s="85">
        <v>7.7</v>
      </c>
      <c r="S3020" s="79"/>
      <c r="T3020" s="80">
        <f t="shared" si="144"/>
        <v>0.29572338489536198</v>
      </c>
      <c r="U3020" s="80">
        <f t="shared" si="145"/>
        <v>1.7288444040036446</v>
      </c>
    </row>
    <row r="3021" spans="1:21">
      <c r="A3021" s="43" t="s">
        <v>3421</v>
      </c>
      <c r="B3021" s="44">
        <v>170.621898319731</v>
      </c>
      <c r="C3021" s="44">
        <v>2.0881120876231298</v>
      </c>
      <c r="D3021" s="79"/>
      <c r="E3021" s="76">
        <v>14.2590636198287</v>
      </c>
      <c r="F3021" s="76">
        <v>0.57452584257161299</v>
      </c>
      <c r="G3021" s="42">
        <v>5.5175595740609998E-2</v>
      </c>
      <c r="H3021" s="42">
        <v>1.9879614912648399E-3</v>
      </c>
      <c r="I3021" s="76">
        <v>0.131619970007993</v>
      </c>
      <c r="J3021" s="85">
        <v>434</v>
      </c>
      <c r="K3021" s="85">
        <v>8.9</v>
      </c>
      <c r="L3021" s="85">
        <v>436.9</v>
      </c>
      <c r="M3021" s="85">
        <v>8.5</v>
      </c>
      <c r="N3021" s="85">
        <v>418</v>
      </c>
      <c r="O3021" s="85">
        <v>40</v>
      </c>
      <c r="P3021" s="80"/>
      <c r="Q3021" s="85">
        <v>437.2</v>
      </c>
      <c r="R3021" s="85">
        <v>8.5</v>
      </c>
      <c r="S3021" s="79"/>
      <c r="T3021" s="80">
        <f t="shared" si="144"/>
        <v>0.66376745250628921</v>
      </c>
      <c r="U3021" s="80">
        <f t="shared" si="145"/>
        <v>4.3259327077134309</v>
      </c>
    </row>
    <row r="3022" spans="1:21">
      <c r="A3022" s="43" t="s">
        <v>3422</v>
      </c>
      <c r="B3022" s="44">
        <v>178.20420220310001</v>
      </c>
      <c r="C3022" s="44">
        <v>2.1264576519529399</v>
      </c>
      <c r="D3022" s="79"/>
      <c r="E3022" s="76">
        <v>14.9459640475079</v>
      </c>
      <c r="F3022" s="76">
        <v>0.68095970722770205</v>
      </c>
      <c r="G3022" s="42">
        <v>5.5338548091393998E-2</v>
      </c>
      <c r="H3022" s="42">
        <v>2.0821142471875698E-3</v>
      </c>
      <c r="I3022" s="76">
        <v>0.539141390873625</v>
      </c>
      <c r="J3022" s="85">
        <v>418.6</v>
      </c>
      <c r="K3022" s="85">
        <v>7</v>
      </c>
      <c r="L3022" s="85">
        <v>417.5</v>
      </c>
      <c r="M3022" s="85">
        <v>9.1999999999999993</v>
      </c>
      <c r="N3022" s="85">
        <v>425</v>
      </c>
      <c r="O3022" s="85">
        <v>42</v>
      </c>
      <c r="P3022" s="80"/>
      <c r="Q3022" s="85">
        <v>417.4</v>
      </c>
      <c r="R3022" s="85">
        <v>9.1999999999999993</v>
      </c>
      <c r="S3022" s="79"/>
      <c r="T3022" s="80">
        <f t="shared" si="144"/>
        <v>-0.26347305389222103</v>
      </c>
      <c r="U3022" s="80">
        <f t="shared" si="145"/>
        <v>-1.7964071856287425</v>
      </c>
    </row>
    <row r="3023" spans="1:21">
      <c r="A3023" s="43" t="s">
        <v>3423</v>
      </c>
      <c r="B3023" s="44">
        <v>196.968923508226</v>
      </c>
      <c r="C3023" s="44">
        <v>5.1379522089032301</v>
      </c>
      <c r="D3023" s="75"/>
      <c r="E3023" s="76">
        <v>15.476305979422801</v>
      </c>
      <c r="F3023" s="76">
        <v>0.44853074338841198</v>
      </c>
      <c r="G3023" s="42">
        <v>5.6539221881017197E-2</v>
      </c>
      <c r="H3023" s="42">
        <v>3.4481125877425301E-3</v>
      </c>
      <c r="I3023" s="76">
        <v>-0.11311869440683001</v>
      </c>
      <c r="J3023" s="85">
        <v>414.1</v>
      </c>
      <c r="K3023" s="85">
        <v>12</v>
      </c>
      <c r="L3023" s="85">
        <v>403.63</v>
      </c>
      <c r="M3023" s="85">
        <v>5.67</v>
      </c>
      <c r="N3023" s="85">
        <v>472.6</v>
      </c>
      <c r="O3023" s="85">
        <v>67.5</v>
      </c>
      <c r="P3023" s="80"/>
      <c r="Q3023" s="85">
        <v>403.02</v>
      </c>
      <c r="R3023" s="85">
        <v>5.66</v>
      </c>
      <c r="S3023" s="79"/>
      <c r="T3023" s="80">
        <f t="shared" si="144"/>
        <v>-2.5939598146817699</v>
      </c>
      <c r="U3023" s="80">
        <f t="shared" si="145"/>
        <v>-17.087431558605662</v>
      </c>
    </row>
    <row r="3024" spans="1:21">
      <c r="A3024" s="43" t="s">
        <v>3424</v>
      </c>
      <c r="B3024" s="44">
        <v>197.05186230835301</v>
      </c>
      <c r="C3024" s="44">
        <v>2.0882152327261099</v>
      </c>
      <c r="D3024" s="79"/>
      <c r="E3024" s="76">
        <v>15.104802515217299</v>
      </c>
      <c r="F3024" s="76">
        <v>0.69016037623248105</v>
      </c>
      <c r="G3024" s="42">
        <v>5.4102990032516E-2</v>
      </c>
      <c r="H3024" s="42">
        <v>1.6805750455530101E-3</v>
      </c>
      <c r="I3024" s="76">
        <v>0.44967214766477198</v>
      </c>
      <c r="J3024" s="85">
        <v>407.4</v>
      </c>
      <c r="K3024" s="85">
        <v>7.1</v>
      </c>
      <c r="L3024" s="85">
        <v>413.2</v>
      </c>
      <c r="M3024" s="85">
        <v>9.1</v>
      </c>
      <c r="N3024" s="85">
        <v>374</v>
      </c>
      <c r="O3024" s="85">
        <v>35</v>
      </c>
      <c r="P3024" s="80"/>
      <c r="Q3024" s="85">
        <v>413.7</v>
      </c>
      <c r="R3024" s="85">
        <v>9.1999999999999993</v>
      </c>
      <c r="S3024" s="79"/>
      <c r="T3024" s="80">
        <f t="shared" si="144"/>
        <v>1.4036786060019391</v>
      </c>
      <c r="U3024" s="80">
        <f t="shared" si="145"/>
        <v>9.4869312681510145</v>
      </c>
    </row>
    <row r="3025" spans="1:21">
      <c r="A3025" s="43" t="s">
        <v>3425</v>
      </c>
      <c r="B3025" s="44">
        <v>213.350579928429</v>
      </c>
      <c r="C3025" s="44">
        <v>5.3118512572621901</v>
      </c>
      <c r="D3025" s="75"/>
      <c r="E3025" s="76">
        <v>14.5896962206255</v>
      </c>
      <c r="F3025" s="76">
        <v>0.397941047870492</v>
      </c>
      <c r="G3025" s="42">
        <v>5.5004417404816798E-2</v>
      </c>
      <c r="H3025" s="42">
        <v>2.8786888158966102E-3</v>
      </c>
      <c r="I3025" s="76">
        <v>0.121797003681727</v>
      </c>
      <c r="J3025" s="85">
        <v>424.87</v>
      </c>
      <c r="K3025" s="85">
        <v>9.7200000000000006</v>
      </c>
      <c r="L3025" s="85">
        <v>427.36</v>
      </c>
      <c r="M3025" s="85">
        <v>5.64</v>
      </c>
      <c r="N3025" s="85">
        <v>411.4</v>
      </c>
      <c r="O3025" s="85">
        <v>58.5</v>
      </c>
      <c r="P3025" s="80"/>
      <c r="Q3025" s="85">
        <v>427.57</v>
      </c>
      <c r="R3025" s="85">
        <v>5.64</v>
      </c>
      <c r="S3025" s="79"/>
      <c r="T3025" s="80">
        <f t="shared" si="144"/>
        <v>0.5826469487083511</v>
      </c>
      <c r="U3025" s="80">
        <f t="shared" si="145"/>
        <v>3.7345563459378597</v>
      </c>
    </row>
    <row r="3026" spans="1:21">
      <c r="A3026" s="43" t="s">
        <v>3328</v>
      </c>
      <c r="B3026" s="44">
        <v>198.82575428519399</v>
      </c>
      <c r="C3026" s="44">
        <v>1.91148585077655</v>
      </c>
      <c r="D3026" s="79"/>
      <c r="E3026" s="76">
        <v>15.3827778377219</v>
      </c>
      <c r="F3026" s="76">
        <v>0.700311376563858</v>
      </c>
      <c r="G3026" s="42">
        <v>5.3702738731674103E-2</v>
      </c>
      <c r="H3026" s="42">
        <v>2.13600442162125E-3</v>
      </c>
      <c r="I3026" s="76">
        <v>0.36645112022923698</v>
      </c>
      <c r="J3026" s="85">
        <v>398.9</v>
      </c>
      <c r="K3026" s="85">
        <v>8</v>
      </c>
      <c r="L3026" s="85">
        <v>406</v>
      </c>
      <c r="M3026" s="85">
        <v>9</v>
      </c>
      <c r="N3026" s="85">
        <v>358</v>
      </c>
      <c r="O3026" s="85">
        <v>45</v>
      </c>
      <c r="P3026" s="80"/>
      <c r="Q3026" s="85">
        <v>406.6</v>
      </c>
      <c r="R3026" s="85">
        <v>9</v>
      </c>
      <c r="S3026" s="79"/>
      <c r="T3026" s="80">
        <f t="shared" si="144"/>
        <v>1.7487684729064095</v>
      </c>
      <c r="U3026" s="80">
        <f t="shared" si="145"/>
        <v>11.822660098522167</v>
      </c>
    </row>
    <row r="3027" spans="1:21">
      <c r="A3027" s="43" t="s">
        <v>3426</v>
      </c>
      <c r="B3027" s="44">
        <v>244.230389199428</v>
      </c>
      <c r="C3027" s="44">
        <v>5.3036334895309203</v>
      </c>
      <c r="D3027" s="75"/>
      <c r="E3027" s="76">
        <v>14.980908654009999</v>
      </c>
      <c r="F3027" s="76">
        <v>0.453070546149279</v>
      </c>
      <c r="G3027" s="42">
        <v>5.7271764564645E-2</v>
      </c>
      <c r="H3027" s="42">
        <v>3.5410825141916598E-3</v>
      </c>
      <c r="I3027" s="76">
        <v>0.34062704540872102</v>
      </c>
      <c r="J3027" s="85">
        <v>429.7</v>
      </c>
      <c r="K3027" s="85">
        <v>10.3</v>
      </c>
      <c r="L3027" s="85">
        <v>416.56</v>
      </c>
      <c r="M3027" s="85">
        <v>6.1</v>
      </c>
      <c r="N3027" s="85">
        <v>501</v>
      </c>
      <c r="O3027" s="85">
        <v>68.099999999999994</v>
      </c>
      <c r="P3027" s="80"/>
      <c r="Q3027" s="85">
        <v>415.47</v>
      </c>
      <c r="R3027" s="85">
        <v>6.08</v>
      </c>
      <c r="S3027" s="79"/>
      <c r="T3027" s="80">
        <f t="shared" si="144"/>
        <v>-3.1544075283272486</v>
      </c>
      <c r="U3027" s="80">
        <f t="shared" si="145"/>
        <v>-20.270789322066449</v>
      </c>
    </row>
    <row r="3028" spans="1:21">
      <c r="A3028" s="43" t="s">
        <v>3427</v>
      </c>
      <c r="B3028" s="44">
        <v>251.05767814319299</v>
      </c>
      <c r="C3028" s="44">
        <v>2.0017273912124098</v>
      </c>
      <c r="D3028" s="75"/>
      <c r="E3028" s="76">
        <v>15.8922452004339</v>
      </c>
      <c r="F3028" s="76">
        <v>0.76256918748620095</v>
      </c>
      <c r="G3028" s="42">
        <v>5.3560005149510301E-2</v>
      </c>
      <c r="H3028" s="42">
        <v>2.9023690059874199E-3</v>
      </c>
      <c r="I3028" s="76">
        <v>0.25575951498236998</v>
      </c>
      <c r="J3028" s="85">
        <v>387.4</v>
      </c>
      <c r="K3028" s="85">
        <v>10.1</v>
      </c>
      <c r="L3028" s="85">
        <v>393.38</v>
      </c>
      <c r="M3028" s="85">
        <v>9.16</v>
      </c>
      <c r="N3028" s="85">
        <v>351.6</v>
      </c>
      <c r="O3028" s="85">
        <v>61.2</v>
      </c>
      <c r="P3028" s="80"/>
      <c r="Q3028" s="85">
        <v>393.9</v>
      </c>
      <c r="R3028" s="85">
        <v>9.1999999999999993</v>
      </c>
      <c r="S3028" s="79"/>
      <c r="T3028" s="80">
        <f t="shared" si="144"/>
        <v>1.5201586252478565</v>
      </c>
      <c r="U3028" s="80">
        <f t="shared" si="145"/>
        <v>10.620773806497526</v>
      </c>
    </row>
    <row r="3029" spans="1:21">
      <c r="A3029" s="43" t="s">
        <v>3428</v>
      </c>
      <c r="B3029" s="44">
        <v>255.68191499390801</v>
      </c>
      <c r="C3029" s="44">
        <v>5.3557380441429796</v>
      </c>
      <c r="D3029" s="75"/>
      <c r="E3029" s="76">
        <v>14.8179251904855</v>
      </c>
      <c r="F3029" s="76">
        <v>0.51620672475277296</v>
      </c>
      <c r="G3029" s="42">
        <v>5.2905536638544998E-2</v>
      </c>
      <c r="H3029" s="42">
        <v>3.0606225553758601E-3</v>
      </c>
      <c r="I3029" s="76">
        <v>0.31424125944769299</v>
      </c>
      <c r="J3029" s="85">
        <v>406.31</v>
      </c>
      <c r="K3029" s="85">
        <v>9.61</v>
      </c>
      <c r="L3029" s="85">
        <v>420.99</v>
      </c>
      <c r="M3029" s="85">
        <v>7.1</v>
      </c>
      <c r="N3029" s="85">
        <v>323.7</v>
      </c>
      <c r="O3029" s="85">
        <v>65.7</v>
      </c>
      <c r="P3029" s="80"/>
      <c r="Q3029" s="85">
        <v>422.18</v>
      </c>
      <c r="R3029" s="85">
        <v>7.12</v>
      </c>
      <c r="S3029" s="79"/>
      <c r="T3029" s="80">
        <f t="shared" si="144"/>
        <v>3.4870186940307386</v>
      </c>
      <c r="U3029" s="80">
        <f t="shared" si="145"/>
        <v>23.109812584621967</v>
      </c>
    </row>
    <row r="3030" spans="1:21">
      <c r="A3030" s="43" t="s">
        <v>3429</v>
      </c>
      <c r="B3030" s="44">
        <v>273.60524248624102</v>
      </c>
      <c r="C3030" s="44">
        <v>1.56249601076064</v>
      </c>
      <c r="D3030" s="75"/>
      <c r="E3030" s="76">
        <v>15.8668912649508</v>
      </c>
      <c r="F3030" s="76">
        <v>0.57896287279338698</v>
      </c>
      <c r="G3030" s="42">
        <v>5.4680548721504602E-2</v>
      </c>
      <c r="H3030" s="42">
        <v>4.6821430278571304E-3</v>
      </c>
      <c r="I3030" s="76">
        <v>0.335686838354124</v>
      </c>
      <c r="J3030" s="85">
        <v>394.6</v>
      </c>
      <c r="K3030" s="85">
        <v>13.2</v>
      </c>
      <c r="L3030" s="85">
        <v>393.99</v>
      </c>
      <c r="M3030" s="85">
        <v>6.97</v>
      </c>
      <c r="N3030" s="85">
        <v>398.2</v>
      </c>
      <c r="O3030" s="85">
        <v>96</v>
      </c>
      <c r="P3030" s="80"/>
      <c r="Q3030" s="85">
        <v>393.9</v>
      </c>
      <c r="R3030" s="85">
        <v>7</v>
      </c>
      <c r="S3030" s="79"/>
      <c r="T3030" s="80">
        <f t="shared" si="144"/>
        <v>-0.15482626462600921</v>
      </c>
      <c r="U3030" s="80">
        <f t="shared" si="145"/>
        <v>-1.0685550394680017</v>
      </c>
    </row>
    <row r="3031" spans="1:21">
      <c r="A3031" s="43" t="s">
        <v>3430</v>
      </c>
      <c r="B3031" s="44">
        <v>287.24583273073898</v>
      </c>
      <c r="C3031" s="44">
        <v>1.54737167373479</v>
      </c>
      <c r="D3031" s="75"/>
      <c r="E3031" s="76">
        <v>15.471541820183001</v>
      </c>
      <c r="F3031" s="76">
        <v>0.79622051541972005</v>
      </c>
      <c r="G3031" s="42">
        <v>5.6282841854642697E-2</v>
      </c>
      <c r="H3031" s="42">
        <v>2.9244555349596901E-3</v>
      </c>
      <c r="I3031" s="76">
        <v>0.18199190591407099</v>
      </c>
      <c r="J3031" s="85">
        <v>412.6</v>
      </c>
      <c r="K3031" s="85">
        <v>11.2</v>
      </c>
      <c r="L3031" s="85">
        <v>403.8</v>
      </c>
      <c r="M3031" s="85">
        <v>10.1</v>
      </c>
      <c r="N3031" s="85">
        <v>462.5</v>
      </c>
      <c r="O3031" s="85">
        <v>57.6</v>
      </c>
      <c r="P3031" s="80"/>
      <c r="Q3031" s="85">
        <v>403</v>
      </c>
      <c r="R3031" s="85">
        <v>10</v>
      </c>
      <c r="S3031" s="79"/>
      <c r="T3031" s="80">
        <f t="shared" si="144"/>
        <v>-2.1792966815255101</v>
      </c>
      <c r="U3031" s="80">
        <f t="shared" si="145"/>
        <v>-14.536899455175826</v>
      </c>
    </row>
    <row r="3032" spans="1:21">
      <c r="A3032" s="43" t="s">
        <v>3431</v>
      </c>
      <c r="B3032" s="81">
        <v>325.45454010712098</v>
      </c>
      <c r="C3032" s="81">
        <v>1.68178018343847</v>
      </c>
      <c r="D3032" s="82"/>
      <c r="E3032" s="83">
        <v>15.167284218235899</v>
      </c>
      <c r="F3032" s="83">
        <v>0.40851535127940702</v>
      </c>
      <c r="G3032" s="84">
        <v>5.54775177992234E-2</v>
      </c>
      <c r="H3032" s="84">
        <v>2.3646837333009601E-3</v>
      </c>
      <c r="I3032" s="83">
        <v>0.37454623491894201</v>
      </c>
      <c r="J3032" s="87">
        <v>414.47</v>
      </c>
      <c r="K3032" s="87">
        <v>6.98</v>
      </c>
      <c r="L3032" s="87">
        <v>411.6</v>
      </c>
      <c r="M3032" s="87">
        <v>5.37</v>
      </c>
      <c r="N3032" s="87">
        <v>430.5</v>
      </c>
      <c r="O3032" s="87">
        <v>47.5</v>
      </c>
      <c r="P3032" s="80"/>
      <c r="Q3032" s="87">
        <v>411.36</v>
      </c>
      <c r="R3032" s="87">
        <v>5.37</v>
      </c>
      <c r="S3032" s="79"/>
      <c r="T3032" s="80">
        <f t="shared" si="144"/>
        <v>-0.69727891156462696</v>
      </c>
      <c r="U3032" s="80">
        <f t="shared" si="145"/>
        <v>-4.5918367346938718</v>
      </c>
    </row>
    <row r="3033" spans="1:21">
      <c r="A3033" s="43" t="s">
        <v>3329</v>
      </c>
      <c r="B3033" s="44">
        <v>214.014724859132</v>
      </c>
      <c r="C3033" s="44">
        <v>3.7005865165611</v>
      </c>
      <c r="D3033" s="75"/>
      <c r="E3033" s="76">
        <v>15.2884233931017</v>
      </c>
      <c r="F3033" s="76">
        <v>0.30258806547739098</v>
      </c>
      <c r="G3033" s="42">
        <v>5.5315006607031598E-2</v>
      </c>
      <c r="H3033" s="42">
        <v>1.07860771540752E-3</v>
      </c>
      <c r="I3033" s="76">
        <v>0.27665787247626999</v>
      </c>
      <c r="J3033" s="85">
        <v>410.8</v>
      </c>
      <c r="K3033" s="85">
        <v>4</v>
      </c>
      <c r="L3033" s="85">
        <v>408.4</v>
      </c>
      <c r="M3033" s="85">
        <v>3.9</v>
      </c>
      <c r="N3033" s="85">
        <v>424</v>
      </c>
      <c r="O3033" s="85">
        <v>22</v>
      </c>
      <c r="P3033" s="80"/>
      <c r="Q3033" s="85">
        <v>408.2</v>
      </c>
      <c r="R3033" s="85">
        <v>3.9</v>
      </c>
      <c r="S3033" s="79"/>
      <c r="T3033" s="80">
        <f t="shared" si="144"/>
        <v>-0.58765915768854904</v>
      </c>
      <c r="U3033" s="80">
        <f t="shared" si="145"/>
        <v>-3.8197845249755198</v>
      </c>
    </row>
    <row r="3034" spans="1:21">
      <c r="A3034" s="43" t="s">
        <v>3432</v>
      </c>
      <c r="B3034" s="81">
        <v>82.553739799640795</v>
      </c>
      <c r="C3034" s="81">
        <v>2.4782844131408002</v>
      </c>
      <c r="D3034" s="82"/>
      <c r="E3034" s="83">
        <v>15.934027258494</v>
      </c>
      <c r="F3034" s="83">
        <v>0.49342975139152001</v>
      </c>
      <c r="G3034" s="84">
        <v>5.40012745449499E-2</v>
      </c>
      <c r="H3034" s="84">
        <v>2.49841196920788E-3</v>
      </c>
      <c r="I3034" s="83">
        <v>0.284834920955642</v>
      </c>
      <c r="J3034" s="87">
        <v>389.16</v>
      </c>
      <c r="K3034" s="87">
        <v>7.72</v>
      </c>
      <c r="L3034" s="87">
        <v>392.38</v>
      </c>
      <c r="M3034" s="87">
        <v>5.89</v>
      </c>
      <c r="N3034" s="87">
        <v>370.1</v>
      </c>
      <c r="O3034" s="87">
        <v>52.1</v>
      </c>
      <c r="P3034" s="80"/>
      <c r="Q3034" s="87">
        <v>392.64</v>
      </c>
      <c r="R3034" s="87">
        <v>5.9</v>
      </c>
      <c r="S3034" s="79"/>
      <c r="T3034" s="80">
        <f t="shared" si="144"/>
        <v>0.8206330597889725</v>
      </c>
      <c r="U3034" s="80">
        <f t="shared" si="145"/>
        <v>5.6781691217697068</v>
      </c>
    </row>
    <row r="3035" spans="1:21">
      <c r="A3035" s="43" t="s">
        <v>3433</v>
      </c>
      <c r="B3035" s="81">
        <v>83.505630492900195</v>
      </c>
      <c r="C3035" s="81">
        <v>2.3986870192894298</v>
      </c>
      <c r="D3035" s="82"/>
      <c r="E3035" s="83">
        <v>15.905190877497899</v>
      </c>
      <c r="F3035" s="83">
        <v>0.85466878363495602</v>
      </c>
      <c r="G3035" s="84">
        <v>5.6685811525311901E-2</v>
      </c>
      <c r="H3035" s="84">
        <v>4.0646627287236701E-3</v>
      </c>
      <c r="I3035" s="83">
        <v>0.58000825304732895</v>
      </c>
      <c r="J3035" s="87">
        <v>405.71</v>
      </c>
      <c r="K3035" s="87">
        <v>9.98</v>
      </c>
      <c r="L3035" s="87">
        <v>393.1</v>
      </c>
      <c r="M3035" s="87">
        <v>10.199999999999999</v>
      </c>
      <c r="N3035" s="87">
        <v>478.3</v>
      </c>
      <c r="O3035" s="87">
        <v>79.2</v>
      </c>
      <c r="P3035" s="80"/>
      <c r="Q3035" s="87">
        <v>392.1</v>
      </c>
      <c r="R3035" s="87">
        <v>10.199999999999999</v>
      </c>
      <c r="S3035" s="79"/>
      <c r="T3035" s="80">
        <f t="shared" si="144"/>
        <v>-3.2078351564487297</v>
      </c>
      <c r="U3035" s="80">
        <f t="shared" si="145"/>
        <v>-21.67387433223098</v>
      </c>
    </row>
    <row r="3036" spans="1:21">
      <c r="A3036" s="43" t="s">
        <v>3434</v>
      </c>
      <c r="B3036" s="81">
        <v>89.492841956535898</v>
      </c>
      <c r="C3036" s="81">
        <v>2.1373129414624801</v>
      </c>
      <c r="D3036" s="82"/>
      <c r="E3036" s="83">
        <v>15.8918820180878</v>
      </c>
      <c r="F3036" s="83">
        <v>0.54217789723879195</v>
      </c>
      <c r="G3036" s="84">
        <v>5.5995199646478498E-2</v>
      </c>
      <c r="H3036" s="84">
        <v>3.8842531752109198E-3</v>
      </c>
      <c r="I3036" s="83">
        <v>0.36847930770311998</v>
      </c>
      <c r="J3036" s="87">
        <v>401.9</v>
      </c>
      <c r="K3036" s="87">
        <v>10.8</v>
      </c>
      <c r="L3036" s="87">
        <v>393.39</v>
      </c>
      <c r="M3036" s="87">
        <v>6.51</v>
      </c>
      <c r="N3036" s="87">
        <v>451.2</v>
      </c>
      <c r="O3036" s="87">
        <v>77</v>
      </c>
      <c r="P3036" s="80"/>
      <c r="Q3036" s="87">
        <v>392.71</v>
      </c>
      <c r="R3036" s="87">
        <v>6.5</v>
      </c>
      <c r="S3036" s="79"/>
      <c r="T3036" s="80">
        <f t="shared" si="144"/>
        <v>-2.1632476677088874</v>
      </c>
      <c r="U3036" s="80">
        <f t="shared" si="145"/>
        <v>-14.695340501792115</v>
      </c>
    </row>
    <row r="3037" spans="1:21">
      <c r="A3037" s="43" t="s">
        <v>3435</v>
      </c>
      <c r="B3037" s="44">
        <v>94.726370503253094</v>
      </c>
      <c r="C3037" s="44">
        <v>3.7239453659353998</v>
      </c>
      <c r="D3037" s="79"/>
      <c r="E3037" s="76">
        <v>14.360393953705801</v>
      </c>
      <c r="F3037" s="76">
        <v>0.64023736605950698</v>
      </c>
      <c r="G3037" s="42">
        <v>5.4995794153063597E-2</v>
      </c>
      <c r="H3037" s="42">
        <v>2.4901172539816899E-3</v>
      </c>
      <c r="I3037" s="76">
        <v>0.15169394283506701</v>
      </c>
      <c r="J3037" s="85">
        <v>430</v>
      </c>
      <c r="K3037" s="85">
        <v>10</v>
      </c>
      <c r="L3037" s="85">
        <v>434</v>
      </c>
      <c r="M3037" s="85">
        <v>9.4</v>
      </c>
      <c r="N3037" s="85">
        <v>411</v>
      </c>
      <c r="O3037" s="85">
        <v>51</v>
      </c>
      <c r="P3037" s="80"/>
      <c r="Q3037" s="85">
        <v>434.3</v>
      </c>
      <c r="R3037" s="85">
        <v>9.4</v>
      </c>
      <c r="S3037" s="79"/>
      <c r="T3037" s="80">
        <f t="shared" si="144"/>
        <v>0.92165898617511521</v>
      </c>
      <c r="U3037" s="80">
        <f t="shared" si="145"/>
        <v>5.2995391705069128</v>
      </c>
    </row>
    <row r="3038" spans="1:21">
      <c r="A3038" s="43" t="s">
        <v>3436</v>
      </c>
      <c r="B3038" s="44">
        <v>130.45076044667701</v>
      </c>
      <c r="C3038" s="44">
        <v>2.2401639720770401</v>
      </c>
      <c r="D3038" s="79"/>
      <c r="E3038" s="76">
        <v>14.628501627784001</v>
      </c>
      <c r="F3038" s="76">
        <v>0.69040433244188604</v>
      </c>
      <c r="G3038" s="42">
        <v>5.5967375207718002E-2</v>
      </c>
      <c r="H3038" s="42">
        <v>2.1184880634751101E-3</v>
      </c>
      <c r="I3038" s="76">
        <v>8.6802808642358398E-2</v>
      </c>
      <c r="J3038" s="85">
        <v>430</v>
      </c>
      <c r="K3038" s="85">
        <v>10</v>
      </c>
      <c r="L3038" s="85">
        <v>426.3</v>
      </c>
      <c r="M3038" s="85">
        <v>9.6999999999999993</v>
      </c>
      <c r="N3038" s="85">
        <v>450</v>
      </c>
      <c r="O3038" s="85">
        <v>42</v>
      </c>
      <c r="P3038" s="80"/>
      <c r="Q3038" s="85">
        <v>426</v>
      </c>
      <c r="R3038" s="85">
        <v>9.6999999999999993</v>
      </c>
      <c r="S3038" s="79"/>
      <c r="T3038" s="80">
        <f t="shared" si="144"/>
        <v>-0.86793338024864841</v>
      </c>
      <c r="U3038" s="80">
        <f t="shared" si="145"/>
        <v>-5.5594651653764924</v>
      </c>
    </row>
    <row r="3039" spans="1:21">
      <c r="A3039" s="43" t="s">
        <v>3330</v>
      </c>
      <c r="B3039" s="44">
        <v>283.18860585468298</v>
      </c>
      <c r="C3039" s="44">
        <v>2.02188851044109</v>
      </c>
      <c r="D3039" s="79"/>
      <c r="E3039" s="76">
        <v>14.3814726005503</v>
      </c>
      <c r="F3039" s="76">
        <v>0.56948374158286996</v>
      </c>
      <c r="G3039" s="42">
        <v>5.3222720612994101E-2</v>
      </c>
      <c r="H3039" s="42">
        <v>1.57909402523273E-3</v>
      </c>
      <c r="I3039" s="76">
        <v>0.41321034991230399</v>
      </c>
      <c r="J3039" s="85">
        <v>418.5</v>
      </c>
      <c r="K3039" s="85">
        <v>6.6</v>
      </c>
      <c r="L3039" s="85">
        <v>433.3</v>
      </c>
      <c r="M3039" s="85">
        <v>8.3000000000000007</v>
      </c>
      <c r="N3039" s="85">
        <v>337</v>
      </c>
      <c r="O3039" s="85">
        <v>34</v>
      </c>
      <c r="P3039" s="80"/>
      <c r="Q3039" s="85">
        <v>434.6</v>
      </c>
      <c r="R3039" s="85">
        <v>8.3000000000000007</v>
      </c>
      <c r="S3039" s="79"/>
      <c r="T3039" s="80">
        <f t="shared" si="144"/>
        <v>3.41564735748904</v>
      </c>
      <c r="U3039" s="80">
        <f t="shared" si="145"/>
        <v>22.224786522040159</v>
      </c>
    </row>
    <row r="3040" spans="1:21">
      <c r="A3040" s="43" t="s">
        <v>3437</v>
      </c>
      <c r="B3040" s="44">
        <v>143.160397332374</v>
      </c>
      <c r="C3040" s="44">
        <v>4.5710077671638798</v>
      </c>
      <c r="D3040" s="79"/>
      <c r="E3040" s="76">
        <v>14.944001217877901</v>
      </c>
      <c r="F3040" s="76">
        <v>0.61948634547012904</v>
      </c>
      <c r="G3040" s="42">
        <v>5.4986436697558899E-2</v>
      </c>
      <c r="H3040" s="42">
        <v>2.36293926880759E-3</v>
      </c>
      <c r="I3040" s="76">
        <v>0.38984179912890699</v>
      </c>
      <c r="J3040" s="85">
        <v>416.5</v>
      </c>
      <c r="K3040" s="85">
        <v>8</v>
      </c>
      <c r="L3040" s="85">
        <v>417.6</v>
      </c>
      <c r="M3040" s="85">
        <v>8.4</v>
      </c>
      <c r="N3040" s="85">
        <v>411</v>
      </c>
      <c r="O3040" s="85">
        <v>48</v>
      </c>
      <c r="P3040" s="80"/>
      <c r="Q3040" s="85">
        <v>417.6</v>
      </c>
      <c r="R3040" s="85">
        <v>8.4</v>
      </c>
      <c r="S3040" s="79"/>
      <c r="T3040" s="80">
        <f t="shared" si="144"/>
        <v>0.2634099616858292</v>
      </c>
      <c r="U3040" s="80">
        <f t="shared" si="145"/>
        <v>1.5804597701149479</v>
      </c>
    </row>
    <row r="3041" spans="1:21">
      <c r="A3041" s="43" t="s">
        <v>3438</v>
      </c>
      <c r="B3041" s="44">
        <v>151.39611581688499</v>
      </c>
      <c r="C3041" s="44">
        <v>2.0413312658820901</v>
      </c>
      <c r="D3041" s="75"/>
      <c r="E3041" s="76">
        <v>15.316441065332899</v>
      </c>
      <c r="F3041" s="76">
        <v>0.57520887599314496</v>
      </c>
      <c r="G3041" s="42">
        <v>5.6048607639850499E-2</v>
      </c>
      <c r="H3041" s="42">
        <v>3.9946355155393298E-3</v>
      </c>
      <c r="I3041" s="76">
        <v>9.75523569551454E-2</v>
      </c>
      <c r="J3041" s="85">
        <v>414.6</v>
      </c>
      <c r="K3041" s="85">
        <v>13.1</v>
      </c>
      <c r="L3041" s="85">
        <v>407.71</v>
      </c>
      <c r="M3041" s="85">
        <v>7.42</v>
      </c>
      <c r="N3041" s="85">
        <v>453.3</v>
      </c>
      <c r="O3041" s="85">
        <v>79.099999999999994</v>
      </c>
      <c r="P3041" s="80"/>
      <c r="Q3041" s="85">
        <v>407.15</v>
      </c>
      <c r="R3041" s="85">
        <v>7.41</v>
      </c>
      <c r="S3041" s="79"/>
      <c r="T3041" s="80">
        <f t="shared" si="144"/>
        <v>-1.6899266635598937</v>
      </c>
      <c r="U3041" s="80">
        <f t="shared" si="145"/>
        <v>-11.181967574992036</v>
      </c>
    </row>
    <row r="3042" spans="1:21">
      <c r="A3042" s="43" t="s">
        <v>3439</v>
      </c>
      <c r="B3042" s="44">
        <v>153.299043862882</v>
      </c>
      <c r="C3042" s="44">
        <v>2.0054637382908602</v>
      </c>
      <c r="D3042" s="75"/>
      <c r="E3042" s="76">
        <v>15.5199318797732</v>
      </c>
      <c r="F3042" s="76">
        <v>0.88290630366149603</v>
      </c>
      <c r="G3042" s="42">
        <v>5.5757317307887397E-2</v>
      </c>
      <c r="H3042" s="42">
        <v>3.26541252144317E-3</v>
      </c>
      <c r="I3042" s="76">
        <v>2.0040243041586001E-2</v>
      </c>
      <c r="J3042" s="85">
        <v>408.4</v>
      </c>
      <c r="K3042" s="85">
        <v>13.6</v>
      </c>
      <c r="L3042" s="85">
        <v>402.5</v>
      </c>
      <c r="M3042" s="85">
        <v>11.1</v>
      </c>
      <c r="N3042" s="85">
        <v>441.7</v>
      </c>
      <c r="O3042" s="85">
        <v>65.099999999999994</v>
      </c>
      <c r="P3042" s="80"/>
      <c r="Q3042" s="85">
        <v>402.1</v>
      </c>
      <c r="R3042" s="85">
        <v>11.1</v>
      </c>
      <c r="S3042" s="79"/>
      <c r="T3042" s="80">
        <f t="shared" si="144"/>
        <v>-1.4658385093167645</v>
      </c>
      <c r="U3042" s="80">
        <f t="shared" si="145"/>
        <v>-9.7391304347826058</v>
      </c>
    </row>
    <row r="3043" spans="1:21">
      <c r="A3043" s="43" t="s">
        <v>3440</v>
      </c>
      <c r="B3043" s="81">
        <v>160.18819846132999</v>
      </c>
      <c r="C3043" s="81">
        <v>1.77574636967195</v>
      </c>
      <c r="D3043" s="82"/>
      <c r="E3043" s="83">
        <v>15.5189957303821</v>
      </c>
      <c r="F3043" s="83">
        <v>0.47960903148407902</v>
      </c>
      <c r="G3043" s="84">
        <v>5.6012194738593202E-2</v>
      </c>
      <c r="H3043" s="84">
        <v>2.1431067166309001E-3</v>
      </c>
      <c r="I3043" s="83">
        <v>2.6436509380618201E-2</v>
      </c>
      <c r="J3043" s="87">
        <v>409.96</v>
      </c>
      <c r="K3043" s="87">
        <v>8.19</v>
      </c>
      <c r="L3043" s="87">
        <v>402.55</v>
      </c>
      <c r="M3043" s="87">
        <v>6.03</v>
      </c>
      <c r="N3043" s="87">
        <v>451.9</v>
      </c>
      <c r="O3043" s="87">
        <v>42.5</v>
      </c>
      <c r="P3043" s="80"/>
      <c r="Q3043" s="87">
        <v>401.96</v>
      </c>
      <c r="R3043" s="87">
        <v>6.02</v>
      </c>
      <c r="S3043" s="79"/>
      <c r="T3043" s="80">
        <f t="shared" si="144"/>
        <v>-1.8407651223450423</v>
      </c>
      <c r="U3043" s="80">
        <f t="shared" si="145"/>
        <v>-12.259346665010549</v>
      </c>
    </row>
    <row r="3044" spans="1:21">
      <c r="A3044" s="43" t="s">
        <v>3441</v>
      </c>
      <c r="B3044" s="44">
        <v>161.63165299894601</v>
      </c>
      <c r="C3044" s="44">
        <v>2.1660309209159601</v>
      </c>
      <c r="D3044" s="75"/>
      <c r="E3044" s="76">
        <v>15.1939084213413</v>
      </c>
      <c r="F3044" s="76">
        <v>0.488101184543416</v>
      </c>
      <c r="G3044" s="42">
        <v>5.1514464597347501E-2</v>
      </c>
      <c r="H3044" s="42">
        <v>3.32598525888408E-3</v>
      </c>
      <c r="I3044" s="76">
        <v>-3.24483726175782E-2</v>
      </c>
      <c r="J3044" s="85">
        <v>389.3</v>
      </c>
      <c r="K3044" s="85">
        <v>11.8</v>
      </c>
      <c r="L3044" s="85">
        <v>410.9</v>
      </c>
      <c r="M3044" s="85">
        <v>6.39</v>
      </c>
      <c r="N3044" s="85">
        <v>262.89999999999998</v>
      </c>
      <c r="O3044" s="85">
        <v>74.099999999999994</v>
      </c>
      <c r="P3044" s="80"/>
      <c r="Q3044" s="85">
        <v>412.15</v>
      </c>
      <c r="R3044" s="85">
        <v>6.41</v>
      </c>
      <c r="S3044" s="79"/>
      <c r="T3044" s="80">
        <f t="shared" si="144"/>
        <v>5.256753467997072</v>
      </c>
      <c r="U3044" s="80">
        <f t="shared" si="145"/>
        <v>36.018495984424433</v>
      </c>
    </row>
    <row r="3045" spans="1:21">
      <c r="A3045" s="43" t="s">
        <v>3442</v>
      </c>
      <c r="B3045" s="44">
        <v>167.52293523095301</v>
      </c>
      <c r="C3045" s="44">
        <v>1.93077752413389</v>
      </c>
      <c r="D3045" s="75"/>
      <c r="E3045" s="76">
        <v>15.291589707894399</v>
      </c>
      <c r="F3045" s="76">
        <v>0.44110646393642899</v>
      </c>
      <c r="G3045" s="42">
        <v>5.7571500293142397E-2</v>
      </c>
      <c r="H3045" s="42">
        <v>3.71705989887312E-3</v>
      </c>
      <c r="I3045" s="76">
        <v>0.28182783526236399</v>
      </c>
      <c r="J3045" s="85">
        <v>424.4</v>
      </c>
      <c r="K3045" s="85">
        <v>10.9</v>
      </c>
      <c r="L3045" s="85">
        <v>408.35</v>
      </c>
      <c r="M3045" s="85">
        <v>5.71</v>
      </c>
      <c r="N3045" s="85">
        <v>512.5</v>
      </c>
      <c r="O3045" s="85">
        <v>70.900000000000006</v>
      </c>
      <c r="P3045" s="80"/>
      <c r="Q3045" s="85">
        <v>407.05</v>
      </c>
      <c r="R3045" s="85">
        <v>5.69</v>
      </c>
      <c r="S3045" s="79"/>
      <c r="T3045" s="80">
        <f t="shared" si="144"/>
        <v>-3.9304518182931196</v>
      </c>
      <c r="U3045" s="80">
        <f t="shared" si="145"/>
        <v>-25.505081425247944</v>
      </c>
    </row>
    <row r="3046" spans="1:21">
      <c r="A3046" s="43" t="s">
        <v>3443</v>
      </c>
      <c r="B3046" s="36">
        <v>175.135656364043</v>
      </c>
      <c r="C3046" s="36">
        <v>4.0715500153540702</v>
      </c>
      <c r="D3046" s="79"/>
      <c r="E3046" s="70">
        <v>14.900390175434</v>
      </c>
      <c r="F3046" s="70">
        <v>0.65100875089582</v>
      </c>
      <c r="G3046" s="45">
        <v>5.4485951593878298E-2</v>
      </c>
      <c r="H3046" s="45">
        <v>2.2674077399049198E-3</v>
      </c>
      <c r="I3046" s="76">
        <v>0.58685520423486603</v>
      </c>
      <c r="J3046" s="85">
        <v>414.4</v>
      </c>
      <c r="K3046" s="85">
        <v>6.61</v>
      </c>
      <c r="L3046" s="85">
        <v>418.73</v>
      </c>
      <c r="M3046" s="85">
        <v>8.86</v>
      </c>
      <c r="N3046" s="85">
        <v>390.3</v>
      </c>
      <c r="O3046" s="85">
        <v>46.7</v>
      </c>
      <c r="P3046" s="80"/>
      <c r="Q3046" s="85">
        <v>419.1</v>
      </c>
      <c r="R3046" s="85">
        <v>6.6</v>
      </c>
      <c r="S3046" s="79"/>
      <c r="T3046" s="80">
        <f t="shared" si="144"/>
        <v>1.0340792396054834</v>
      </c>
      <c r="U3046" s="80">
        <f t="shared" si="145"/>
        <v>6.7895780096959877</v>
      </c>
    </row>
    <row r="3047" spans="1:21">
      <c r="A3047" s="43" t="s">
        <v>3444</v>
      </c>
      <c r="B3047" s="36">
        <v>188.5736495797</v>
      </c>
      <c r="C3047" s="36">
        <v>4.8146112071470197</v>
      </c>
      <c r="D3047" s="79"/>
      <c r="E3047" s="70">
        <v>14.7670648448665</v>
      </c>
      <c r="F3047" s="70">
        <v>0.63430764477198398</v>
      </c>
      <c r="G3047" s="45">
        <v>5.5606044769797497E-2</v>
      </c>
      <c r="H3047" s="45">
        <v>2.2443714059930801E-3</v>
      </c>
      <c r="I3047" s="76">
        <v>0.27508560075990801</v>
      </c>
      <c r="J3047" s="85">
        <v>424.48</v>
      </c>
      <c r="K3047" s="85">
        <v>8.6999999999999993</v>
      </c>
      <c r="L3047" s="85">
        <v>422.39</v>
      </c>
      <c r="M3047" s="85">
        <v>8.7799999999999994</v>
      </c>
      <c r="N3047" s="85">
        <v>435.8</v>
      </c>
      <c r="O3047" s="85">
        <v>44.8</v>
      </c>
      <c r="P3047" s="80"/>
      <c r="Q3047" s="85">
        <v>422.2</v>
      </c>
      <c r="R3047" s="85">
        <v>8.6999999999999993</v>
      </c>
      <c r="S3047" s="79"/>
      <c r="T3047" s="80">
        <f t="shared" si="144"/>
        <v>-0.49480338076186275</v>
      </c>
      <c r="U3047" s="80">
        <f t="shared" si="145"/>
        <v>-3.1747910698643493</v>
      </c>
    </row>
    <row r="3048" spans="1:21">
      <c r="A3048" s="43" t="s">
        <v>3331</v>
      </c>
      <c r="B3048" s="44">
        <v>362.77727254135101</v>
      </c>
      <c r="C3048" s="44">
        <v>1.8298879851073799</v>
      </c>
      <c r="D3048" s="79"/>
      <c r="E3048" s="76">
        <v>15.2043023838593</v>
      </c>
      <c r="F3048" s="76">
        <v>0.79855029765266905</v>
      </c>
      <c r="G3048" s="42">
        <v>5.6848827875523603E-2</v>
      </c>
      <c r="H3048" s="42">
        <v>2.00145948004465E-3</v>
      </c>
      <c r="I3048" s="76">
        <v>0.53712403721841595</v>
      </c>
      <c r="J3048" s="85">
        <v>422</v>
      </c>
      <c r="K3048" s="85">
        <v>7.7</v>
      </c>
      <c r="L3048" s="85">
        <v>411</v>
      </c>
      <c r="M3048" s="85">
        <v>10</v>
      </c>
      <c r="N3048" s="85">
        <v>485</v>
      </c>
      <c r="O3048" s="85">
        <v>39</v>
      </c>
      <c r="P3048" s="80"/>
      <c r="Q3048" s="85">
        <v>410</v>
      </c>
      <c r="R3048" s="85">
        <v>10</v>
      </c>
      <c r="S3048" s="79"/>
      <c r="T3048" s="80">
        <f t="shared" si="144"/>
        <v>-2.6763990267639901</v>
      </c>
      <c r="U3048" s="80">
        <f t="shared" si="145"/>
        <v>-18.004866180048662</v>
      </c>
    </row>
    <row r="3049" spans="1:21">
      <c r="A3049" s="43" t="s">
        <v>3445</v>
      </c>
      <c r="B3049" s="44">
        <v>217.97140450426201</v>
      </c>
      <c r="C3049" s="44">
        <v>2.3066994208216101</v>
      </c>
      <c r="D3049" s="79"/>
      <c r="E3049" s="76">
        <v>15.0327934249846</v>
      </c>
      <c r="F3049" s="76">
        <v>0.60973605069278503</v>
      </c>
      <c r="G3049" s="42">
        <v>5.5824848634675101E-2</v>
      </c>
      <c r="H3049" s="42">
        <v>2.4508941392405699E-3</v>
      </c>
      <c r="I3049" s="76">
        <v>0.49000712840612998</v>
      </c>
      <c r="J3049" s="85">
        <v>419.7</v>
      </c>
      <c r="K3049" s="85">
        <v>7.3</v>
      </c>
      <c r="L3049" s="85">
        <v>415.2</v>
      </c>
      <c r="M3049" s="85">
        <v>8.1999999999999993</v>
      </c>
      <c r="N3049" s="85">
        <v>444</v>
      </c>
      <c r="O3049" s="85">
        <v>49</v>
      </c>
      <c r="P3049" s="80"/>
      <c r="Q3049" s="85">
        <v>414.8</v>
      </c>
      <c r="R3049" s="85">
        <v>8.1</v>
      </c>
      <c r="S3049" s="79"/>
      <c r="T3049" s="80">
        <f t="shared" si="144"/>
        <v>-1.0838150289017341</v>
      </c>
      <c r="U3049" s="80">
        <f t="shared" si="145"/>
        <v>-6.9364161849711019</v>
      </c>
    </row>
    <row r="3050" spans="1:21">
      <c r="A3050" s="43" t="s">
        <v>3446</v>
      </c>
      <c r="B3050" s="44">
        <v>223.67710467353101</v>
      </c>
      <c r="C3050" s="44">
        <v>2.5350884365782602</v>
      </c>
      <c r="D3050" s="75"/>
      <c r="E3050" s="76">
        <v>15.6332636580021</v>
      </c>
      <c r="F3050" s="76">
        <v>0.71192971089440304</v>
      </c>
      <c r="G3050" s="42">
        <v>5.6376565918022398E-2</v>
      </c>
      <c r="H3050" s="42">
        <v>3.7028743864534301E-3</v>
      </c>
      <c r="I3050" s="76">
        <v>0.39486391130339599</v>
      </c>
      <c r="J3050" s="85">
        <v>409.7</v>
      </c>
      <c r="K3050" s="85">
        <v>10.7</v>
      </c>
      <c r="L3050" s="85">
        <v>399.7</v>
      </c>
      <c r="M3050" s="85">
        <v>8.82</v>
      </c>
      <c r="N3050" s="85">
        <v>466.2</v>
      </c>
      <c r="O3050" s="85">
        <v>72.7</v>
      </c>
      <c r="P3050" s="80"/>
      <c r="Q3050" s="85">
        <v>398.9</v>
      </c>
      <c r="R3050" s="85">
        <v>8.8000000000000007</v>
      </c>
      <c r="S3050" s="79"/>
      <c r="T3050" s="80">
        <f t="shared" si="144"/>
        <v>-2.5018764073054789</v>
      </c>
      <c r="U3050" s="80">
        <f t="shared" si="145"/>
        <v>-16.637478108581437</v>
      </c>
    </row>
    <row r="3051" spans="1:21" ht="15.75">
      <c r="A3051" s="43" t="s">
        <v>3447</v>
      </c>
      <c r="B3051" s="36">
        <v>225.17605003037099</v>
      </c>
      <c r="C3051" s="36">
        <v>4.9648471085116297</v>
      </c>
      <c r="D3051" s="79"/>
      <c r="E3051" s="70">
        <v>14.992604517121</v>
      </c>
      <c r="F3051" s="70">
        <v>0.43824336600641101</v>
      </c>
      <c r="G3051" s="45">
        <v>5.6576167056754299E-2</v>
      </c>
      <c r="H3051" s="45">
        <v>1.6857552973564801E-3</v>
      </c>
      <c r="I3051" s="76">
        <v>0.123787764328642</v>
      </c>
      <c r="J3051" s="85">
        <v>425.22</v>
      </c>
      <c r="K3051" s="85">
        <v>6.8</v>
      </c>
      <c r="L3051" s="85">
        <v>416.24</v>
      </c>
      <c r="M3051" s="85">
        <v>5.89</v>
      </c>
      <c r="N3051" s="85">
        <v>474.2</v>
      </c>
      <c r="O3051" s="85">
        <v>33</v>
      </c>
      <c r="P3051" s="86"/>
      <c r="Q3051" s="85">
        <v>415.5</v>
      </c>
      <c r="R3051" s="85">
        <v>6.8</v>
      </c>
      <c r="S3051" s="79"/>
      <c r="T3051" s="80">
        <f t="shared" si="144"/>
        <v>-2.1574091870074996</v>
      </c>
      <c r="U3051" s="80">
        <f t="shared" si="145"/>
        <v>-13.924658850663075</v>
      </c>
    </row>
    <row r="3052" spans="1:21">
      <c r="A3052" s="43" t="s">
        <v>3448</v>
      </c>
      <c r="B3052" s="44">
        <v>228.614318155555</v>
      </c>
      <c r="C3052" s="44">
        <v>1.6870562248460299</v>
      </c>
      <c r="D3052" s="75"/>
      <c r="E3052" s="76">
        <v>15.2349757248369</v>
      </c>
      <c r="F3052" s="76">
        <v>0.64371033470563199</v>
      </c>
      <c r="G3052" s="42">
        <v>5.6170351637676197E-2</v>
      </c>
      <c r="H3052" s="42">
        <v>3.6953756782509501E-3</v>
      </c>
      <c r="I3052" s="76">
        <v>0.39763063754523298</v>
      </c>
      <c r="J3052" s="85">
        <v>417.2</v>
      </c>
      <c r="K3052" s="85">
        <v>10.7</v>
      </c>
      <c r="L3052" s="85">
        <v>409.82</v>
      </c>
      <c r="M3052" s="85">
        <v>8.39</v>
      </c>
      <c r="N3052" s="85">
        <v>458.1</v>
      </c>
      <c r="O3052" s="85">
        <v>73</v>
      </c>
      <c r="P3052" s="80"/>
      <c r="Q3052" s="85">
        <v>409.23</v>
      </c>
      <c r="R3052" s="85">
        <v>8.3800000000000008</v>
      </c>
      <c r="S3052" s="79"/>
      <c r="T3052" s="80">
        <f t="shared" si="144"/>
        <v>-1.8007905909911657</v>
      </c>
      <c r="U3052" s="80">
        <f t="shared" si="145"/>
        <v>-11.780781806646829</v>
      </c>
    </row>
    <row r="3053" spans="1:21">
      <c r="A3053" s="43" t="s">
        <v>3449</v>
      </c>
      <c r="B3053" s="44">
        <v>240.59679097347299</v>
      </c>
      <c r="C3053" s="44">
        <v>2.2704605101486699</v>
      </c>
      <c r="D3053" s="75"/>
      <c r="E3053" s="76">
        <v>15.2017277896651</v>
      </c>
      <c r="F3053" s="76">
        <v>0.53229048324051498</v>
      </c>
      <c r="G3053" s="42">
        <v>5.81063381305525E-2</v>
      </c>
      <c r="H3053" s="42">
        <v>3.4116460577338602E-3</v>
      </c>
      <c r="I3053" s="76">
        <v>-1.2842853497789301E-2</v>
      </c>
      <c r="J3053" s="85">
        <v>429.7</v>
      </c>
      <c r="K3053" s="85">
        <v>12</v>
      </c>
      <c r="L3053" s="85">
        <v>410.69</v>
      </c>
      <c r="M3053" s="85">
        <v>6.97</v>
      </c>
      <c r="N3053" s="85">
        <v>532.79999999999995</v>
      </c>
      <c r="O3053" s="85">
        <v>64.3</v>
      </c>
      <c r="P3053" s="80"/>
      <c r="Q3053" s="85">
        <v>409.14</v>
      </c>
      <c r="R3053" s="85">
        <v>6.94</v>
      </c>
      <c r="S3053" s="79"/>
      <c r="T3053" s="80">
        <f t="shared" si="144"/>
        <v>-4.6287954418174273</v>
      </c>
      <c r="U3053" s="80">
        <f t="shared" si="145"/>
        <v>-29.732888553410103</v>
      </c>
    </row>
    <row r="3054" spans="1:21">
      <c r="A3054" s="43" t="s">
        <v>3450</v>
      </c>
      <c r="B3054" s="44">
        <v>248.11810612469901</v>
      </c>
      <c r="C3054" s="44">
        <v>3.0664753441228698</v>
      </c>
      <c r="D3054" s="75"/>
      <c r="E3054" s="76">
        <v>15.413151091031599</v>
      </c>
      <c r="F3054" s="76">
        <v>0.441089374089493</v>
      </c>
      <c r="G3054" s="42">
        <v>5.5075921824642403E-2</v>
      </c>
      <c r="H3054" s="42">
        <v>2.2492058068270598E-3</v>
      </c>
      <c r="I3054" s="76">
        <v>0.227813256832783</v>
      </c>
      <c r="J3054" s="85">
        <v>406.59</v>
      </c>
      <c r="K3054" s="85">
        <v>7.41</v>
      </c>
      <c r="L3054" s="85">
        <v>405.23</v>
      </c>
      <c r="M3054" s="85">
        <v>5.62</v>
      </c>
      <c r="N3054" s="85">
        <v>414.3</v>
      </c>
      <c r="O3054" s="85">
        <v>45.6</v>
      </c>
      <c r="P3054" s="80"/>
      <c r="Q3054" s="85">
        <v>405.12</v>
      </c>
      <c r="R3054" s="85">
        <v>5.62</v>
      </c>
      <c r="S3054" s="79"/>
      <c r="T3054" s="80">
        <f t="shared" si="144"/>
        <v>-0.33561187473779258</v>
      </c>
      <c r="U3054" s="80">
        <f t="shared" si="145"/>
        <v>-2.2382350763763768</v>
      </c>
    </row>
    <row r="3055" spans="1:21">
      <c r="A3055" s="43" t="s">
        <v>3451</v>
      </c>
      <c r="B3055" s="44">
        <v>260.42864358877102</v>
      </c>
      <c r="C3055" s="44">
        <v>2.4525756479497298</v>
      </c>
      <c r="D3055" s="75"/>
      <c r="E3055" s="76">
        <v>14.5298525630794</v>
      </c>
      <c r="F3055" s="76">
        <v>0.42113863688813302</v>
      </c>
      <c r="G3055" s="42">
        <v>5.1653893552774097E-2</v>
      </c>
      <c r="H3055" s="42">
        <v>2.8229984055882398E-3</v>
      </c>
      <c r="I3055" s="76">
        <v>0.46426129756853202</v>
      </c>
      <c r="J3055" s="85">
        <v>404.87</v>
      </c>
      <c r="K3055" s="85">
        <v>8.1</v>
      </c>
      <c r="L3055" s="85">
        <v>429.07</v>
      </c>
      <c r="M3055" s="85">
        <v>6.02</v>
      </c>
      <c r="N3055" s="85">
        <v>269.10000000000002</v>
      </c>
      <c r="O3055" s="85">
        <v>62.7</v>
      </c>
      <c r="P3055" s="80"/>
      <c r="Q3055" s="85">
        <v>431.03</v>
      </c>
      <c r="R3055" s="85">
        <v>6.04</v>
      </c>
      <c r="S3055" s="79"/>
      <c r="T3055" s="80">
        <f t="shared" si="144"/>
        <v>5.6401053441163418</v>
      </c>
      <c r="U3055" s="80">
        <f t="shared" si="145"/>
        <v>37.282960822243453</v>
      </c>
    </row>
    <row r="3056" spans="1:21">
      <c r="A3056" s="43" t="s">
        <v>3452</v>
      </c>
      <c r="B3056" s="44">
        <v>263.44082748841902</v>
      </c>
      <c r="C3056" s="44">
        <v>3.3580402712669302</v>
      </c>
      <c r="D3056" s="75"/>
      <c r="E3056" s="76">
        <v>15.825069606200801</v>
      </c>
      <c r="F3056" s="76">
        <v>0.84951768579934805</v>
      </c>
      <c r="G3056" s="42">
        <v>5.5788269762055399E-2</v>
      </c>
      <c r="H3056" s="42">
        <v>4.08202697303643E-3</v>
      </c>
      <c r="I3056" s="76">
        <v>0.37414071010781702</v>
      </c>
      <c r="J3056" s="85">
        <v>402.1</v>
      </c>
      <c r="K3056" s="85">
        <v>12.1</v>
      </c>
      <c r="L3056" s="85">
        <v>395</v>
      </c>
      <c r="M3056" s="85">
        <v>10.3</v>
      </c>
      <c r="N3056" s="85">
        <v>443</v>
      </c>
      <c r="O3056" s="85">
        <v>81.400000000000006</v>
      </c>
      <c r="P3056" s="80"/>
      <c r="Q3056" s="85">
        <v>394</v>
      </c>
      <c r="R3056" s="85">
        <v>10</v>
      </c>
      <c r="S3056" s="79"/>
      <c r="T3056" s="80">
        <f t="shared" si="144"/>
        <v>-1.7974683544303853</v>
      </c>
      <c r="U3056" s="80">
        <f t="shared" si="145"/>
        <v>-12.151898734177214</v>
      </c>
    </row>
    <row r="3057" spans="1:21">
      <c r="A3057" s="43" t="s">
        <v>3332</v>
      </c>
      <c r="B3057" s="44">
        <v>1.7428116197774699</v>
      </c>
      <c r="C3057" s="44">
        <v>297.58730817822499</v>
      </c>
      <c r="D3057" s="75"/>
      <c r="E3057" s="76">
        <v>15.207000421794399</v>
      </c>
      <c r="F3057" s="76">
        <v>0.77136750158923795</v>
      </c>
      <c r="G3057" s="42">
        <v>5.6019474581645398E-2</v>
      </c>
      <c r="H3057" s="42">
        <v>1.61004484102371E-3</v>
      </c>
      <c r="I3057" s="76">
        <v>6.0981206612904001E-4</v>
      </c>
      <c r="J3057" s="85">
        <v>416.9</v>
      </c>
      <c r="K3057" s="85">
        <v>10</v>
      </c>
      <c r="L3057" s="85">
        <v>411</v>
      </c>
      <c r="M3057" s="85">
        <v>10</v>
      </c>
      <c r="N3057" s="85">
        <v>452</v>
      </c>
      <c r="O3057" s="85">
        <v>32</v>
      </c>
      <c r="P3057" s="80"/>
      <c r="Q3057" s="85">
        <v>410</v>
      </c>
      <c r="R3057" s="85">
        <v>10</v>
      </c>
      <c r="S3057" s="79"/>
      <c r="T3057" s="80">
        <f t="shared" si="144"/>
        <v>-1.4355231143552256</v>
      </c>
      <c r="U3057" s="80">
        <f t="shared" si="145"/>
        <v>-9.9756690997566917</v>
      </c>
    </row>
    <row r="3058" spans="1:21">
      <c r="A3058" s="43" t="s">
        <v>3453</v>
      </c>
      <c r="B3058" s="44">
        <v>343.407866641731</v>
      </c>
      <c r="C3058" s="44">
        <v>1.93731414880293</v>
      </c>
      <c r="D3058" s="75"/>
      <c r="E3058" s="76">
        <v>14.765387225182</v>
      </c>
      <c r="F3058" s="76">
        <v>0.70846915561967005</v>
      </c>
      <c r="G3058" s="42">
        <v>5.84149186686162E-2</v>
      </c>
      <c r="H3058" s="42">
        <v>3.7459634015607601E-3</v>
      </c>
      <c r="I3058" s="76">
        <v>0.314251994957574</v>
      </c>
      <c r="J3058" s="85">
        <v>441.9</v>
      </c>
      <c r="K3058" s="85">
        <v>12</v>
      </c>
      <c r="L3058" s="85">
        <v>422.44</v>
      </c>
      <c r="M3058" s="85">
        <v>9.81</v>
      </c>
      <c r="N3058" s="85">
        <v>544.4</v>
      </c>
      <c r="O3058" s="85">
        <v>70.099999999999994</v>
      </c>
      <c r="P3058" s="80"/>
      <c r="Q3058" s="85">
        <v>420.8</v>
      </c>
      <c r="R3058" s="85">
        <v>9.8000000000000007</v>
      </c>
      <c r="S3058" s="79"/>
      <c r="T3058" s="80">
        <f t="shared" si="144"/>
        <v>-4.606571347410279</v>
      </c>
      <c r="U3058" s="80">
        <f t="shared" si="145"/>
        <v>-28.870372123851901</v>
      </c>
    </row>
    <row r="3059" spans="1:21">
      <c r="A3059" s="43" t="s">
        <v>3454</v>
      </c>
      <c r="B3059" s="44">
        <v>478.26002842680998</v>
      </c>
      <c r="C3059" s="44">
        <v>2.0905631361265602</v>
      </c>
      <c r="D3059" s="79"/>
      <c r="E3059" s="76">
        <v>15.1355472427738</v>
      </c>
      <c r="F3059" s="76">
        <v>0.66381763394591398</v>
      </c>
      <c r="G3059" s="42">
        <v>5.68350725478418E-2</v>
      </c>
      <c r="H3059" s="42">
        <v>1.5961033625620899E-3</v>
      </c>
      <c r="I3059" s="76">
        <v>0.26947105495693502</v>
      </c>
      <c r="J3059" s="85">
        <v>423.5</v>
      </c>
      <c r="K3059" s="85">
        <v>7.8</v>
      </c>
      <c r="L3059" s="85">
        <v>412.4</v>
      </c>
      <c r="M3059" s="85">
        <v>8.8000000000000007</v>
      </c>
      <c r="N3059" s="85">
        <v>484</v>
      </c>
      <c r="O3059" s="85">
        <v>31</v>
      </c>
      <c r="P3059" s="80"/>
      <c r="Q3059" s="85">
        <v>411.5</v>
      </c>
      <c r="R3059" s="85">
        <v>8.6999999999999993</v>
      </c>
      <c r="S3059" s="79"/>
      <c r="T3059" s="80">
        <f t="shared" si="144"/>
        <v>-2.6915615906886572</v>
      </c>
      <c r="U3059" s="80">
        <f t="shared" si="145"/>
        <v>-17.361784675072752</v>
      </c>
    </row>
    <row r="3060" spans="1:21" ht="15.75">
      <c r="A3060" s="43" t="s">
        <v>3455</v>
      </c>
      <c r="B3060" s="36">
        <v>126.174776534552</v>
      </c>
      <c r="C3060" s="36">
        <v>1.7743013789794</v>
      </c>
      <c r="D3060" s="79"/>
      <c r="E3060" s="70">
        <v>15.0212867587787</v>
      </c>
      <c r="F3060" s="70">
        <v>0.49005952719456902</v>
      </c>
      <c r="G3060" s="45">
        <v>5.6752652183597603E-2</v>
      </c>
      <c r="H3060" s="45">
        <v>2.3883918304982801E-3</v>
      </c>
      <c r="I3060" s="76">
        <v>0.38677814908950903</v>
      </c>
      <c r="J3060" s="85">
        <v>425.6</v>
      </c>
      <c r="K3060" s="85">
        <v>7.32</v>
      </c>
      <c r="L3060" s="85">
        <v>415.47</v>
      </c>
      <c r="M3060" s="85">
        <v>6.56</v>
      </c>
      <c r="N3060" s="85">
        <v>480.8</v>
      </c>
      <c r="O3060" s="85">
        <v>46.5</v>
      </c>
      <c r="P3060" s="86"/>
      <c r="Q3060" s="85">
        <v>414.6</v>
      </c>
      <c r="R3060" s="85">
        <v>7.3</v>
      </c>
      <c r="S3060" s="79"/>
      <c r="T3060" s="80">
        <f t="shared" si="144"/>
        <v>-2.4382025176306339</v>
      </c>
      <c r="U3060" s="80">
        <f t="shared" si="145"/>
        <v>-15.724360362962422</v>
      </c>
    </row>
    <row r="3061" spans="1:21">
      <c r="A3061" s="43" t="s">
        <v>3456</v>
      </c>
      <c r="B3061" s="44">
        <v>134.96674638872199</v>
      </c>
      <c r="C3061" s="44">
        <v>3.1125750570661199</v>
      </c>
      <c r="D3061" s="75"/>
      <c r="E3061" s="76">
        <v>15.4876496782146</v>
      </c>
      <c r="F3061" s="76">
        <v>0.67934214709893903</v>
      </c>
      <c r="G3061" s="42">
        <v>5.8115857426241903E-2</v>
      </c>
      <c r="H3061" s="42">
        <v>6.2379735024490303E-3</v>
      </c>
      <c r="I3061" s="76">
        <v>0.61571337339765997</v>
      </c>
      <c r="J3061" s="85">
        <v>423.2</v>
      </c>
      <c r="K3061" s="85">
        <v>15.1</v>
      </c>
      <c r="L3061" s="85">
        <v>403.34</v>
      </c>
      <c r="M3061" s="85">
        <v>8.57</v>
      </c>
      <c r="N3061" s="85">
        <v>533</v>
      </c>
      <c r="O3061" s="85">
        <v>118</v>
      </c>
      <c r="P3061" s="80"/>
      <c r="Q3061" s="85">
        <v>401.7</v>
      </c>
      <c r="R3061" s="85">
        <v>8.5</v>
      </c>
      <c r="S3061" s="79"/>
      <c r="T3061" s="80">
        <f t="shared" si="144"/>
        <v>-4.9238855556106547</v>
      </c>
      <c r="U3061" s="80">
        <f t="shared" si="145"/>
        <v>-32.146576089651418</v>
      </c>
    </row>
    <row r="3062" spans="1:21">
      <c r="A3062" s="43" t="s">
        <v>3457</v>
      </c>
      <c r="B3062" s="44">
        <v>144.367723910292</v>
      </c>
      <c r="C3062" s="44">
        <v>2.4603852375098798</v>
      </c>
      <c r="D3062" s="79"/>
      <c r="E3062" s="76">
        <v>15.0129897956795</v>
      </c>
      <c r="F3062" s="76">
        <v>0.67269476838739894</v>
      </c>
      <c r="G3062" s="42">
        <v>5.5709969539190198E-2</v>
      </c>
      <c r="H3062" s="42">
        <v>2.51990259422023E-3</v>
      </c>
      <c r="I3062" s="76">
        <v>0.40777319883732399</v>
      </c>
      <c r="J3062" s="85">
        <v>419.4</v>
      </c>
      <c r="K3062" s="85">
        <v>8.4</v>
      </c>
      <c r="L3062" s="85">
        <v>415.7</v>
      </c>
      <c r="M3062" s="85">
        <v>9</v>
      </c>
      <c r="N3062" s="85">
        <v>440</v>
      </c>
      <c r="O3062" s="85">
        <v>50</v>
      </c>
      <c r="P3062" s="80"/>
      <c r="Q3062" s="85">
        <v>415.4</v>
      </c>
      <c r="R3062" s="85">
        <v>9</v>
      </c>
      <c r="S3062" s="79"/>
      <c r="T3062" s="80">
        <f t="shared" si="144"/>
        <v>-0.89006495068558789</v>
      </c>
      <c r="U3062" s="80">
        <f t="shared" si="145"/>
        <v>-5.8455617031513141</v>
      </c>
    </row>
    <row r="3063" spans="1:21">
      <c r="A3063" s="43" t="s">
        <v>3458</v>
      </c>
      <c r="B3063" s="44">
        <v>153.41676167299499</v>
      </c>
      <c r="C3063" s="44">
        <v>1.9186034119962301</v>
      </c>
      <c r="D3063" s="75"/>
      <c r="E3063" s="76">
        <v>15.605653499380599</v>
      </c>
      <c r="F3063" s="76">
        <v>0.56036295570618899</v>
      </c>
      <c r="G3063" s="42">
        <v>5.4364545048626998E-2</v>
      </c>
      <c r="H3063" s="42">
        <v>5.3839326458433303E-3</v>
      </c>
      <c r="I3063" s="76">
        <v>6.7245033096474893E-2</v>
      </c>
      <c r="J3063" s="85">
        <v>398.1</v>
      </c>
      <c r="K3063" s="85">
        <v>17</v>
      </c>
      <c r="L3063" s="85">
        <v>400.39</v>
      </c>
      <c r="M3063" s="85">
        <v>6.97</v>
      </c>
      <c r="N3063" s="85">
        <v>385</v>
      </c>
      <c r="O3063" s="85">
        <v>111</v>
      </c>
      <c r="P3063" s="80"/>
      <c r="Q3063" s="85">
        <v>400.6</v>
      </c>
      <c r="R3063" s="85">
        <v>7</v>
      </c>
      <c r="S3063" s="79"/>
      <c r="T3063" s="80">
        <f t="shared" si="144"/>
        <v>0.57194235620269329</v>
      </c>
      <c r="U3063" s="80">
        <f t="shared" si="145"/>
        <v>3.843752341467066</v>
      </c>
    </row>
    <row r="3064" spans="1:21">
      <c r="A3064" s="43" t="s">
        <v>3333</v>
      </c>
      <c r="B3064" s="44">
        <v>1.84068924352801</v>
      </c>
      <c r="C3064" s="44">
        <v>217.66272957078601</v>
      </c>
      <c r="D3064" s="75"/>
      <c r="E3064" s="76">
        <v>15.150422960036</v>
      </c>
      <c r="F3064" s="76">
        <v>0.45775704156901298</v>
      </c>
      <c r="G3064" s="42">
        <v>5.6112266580696603E-2</v>
      </c>
      <c r="H3064" s="42">
        <v>1.5674577173747E-3</v>
      </c>
      <c r="I3064" s="76">
        <v>0.18301289030680801</v>
      </c>
      <c r="J3064" s="85">
        <v>418.7</v>
      </c>
      <c r="K3064" s="85">
        <v>6.4</v>
      </c>
      <c r="L3064" s="85">
        <v>412</v>
      </c>
      <c r="M3064" s="85">
        <v>6</v>
      </c>
      <c r="N3064" s="85">
        <v>456</v>
      </c>
      <c r="O3064" s="85">
        <v>31</v>
      </c>
      <c r="P3064" s="80"/>
      <c r="Q3064" s="85">
        <v>411.5</v>
      </c>
      <c r="R3064" s="85">
        <v>6</v>
      </c>
      <c r="S3064" s="79"/>
      <c r="T3064" s="80">
        <f t="shared" si="144"/>
        <v>-1.626213592233007</v>
      </c>
      <c r="U3064" s="80">
        <f t="shared" si="145"/>
        <v>-10.679611650485436</v>
      </c>
    </row>
    <row r="3065" spans="1:21">
      <c r="A3065" s="43" t="s">
        <v>3459</v>
      </c>
      <c r="B3065" s="81">
        <v>158.69521230357</v>
      </c>
      <c r="C3065" s="81">
        <v>1.7473669181565701</v>
      </c>
      <c r="D3065" s="82"/>
      <c r="E3065" s="83">
        <v>16.135331962609399</v>
      </c>
      <c r="F3065" s="83">
        <v>0.45143281011902098</v>
      </c>
      <c r="G3065" s="84">
        <v>5.4442283369235699E-2</v>
      </c>
      <c r="H3065" s="84">
        <v>1.92736000517324E-3</v>
      </c>
      <c r="I3065" s="83">
        <v>0.26478309118176402</v>
      </c>
      <c r="J3065" s="87">
        <v>387.74</v>
      </c>
      <c r="K3065" s="87">
        <v>6.27</v>
      </c>
      <c r="L3065" s="87">
        <v>387.63</v>
      </c>
      <c r="M3065" s="87">
        <v>5.26</v>
      </c>
      <c r="N3065" s="87">
        <v>388.4</v>
      </c>
      <c r="O3065" s="87">
        <v>39.700000000000003</v>
      </c>
      <c r="P3065" s="80"/>
      <c r="Q3065" s="87">
        <v>387.62</v>
      </c>
      <c r="R3065" s="87">
        <v>5.26</v>
      </c>
      <c r="S3065" s="79"/>
      <c r="T3065" s="80">
        <f t="shared" si="144"/>
        <v>-2.8377576554965724E-2</v>
      </c>
      <c r="U3065" s="80">
        <f t="shared" si="145"/>
        <v>-0.19864303588473078</v>
      </c>
    </row>
    <row r="3066" spans="1:21">
      <c r="A3066" s="43" t="s">
        <v>3460</v>
      </c>
      <c r="B3066" s="44">
        <v>162.470875966801</v>
      </c>
      <c r="C3066" s="44">
        <v>1.9460441013313201</v>
      </c>
      <c r="D3066" s="75"/>
      <c r="E3066" s="76">
        <v>15.847995743625001</v>
      </c>
      <c r="F3066" s="76">
        <v>0.73480347731539297</v>
      </c>
      <c r="G3066" s="42">
        <v>5.2577999367462998E-2</v>
      </c>
      <c r="H3066" s="42">
        <v>3.5050872302936501E-3</v>
      </c>
      <c r="I3066" s="76">
        <v>0.160706031127126</v>
      </c>
      <c r="J3066" s="85">
        <v>382.3</v>
      </c>
      <c r="K3066" s="85">
        <v>11.9</v>
      </c>
      <c r="L3066" s="85">
        <v>394.45</v>
      </c>
      <c r="M3066" s="85">
        <v>8.8699999999999992</v>
      </c>
      <c r="N3066" s="85">
        <v>309.60000000000002</v>
      </c>
      <c r="O3066" s="85">
        <v>75.900000000000006</v>
      </c>
      <c r="P3066" s="80"/>
      <c r="Q3066" s="85">
        <v>395.4</v>
      </c>
      <c r="R3066" s="85">
        <v>8.9</v>
      </c>
      <c r="S3066" s="79"/>
      <c r="T3066" s="80">
        <f t="shared" si="144"/>
        <v>3.0802383065027197</v>
      </c>
      <c r="U3066" s="80">
        <f t="shared" si="145"/>
        <v>21.510964634300915</v>
      </c>
    </row>
    <row r="3067" spans="1:21">
      <c r="A3067" s="43" t="s">
        <v>3461</v>
      </c>
      <c r="B3067" s="44">
        <v>163.76817998381901</v>
      </c>
      <c r="C3067" s="44">
        <v>2.37340837908503</v>
      </c>
      <c r="D3067" s="79"/>
      <c r="E3067" s="76">
        <v>14.140850444754401</v>
      </c>
      <c r="F3067" s="76">
        <v>0.48056729275966298</v>
      </c>
      <c r="G3067" s="42">
        <v>5.5427003209760801E-2</v>
      </c>
      <c r="H3067" s="42">
        <v>2.1125404480568399E-3</v>
      </c>
      <c r="I3067" s="76">
        <v>0.15561054553390899</v>
      </c>
      <c r="J3067" s="85">
        <v>438.6</v>
      </c>
      <c r="K3067" s="85">
        <v>8.4</v>
      </c>
      <c r="L3067" s="85">
        <v>440.5</v>
      </c>
      <c r="M3067" s="85">
        <v>7.2</v>
      </c>
      <c r="N3067" s="85">
        <v>428</v>
      </c>
      <c r="O3067" s="85">
        <v>42</v>
      </c>
      <c r="P3067" s="80"/>
      <c r="Q3067" s="85">
        <v>440.6</v>
      </c>
      <c r="R3067" s="85">
        <v>7.2</v>
      </c>
      <c r="S3067" s="79"/>
      <c r="T3067" s="80">
        <f t="shared" si="144"/>
        <v>0.43132803632235583</v>
      </c>
      <c r="U3067" s="80">
        <f t="shared" si="145"/>
        <v>2.8376844494892168</v>
      </c>
    </row>
    <row r="3068" spans="1:21">
      <c r="A3068" s="43" t="s">
        <v>3462</v>
      </c>
      <c r="B3068" s="44">
        <v>164.86872880278099</v>
      </c>
      <c r="C3068" s="44">
        <v>1.85474094831575</v>
      </c>
      <c r="D3068" s="75"/>
      <c r="E3068" s="76">
        <v>15.226894652190399</v>
      </c>
      <c r="F3068" s="76">
        <v>0.609059113364396</v>
      </c>
      <c r="G3068" s="42">
        <v>5.7730965157478699E-2</v>
      </c>
      <c r="H3068" s="42">
        <v>3.7323801498957E-3</v>
      </c>
      <c r="I3068" s="76">
        <v>0.24632218349471499</v>
      </c>
      <c r="J3068" s="85">
        <v>426.8</v>
      </c>
      <c r="K3068" s="85">
        <v>11.7</v>
      </c>
      <c r="L3068" s="85">
        <v>410.04</v>
      </c>
      <c r="M3068" s="85">
        <v>7.95</v>
      </c>
      <c r="N3068" s="85">
        <v>518.6</v>
      </c>
      <c r="O3068" s="85">
        <v>71</v>
      </c>
      <c r="P3068" s="80"/>
      <c r="Q3068" s="85">
        <v>408.66</v>
      </c>
      <c r="R3068" s="85">
        <v>7.92</v>
      </c>
      <c r="S3068" s="79"/>
      <c r="T3068" s="80">
        <f t="shared" si="144"/>
        <v>-4.0874061067212937</v>
      </c>
      <c r="U3068" s="80">
        <f t="shared" si="145"/>
        <v>-26.475465808213833</v>
      </c>
    </row>
    <row r="3069" spans="1:21">
      <c r="A3069" s="43" t="s">
        <v>3463</v>
      </c>
      <c r="B3069" s="44">
        <v>170.071151605539</v>
      </c>
      <c r="C3069" s="44">
        <v>1.9581797581848199</v>
      </c>
      <c r="D3069" s="75"/>
      <c r="E3069" s="76">
        <v>15.3014816559796</v>
      </c>
      <c r="F3069" s="76">
        <v>0.83606193873007095</v>
      </c>
      <c r="G3069" s="42">
        <v>5.7822939941829E-2</v>
      </c>
      <c r="H3069" s="42">
        <v>2.9617915299992598E-3</v>
      </c>
      <c r="I3069" s="76">
        <v>0.160727548083171</v>
      </c>
      <c r="J3069" s="85">
        <v>425.7</v>
      </c>
      <c r="K3069" s="85">
        <v>11.9</v>
      </c>
      <c r="L3069" s="85">
        <v>408.1</v>
      </c>
      <c r="M3069" s="85">
        <v>10.8</v>
      </c>
      <c r="N3069" s="85">
        <v>522.1</v>
      </c>
      <c r="O3069" s="85">
        <v>56.2</v>
      </c>
      <c r="P3069" s="80"/>
      <c r="Q3069" s="85">
        <v>406.7</v>
      </c>
      <c r="R3069" s="85">
        <v>10.8</v>
      </c>
      <c r="S3069" s="79"/>
      <c r="T3069" s="80">
        <f t="shared" si="144"/>
        <v>-4.3126684636118506</v>
      </c>
      <c r="U3069" s="80">
        <f t="shared" si="145"/>
        <v>-27.934329821122272</v>
      </c>
    </row>
    <row r="3070" spans="1:21">
      <c r="A3070" s="43" t="s">
        <v>3464</v>
      </c>
      <c r="B3070" s="44">
        <v>190.18548276511501</v>
      </c>
      <c r="C3070" s="44">
        <v>2.0084788824844</v>
      </c>
      <c r="D3070" s="75"/>
      <c r="E3070" s="76">
        <v>15.201698766067</v>
      </c>
      <c r="F3070" s="76">
        <v>0.49701859825767603</v>
      </c>
      <c r="G3070" s="42">
        <v>5.5807925632745198E-2</v>
      </c>
      <c r="H3070" s="42">
        <v>3.4858428345089002E-3</v>
      </c>
      <c r="I3070" s="76">
        <v>0.46975172228394102</v>
      </c>
      <c r="J3070" s="85">
        <v>415.72</v>
      </c>
      <c r="K3070" s="85">
        <v>9.42</v>
      </c>
      <c r="L3070" s="85">
        <v>410.69</v>
      </c>
      <c r="M3070" s="85">
        <v>6.5</v>
      </c>
      <c r="N3070" s="85">
        <v>443.7</v>
      </c>
      <c r="O3070" s="85">
        <v>69.400000000000006</v>
      </c>
      <c r="P3070" s="80"/>
      <c r="Q3070" s="85">
        <v>410.29</v>
      </c>
      <c r="R3070" s="85">
        <v>6.5</v>
      </c>
      <c r="S3070" s="79"/>
      <c r="T3070" s="80">
        <f t="shared" ref="T3070:T3133" si="146">(L3070-J3070)/L3070*100</f>
        <v>-1.224768073242599</v>
      </c>
      <c r="U3070" s="80">
        <f t="shared" ref="U3070:U3133" si="147">(L3070-N3070)/L3070*100</f>
        <v>-8.0376926635661921</v>
      </c>
    </row>
    <row r="3071" spans="1:21">
      <c r="A3071" s="43" t="s">
        <v>3465</v>
      </c>
      <c r="B3071" s="44">
        <v>192.29311716421799</v>
      </c>
      <c r="C3071" s="44">
        <v>1.8874998825234299</v>
      </c>
      <c r="D3071" s="75"/>
      <c r="E3071" s="76">
        <v>15.6527004616044</v>
      </c>
      <c r="F3071" s="76">
        <v>0.54673792316923697</v>
      </c>
      <c r="G3071" s="42">
        <v>5.8575609865431602E-2</v>
      </c>
      <c r="H3071" s="42">
        <v>3.6608122340708398E-3</v>
      </c>
      <c r="I3071" s="76">
        <v>4.1288903151365401E-2</v>
      </c>
      <c r="J3071" s="85">
        <v>422.3</v>
      </c>
      <c r="K3071" s="85">
        <v>12.1</v>
      </c>
      <c r="L3071" s="85">
        <v>399.22</v>
      </c>
      <c r="M3071" s="85">
        <v>6.76</v>
      </c>
      <c r="N3071" s="85">
        <v>550.4</v>
      </c>
      <c r="O3071" s="85">
        <v>68.2</v>
      </c>
      <c r="P3071" s="80"/>
      <c r="Q3071" s="85">
        <v>397.34</v>
      </c>
      <c r="R3071" s="85">
        <v>6.73</v>
      </c>
      <c r="S3071" s="79"/>
      <c r="T3071" s="80">
        <f t="shared" si="146"/>
        <v>-5.7812734832924155</v>
      </c>
      <c r="U3071" s="80">
        <f t="shared" si="147"/>
        <v>-37.868844246280233</v>
      </c>
    </row>
    <row r="3072" spans="1:21">
      <c r="A3072" s="43" t="s">
        <v>3466</v>
      </c>
      <c r="B3072" s="44">
        <v>203.218120039761</v>
      </c>
      <c r="C3072" s="44">
        <v>2.1542204516630199</v>
      </c>
      <c r="D3072" s="79"/>
      <c r="E3072" s="76">
        <v>14.948400782896901</v>
      </c>
      <c r="F3072" s="76">
        <v>0.512012808105763</v>
      </c>
      <c r="G3072" s="42">
        <v>5.5052000522826397E-2</v>
      </c>
      <c r="H3072" s="42">
        <v>2.1202671215925402E-3</v>
      </c>
      <c r="I3072" s="76">
        <v>0.23246072943558099</v>
      </c>
      <c r="J3072" s="85">
        <v>416.8</v>
      </c>
      <c r="K3072" s="85">
        <v>7.7</v>
      </c>
      <c r="L3072" s="85">
        <v>417.4</v>
      </c>
      <c r="M3072" s="85">
        <v>6.9</v>
      </c>
      <c r="N3072" s="85">
        <v>413</v>
      </c>
      <c r="O3072" s="85">
        <v>43</v>
      </c>
      <c r="P3072" s="80"/>
      <c r="Q3072" s="85">
        <v>417.5</v>
      </c>
      <c r="R3072" s="85">
        <v>6.9</v>
      </c>
      <c r="S3072" s="79"/>
      <c r="T3072" s="80">
        <f t="shared" si="146"/>
        <v>0.14374700527071538</v>
      </c>
      <c r="U3072" s="80">
        <f t="shared" si="147"/>
        <v>1.0541447053186337</v>
      </c>
    </row>
    <row r="3073" spans="1:21">
      <c r="A3073" s="43" t="s">
        <v>3467</v>
      </c>
      <c r="B3073" s="36">
        <v>212.02767341752201</v>
      </c>
      <c r="C3073" s="36">
        <v>2.0796002034962702</v>
      </c>
      <c r="D3073" s="79"/>
      <c r="E3073" s="70">
        <v>14.6445443422173</v>
      </c>
      <c r="F3073" s="70">
        <v>0.53053658361309297</v>
      </c>
      <c r="G3073" s="45">
        <v>5.5169716040094699E-2</v>
      </c>
      <c r="H3073" s="45">
        <v>2.0926133679287002E-3</v>
      </c>
      <c r="I3073" s="76">
        <v>0.42337115451188601</v>
      </c>
      <c r="J3073" s="85">
        <v>424.62</v>
      </c>
      <c r="K3073" s="85">
        <v>6.91</v>
      </c>
      <c r="L3073" s="85">
        <v>425.81</v>
      </c>
      <c r="M3073" s="85">
        <v>7.46</v>
      </c>
      <c r="N3073" s="85">
        <v>418.1</v>
      </c>
      <c r="O3073" s="85">
        <v>42.3</v>
      </c>
      <c r="P3073" s="80"/>
      <c r="Q3073" s="85">
        <v>425.9</v>
      </c>
      <c r="R3073" s="85">
        <v>6.9</v>
      </c>
      <c r="S3073" s="79"/>
      <c r="T3073" s="80">
        <f t="shared" si="146"/>
        <v>0.27946736807496247</v>
      </c>
      <c r="U3073" s="80">
        <f t="shared" si="147"/>
        <v>1.8106667292924026</v>
      </c>
    </row>
    <row r="3074" spans="1:21">
      <c r="A3074" s="43" t="s">
        <v>3334</v>
      </c>
      <c r="B3074" s="44">
        <v>2.05840940697514</v>
      </c>
      <c r="C3074" s="44">
        <v>279.74485525562</v>
      </c>
      <c r="D3074" s="75"/>
      <c r="E3074" s="76">
        <v>14.9928664251097</v>
      </c>
      <c r="F3074" s="76">
        <v>0.69355936368265103</v>
      </c>
      <c r="G3074" s="42">
        <v>5.54211600650239E-2</v>
      </c>
      <c r="H3074" s="42">
        <v>2.01731264345811E-3</v>
      </c>
      <c r="I3074" s="76">
        <v>0.395774917665418</v>
      </c>
      <c r="J3074" s="85">
        <v>418.1</v>
      </c>
      <c r="K3074" s="85">
        <v>7.9</v>
      </c>
      <c r="L3074" s="85">
        <v>416.2</v>
      </c>
      <c r="M3074" s="85">
        <v>9.3000000000000007</v>
      </c>
      <c r="N3074" s="85">
        <v>428</v>
      </c>
      <c r="O3074" s="85">
        <v>41</v>
      </c>
      <c r="P3074" s="80"/>
      <c r="Q3074" s="85">
        <v>416.1</v>
      </c>
      <c r="R3074" s="85">
        <v>9.3000000000000007</v>
      </c>
      <c r="S3074" s="79"/>
      <c r="T3074" s="80">
        <f t="shared" si="146"/>
        <v>-0.45651129264777368</v>
      </c>
      <c r="U3074" s="80">
        <f t="shared" si="147"/>
        <v>-2.8351753964440203</v>
      </c>
    </row>
    <row r="3075" spans="1:21">
      <c r="A3075" s="43" t="s">
        <v>3468</v>
      </c>
      <c r="B3075" s="44">
        <v>225.69975522009</v>
      </c>
      <c r="C3075" s="44">
        <v>1.8806003780435501</v>
      </c>
      <c r="D3075" s="75"/>
      <c r="E3075" s="76">
        <v>14.888907767396599</v>
      </c>
      <c r="F3075" s="76">
        <v>0.53628293208351596</v>
      </c>
      <c r="G3075" s="42">
        <v>5.5328418634377798E-2</v>
      </c>
      <c r="H3075" s="42">
        <v>2.4180284153689701E-3</v>
      </c>
      <c r="I3075" s="76">
        <v>0.34075674691972102</v>
      </c>
      <c r="J3075" s="85">
        <v>419.89</v>
      </c>
      <c r="K3075" s="85">
        <v>7.94</v>
      </c>
      <c r="L3075" s="85">
        <v>419.05</v>
      </c>
      <c r="M3075" s="85">
        <v>7.31</v>
      </c>
      <c r="N3075" s="85">
        <v>424.5</v>
      </c>
      <c r="O3075" s="85">
        <v>48.8</v>
      </c>
      <c r="P3075" s="80"/>
      <c r="Q3075" s="85">
        <v>418.98</v>
      </c>
      <c r="R3075" s="85">
        <v>7.31</v>
      </c>
      <c r="S3075" s="79"/>
      <c r="T3075" s="80">
        <f t="shared" si="146"/>
        <v>-0.20045340651472973</v>
      </c>
      <c r="U3075" s="80">
        <f t="shared" si="147"/>
        <v>-1.300560792268223</v>
      </c>
    </row>
    <row r="3076" spans="1:21" ht="15.75">
      <c r="A3076" s="43" t="s">
        <v>3469</v>
      </c>
      <c r="B3076" s="36">
        <v>233.89167941854399</v>
      </c>
      <c r="C3076" s="36">
        <v>3.97327532554191</v>
      </c>
      <c r="D3076" s="79"/>
      <c r="E3076" s="70">
        <v>14.557542410469599</v>
      </c>
      <c r="F3076" s="70">
        <v>0.45763140187144502</v>
      </c>
      <c r="G3076" s="45">
        <v>5.4165718289717703E-2</v>
      </c>
      <c r="H3076" s="45">
        <v>1.6586458927476599E-3</v>
      </c>
      <c r="I3076" s="76">
        <v>0.54678532958664405</v>
      </c>
      <c r="J3076" s="85">
        <v>420.35</v>
      </c>
      <c r="K3076" s="85">
        <v>5.09</v>
      </c>
      <c r="L3076" s="85">
        <v>428.28</v>
      </c>
      <c r="M3076" s="85">
        <v>6.51</v>
      </c>
      <c r="N3076" s="85">
        <v>377.1</v>
      </c>
      <c r="O3076" s="85">
        <v>34.5</v>
      </c>
      <c r="P3076" s="86"/>
      <c r="Q3076" s="85">
        <v>428.9</v>
      </c>
      <c r="R3076" s="85">
        <v>5.0999999999999996</v>
      </c>
      <c r="S3076" s="79"/>
      <c r="T3076" s="80">
        <f t="shared" si="146"/>
        <v>1.8515924161763218</v>
      </c>
      <c r="U3076" s="80">
        <f t="shared" si="147"/>
        <v>11.950126085738292</v>
      </c>
    </row>
    <row r="3077" spans="1:21">
      <c r="A3077" s="43" t="s">
        <v>3470</v>
      </c>
      <c r="B3077" s="81">
        <v>236.03004658225399</v>
      </c>
      <c r="C3077" s="81">
        <v>3.4878270195933898</v>
      </c>
      <c r="D3077" s="82"/>
      <c r="E3077" s="83">
        <v>14.2973064244326</v>
      </c>
      <c r="F3077" s="83">
        <v>0.66536284219694897</v>
      </c>
      <c r="G3077" s="84">
        <v>5.5079730614966203E-2</v>
      </c>
      <c r="H3077" s="84">
        <v>2.60673270868196E-3</v>
      </c>
      <c r="I3077" s="83">
        <v>0.448527846729533</v>
      </c>
      <c r="J3077" s="87">
        <v>432.43</v>
      </c>
      <c r="K3077" s="87">
        <v>8.68</v>
      </c>
      <c r="L3077" s="87">
        <v>435.81</v>
      </c>
      <c r="M3077" s="87">
        <v>9.81</v>
      </c>
      <c r="N3077" s="87">
        <v>414.5</v>
      </c>
      <c r="O3077" s="87">
        <v>52.9</v>
      </c>
      <c r="P3077" s="80"/>
      <c r="Q3077" s="87">
        <v>436.09</v>
      </c>
      <c r="R3077" s="87">
        <v>9.81</v>
      </c>
      <c r="S3077" s="79"/>
      <c r="T3077" s="80">
        <f t="shared" si="146"/>
        <v>0.77556733438883818</v>
      </c>
      <c r="U3077" s="80">
        <f t="shared" si="147"/>
        <v>4.8897455313095159</v>
      </c>
    </row>
    <row r="3078" spans="1:21">
      <c r="A3078" s="43" t="s">
        <v>3471</v>
      </c>
      <c r="B3078" s="81">
        <v>252.17405389954001</v>
      </c>
      <c r="C3078" s="81">
        <v>3.9064633610420101</v>
      </c>
      <c r="D3078" s="82"/>
      <c r="E3078" s="83">
        <v>15.680066225411601</v>
      </c>
      <c r="F3078" s="83">
        <v>0.573557691847838</v>
      </c>
      <c r="G3078" s="84">
        <v>5.6425938889864802E-2</v>
      </c>
      <c r="H3078" s="84">
        <v>2.20213188785158E-3</v>
      </c>
      <c r="I3078" s="83">
        <v>0.26097764366785597</v>
      </c>
      <c r="J3078" s="87">
        <v>408.96</v>
      </c>
      <c r="K3078" s="87">
        <v>7.74</v>
      </c>
      <c r="L3078" s="87">
        <v>398.54</v>
      </c>
      <c r="M3078" s="87">
        <v>7.07</v>
      </c>
      <c r="N3078" s="87">
        <v>468.2</v>
      </c>
      <c r="O3078" s="87">
        <v>43.2</v>
      </c>
      <c r="P3078" s="80"/>
      <c r="Q3078" s="87">
        <v>397.7</v>
      </c>
      <c r="R3078" s="87">
        <v>7.05</v>
      </c>
      <c r="S3078" s="79"/>
      <c r="T3078" s="80">
        <f t="shared" si="146"/>
        <v>-2.6145430822502029</v>
      </c>
      <c r="U3078" s="80">
        <f t="shared" si="147"/>
        <v>-17.478797611281166</v>
      </c>
    </row>
    <row r="3079" spans="1:21">
      <c r="A3079" s="43" t="s">
        <v>3472</v>
      </c>
      <c r="B3079" s="81">
        <v>290.26450613768702</v>
      </c>
      <c r="C3079" s="81">
        <v>3.4937996378167999</v>
      </c>
      <c r="D3079" s="82"/>
      <c r="E3079" s="83">
        <v>14.3470516559195</v>
      </c>
      <c r="F3079" s="83">
        <v>0.40847476198388999</v>
      </c>
      <c r="G3079" s="84">
        <v>5.4070042209729698E-2</v>
      </c>
      <c r="H3079" s="84">
        <v>2.11561809030421E-3</v>
      </c>
      <c r="I3079" s="83">
        <v>0.47899677250914202</v>
      </c>
      <c r="J3079" s="87">
        <v>424.75</v>
      </c>
      <c r="K3079" s="87">
        <v>6.2</v>
      </c>
      <c r="L3079" s="87">
        <v>434.35</v>
      </c>
      <c r="M3079" s="87">
        <v>5.98</v>
      </c>
      <c r="N3079" s="87">
        <v>373</v>
      </c>
      <c r="O3079" s="87">
        <v>44</v>
      </c>
      <c r="P3079" s="80"/>
      <c r="Q3079" s="87">
        <v>435.14</v>
      </c>
      <c r="R3079" s="87">
        <v>5.99</v>
      </c>
      <c r="S3079" s="79"/>
      <c r="T3079" s="80">
        <f t="shared" si="146"/>
        <v>2.2101991481524168</v>
      </c>
      <c r="U3079" s="80">
        <f t="shared" si="147"/>
        <v>14.124553931161509</v>
      </c>
    </row>
    <row r="3080" spans="1:21">
      <c r="A3080" s="43" t="s">
        <v>3473</v>
      </c>
      <c r="B3080" s="44">
        <v>316.119684765437</v>
      </c>
      <c r="C3080" s="44">
        <v>3.75622673413522</v>
      </c>
      <c r="D3080" s="79"/>
      <c r="E3080" s="76">
        <v>14.7235299023361</v>
      </c>
      <c r="F3080" s="76">
        <v>0.475918446975933</v>
      </c>
      <c r="G3080" s="42">
        <v>5.6187634700873998E-2</v>
      </c>
      <c r="H3080" s="42">
        <v>1.8699508477434199E-3</v>
      </c>
      <c r="I3080" s="76">
        <v>0.35997962398214201</v>
      </c>
      <c r="J3080" s="85">
        <v>429.1</v>
      </c>
      <c r="K3080" s="85">
        <v>6.5</v>
      </c>
      <c r="L3080" s="85">
        <v>423.6</v>
      </c>
      <c r="M3080" s="85">
        <v>6.6</v>
      </c>
      <c r="N3080" s="85">
        <v>459</v>
      </c>
      <c r="O3080" s="85">
        <v>37</v>
      </c>
      <c r="P3080" s="80"/>
      <c r="Q3080" s="85">
        <v>423.2</v>
      </c>
      <c r="R3080" s="85">
        <v>6.6</v>
      </c>
      <c r="S3080" s="79"/>
      <c r="T3080" s="80">
        <f t="shared" si="146"/>
        <v>-1.2983947119924457</v>
      </c>
      <c r="U3080" s="80">
        <f t="shared" si="147"/>
        <v>-8.3569405099150096</v>
      </c>
    </row>
    <row r="3081" spans="1:21">
      <c r="A3081" s="43" t="s">
        <v>3474</v>
      </c>
      <c r="B3081" s="44">
        <v>320.521113459925</v>
      </c>
      <c r="C3081" s="44">
        <v>3.8609582508640101</v>
      </c>
      <c r="D3081" s="75"/>
      <c r="E3081" s="76">
        <v>16.0847163894672</v>
      </c>
      <c r="F3081" s="76">
        <v>0.39991885855914899</v>
      </c>
      <c r="G3081" s="42">
        <v>5.6601849187331903E-2</v>
      </c>
      <c r="H3081" s="42">
        <v>2.4671375578917401E-3</v>
      </c>
      <c r="I3081" s="76">
        <v>0.146403510617854</v>
      </c>
      <c r="J3081" s="85">
        <v>401.48</v>
      </c>
      <c r="K3081" s="85">
        <v>7.78</v>
      </c>
      <c r="L3081" s="85">
        <v>388.81</v>
      </c>
      <c r="M3081" s="85">
        <v>4.6900000000000004</v>
      </c>
      <c r="N3081" s="85">
        <v>475.1</v>
      </c>
      <c r="O3081" s="85">
        <v>48.2</v>
      </c>
      <c r="P3081" s="80"/>
      <c r="Q3081" s="85">
        <v>387.8</v>
      </c>
      <c r="R3081" s="85">
        <v>4.68</v>
      </c>
      <c r="S3081" s="79"/>
      <c r="T3081" s="80">
        <f t="shared" si="146"/>
        <v>-3.2586610426686597</v>
      </c>
      <c r="U3081" s="80">
        <f t="shared" si="147"/>
        <v>-22.19335922429979</v>
      </c>
    </row>
    <row r="3082" spans="1:21">
      <c r="A3082" s="43" t="s">
        <v>3475</v>
      </c>
      <c r="B3082" s="44">
        <v>327.85717163634098</v>
      </c>
      <c r="C3082" s="44">
        <v>2.6400837771529502</v>
      </c>
      <c r="D3082" s="79"/>
      <c r="E3082" s="76">
        <v>14.700212725450999</v>
      </c>
      <c r="F3082" s="76">
        <v>0.63495796714730302</v>
      </c>
      <c r="G3082" s="42">
        <v>5.4111272711438597E-2</v>
      </c>
      <c r="H3082" s="42">
        <v>1.7720597528727601E-3</v>
      </c>
      <c r="I3082" s="76">
        <v>0.37800021099016201</v>
      </c>
      <c r="J3082" s="85">
        <v>416.6</v>
      </c>
      <c r="K3082" s="85">
        <v>7.4</v>
      </c>
      <c r="L3082" s="85">
        <v>424.3</v>
      </c>
      <c r="M3082" s="85">
        <v>8.9</v>
      </c>
      <c r="N3082" s="85">
        <v>375</v>
      </c>
      <c r="O3082" s="85">
        <v>37</v>
      </c>
      <c r="P3082" s="80"/>
      <c r="Q3082" s="85">
        <v>424.9</v>
      </c>
      <c r="R3082" s="85">
        <v>8.9</v>
      </c>
      <c r="S3082" s="79"/>
      <c r="T3082" s="80">
        <f t="shared" si="146"/>
        <v>1.8147537119962265</v>
      </c>
      <c r="U3082" s="80">
        <f t="shared" si="147"/>
        <v>11.619137402781053</v>
      </c>
    </row>
    <row r="3083" spans="1:21">
      <c r="A3083" s="43" t="s">
        <v>3476</v>
      </c>
      <c r="B3083" s="44">
        <v>364.34585771508898</v>
      </c>
      <c r="C3083" s="44">
        <v>1.84580690277048</v>
      </c>
      <c r="D3083" s="79"/>
      <c r="E3083" s="76">
        <v>15.1304310108236</v>
      </c>
      <c r="F3083" s="76">
        <v>0.70166476172907999</v>
      </c>
      <c r="G3083" s="42">
        <v>5.4837592335333099E-2</v>
      </c>
      <c r="H3083" s="42">
        <v>1.4662608236034999E-3</v>
      </c>
      <c r="I3083" s="76">
        <v>0.54242173761817902</v>
      </c>
      <c r="J3083" s="85">
        <v>411.4</v>
      </c>
      <c r="K3083" s="85">
        <v>6.6</v>
      </c>
      <c r="L3083" s="85">
        <v>412.6</v>
      </c>
      <c r="M3083" s="85">
        <v>9.3000000000000007</v>
      </c>
      <c r="N3083" s="85">
        <v>405</v>
      </c>
      <c r="O3083" s="85">
        <v>30</v>
      </c>
      <c r="P3083" s="80"/>
      <c r="Q3083" s="85">
        <v>412.7</v>
      </c>
      <c r="R3083" s="85">
        <v>9.3000000000000007</v>
      </c>
      <c r="S3083" s="79"/>
      <c r="T3083" s="80">
        <f t="shared" si="146"/>
        <v>0.290838584585566</v>
      </c>
      <c r="U3083" s="80">
        <f t="shared" si="147"/>
        <v>1.8419777023751871</v>
      </c>
    </row>
    <row r="3084" spans="1:21">
      <c r="A3084" s="43" t="s">
        <v>3335</v>
      </c>
      <c r="B3084" s="44">
        <v>3.1393790743214298</v>
      </c>
      <c r="C3084" s="44">
        <v>385.25126688584203</v>
      </c>
      <c r="D3084" s="75"/>
      <c r="E3084" s="76">
        <v>14.273024689240801</v>
      </c>
      <c r="F3084" s="76">
        <v>0.47386771126016602</v>
      </c>
      <c r="G3084" s="42">
        <v>5.2095992893072603E-2</v>
      </c>
      <c r="H3084" s="42">
        <v>1.3873367564179299E-3</v>
      </c>
      <c r="I3084" s="76">
        <v>0.22336890510743501</v>
      </c>
      <c r="J3084" s="85">
        <v>413.8</v>
      </c>
      <c r="K3084" s="85">
        <v>6.4</v>
      </c>
      <c r="L3084" s="85">
        <v>436.5</v>
      </c>
      <c r="M3084" s="85">
        <v>7</v>
      </c>
      <c r="N3084" s="85">
        <v>289</v>
      </c>
      <c r="O3084" s="85">
        <v>30</v>
      </c>
      <c r="P3084" s="80"/>
      <c r="Q3084" s="85">
        <v>438.4</v>
      </c>
      <c r="R3084" s="85">
        <v>7</v>
      </c>
      <c r="S3084" s="79"/>
      <c r="T3084" s="80">
        <f t="shared" si="146"/>
        <v>5.2004581901489093</v>
      </c>
      <c r="U3084" s="80">
        <f t="shared" si="147"/>
        <v>33.791523482245132</v>
      </c>
    </row>
    <row r="3085" spans="1:21">
      <c r="A3085" s="43" t="s">
        <v>3477</v>
      </c>
      <c r="B3085" s="44">
        <v>370.05972297065199</v>
      </c>
      <c r="C3085" s="44">
        <v>1.9328429535157901</v>
      </c>
      <c r="D3085" s="79"/>
      <c r="E3085" s="76">
        <v>14.3234140051377</v>
      </c>
      <c r="F3085" s="76">
        <v>0.64708616483358505</v>
      </c>
      <c r="G3085" s="42">
        <v>5.6176265269261803E-2</v>
      </c>
      <c r="H3085" s="42">
        <v>2.0413249996816801E-3</v>
      </c>
      <c r="I3085" s="76">
        <v>0.35280080145237702</v>
      </c>
      <c r="J3085" s="85">
        <v>438.8</v>
      </c>
      <c r="K3085" s="85">
        <v>8.4</v>
      </c>
      <c r="L3085" s="85">
        <v>435</v>
      </c>
      <c r="M3085" s="85">
        <v>9.5</v>
      </c>
      <c r="N3085" s="85">
        <v>458</v>
      </c>
      <c r="O3085" s="85">
        <v>40</v>
      </c>
      <c r="P3085" s="80"/>
      <c r="Q3085" s="85">
        <v>434.7</v>
      </c>
      <c r="R3085" s="85">
        <v>9.5</v>
      </c>
      <c r="S3085" s="79"/>
      <c r="T3085" s="80">
        <f t="shared" si="146"/>
        <v>-0.87356321839080731</v>
      </c>
      <c r="U3085" s="80">
        <f t="shared" si="147"/>
        <v>-5.2873563218390807</v>
      </c>
    </row>
    <row r="3086" spans="1:21">
      <c r="A3086" s="43" t="s">
        <v>3478</v>
      </c>
      <c r="B3086" s="44">
        <v>121.50088756818199</v>
      </c>
      <c r="C3086" s="44">
        <v>3.32049369924473</v>
      </c>
      <c r="D3086" s="79"/>
      <c r="E3086" s="76">
        <v>15.1551100779359</v>
      </c>
      <c r="F3086" s="76">
        <v>0.549003570976764</v>
      </c>
      <c r="G3086" s="42">
        <v>5.5115991280295498E-2</v>
      </c>
      <c r="H3086" s="42">
        <v>1.9836649501463999E-3</v>
      </c>
      <c r="I3086" s="76">
        <v>0.19845734099133</v>
      </c>
      <c r="J3086" s="85">
        <v>412.5</v>
      </c>
      <c r="K3086" s="85">
        <v>7.7</v>
      </c>
      <c r="L3086" s="85">
        <v>411.9</v>
      </c>
      <c r="M3086" s="85">
        <v>7.2</v>
      </c>
      <c r="N3086" s="85">
        <v>416</v>
      </c>
      <c r="O3086" s="85">
        <v>40</v>
      </c>
      <c r="P3086" s="80"/>
      <c r="Q3086" s="85">
        <v>411.9</v>
      </c>
      <c r="R3086" s="85">
        <v>7.2</v>
      </c>
      <c r="S3086" s="79"/>
      <c r="T3086" s="80">
        <f t="shared" si="146"/>
        <v>-0.14566642388929907</v>
      </c>
      <c r="U3086" s="80">
        <f t="shared" si="147"/>
        <v>-0.99538722991017792</v>
      </c>
    </row>
    <row r="3087" spans="1:21">
      <c r="A3087" s="43" t="s">
        <v>3479</v>
      </c>
      <c r="B3087" s="44">
        <v>136.72841504399199</v>
      </c>
      <c r="C3087" s="44">
        <v>3.7293279248701801</v>
      </c>
      <c r="D3087" s="79"/>
      <c r="E3087" s="76">
        <v>14.8453900642499</v>
      </c>
      <c r="F3087" s="76">
        <v>0.63947402151474297</v>
      </c>
      <c r="G3087" s="42">
        <v>5.6730543617199598E-2</v>
      </c>
      <c r="H3087" s="42">
        <v>2.1297101833521299E-3</v>
      </c>
      <c r="I3087" s="76">
        <v>0.19782356328803799</v>
      </c>
      <c r="J3087" s="85">
        <v>429.6</v>
      </c>
      <c r="K3087" s="85">
        <v>9</v>
      </c>
      <c r="L3087" s="85">
        <v>420.2</v>
      </c>
      <c r="M3087" s="85">
        <v>8.8000000000000007</v>
      </c>
      <c r="N3087" s="85">
        <v>480</v>
      </c>
      <c r="O3087" s="85">
        <v>41</v>
      </c>
      <c r="P3087" s="80"/>
      <c r="Q3087" s="85">
        <v>419.5</v>
      </c>
      <c r="R3087" s="85">
        <v>8.6999999999999993</v>
      </c>
      <c r="S3087" s="79"/>
      <c r="T3087" s="80">
        <f t="shared" si="146"/>
        <v>-2.2370299857210934</v>
      </c>
      <c r="U3087" s="80">
        <f t="shared" si="147"/>
        <v>-14.231318419800099</v>
      </c>
    </row>
    <row r="3088" spans="1:21">
      <c r="A3088" s="43" t="s">
        <v>3480</v>
      </c>
      <c r="B3088" s="44">
        <v>153.43768623077401</v>
      </c>
      <c r="C3088" s="44">
        <v>2.2340634688925101</v>
      </c>
      <c r="D3088" s="79"/>
      <c r="E3088" s="76">
        <v>14.7635693604099</v>
      </c>
      <c r="F3088" s="76">
        <v>0.57476374404969299</v>
      </c>
      <c r="G3088" s="42">
        <v>5.5120894106784397E-2</v>
      </c>
      <c r="H3088" s="42">
        <v>1.7111857113300199E-3</v>
      </c>
      <c r="I3088" s="76">
        <v>0.54947404495004604</v>
      </c>
      <c r="J3088" s="85">
        <v>421.5</v>
      </c>
      <c r="K3088" s="85">
        <v>5.9</v>
      </c>
      <c r="L3088" s="85">
        <v>422.5</v>
      </c>
      <c r="M3088" s="85">
        <v>8</v>
      </c>
      <c r="N3088" s="85">
        <v>416</v>
      </c>
      <c r="O3088" s="85">
        <v>35</v>
      </c>
      <c r="P3088" s="80"/>
      <c r="Q3088" s="85">
        <v>422.6</v>
      </c>
      <c r="R3088" s="85">
        <v>8</v>
      </c>
      <c r="S3088" s="79"/>
      <c r="T3088" s="80">
        <f t="shared" si="146"/>
        <v>0.23668639053254439</v>
      </c>
      <c r="U3088" s="80">
        <f t="shared" si="147"/>
        <v>1.5384615384615385</v>
      </c>
    </row>
    <row r="3089" spans="1:21">
      <c r="A3089" s="43" t="s">
        <v>3481</v>
      </c>
      <c r="B3089" s="44">
        <v>154.80131462608901</v>
      </c>
      <c r="C3089" s="44">
        <v>3.66288674807502</v>
      </c>
      <c r="D3089" s="79"/>
      <c r="E3089" s="76">
        <v>15.3726275073086</v>
      </c>
      <c r="F3089" s="76">
        <v>0.60391186971453903</v>
      </c>
      <c r="G3089" s="42">
        <v>5.72394591805028E-2</v>
      </c>
      <c r="H3089" s="42">
        <v>2.0182316923375702E-3</v>
      </c>
      <c r="I3089" s="76">
        <v>0.32382161286841299</v>
      </c>
      <c r="J3089" s="85">
        <v>420.6</v>
      </c>
      <c r="K3089" s="85">
        <v>7.5</v>
      </c>
      <c r="L3089" s="85">
        <v>406.3</v>
      </c>
      <c r="M3089" s="85">
        <v>7.7</v>
      </c>
      <c r="N3089" s="85">
        <v>500</v>
      </c>
      <c r="O3089" s="85">
        <v>39</v>
      </c>
      <c r="P3089" s="80"/>
      <c r="Q3089" s="85">
        <v>405.1</v>
      </c>
      <c r="R3089" s="85">
        <v>7.7</v>
      </c>
      <c r="S3089" s="79"/>
      <c r="T3089" s="80">
        <f t="shared" si="146"/>
        <v>-3.5195668225449199</v>
      </c>
      <c r="U3089" s="80">
        <f t="shared" si="147"/>
        <v>-23.061777012060052</v>
      </c>
    </row>
    <row r="3090" spans="1:21">
      <c r="A3090" s="43" t="s">
        <v>3482</v>
      </c>
      <c r="B3090" s="44">
        <v>156.608275424634</v>
      </c>
      <c r="C3090" s="44">
        <v>3.01289423559956</v>
      </c>
      <c r="D3090" s="79"/>
      <c r="E3090" s="76">
        <v>15.277120024410999</v>
      </c>
      <c r="F3090" s="76">
        <v>0.61737615568710902</v>
      </c>
      <c r="G3090" s="42">
        <v>5.5769958579705202E-2</v>
      </c>
      <c r="H3090" s="42">
        <v>1.1496349796651E-3</v>
      </c>
      <c r="I3090" s="76">
        <v>0.52252754150402203</v>
      </c>
      <c r="J3090" s="85">
        <v>413.8</v>
      </c>
      <c r="K3090" s="85">
        <v>5.9</v>
      </c>
      <c r="L3090" s="85">
        <v>408.7</v>
      </c>
      <c r="M3090" s="85">
        <v>8</v>
      </c>
      <c r="N3090" s="85">
        <v>442</v>
      </c>
      <c r="O3090" s="85">
        <v>23</v>
      </c>
      <c r="P3090" s="80"/>
      <c r="Q3090" s="85">
        <v>408.3</v>
      </c>
      <c r="R3090" s="85">
        <v>8</v>
      </c>
      <c r="S3090" s="79"/>
      <c r="T3090" s="80">
        <f t="shared" si="146"/>
        <v>-1.2478590653290977</v>
      </c>
      <c r="U3090" s="80">
        <f t="shared" si="147"/>
        <v>-8.1477856618546642</v>
      </c>
    </row>
    <row r="3091" spans="1:21">
      <c r="A3091" s="43" t="s">
        <v>3483</v>
      </c>
      <c r="B3091" s="44">
        <v>161.358734102802</v>
      </c>
      <c r="C3091" s="44">
        <v>3.31821553302261</v>
      </c>
      <c r="D3091" s="79"/>
      <c r="E3091" s="76">
        <v>15.617805039276</v>
      </c>
      <c r="F3091" s="76">
        <v>0.65662138647508494</v>
      </c>
      <c r="G3091" s="42">
        <v>5.6385725807874897E-2</v>
      </c>
      <c r="H3091" s="42">
        <v>1.88382431416066E-3</v>
      </c>
      <c r="I3091" s="76">
        <v>0.215588468461582</v>
      </c>
      <c r="J3091" s="85">
        <v>410.1</v>
      </c>
      <c r="K3091" s="85">
        <v>8.1</v>
      </c>
      <c r="L3091" s="85">
        <v>400.1</v>
      </c>
      <c r="M3091" s="85">
        <v>8.1999999999999993</v>
      </c>
      <c r="N3091" s="85">
        <v>467</v>
      </c>
      <c r="O3091" s="85">
        <v>37</v>
      </c>
      <c r="P3091" s="80"/>
      <c r="Q3091" s="85">
        <v>399.3</v>
      </c>
      <c r="R3091" s="85">
        <v>8.1</v>
      </c>
      <c r="S3091" s="79"/>
      <c r="T3091" s="80">
        <f t="shared" si="146"/>
        <v>-2.499375156210947</v>
      </c>
      <c r="U3091" s="80">
        <f t="shared" si="147"/>
        <v>-16.720819795051231</v>
      </c>
    </row>
    <row r="3092" spans="1:21">
      <c r="A3092" s="43" t="s">
        <v>3484</v>
      </c>
      <c r="B3092" s="44">
        <v>170.691358258089</v>
      </c>
      <c r="C3092" s="44">
        <v>2.0826811347680598</v>
      </c>
      <c r="D3092" s="79"/>
      <c r="E3092" s="76">
        <v>15.0690690303731</v>
      </c>
      <c r="F3092" s="76">
        <v>0.60106162872461499</v>
      </c>
      <c r="G3092" s="42">
        <v>5.4914678887913002E-2</v>
      </c>
      <c r="H3092" s="42">
        <v>2.0115374014250602E-3</v>
      </c>
      <c r="I3092" s="76">
        <v>0.50922438915547896</v>
      </c>
      <c r="J3092" s="85">
        <v>413.2</v>
      </c>
      <c r="K3092" s="85">
        <v>6.5</v>
      </c>
      <c r="L3092" s="85">
        <v>414.2</v>
      </c>
      <c r="M3092" s="85">
        <v>8</v>
      </c>
      <c r="N3092" s="85">
        <v>408</v>
      </c>
      <c r="O3092" s="85">
        <v>41</v>
      </c>
      <c r="P3092" s="80"/>
      <c r="Q3092" s="85">
        <v>414.3</v>
      </c>
      <c r="R3092" s="85">
        <v>8</v>
      </c>
      <c r="S3092" s="79"/>
      <c r="T3092" s="80">
        <f t="shared" si="146"/>
        <v>0.24142926122646063</v>
      </c>
      <c r="U3092" s="80">
        <f t="shared" si="147"/>
        <v>1.4968614196040533</v>
      </c>
    </row>
    <row r="3093" spans="1:21">
      <c r="A3093" s="43" t="s">
        <v>3318</v>
      </c>
      <c r="B3093" s="44">
        <v>3.5349017233742202</v>
      </c>
      <c r="C3093" s="44">
        <v>196.67766916001099</v>
      </c>
      <c r="D3093" s="75"/>
      <c r="E3093" s="76">
        <v>14.743003501356</v>
      </c>
      <c r="F3093" s="76">
        <v>0.505832474872011</v>
      </c>
      <c r="G3093" s="42">
        <v>5.3726530311196397E-2</v>
      </c>
      <c r="H3093" s="42">
        <v>2.23540005576757E-3</v>
      </c>
      <c r="I3093" s="76">
        <v>0.49571203141468201</v>
      </c>
      <c r="J3093" s="85">
        <v>413.2</v>
      </c>
      <c r="K3093" s="85">
        <v>6.6</v>
      </c>
      <c r="L3093" s="85">
        <v>423.1</v>
      </c>
      <c r="M3093" s="85">
        <v>7</v>
      </c>
      <c r="N3093" s="85">
        <v>359</v>
      </c>
      <c r="O3093" s="85">
        <v>47</v>
      </c>
      <c r="P3093" s="80"/>
      <c r="Q3093" s="85">
        <v>423.9</v>
      </c>
      <c r="R3093" s="85">
        <v>7</v>
      </c>
      <c r="S3093" s="79"/>
      <c r="T3093" s="80">
        <f t="shared" si="146"/>
        <v>2.3398723705979751</v>
      </c>
      <c r="U3093" s="80">
        <f t="shared" si="147"/>
        <v>15.15008272276058</v>
      </c>
    </row>
    <row r="3094" spans="1:21">
      <c r="A3094" s="43" t="s">
        <v>3336</v>
      </c>
      <c r="B3094" s="44">
        <v>3.7265087683389</v>
      </c>
      <c r="C3094" s="44">
        <v>447.86639729394699</v>
      </c>
      <c r="D3094" s="75"/>
      <c r="E3094" s="76">
        <v>14.952253180614299</v>
      </c>
      <c r="F3094" s="76">
        <v>0.45436816793992402</v>
      </c>
      <c r="G3094" s="42">
        <v>5.5829642038343501E-2</v>
      </c>
      <c r="H3094" s="42">
        <v>1.2688926018971499E-3</v>
      </c>
      <c r="I3094" s="76">
        <v>0.25477921932073</v>
      </c>
      <c r="J3094" s="85">
        <v>421.5</v>
      </c>
      <c r="K3094" s="85">
        <v>5.7</v>
      </c>
      <c r="L3094" s="85">
        <v>417.3</v>
      </c>
      <c r="M3094" s="85">
        <v>6.1</v>
      </c>
      <c r="N3094" s="85">
        <v>445</v>
      </c>
      <c r="O3094" s="85">
        <v>25</v>
      </c>
      <c r="P3094" s="80"/>
      <c r="Q3094" s="85">
        <v>417</v>
      </c>
      <c r="R3094" s="85">
        <v>6.1</v>
      </c>
      <c r="S3094" s="79"/>
      <c r="T3094" s="80">
        <f t="shared" si="146"/>
        <v>-1.0064701653486674</v>
      </c>
      <c r="U3094" s="80">
        <f t="shared" si="147"/>
        <v>-6.6379103762281302</v>
      </c>
    </row>
    <row r="3095" spans="1:21">
      <c r="A3095" s="43" t="s">
        <v>3485</v>
      </c>
      <c r="B3095" s="44">
        <v>173.394992721856</v>
      </c>
      <c r="C3095" s="44">
        <v>2.1035478109733998</v>
      </c>
      <c r="D3095" s="79"/>
      <c r="E3095" s="76">
        <v>15.3961005980485</v>
      </c>
      <c r="F3095" s="76">
        <v>0.68120021281485099</v>
      </c>
      <c r="G3095" s="42">
        <v>5.4379366451915101E-2</v>
      </c>
      <c r="H3095" s="42">
        <v>1.74145527556581E-3</v>
      </c>
      <c r="I3095" s="76">
        <v>0.15810218828598499</v>
      </c>
      <c r="J3095" s="85">
        <v>402.7</v>
      </c>
      <c r="K3095" s="85">
        <v>8.4</v>
      </c>
      <c r="L3095" s="85">
        <v>405.7</v>
      </c>
      <c r="M3095" s="85">
        <v>8.6999999999999993</v>
      </c>
      <c r="N3095" s="85">
        <v>386</v>
      </c>
      <c r="O3095" s="85">
        <v>36</v>
      </c>
      <c r="P3095" s="80"/>
      <c r="Q3095" s="85">
        <v>405.9</v>
      </c>
      <c r="R3095" s="85">
        <v>8.6999999999999993</v>
      </c>
      <c r="S3095" s="79"/>
      <c r="T3095" s="80">
        <f t="shared" si="146"/>
        <v>0.7394626571358146</v>
      </c>
      <c r="U3095" s="80">
        <f t="shared" si="147"/>
        <v>4.8558047818585139</v>
      </c>
    </row>
    <row r="3096" spans="1:21">
      <c r="A3096" s="43" t="s">
        <v>3486</v>
      </c>
      <c r="B3096" s="81">
        <v>196.41066981722901</v>
      </c>
      <c r="C3096" s="81">
        <v>1.8267750619109899</v>
      </c>
      <c r="D3096" s="82"/>
      <c r="E3096" s="83">
        <v>14.9666009305645</v>
      </c>
      <c r="F3096" s="83">
        <v>0.76211079458564901</v>
      </c>
      <c r="G3096" s="84">
        <v>5.6627311198661399E-2</v>
      </c>
      <c r="H3096" s="84">
        <v>2.74688011345104E-3</v>
      </c>
      <c r="I3096" s="83">
        <v>0.46589123787759001</v>
      </c>
      <c r="J3096" s="87">
        <v>426.12</v>
      </c>
      <c r="K3096" s="87">
        <v>8.9499999999999993</v>
      </c>
      <c r="L3096" s="87">
        <v>416.9</v>
      </c>
      <c r="M3096" s="87">
        <v>10.3</v>
      </c>
      <c r="N3096" s="87">
        <v>476.1</v>
      </c>
      <c r="O3096" s="87">
        <v>53.6</v>
      </c>
      <c r="P3096" s="80"/>
      <c r="Q3096" s="87">
        <v>416.2</v>
      </c>
      <c r="R3096" s="87">
        <v>10.3</v>
      </c>
      <c r="S3096" s="79"/>
      <c r="T3096" s="80">
        <f t="shared" si="146"/>
        <v>-2.2115615255457013</v>
      </c>
      <c r="U3096" s="80">
        <f t="shared" si="147"/>
        <v>-14.200047973135055</v>
      </c>
    </row>
    <row r="3097" spans="1:21">
      <c r="A3097" s="43" t="s">
        <v>3487</v>
      </c>
      <c r="B3097" s="44">
        <v>216.96900841027301</v>
      </c>
      <c r="C3097" s="44">
        <v>1.8563265546804</v>
      </c>
      <c r="D3097" s="75"/>
      <c r="E3097" s="76">
        <v>15.1773961153614</v>
      </c>
      <c r="F3097" s="76">
        <v>0.669521427049387</v>
      </c>
      <c r="G3097" s="42">
        <v>5.4155009437114203E-2</v>
      </c>
      <c r="H3097" s="42">
        <v>4.9438314456680902E-3</v>
      </c>
      <c r="I3097" s="76">
        <v>0.47991611692087899</v>
      </c>
      <c r="J3097" s="85">
        <v>406.1</v>
      </c>
      <c r="K3097" s="85">
        <v>13.4</v>
      </c>
      <c r="L3097" s="85">
        <v>411.33</v>
      </c>
      <c r="M3097" s="85">
        <v>8.7899999999999991</v>
      </c>
      <c r="N3097" s="85">
        <v>376</v>
      </c>
      <c r="O3097" s="85">
        <v>103</v>
      </c>
      <c r="P3097" s="80"/>
      <c r="Q3097" s="85">
        <v>411.8</v>
      </c>
      <c r="R3097" s="85">
        <v>8.8000000000000007</v>
      </c>
      <c r="S3097" s="79"/>
      <c r="T3097" s="80">
        <f t="shared" si="146"/>
        <v>1.2714851822137849</v>
      </c>
      <c r="U3097" s="80">
        <f t="shared" si="147"/>
        <v>8.5892106094862974</v>
      </c>
    </row>
    <row r="3098" spans="1:21">
      <c r="A3098" s="43" t="s">
        <v>3488</v>
      </c>
      <c r="B3098" s="44">
        <v>224.57537476672499</v>
      </c>
      <c r="C3098" s="44">
        <v>2.0873950097357898</v>
      </c>
      <c r="D3098" s="75"/>
      <c r="E3098" s="76">
        <v>14.9395769891391</v>
      </c>
      <c r="F3098" s="76">
        <v>0.71364760686012796</v>
      </c>
      <c r="G3098" s="42">
        <v>5.2618518540913997E-2</v>
      </c>
      <c r="H3098" s="42">
        <v>4.1892352262745697E-3</v>
      </c>
      <c r="I3098" s="76">
        <v>0.37200864983563903</v>
      </c>
      <c r="J3098" s="85">
        <v>401.8</v>
      </c>
      <c r="K3098" s="85">
        <v>12.6</v>
      </c>
      <c r="L3098" s="85">
        <v>417.67</v>
      </c>
      <c r="M3098" s="85">
        <v>9.66</v>
      </c>
      <c r="N3098" s="85">
        <v>311.39999999999998</v>
      </c>
      <c r="O3098" s="85">
        <v>90.6</v>
      </c>
      <c r="P3098" s="80"/>
      <c r="Q3098" s="85">
        <v>419</v>
      </c>
      <c r="R3098" s="85">
        <v>9.6999999999999993</v>
      </c>
      <c r="S3098" s="79"/>
      <c r="T3098" s="80">
        <f t="shared" si="146"/>
        <v>3.7996504417362997</v>
      </c>
      <c r="U3098" s="80">
        <f t="shared" si="147"/>
        <v>25.443531975004198</v>
      </c>
    </row>
    <row r="3099" spans="1:21">
      <c r="A3099" s="43" t="s">
        <v>3489</v>
      </c>
      <c r="B3099" s="81">
        <v>226.87344423969401</v>
      </c>
      <c r="C3099" s="81">
        <v>1.9104322210231599</v>
      </c>
      <c r="D3099" s="82"/>
      <c r="E3099" s="83">
        <v>15.8088466693337</v>
      </c>
      <c r="F3099" s="83">
        <v>0.51985643253672698</v>
      </c>
      <c r="G3099" s="84">
        <v>5.5959165351965302E-2</v>
      </c>
      <c r="H3099" s="84">
        <v>1.9398018357200701E-3</v>
      </c>
      <c r="I3099" s="83">
        <v>0.56557312788703595</v>
      </c>
      <c r="J3099" s="87">
        <v>403.44</v>
      </c>
      <c r="K3099" s="87">
        <v>5.25</v>
      </c>
      <c r="L3099" s="87">
        <v>395.39</v>
      </c>
      <c r="M3099" s="87">
        <v>6.31</v>
      </c>
      <c r="N3099" s="87">
        <v>449.8</v>
      </c>
      <c r="O3099" s="87">
        <v>38.5</v>
      </c>
      <c r="P3099" s="80"/>
      <c r="Q3099" s="87">
        <v>394.75</v>
      </c>
      <c r="R3099" s="87">
        <v>6.3</v>
      </c>
      <c r="S3099" s="79"/>
      <c r="T3099" s="80">
        <f t="shared" si="146"/>
        <v>-2.0359644907559655</v>
      </c>
      <c r="U3099" s="80">
        <f t="shared" si="147"/>
        <v>-13.761096638761735</v>
      </c>
    </row>
    <row r="3100" spans="1:21">
      <c r="A3100" s="43" t="s">
        <v>3490</v>
      </c>
      <c r="B3100" s="44">
        <v>228.32658633548999</v>
      </c>
      <c r="C3100" s="44">
        <v>1.8347534633754199</v>
      </c>
      <c r="D3100" s="75"/>
      <c r="E3100" s="76">
        <v>15.7300800044644</v>
      </c>
      <c r="F3100" s="76">
        <v>0.71751174823143604</v>
      </c>
      <c r="G3100" s="42">
        <v>6.1145132619501899E-2</v>
      </c>
      <c r="H3100" s="42">
        <v>4.2276137314189704E-3</v>
      </c>
      <c r="I3100" s="76">
        <v>0.239999141935272</v>
      </c>
      <c r="J3100" s="85">
        <v>435.6</v>
      </c>
      <c r="K3100" s="85">
        <v>13</v>
      </c>
      <c r="L3100" s="85">
        <v>397.32</v>
      </c>
      <c r="M3100" s="85">
        <v>8.7899999999999991</v>
      </c>
      <c r="N3100" s="85">
        <v>643.4</v>
      </c>
      <c r="O3100" s="85">
        <v>74.3</v>
      </c>
      <c r="P3100" s="80"/>
      <c r="Q3100" s="85">
        <v>394.2</v>
      </c>
      <c r="R3100" s="85">
        <v>8.6999999999999993</v>
      </c>
      <c r="S3100" s="79"/>
      <c r="T3100" s="80">
        <f t="shared" si="146"/>
        <v>-9.6345514950166198</v>
      </c>
      <c r="U3100" s="80">
        <f t="shared" si="147"/>
        <v>-61.934964260545655</v>
      </c>
    </row>
    <row r="3101" spans="1:21">
      <c r="A3101" s="43" t="s">
        <v>3491</v>
      </c>
      <c r="B3101" s="44">
        <v>228.481470603264</v>
      </c>
      <c r="C3101" s="44">
        <v>1.7041514993854601</v>
      </c>
      <c r="D3101" s="75"/>
      <c r="E3101" s="76">
        <v>15.0374875629904</v>
      </c>
      <c r="F3101" s="76">
        <v>0.65085686578859003</v>
      </c>
      <c r="G3101" s="42">
        <v>5.8275129420152803E-2</v>
      </c>
      <c r="H3101" s="42">
        <v>4.0303283129566004E-3</v>
      </c>
      <c r="I3101" s="76">
        <v>0.37051553672118798</v>
      </c>
      <c r="J3101" s="85">
        <v>434.5</v>
      </c>
      <c r="K3101" s="85">
        <v>11.8</v>
      </c>
      <c r="L3101" s="85">
        <v>415.04</v>
      </c>
      <c r="M3101" s="85">
        <v>8.6999999999999993</v>
      </c>
      <c r="N3101" s="85">
        <v>539.1</v>
      </c>
      <c r="O3101" s="85">
        <v>75.599999999999994</v>
      </c>
      <c r="P3101" s="80"/>
      <c r="Q3101" s="85">
        <v>413.4</v>
      </c>
      <c r="R3101" s="85">
        <v>8.6999999999999993</v>
      </c>
      <c r="S3101" s="79"/>
      <c r="T3101" s="80">
        <f t="shared" si="146"/>
        <v>-4.688704703161136</v>
      </c>
      <c r="U3101" s="80">
        <f t="shared" si="147"/>
        <v>-29.891094834232845</v>
      </c>
    </row>
    <row r="3102" spans="1:21">
      <c r="A3102" s="43" t="s">
        <v>3492</v>
      </c>
      <c r="B3102" s="44">
        <v>228.61101432644901</v>
      </c>
      <c r="C3102" s="44">
        <v>1.9581450932199</v>
      </c>
      <c r="D3102" s="75"/>
      <c r="E3102" s="76">
        <v>16.069485786041501</v>
      </c>
      <c r="F3102" s="76">
        <v>0.684345293663562</v>
      </c>
      <c r="G3102" s="42">
        <v>5.6970385693851697E-2</v>
      </c>
      <c r="H3102" s="42">
        <v>2.9762590721581499E-3</v>
      </c>
      <c r="I3102" s="76">
        <v>0.25151989094817001</v>
      </c>
      <c r="J3102" s="85">
        <v>403.96</v>
      </c>
      <c r="K3102" s="85">
        <v>9.75</v>
      </c>
      <c r="L3102" s="85">
        <v>389.17</v>
      </c>
      <c r="M3102" s="85">
        <v>8.0399999999999991</v>
      </c>
      <c r="N3102" s="85">
        <v>489.4</v>
      </c>
      <c r="O3102" s="85">
        <v>57.6</v>
      </c>
      <c r="P3102" s="80"/>
      <c r="Q3102" s="85">
        <v>388</v>
      </c>
      <c r="R3102" s="85">
        <v>8</v>
      </c>
      <c r="S3102" s="79"/>
      <c r="T3102" s="80">
        <f t="shared" si="146"/>
        <v>-3.8003957139553313</v>
      </c>
      <c r="U3102" s="80">
        <f t="shared" si="147"/>
        <v>-25.75481152195697</v>
      </c>
    </row>
    <row r="3103" spans="1:21">
      <c r="A3103" s="43" t="s">
        <v>3493</v>
      </c>
      <c r="B3103" s="44">
        <v>238.75332925776399</v>
      </c>
      <c r="C3103" s="44">
        <v>1.78705377408374</v>
      </c>
      <c r="D3103" s="75"/>
      <c r="E3103" s="76">
        <v>15.4250346640328</v>
      </c>
      <c r="F3103" s="76">
        <v>0.63434785666364102</v>
      </c>
      <c r="G3103" s="42">
        <v>5.6388291518816303E-2</v>
      </c>
      <c r="H3103" s="42">
        <v>3.72175768998952E-3</v>
      </c>
      <c r="I3103" s="76">
        <v>0.60397524204387798</v>
      </c>
      <c r="J3103" s="85">
        <v>414.28</v>
      </c>
      <c r="K3103" s="85">
        <v>8.9499999999999993</v>
      </c>
      <c r="L3103" s="85">
        <v>404.93</v>
      </c>
      <c r="M3103" s="85">
        <v>8.07</v>
      </c>
      <c r="N3103" s="85">
        <v>466.7</v>
      </c>
      <c r="O3103" s="85">
        <v>73.099999999999994</v>
      </c>
      <c r="P3103" s="80"/>
      <c r="Q3103" s="85">
        <v>404.2</v>
      </c>
      <c r="R3103" s="85">
        <v>8.1</v>
      </c>
      <c r="S3103" s="79"/>
      <c r="T3103" s="80">
        <f t="shared" si="146"/>
        <v>-2.3090410688267022</v>
      </c>
      <c r="U3103" s="80">
        <f t="shared" si="147"/>
        <v>-15.254488430099025</v>
      </c>
    </row>
    <row r="3104" spans="1:21">
      <c r="A3104" s="43" t="s">
        <v>3494</v>
      </c>
      <c r="B3104" s="44">
        <v>240.29966093622701</v>
      </c>
      <c r="C3104" s="44">
        <v>1.99663886788249</v>
      </c>
      <c r="D3104" s="75"/>
      <c r="E3104" s="76">
        <v>16.201548792055601</v>
      </c>
      <c r="F3104" s="76">
        <v>0.54330272618820497</v>
      </c>
      <c r="G3104" s="42">
        <v>5.6530387929635002E-2</v>
      </c>
      <c r="H3104" s="42">
        <v>3.4462830338012401E-3</v>
      </c>
      <c r="I3104" s="76">
        <v>0.32366290019073402</v>
      </c>
      <c r="J3104" s="85">
        <v>398.67</v>
      </c>
      <c r="K3104" s="85">
        <v>9.7799999999999994</v>
      </c>
      <c r="L3104" s="85">
        <v>386.09</v>
      </c>
      <c r="M3104" s="85">
        <v>6.28</v>
      </c>
      <c r="N3104" s="85">
        <v>472.3</v>
      </c>
      <c r="O3104" s="85">
        <v>67.400000000000006</v>
      </c>
      <c r="P3104" s="80"/>
      <c r="Q3104" s="85">
        <v>385.09</v>
      </c>
      <c r="R3104" s="85">
        <v>6.27</v>
      </c>
      <c r="S3104" s="79"/>
      <c r="T3104" s="80">
        <f t="shared" si="146"/>
        <v>-3.2583076484757547</v>
      </c>
      <c r="U3104" s="80">
        <f t="shared" si="147"/>
        <v>-22.328990649848492</v>
      </c>
    </row>
    <row r="3105" spans="1:21">
      <c r="A3105" s="43" t="s">
        <v>3337</v>
      </c>
      <c r="B3105" s="44">
        <v>106.54500114931101</v>
      </c>
      <c r="C3105" s="44">
        <v>2.35500795313291</v>
      </c>
      <c r="D3105" s="79"/>
      <c r="E3105" s="76">
        <v>15.275388142576301</v>
      </c>
      <c r="F3105" s="76">
        <v>0.51070258385454503</v>
      </c>
      <c r="G3105" s="42">
        <v>5.4276615338773003E-2</v>
      </c>
      <c r="H3105" s="42">
        <v>2.43944694061499E-3</v>
      </c>
      <c r="I3105" s="76">
        <v>0.66518266507508395</v>
      </c>
      <c r="J3105" s="85">
        <v>404.7</v>
      </c>
      <c r="K3105" s="85">
        <v>5.6</v>
      </c>
      <c r="L3105" s="85">
        <v>408.8</v>
      </c>
      <c r="M3105" s="85">
        <v>6.6</v>
      </c>
      <c r="N3105" s="85">
        <v>382</v>
      </c>
      <c r="O3105" s="85">
        <v>51</v>
      </c>
      <c r="P3105" s="80"/>
      <c r="Q3105" s="85">
        <v>409.1</v>
      </c>
      <c r="R3105" s="85">
        <v>6.6</v>
      </c>
      <c r="S3105" s="79"/>
      <c r="T3105" s="80">
        <f t="shared" si="146"/>
        <v>1.0029354207436454</v>
      </c>
      <c r="U3105" s="80">
        <f t="shared" si="147"/>
        <v>6.5557729941291605</v>
      </c>
    </row>
    <row r="3106" spans="1:21">
      <c r="A3106" s="43" t="s">
        <v>3495</v>
      </c>
      <c r="B3106" s="81">
        <v>241.344584170715</v>
      </c>
      <c r="C3106" s="81">
        <v>3.6878254292699402</v>
      </c>
      <c r="D3106" s="82"/>
      <c r="E3106" s="83">
        <v>15.09867378593</v>
      </c>
      <c r="F3106" s="83">
        <v>0.59567800899943302</v>
      </c>
      <c r="G3106" s="84">
        <v>5.4859369362500299E-2</v>
      </c>
      <c r="H3106" s="84">
        <v>2.0021678232339602E-3</v>
      </c>
      <c r="I3106" s="83">
        <v>0.60586108445197795</v>
      </c>
      <c r="J3106" s="87">
        <v>412.21</v>
      </c>
      <c r="K3106" s="87">
        <v>5.73</v>
      </c>
      <c r="L3106" s="87">
        <v>413.41</v>
      </c>
      <c r="M3106" s="87">
        <v>7.9</v>
      </c>
      <c r="N3106" s="87">
        <v>405.5</v>
      </c>
      <c r="O3106" s="87">
        <v>40.799999999999997</v>
      </c>
      <c r="P3106" s="80"/>
      <c r="Q3106" s="87">
        <v>413.51</v>
      </c>
      <c r="R3106" s="87">
        <v>7.9</v>
      </c>
      <c r="S3106" s="79"/>
      <c r="T3106" s="80">
        <f t="shared" si="146"/>
        <v>0.29026874047556794</v>
      </c>
      <c r="U3106" s="80">
        <f t="shared" si="147"/>
        <v>1.9133547809680522</v>
      </c>
    </row>
    <row r="3107" spans="1:21">
      <c r="A3107" s="43" t="s">
        <v>3496</v>
      </c>
      <c r="B3107" s="44">
        <v>242.56382284204099</v>
      </c>
      <c r="C3107" s="44">
        <v>2.1006830894928599</v>
      </c>
      <c r="D3107" s="75"/>
      <c r="E3107" s="76">
        <v>14.4118654018668</v>
      </c>
      <c r="F3107" s="76">
        <v>0.52056075392505696</v>
      </c>
      <c r="G3107" s="42">
        <v>5.56093552716935E-2</v>
      </c>
      <c r="H3107" s="42">
        <v>3.14035028299035E-3</v>
      </c>
      <c r="I3107" s="76">
        <v>0.39457642666809201</v>
      </c>
      <c r="J3107" s="85">
        <v>432.99</v>
      </c>
      <c r="K3107" s="85">
        <v>9.4700000000000006</v>
      </c>
      <c r="L3107" s="85">
        <v>432.46</v>
      </c>
      <c r="M3107" s="85">
        <v>7.55</v>
      </c>
      <c r="N3107" s="85">
        <v>435.8</v>
      </c>
      <c r="O3107" s="85">
        <v>62.9</v>
      </c>
      <c r="P3107" s="80"/>
      <c r="Q3107" s="85">
        <v>432.42</v>
      </c>
      <c r="R3107" s="85">
        <v>7.55</v>
      </c>
      <c r="S3107" s="79"/>
      <c r="T3107" s="80">
        <f t="shared" si="146"/>
        <v>-0.12255468713870175</v>
      </c>
      <c r="U3107" s="80">
        <f t="shared" si="147"/>
        <v>-0.77232576423253763</v>
      </c>
    </row>
    <row r="3108" spans="1:21">
      <c r="A3108" s="43" t="s">
        <v>3497</v>
      </c>
      <c r="B3108" s="44">
        <v>262.13254423387099</v>
      </c>
      <c r="C3108" s="44">
        <v>1.9314891774529701</v>
      </c>
      <c r="D3108" s="75"/>
      <c r="E3108" s="76">
        <v>15.2188748918756</v>
      </c>
      <c r="F3108" s="76">
        <v>0.48207214576273499</v>
      </c>
      <c r="G3108" s="42">
        <v>5.5235295999324502E-2</v>
      </c>
      <c r="H3108" s="42">
        <v>2.6332182600502102E-3</v>
      </c>
      <c r="I3108" s="76">
        <v>0.49173553245166701</v>
      </c>
      <c r="J3108" s="85">
        <v>411.83</v>
      </c>
      <c r="K3108" s="85">
        <v>7.16</v>
      </c>
      <c r="L3108" s="85">
        <v>410.24</v>
      </c>
      <c r="M3108" s="85">
        <v>6.3</v>
      </c>
      <c r="N3108" s="85">
        <v>420.8</v>
      </c>
      <c r="O3108" s="85">
        <v>53.2</v>
      </c>
      <c r="P3108" s="80"/>
      <c r="Q3108" s="85">
        <v>410.12</v>
      </c>
      <c r="R3108" s="85">
        <v>6.29</v>
      </c>
      <c r="S3108" s="79"/>
      <c r="T3108" s="80">
        <f t="shared" si="146"/>
        <v>-0.3875780031201187</v>
      </c>
      <c r="U3108" s="80">
        <f t="shared" si="147"/>
        <v>-2.5741029641185653</v>
      </c>
    </row>
    <row r="3109" spans="1:21">
      <c r="A3109" s="43" t="s">
        <v>3498</v>
      </c>
      <c r="B3109" s="44">
        <v>273.74081582373702</v>
      </c>
      <c r="C3109" s="44">
        <v>1.9893918554709999</v>
      </c>
      <c r="D3109" s="75"/>
      <c r="E3109" s="76">
        <v>15.407696626133101</v>
      </c>
      <c r="F3109" s="76">
        <v>0.59263395933585805</v>
      </c>
      <c r="G3109" s="42">
        <v>5.4148051588805098E-2</v>
      </c>
      <c r="H3109" s="42">
        <v>3.43908801725972E-3</v>
      </c>
      <c r="I3109" s="76">
        <v>0.20642244735873799</v>
      </c>
      <c r="J3109" s="85">
        <v>401</v>
      </c>
      <c r="K3109" s="85">
        <v>11.1</v>
      </c>
      <c r="L3109" s="85">
        <v>405.37</v>
      </c>
      <c r="M3109" s="85">
        <v>7.56</v>
      </c>
      <c r="N3109" s="85">
        <v>376.2</v>
      </c>
      <c r="O3109" s="85">
        <v>71.5</v>
      </c>
      <c r="P3109" s="80"/>
      <c r="Q3109" s="85">
        <v>405.72</v>
      </c>
      <c r="R3109" s="85">
        <v>7.56</v>
      </c>
      <c r="S3109" s="79"/>
      <c r="T3109" s="80">
        <f t="shared" si="146"/>
        <v>1.078027481066681</v>
      </c>
      <c r="U3109" s="80">
        <f t="shared" si="147"/>
        <v>7.1958951081727838</v>
      </c>
    </row>
    <row r="3110" spans="1:21">
      <c r="A3110" s="43" t="s">
        <v>3499</v>
      </c>
      <c r="B3110" s="81">
        <v>274.18340447902</v>
      </c>
      <c r="C3110" s="81">
        <v>2.0902872319167498</v>
      </c>
      <c r="D3110" s="82"/>
      <c r="E3110" s="83">
        <v>16.206935613856</v>
      </c>
      <c r="F3110" s="83">
        <v>0.56604978258283201</v>
      </c>
      <c r="G3110" s="84">
        <v>5.5293901513452898E-2</v>
      </c>
      <c r="H3110" s="84">
        <v>2.68261946353999E-3</v>
      </c>
      <c r="I3110" s="83">
        <v>0.349806681498465</v>
      </c>
      <c r="J3110" s="87">
        <v>391.33</v>
      </c>
      <c r="K3110" s="87">
        <v>7.93</v>
      </c>
      <c r="L3110" s="87">
        <v>385.97</v>
      </c>
      <c r="M3110" s="87">
        <v>6.54</v>
      </c>
      <c r="N3110" s="87">
        <v>423.1</v>
      </c>
      <c r="O3110" s="87">
        <v>54.1</v>
      </c>
      <c r="P3110" s="80"/>
      <c r="Q3110" s="87">
        <v>385.54</v>
      </c>
      <c r="R3110" s="87">
        <v>6.54</v>
      </c>
      <c r="S3110" s="79"/>
      <c r="T3110" s="80">
        <f t="shared" si="146"/>
        <v>-1.3887089670181507</v>
      </c>
      <c r="U3110" s="80">
        <f t="shared" si="147"/>
        <v>-9.61991864652693</v>
      </c>
    </row>
    <row r="3111" spans="1:21">
      <c r="A3111" s="43" t="s">
        <v>3500</v>
      </c>
      <c r="B3111" s="44">
        <v>305.84997862590097</v>
      </c>
      <c r="C3111" s="44">
        <v>1.8905686921590401</v>
      </c>
      <c r="D3111" s="75"/>
      <c r="E3111" s="76">
        <v>15.172556617755401</v>
      </c>
      <c r="F3111" s="76">
        <v>0.56666927636047304</v>
      </c>
      <c r="G3111" s="42">
        <v>5.5922900678523201E-2</v>
      </c>
      <c r="H3111" s="42">
        <v>2.6551697882980698E-3</v>
      </c>
      <c r="I3111" s="76">
        <v>0.337134282654665</v>
      </c>
      <c r="J3111" s="85">
        <v>417.08</v>
      </c>
      <c r="K3111" s="85">
        <v>8.4700000000000006</v>
      </c>
      <c r="L3111" s="85">
        <v>411.46</v>
      </c>
      <c r="M3111" s="85">
        <v>7.44</v>
      </c>
      <c r="N3111" s="85">
        <v>448.3</v>
      </c>
      <c r="O3111" s="85">
        <v>52.7</v>
      </c>
      <c r="P3111" s="80"/>
      <c r="Q3111" s="85">
        <v>411</v>
      </c>
      <c r="R3111" s="85">
        <v>7.44</v>
      </c>
      <c r="S3111" s="79"/>
      <c r="T3111" s="80">
        <f t="shared" si="146"/>
        <v>-1.3658678850921122</v>
      </c>
      <c r="U3111" s="80">
        <f t="shared" si="147"/>
        <v>-8.9534827200700029</v>
      </c>
    </row>
    <row r="3112" spans="1:21">
      <c r="A3112" s="43" t="s">
        <v>3338</v>
      </c>
      <c r="B3112" s="44">
        <v>159.48482159512901</v>
      </c>
      <c r="C3112" s="44">
        <v>5.0876304518583</v>
      </c>
      <c r="D3112" s="79"/>
      <c r="E3112" s="76">
        <v>15.609716342067401</v>
      </c>
      <c r="F3112" s="76">
        <v>0.70396417946460699</v>
      </c>
      <c r="G3112" s="42">
        <v>5.5921417014481001E-2</v>
      </c>
      <c r="H3112" s="42">
        <v>1.9913267744947599E-3</v>
      </c>
      <c r="I3112" s="76">
        <v>0.39835159877229698</v>
      </c>
      <c r="J3112" s="85">
        <v>407.4</v>
      </c>
      <c r="K3112" s="85">
        <v>7.5</v>
      </c>
      <c r="L3112" s="85">
        <v>400.3</v>
      </c>
      <c r="M3112" s="85">
        <v>8.8000000000000007</v>
      </c>
      <c r="N3112" s="85">
        <v>448</v>
      </c>
      <c r="O3112" s="85">
        <v>40</v>
      </c>
      <c r="P3112" s="80"/>
      <c r="Q3112" s="85">
        <v>399.7</v>
      </c>
      <c r="R3112" s="85">
        <v>8.6999999999999993</v>
      </c>
      <c r="S3112" s="79"/>
      <c r="T3112" s="80">
        <f t="shared" si="146"/>
        <v>-1.7736697476892243</v>
      </c>
      <c r="U3112" s="80">
        <f t="shared" si="147"/>
        <v>-11.916062952785408</v>
      </c>
    </row>
    <row r="3113" spans="1:21">
      <c r="A3113" s="43" t="s">
        <v>3501</v>
      </c>
      <c r="B3113" s="44">
        <v>67.705594276811397</v>
      </c>
      <c r="C3113" s="44">
        <v>2.8423288028012199</v>
      </c>
      <c r="D3113" s="75"/>
      <c r="E3113" s="76">
        <v>15.224983973718601</v>
      </c>
      <c r="F3113" s="76">
        <v>0.60366382748014902</v>
      </c>
      <c r="G3113" s="42">
        <v>5.9400280589428298E-2</v>
      </c>
      <c r="H3113" s="42">
        <v>4.7768866942025203E-3</v>
      </c>
      <c r="I3113" s="76">
        <v>0.13676383273030299</v>
      </c>
      <c r="J3113" s="85">
        <v>436.9</v>
      </c>
      <c r="K3113" s="85">
        <v>15</v>
      </c>
      <c r="L3113" s="85">
        <v>410.09</v>
      </c>
      <c r="M3113" s="85">
        <v>7.88</v>
      </c>
      <c r="N3113" s="85">
        <v>580.79999999999995</v>
      </c>
      <c r="O3113" s="85">
        <v>87.3</v>
      </c>
      <c r="P3113" s="80"/>
      <c r="Q3113" s="85">
        <v>407.88</v>
      </c>
      <c r="R3113" s="85">
        <v>7.84</v>
      </c>
      <c r="S3113" s="79"/>
      <c r="T3113" s="80">
        <f t="shared" si="146"/>
        <v>-6.5375893096637325</v>
      </c>
      <c r="U3113" s="80">
        <f t="shared" si="147"/>
        <v>-41.627447633446316</v>
      </c>
    </row>
    <row r="3114" spans="1:21">
      <c r="A3114" s="43" t="s">
        <v>3502</v>
      </c>
      <c r="B3114" s="44">
        <v>85.9971465677325</v>
      </c>
      <c r="C3114" s="44">
        <v>2.3994730093174601</v>
      </c>
      <c r="D3114" s="75"/>
      <c r="E3114" s="76">
        <v>14.540269189389599</v>
      </c>
      <c r="F3114" s="76">
        <v>0.48146315464251999</v>
      </c>
      <c r="G3114" s="42">
        <v>5.1271858077807701E-2</v>
      </c>
      <c r="H3114" s="42">
        <v>4.0138680335495402E-3</v>
      </c>
      <c r="I3114" s="76">
        <v>0.34382751278583801</v>
      </c>
      <c r="J3114" s="85">
        <v>402.2</v>
      </c>
      <c r="K3114" s="85">
        <v>12.2</v>
      </c>
      <c r="L3114" s="85">
        <v>428.77</v>
      </c>
      <c r="M3114" s="85">
        <v>6.87</v>
      </c>
      <c r="N3114" s="85">
        <v>252</v>
      </c>
      <c r="O3114" s="85">
        <v>90</v>
      </c>
      <c r="P3114" s="80"/>
      <c r="Q3114" s="85">
        <v>430.93</v>
      </c>
      <c r="R3114" s="85">
        <v>6.9</v>
      </c>
      <c r="S3114" s="79"/>
      <c r="T3114" s="80">
        <f t="shared" si="146"/>
        <v>6.1967954847587272</v>
      </c>
      <c r="U3114" s="80">
        <f t="shared" si="147"/>
        <v>41.227231382792638</v>
      </c>
    </row>
    <row r="3115" spans="1:21">
      <c r="A3115" s="43" t="s">
        <v>3503</v>
      </c>
      <c r="B3115" s="44">
        <v>97.181095246753102</v>
      </c>
      <c r="C3115" s="44">
        <v>2.46230876105145</v>
      </c>
      <c r="D3115" s="75"/>
      <c r="E3115" s="76">
        <v>15.2231450612095</v>
      </c>
      <c r="F3115" s="76">
        <v>0.45401339703556398</v>
      </c>
      <c r="G3115" s="42">
        <v>5.47264101313217E-2</v>
      </c>
      <c r="H3115" s="42">
        <v>4.78103338299687E-3</v>
      </c>
      <c r="I3115" s="76">
        <v>0.15749706369204</v>
      </c>
      <c r="J3115" s="85">
        <v>408.6</v>
      </c>
      <c r="K3115" s="85">
        <v>14.8</v>
      </c>
      <c r="L3115" s="85">
        <v>410.13</v>
      </c>
      <c r="M3115" s="85">
        <v>5.93</v>
      </c>
      <c r="N3115" s="85">
        <v>400.1</v>
      </c>
      <c r="O3115" s="85">
        <v>97.9</v>
      </c>
      <c r="P3115" s="80"/>
      <c r="Q3115" s="85">
        <v>410.26</v>
      </c>
      <c r="R3115" s="85">
        <v>5.93</v>
      </c>
      <c r="S3115" s="79"/>
      <c r="T3115" s="80">
        <f t="shared" si="146"/>
        <v>0.37305244678515903</v>
      </c>
      <c r="U3115" s="80">
        <f t="shared" si="147"/>
        <v>2.4455660400360792</v>
      </c>
    </row>
    <row r="3116" spans="1:21">
      <c r="A3116" s="43" t="s">
        <v>3504</v>
      </c>
      <c r="B3116" s="44">
        <v>104.532880934598</v>
      </c>
      <c r="C3116" s="44">
        <v>2.2004065021956101</v>
      </c>
      <c r="D3116" s="75"/>
      <c r="E3116" s="76">
        <v>15.5561035637936</v>
      </c>
      <c r="F3116" s="76">
        <v>0.61630173412368805</v>
      </c>
      <c r="G3116" s="42">
        <v>5.6273601533683E-2</v>
      </c>
      <c r="H3116" s="42">
        <v>4.5505626547928902E-3</v>
      </c>
      <c r="I3116" s="76">
        <v>0.23280251779612099</v>
      </c>
      <c r="J3116" s="85">
        <v>410.7</v>
      </c>
      <c r="K3116" s="85">
        <v>13.7</v>
      </c>
      <c r="L3116" s="85">
        <v>401.62</v>
      </c>
      <c r="M3116" s="85">
        <v>7.71</v>
      </c>
      <c r="N3116" s="85">
        <v>462.2</v>
      </c>
      <c r="O3116" s="85">
        <v>89.6</v>
      </c>
      <c r="P3116" s="80"/>
      <c r="Q3116" s="85">
        <v>400.89</v>
      </c>
      <c r="R3116" s="85">
        <v>7.7</v>
      </c>
      <c r="S3116" s="79"/>
      <c r="T3116" s="80">
        <f t="shared" si="146"/>
        <v>-2.2608435834868743</v>
      </c>
      <c r="U3116" s="80">
        <f t="shared" si="147"/>
        <v>-15.083910163836459</v>
      </c>
    </row>
    <row r="3117" spans="1:21" ht="15.75">
      <c r="A3117" s="43" t="s">
        <v>3505</v>
      </c>
      <c r="B3117" s="36">
        <v>105.834971814998</v>
      </c>
      <c r="C3117" s="36">
        <v>1.70774895529475</v>
      </c>
      <c r="D3117" s="79"/>
      <c r="E3117" s="70">
        <v>14.590562946921301</v>
      </c>
      <c r="F3117" s="70">
        <v>0.35477162962322101</v>
      </c>
      <c r="G3117" s="45">
        <v>5.83735466905781E-2</v>
      </c>
      <c r="H3117" s="45">
        <v>1.4693448986685101E-3</v>
      </c>
      <c r="I3117" s="76">
        <v>9.5920672023523904E-2</v>
      </c>
      <c r="J3117" s="85">
        <v>445.88</v>
      </c>
      <c r="K3117" s="85">
        <v>6.01</v>
      </c>
      <c r="L3117" s="85">
        <v>427.34</v>
      </c>
      <c r="M3117" s="85">
        <v>5.03</v>
      </c>
      <c r="N3117" s="85">
        <v>542.70000000000005</v>
      </c>
      <c r="O3117" s="85">
        <v>27.5</v>
      </c>
      <c r="P3117" s="86"/>
      <c r="Q3117" s="85">
        <v>425.8</v>
      </c>
      <c r="R3117" s="85">
        <v>6</v>
      </c>
      <c r="S3117" s="79"/>
      <c r="T3117" s="80">
        <f t="shared" si="146"/>
        <v>-4.3384658585669538</v>
      </c>
      <c r="U3117" s="80">
        <f t="shared" si="147"/>
        <v>-26.994898675527701</v>
      </c>
    </row>
    <row r="3118" spans="1:21" ht="15.75">
      <c r="A3118" s="43" t="s">
        <v>3506</v>
      </c>
      <c r="B3118" s="36">
        <v>114.07663775594899</v>
      </c>
      <c r="C3118" s="36">
        <v>1.7003084696808199</v>
      </c>
      <c r="D3118" s="79"/>
      <c r="E3118" s="70">
        <v>14.418977225231499</v>
      </c>
      <c r="F3118" s="70">
        <v>0.46300485953151799</v>
      </c>
      <c r="G3118" s="45">
        <v>5.7291958948177797E-2</v>
      </c>
      <c r="H3118" s="45">
        <v>2.06193144372577E-3</v>
      </c>
      <c r="I3118" s="76">
        <v>0.36003415006777501</v>
      </c>
      <c r="J3118" s="85">
        <v>443.41</v>
      </c>
      <c r="K3118" s="85">
        <v>6.94</v>
      </c>
      <c r="L3118" s="85">
        <v>432.26</v>
      </c>
      <c r="M3118" s="85">
        <v>6.71</v>
      </c>
      <c r="N3118" s="85">
        <v>501.7</v>
      </c>
      <c r="O3118" s="85">
        <v>39.6</v>
      </c>
      <c r="P3118" s="86"/>
      <c r="Q3118" s="85">
        <v>431.3</v>
      </c>
      <c r="R3118" s="85">
        <v>6.9</v>
      </c>
      <c r="S3118" s="79"/>
      <c r="T3118" s="80">
        <f t="shared" si="146"/>
        <v>-2.5794660620922674</v>
      </c>
      <c r="U3118" s="80">
        <f t="shared" si="147"/>
        <v>-16.064405681765603</v>
      </c>
    </row>
    <row r="3119" spans="1:21">
      <c r="A3119" s="43" t="s">
        <v>3507</v>
      </c>
      <c r="B3119" s="44">
        <v>124.338182739318</v>
      </c>
      <c r="C3119" s="44">
        <v>2.3181477886583099</v>
      </c>
      <c r="D3119" s="75"/>
      <c r="E3119" s="76">
        <v>15.659638006270701</v>
      </c>
      <c r="F3119" s="76">
        <v>0.67688535502106195</v>
      </c>
      <c r="G3119" s="42">
        <v>5.6901137574755303E-2</v>
      </c>
      <c r="H3119" s="42">
        <v>3.86412774782261E-3</v>
      </c>
      <c r="I3119" s="76">
        <v>0.32800940692872899</v>
      </c>
      <c r="J3119" s="85">
        <v>412.2</v>
      </c>
      <c r="K3119" s="85">
        <v>11.4</v>
      </c>
      <c r="L3119" s="85">
        <v>399.05</v>
      </c>
      <c r="M3119" s="85">
        <v>8.36</v>
      </c>
      <c r="N3119" s="85">
        <v>486.7</v>
      </c>
      <c r="O3119" s="85">
        <v>74.900000000000006</v>
      </c>
      <c r="P3119" s="80"/>
      <c r="Q3119" s="85">
        <v>397.98</v>
      </c>
      <c r="R3119" s="85">
        <v>8.34</v>
      </c>
      <c r="S3119" s="79"/>
      <c r="T3119" s="80">
        <f t="shared" si="146"/>
        <v>-3.2953264002004703</v>
      </c>
      <c r="U3119" s="80">
        <f t="shared" si="147"/>
        <v>-21.96466608194461</v>
      </c>
    </row>
    <row r="3120" spans="1:21">
      <c r="A3120" s="43" t="s">
        <v>3508</v>
      </c>
      <c r="B3120" s="44">
        <v>125.818836167321</v>
      </c>
      <c r="C3120" s="44">
        <v>2.3002634627481102</v>
      </c>
      <c r="D3120" s="75"/>
      <c r="E3120" s="76">
        <v>15.1425994307405</v>
      </c>
      <c r="F3120" s="76">
        <v>0.47738848108123</v>
      </c>
      <c r="G3120" s="42">
        <v>5.4695855318388997E-2</v>
      </c>
      <c r="H3120" s="42">
        <v>3.62156253871286E-3</v>
      </c>
      <c r="I3120" s="76">
        <v>0.25646899166223802</v>
      </c>
      <c r="J3120" s="85">
        <v>410.2</v>
      </c>
      <c r="K3120" s="85">
        <v>11.1</v>
      </c>
      <c r="L3120" s="85">
        <v>412.25</v>
      </c>
      <c r="M3120" s="85">
        <v>6.29</v>
      </c>
      <c r="N3120" s="85">
        <v>398.8</v>
      </c>
      <c r="O3120" s="85">
        <v>74.2</v>
      </c>
      <c r="P3120" s="80"/>
      <c r="Q3120" s="85">
        <v>412.41</v>
      </c>
      <c r="R3120" s="85">
        <v>6.3</v>
      </c>
      <c r="S3120" s="79"/>
      <c r="T3120" s="80">
        <f t="shared" si="146"/>
        <v>0.49727107337780746</v>
      </c>
      <c r="U3120" s="80">
        <f t="shared" si="147"/>
        <v>3.2625833838690088</v>
      </c>
    </row>
    <row r="3121" spans="1:21" ht="15.75">
      <c r="A3121" s="43" t="s">
        <v>3509</v>
      </c>
      <c r="B3121" s="36">
        <v>130.11783293848299</v>
      </c>
      <c r="C3121" s="36">
        <v>1.7745761686736501</v>
      </c>
      <c r="D3121" s="79"/>
      <c r="E3121" s="70">
        <v>14.1663261883565</v>
      </c>
      <c r="F3121" s="70">
        <v>0.47862234833877698</v>
      </c>
      <c r="G3121" s="45">
        <v>5.6347471366345402E-2</v>
      </c>
      <c r="H3121" s="45">
        <v>1.8552563200609101E-3</v>
      </c>
      <c r="I3121" s="76">
        <v>0.29338125536606502</v>
      </c>
      <c r="J3121" s="85">
        <v>443.82</v>
      </c>
      <c r="K3121" s="85">
        <v>7.14</v>
      </c>
      <c r="L3121" s="85">
        <v>439.71</v>
      </c>
      <c r="M3121" s="85">
        <v>7.18</v>
      </c>
      <c r="N3121" s="85">
        <v>465.2</v>
      </c>
      <c r="O3121" s="85">
        <v>36.6</v>
      </c>
      <c r="P3121" s="86"/>
      <c r="Q3121" s="85">
        <v>439.4</v>
      </c>
      <c r="R3121" s="85">
        <v>7.1</v>
      </c>
      <c r="S3121" s="79"/>
      <c r="T3121" s="80">
        <f t="shared" si="146"/>
        <v>-0.93470696595483704</v>
      </c>
      <c r="U3121" s="80">
        <f t="shared" si="147"/>
        <v>-5.7970025698756018</v>
      </c>
    </row>
    <row r="3122" spans="1:21">
      <c r="A3122" s="43" t="s">
        <v>3339</v>
      </c>
      <c r="B3122" s="44">
        <v>173.174845759352</v>
      </c>
      <c r="C3122" s="44">
        <v>4.4498904501291499</v>
      </c>
      <c r="D3122" s="75"/>
      <c r="E3122" s="76">
        <v>15.1148026054155</v>
      </c>
      <c r="F3122" s="76">
        <v>0.188008968619922</v>
      </c>
      <c r="G3122" s="42">
        <v>5.6181133316029898E-2</v>
      </c>
      <c r="H3122" s="42">
        <v>1.1062927276062201E-3</v>
      </c>
      <c r="I3122" s="76">
        <v>0.16661405053509601</v>
      </c>
      <c r="J3122" s="85">
        <v>420</v>
      </c>
      <c r="K3122" s="85">
        <v>3.7</v>
      </c>
      <c r="L3122" s="85">
        <v>413</v>
      </c>
      <c r="M3122" s="85">
        <v>2.5</v>
      </c>
      <c r="N3122" s="85">
        <v>459</v>
      </c>
      <c r="O3122" s="85">
        <v>22</v>
      </c>
      <c r="P3122" s="80"/>
      <c r="Q3122" s="85">
        <v>412.4</v>
      </c>
      <c r="R3122" s="85">
        <v>2.5</v>
      </c>
      <c r="S3122" s="79"/>
      <c r="T3122" s="80">
        <f t="shared" si="146"/>
        <v>-1.6949152542372881</v>
      </c>
      <c r="U3122" s="80">
        <f t="shared" si="147"/>
        <v>-11.138014527845035</v>
      </c>
    </row>
    <row r="3123" spans="1:21">
      <c r="A3123" s="43" t="s">
        <v>3510</v>
      </c>
      <c r="B3123" s="36">
        <v>145.87217185717699</v>
      </c>
      <c r="C3123" s="36">
        <v>1.71291369892551</v>
      </c>
      <c r="D3123" s="79"/>
      <c r="E3123" s="70">
        <v>14.6164952406365</v>
      </c>
      <c r="F3123" s="70">
        <v>0.54037420420992099</v>
      </c>
      <c r="G3123" s="45">
        <v>5.6141207692024103E-2</v>
      </c>
      <c r="H3123" s="45">
        <v>1.9135659073937401E-3</v>
      </c>
      <c r="I3123" s="76">
        <v>0.14285349236961001</v>
      </c>
      <c r="J3123" s="85">
        <v>431.37</v>
      </c>
      <c r="K3123" s="85">
        <v>8.18</v>
      </c>
      <c r="L3123" s="85">
        <v>426.6</v>
      </c>
      <c r="M3123" s="85">
        <v>7.63</v>
      </c>
      <c r="N3123" s="85">
        <v>456.9</v>
      </c>
      <c r="O3123" s="85">
        <v>37.700000000000003</v>
      </c>
      <c r="P3123" s="80"/>
      <c r="Q3123" s="85">
        <v>426.2</v>
      </c>
      <c r="R3123" s="85">
        <v>8.1999999999999993</v>
      </c>
      <c r="S3123" s="79"/>
      <c r="T3123" s="80">
        <f t="shared" si="146"/>
        <v>-1.1181434599156075</v>
      </c>
      <c r="U3123" s="80">
        <f t="shared" si="147"/>
        <v>-7.1026722925456989</v>
      </c>
    </row>
    <row r="3124" spans="1:21">
      <c r="A3124" s="43" t="s">
        <v>3511</v>
      </c>
      <c r="B3124" s="81">
        <v>165.17242642818599</v>
      </c>
      <c r="C3124" s="81">
        <v>2.3591306673473298</v>
      </c>
      <c r="D3124" s="82"/>
      <c r="E3124" s="83">
        <v>15.796773527754</v>
      </c>
      <c r="F3124" s="83">
        <v>0.72177006290482404</v>
      </c>
      <c r="G3124" s="84">
        <v>5.6383114362578098E-2</v>
      </c>
      <c r="H3124" s="84">
        <v>2.39546547804367E-3</v>
      </c>
      <c r="I3124" s="83">
        <v>0.45602672473616901</v>
      </c>
      <c r="J3124" s="87">
        <v>406.21</v>
      </c>
      <c r="K3124" s="87">
        <v>7.71</v>
      </c>
      <c r="L3124" s="87">
        <v>395.69</v>
      </c>
      <c r="M3124" s="87">
        <v>8.77</v>
      </c>
      <c r="N3124" s="87">
        <v>466.5</v>
      </c>
      <c r="O3124" s="87">
        <v>47</v>
      </c>
      <c r="P3124" s="80"/>
      <c r="Q3124" s="87">
        <v>394.84</v>
      </c>
      <c r="R3124" s="87">
        <v>8.75</v>
      </c>
      <c r="S3124" s="79"/>
      <c r="T3124" s="80">
        <f t="shared" si="146"/>
        <v>-2.6586469205691277</v>
      </c>
      <c r="U3124" s="80">
        <f t="shared" si="147"/>
        <v>-17.895322095579875</v>
      </c>
    </row>
    <row r="3125" spans="1:21">
      <c r="A3125" s="43" t="s">
        <v>3512</v>
      </c>
      <c r="B3125" s="44">
        <v>170.80848763084401</v>
      </c>
      <c r="C3125" s="44">
        <v>4.2090852286681297</v>
      </c>
      <c r="D3125" s="79"/>
      <c r="E3125" s="76">
        <v>14.8771356748565</v>
      </c>
      <c r="F3125" s="76">
        <v>0.60141041367960801</v>
      </c>
      <c r="G3125" s="42">
        <v>5.5153135034520198E-2</v>
      </c>
      <c r="H3125" s="42">
        <v>1.84093228199605E-3</v>
      </c>
      <c r="I3125" s="76">
        <v>0.497536366722309</v>
      </c>
      <c r="J3125" s="85">
        <v>419.1</v>
      </c>
      <c r="K3125" s="85">
        <v>6.4</v>
      </c>
      <c r="L3125" s="85">
        <v>419.4</v>
      </c>
      <c r="M3125" s="85">
        <v>8.1999999999999993</v>
      </c>
      <c r="N3125" s="85">
        <v>417</v>
      </c>
      <c r="O3125" s="85">
        <v>37</v>
      </c>
      <c r="P3125" s="80"/>
      <c r="Q3125" s="85">
        <v>419.4</v>
      </c>
      <c r="R3125" s="85">
        <v>8.1999999999999993</v>
      </c>
      <c r="S3125" s="79"/>
      <c r="T3125" s="80">
        <f t="shared" si="146"/>
        <v>7.153075822602635E-2</v>
      </c>
      <c r="U3125" s="80">
        <f t="shared" si="147"/>
        <v>0.57224606580829218</v>
      </c>
    </row>
    <row r="3126" spans="1:21">
      <c r="A3126" s="43" t="s">
        <v>3513</v>
      </c>
      <c r="B3126" s="81">
        <v>188.07526198708899</v>
      </c>
      <c r="C3126" s="81">
        <v>1.8905644216292501</v>
      </c>
      <c r="D3126" s="82"/>
      <c r="E3126" s="83">
        <v>15.7210786066077</v>
      </c>
      <c r="F3126" s="83">
        <v>0.58591383395600305</v>
      </c>
      <c r="G3126" s="84">
        <v>5.5777844073608002E-2</v>
      </c>
      <c r="H3126" s="84">
        <v>2.03501737420739E-3</v>
      </c>
      <c r="I3126" s="83">
        <v>0.52077190696386599</v>
      </c>
      <c r="J3126" s="87">
        <v>404.21</v>
      </c>
      <c r="K3126" s="87">
        <v>6.02</v>
      </c>
      <c r="L3126" s="87">
        <v>397.54</v>
      </c>
      <c r="M3126" s="87">
        <v>7.18</v>
      </c>
      <c r="N3126" s="87">
        <v>442.5</v>
      </c>
      <c r="O3126" s="87">
        <v>40.6</v>
      </c>
      <c r="P3126" s="80"/>
      <c r="Q3126" s="87">
        <v>397</v>
      </c>
      <c r="R3126" s="87">
        <v>7.17</v>
      </c>
      <c r="S3126" s="79"/>
      <c r="T3126" s="80">
        <f t="shared" si="146"/>
        <v>-1.6778185842933939</v>
      </c>
      <c r="U3126" s="80">
        <f t="shared" si="147"/>
        <v>-11.309553755596916</v>
      </c>
    </row>
    <row r="3127" spans="1:21">
      <c r="A3127" s="43" t="s">
        <v>3514</v>
      </c>
      <c r="B3127" s="44">
        <v>216.78696643461899</v>
      </c>
      <c r="C3127" s="44">
        <v>1.8241200727811699</v>
      </c>
      <c r="D3127" s="75"/>
      <c r="E3127" s="76">
        <v>15.2954489279181</v>
      </c>
      <c r="F3127" s="76">
        <v>0.53188703280190397</v>
      </c>
      <c r="G3127" s="42">
        <v>5.8745655021640399E-2</v>
      </c>
      <c r="H3127" s="42">
        <v>4.7423910159296399E-3</v>
      </c>
      <c r="I3127" s="76">
        <v>0.19854616887117699</v>
      </c>
      <c r="J3127" s="85">
        <v>431.4</v>
      </c>
      <c r="K3127" s="85">
        <v>14.3</v>
      </c>
      <c r="L3127" s="85">
        <v>408.25</v>
      </c>
      <c r="M3127" s="85">
        <v>6.88</v>
      </c>
      <c r="N3127" s="85">
        <v>556.70000000000005</v>
      </c>
      <c r="O3127" s="85">
        <v>88</v>
      </c>
      <c r="P3127" s="80"/>
      <c r="Q3127" s="85">
        <v>406.4</v>
      </c>
      <c r="R3127" s="85">
        <v>6.8</v>
      </c>
      <c r="S3127" s="79"/>
      <c r="T3127" s="80">
        <f t="shared" si="146"/>
        <v>-5.6705450091855427</v>
      </c>
      <c r="U3127" s="80">
        <f t="shared" si="147"/>
        <v>-36.362522963870184</v>
      </c>
    </row>
    <row r="3128" spans="1:21">
      <c r="A3128" s="43" t="s">
        <v>3515</v>
      </c>
      <c r="B3128" s="44">
        <v>222.06480577552799</v>
      </c>
      <c r="C3128" s="44">
        <v>1.94530934029825</v>
      </c>
      <c r="D3128" s="75"/>
      <c r="E3128" s="76">
        <v>14.963953022446001</v>
      </c>
      <c r="F3128" s="76">
        <v>0.78680491742780401</v>
      </c>
      <c r="G3128" s="42">
        <v>5.4542761707928898E-2</v>
      </c>
      <c r="H3128" s="42">
        <v>4.5469980150003499E-3</v>
      </c>
      <c r="I3128" s="76">
        <v>4.7873949110221199E-2</v>
      </c>
      <c r="J3128" s="85">
        <v>413.3</v>
      </c>
      <c r="K3128" s="85">
        <v>16.399999999999999</v>
      </c>
      <c r="L3128" s="85">
        <v>417</v>
      </c>
      <c r="M3128" s="85">
        <v>10.6</v>
      </c>
      <c r="N3128" s="85">
        <v>392.5</v>
      </c>
      <c r="O3128" s="85">
        <v>93.5</v>
      </c>
      <c r="P3128" s="80"/>
      <c r="Q3128" s="85">
        <v>417</v>
      </c>
      <c r="R3128" s="85">
        <v>11</v>
      </c>
      <c r="S3128" s="79"/>
      <c r="T3128" s="80">
        <f t="shared" si="146"/>
        <v>0.88729016786570458</v>
      </c>
      <c r="U3128" s="80">
        <f t="shared" si="147"/>
        <v>5.8752997601918464</v>
      </c>
    </row>
    <row r="3129" spans="1:21">
      <c r="A3129" s="43" t="s">
        <v>3516</v>
      </c>
      <c r="B3129" s="44">
        <v>222.17322958022899</v>
      </c>
      <c r="C3129" s="44">
        <v>2.2037933490611401</v>
      </c>
      <c r="D3129" s="75"/>
      <c r="E3129" s="76">
        <v>15.628816864573199</v>
      </c>
      <c r="F3129" s="76">
        <v>0.70739220956557103</v>
      </c>
      <c r="G3129" s="42">
        <v>5.6968447047158498E-2</v>
      </c>
      <c r="H3129" s="42">
        <v>4.7326417709675399E-3</v>
      </c>
      <c r="I3129" s="76">
        <v>4.90439035585312E-2</v>
      </c>
      <c r="J3129" s="85">
        <v>413.3</v>
      </c>
      <c r="K3129" s="85">
        <v>15.7</v>
      </c>
      <c r="L3129" s="85">
        <v>399.81</v>
      </c>
      <c r="M3129" s="85">
        <v>8.77</v>
      </c>
      <c r="N3129" s="85">
        <v>489.3</v>
      </c>
      <c r="O3129" s="85">
        <v>91.6</v>
      </c>
      <c r="P3129" s="80"/>
      <c r="Q3129" s="85">
        <v>398.7</v>
      </c>
      <c r="R3129" s="85">
        <v>8.8000000000000007</v>
      </c>
      <c r="S3129" s="79"/>
      <c r="T3129" s="80">
        <f t="shared" si="146"/>
        <v>-3.3741026987819236</v>
      </c>
      <c r="U3129" s="80">
        <f t="shared" si="147"/>
        <v>-22.383131987694156</v>
      </c>
    </row>
    <row r="3130" spans="1:21">
      <c r="A3130" s="43" t="s">
        <v>3517</v>
      </c>
      <c r="B3130" s="44">
        <v>224.24735967532001</v>
      </c>
      <c r="C3130" s="44">
        <v>1.7569290362566199</v>
      </c>
      <c r="D3130" s="75"/>
      <c r="E3130" s="76">
        <v>15.4327477137918</v>
      </c>
      <c r="F3130" s="76">
        <v>0.62302796733091603</v>
      </c>
      <c r="G3130" s="42">
        <v>5.7717017765480001E-2</v>
      </c>
      <c r="H3130" s="42">
        <v>3.7104389563775999E-3</v>
      </c>
      <c r="I3130" s="76">
        <v>0.29499864386831598</v>
      </c>
      <c r="J3130" s="85">
        <v>422.1</v>
      </c>
      <c r="K3130" s="85">
        <v>11.2</v>
      </c>
      <c r="L3130" s="85">
        <v>404.73</v>
      </c>
      <c r="M3130" s="85">
        <v>7.92</v>
      </c>
      <c r="N3130" s="85">
        <v>518</v>
      </c>
      <c r="O3130" s="85">
        <v>70.599999999999994</v>
      </c>
      <c r="P3130" s="80"/>
      <c r="Q3130" s="85">
        <v>403.3</v>
      </c>
      <c r="R3130" s="85">
        <v>7.9</v>
      </c>
      <c r="S3130" s="79"/>
      <c r="T3130" s="80">
        <f t="shared" si="146"/>
        <v>-4.291750055592618</v>
      </c>
      <c r="U3130" s="80">
        <f t="shared" si="147"/>
        <v>-27.986558940528251</v>
      </c>
    </row>
    <row r="3131" spans="1:21">
      <c r="A3131" s="43" t="s">
        <v>3518</v>
      </c>
      <c r="B3131" s="44">
        <v>235.74623207315</v>
      </c>
      <c r="C3131" s="44">
        <v>1.7723563513495599</v>
      </c>
      <c r="D3131" s="75"/>
      <c r="E3131" s="76">
        <v>15.0613561957512</v>
      </c>
      <c r="F3131" s="76">
        <v>0.64480384753809605</v>
      </c>
      <c r="G3131" s="42">
        <v>5.7412376352946298E-2</v>
      </c>
      <c r="H3131" s="42">
        <v>5.2466999540976703E-3</v>
      </c>
      <c r="I3131" s="76">
        <v>0.450823104586629</v>
      </c>
      <c r="J3131" s="85">
        <v>428.7</v>
      </c>
      <c r="K3131" s="85">
        <v>14.3</v>
      </c>
      <c r="L3131" s="85">
        <v>414.4</v>
      </c>
      <c r="M3131" s="85">
        <v>8.59</v>
      </c>
      <c r="N3131" s="85">
        <v>506</v>
      </c>
      <c r="O3131" s="85">
        <v>101</v>
      </c>
      <c r="P3131" s="80"/>
      <c r="Q3131" s="85">
        <v>413.2</v>
      </c>
      <c r="R3131" s="85">
        <v>8.6</v>
      </c>
      <c r="S3131" s="79"/>
      <c r="T3131" s="80">
        <f t="shared" si="146"/>
        <v>-3.4507722007722035</v>
      </c>
      <c r="U3131" s="80">
        <f t="shared" si="147"/>
        <v>-22.104247104247111</v>
      </c>
    </row>
    <row r="3132" spans="1:21">
      <c r="A3132" s="43" t="s">
        <v>3519</v>
      </c>
      <c r="B3132" s="81">
        <v>271.62984625099699</v>
      </c>
      <c r="C3132" s="81">
        <v>1.6864241215112501</v>
      </c>
      <c r="D3132" s="82"/>
      <c r="E3132" s="83">
        <v>14.1615629477367</v>
      </c>
      <c r="F3132" s="83">
        <v>0.59878755778495996</v>
      </c>
      <c r="G3132" s="84">
        <v>5.5794410206215103E-2</v>
      </c>
      <c r="H3132" s="84">
        <v>3.1252188771646299E-3</v>
      </c>
      <c r="I3132" s="83">
        <v>0.54709743215332496</v>
      </c>
      <c r="J3132" s="87">
        <v>440.39</v>
      </c>
      <c r="K3132" s="87">
        <v>8.6300000000000008</v>
      </c>
      <c r="L3132" s="87">
        <v>439.85</v>
      </c>
      <c r="M3132" s="87">
        <v>8.99</v>
      </c>
      <c r="N3132" s="87">
        <v>443.2</v>
      </c>
      <c r="O3132" s="87">
        <v>62.3</v>
      </c>
      <c r="P3132" s="80"/>
      <c r="Q3132" s="87">
        <v>439.81</v>
      </c>
      <c r="R3132" s="87">
        <v>8.99</v>
      </c>
      <c r="S3132" s="79"/>
      <c r="T3132" s="80">
        <f t="shared" si="146"/>
        <v>-0.12276912583834572</v>
      </c>
      <c r="U3132" s="80">
        <f t="shared" si="147"/>
        <v>-0.76162328066385487</v>
      </c>
    </row>
    <row r="3133" spans="1:21">
      <c r="A3133" s="43" t="s">
        <v>3340</v>
      </c>
      <c r="B3133" s="44">
        <v>201.023054384283</v>
      </c>
      <c r="C3133" s="44">
        <v>5.3136410412834598</v>
      </c>
      <c r="D3133" s="75"/>
      <c r="E3133" s="76">
        <v>15.231389085797</v>
      </c>
      <c r="F3133" s="76">
        <v>0.31973667092434899</v>
      </c>
      <c r="G3133" s="42">
        <v>5.5511298534991302E-2</v>
      </c>
      <c r="H3133" s="42">
        <v>1.3560875960528099E-3</v>
      </c>
      <c r="I3133" s="76">
        <v>0.19546497665097201</v>
      </c>
      <c r="J3133" s="85">
        <v>413.2</v>
      </c>
      <c r="K3133" s="85">
        <v>4.9000000000000004</v>
      </c>
      <c r="L3133" s="85">
        <v>409.9</v>
      </c>
      <c r="M3133" s="85">
        <v>4.2</v>
      </c>
      <c r="N3133" s="85">
        <v>432</v>
      </c>
      <c r="O3133" s="85">
        <v>27</v>
      </c>
      <c r="P3133" s="80"/>
      <c r="Q3133" s="85">
        <v>409.6</v>
      </c>
      <c r="R3133" s="85">
        <v>4.2</v>
      </c>
      <c r="S3133" s="79"/>
      <c r="T3133" s="80">
        <f t="shared" si="146"/>
        <v>-0.80507440839229361</v>
      </c>
      <c r="U3133" s="80">
        <f t="shared" si="147"/>
        <v>-5.3915589168089832</v>
      </c>
    </row>
    <row r="3134" spans="1:21">
      <c r="A3134" s="43" t="s">
        <v>3520</v>
      </c>
      <c r="B3134" s="44">
        <v>278.83025240142302</v>
      </c>
      <c r="C3134" s="44">
        <v>1.90026245741469</v>
      </c>
      <c r="D3134" s="75"/>
      <c r="E3134" s="76">
        <v>15.0622678528085</v>
      </c>
      <c r="F3134" s="76">
        <v>0.65174128329974301</v>
      </c>
      <c r="G3134" s="42">
        <v>5.391684469046E-2</v>
      </c>
      <c r="H3134" s="42">
        <v>3.0947409394902702E-3</v>
      </c>
      <c r="I3134" s="76">
        <v>0.413017809883309</v>
      </c>
      <c r="J3134" s="85">
        <v>407.18</v>
      </c>
      <c r="K3134" s="85">
        <v>9.36</v>
      </c>
      <c r="L3134" s="85">
        <v>414.38</v>
      </c>
      <c r="M3134" s="85">
        <v>8.68</v>
      </c>
      <c r="N3134" s="85">
        <v>366.6</v>
      </c>
      <c r="O3134" s="85">
        <v>64.7</v>
      </c>
      <c r="P3134" s="80"/>
      <c r="Q3134" s="85">
        <v>415</v>
      </c>
      <c r="R3134" s="85">
        <v>8.6999999999999993</v>
      </c>
      <c r="S3134" s="79"/>
      <c r="T3134" s="80">
        <f t="shared" ref="T3134:T3197" si="148">(L3134-J3134)/L3134*100</f>
        <v>1.7375355953472629</v>
      </c>
      <c r="U3134" s="80">
        <f t="shared" ref="U3134:U3197" si="149">(L3134-N3134)/L3134*100</f>
        <v>11.530479270235043</v>
      </c>
    </row>
    <row r="3135" spans="1:21">
      <c r="A3135" s="43" t="s">
        <v>3521</v>
      </c>
      <c r="B3135" s="81">
        <v>283.72132550898601</v>
      </c>
      <c r="C3135" s="81">
        <v>1.7121042230635599</v>
      </c>
      <c r="D3135" s="82"/>
      <c r="E3135" s="83">
        <v>14.18593395954</v>
      </c>
      <c r="F3135" s="83">
        <v>0.47741573436904999</v>
      </c>
      <c r="G3135" s="84">
        <v>5.5260487722691598E-2</v>
      </c>
      <c r="H3135" s="84">
        <v>1.60757928835364E-3</v>
      </c>
      <c r="I3135" s="83">
        <v>0.44250677956442602</v>
      </c>
      <c r="J3135" s="87">
        <v>436.35</v>
      </c>
      <c r="K3135" s="87">
        <v>5.92</v>
      </c>
      <c r="L3135" s="87">
        <v>439.12</v>
      </c>
      <c r="M3135" s="87">
        <v>7.14</v>
      </c>
      <c r="N3135" s="87">
        <v>421.8</v>
      </c>
      <c r="O3135" s="87">
        <v>32.5</v>
      </c>
      <c r="P3135" s="80"/>
      <c r="Q3135" s="87">
        <v>439.35</v>
      </c>
      <c r="R3135" s="87">
        <v>7.15</v>
      </c>
      <c r="S3135" s="79"/>
      <c r="T3135" s="80">
        <f t="shared" si="148"/>
        <v>0.630807068682816</v>
      </c>
      <c r="U3135" s="80">
        <f t="shared" si="149"/>
        <v>3.9442521406449242</v>
      </c>
    </row>
    <row r="3136" spans="1:21">
      <c r="A3136" s="43" t="s">
        <v>3522</v>
      </c>
      <c r="B3136" s="36">
        <v>101</v>
      </c>
      <c r="C3136" s="36">
        <v>2.5499999999999998</v>
      </c>
      <c r="D3136" s="79"/>
      <c r="E3136" s="70">
        <v>16.260159999999999</v>
      </c>
      <c r="F3136" s="70">
        <v>0.39658929999999998</v>
      </c>
      <c r="G3136" s="45">
        <v>5.4300000000000001E-2</v>
      </c>
      <c r="H3136" s="45">
        <v>1.6000000000000001E-3</v>
      </c>
      <c r="I3136" s="70">
        <v>0.36784</v>
      </c>
      <c r="J3136" s="85">
        <v>384.4</v>
      </c>
      <c r="K3136" s="85">
        <v>4.9000000000000004</v>
      </c>
      <c r="L3136" s="85">
        <v>384.7</v>
      </c>
      <c r="M3136" s="85">
        <v>4.5999999999999996</v>
      </c>
      <c r="N3136" s="85">
        <v>383</v>
      </c>
      <c r="O3136" s="85">
        <v>33</v>
      </c>
      <c r="P3136" s="80"/>
      <c r="Q3136" s="85">
        <v>384.8</v>
      </c>
      <c r="R3136" s="85">
        <v>4.5999999999999996</v>
      </c>
      <c r="S3136" s="79"/>
      <c r="T3136" s="80">
        <f t="shared" si="148"/>
        <v>7.798284377437259E-2</v>
      </c>
      <c r="U3136" s="80">
        <f t="shared" si="149"/>
        <v>0.44190278138809164</v>
      </c>
    </row>
    <row r="3137" spans="1:21">
      <c r="A3137" s="43" t="s">
        <v>3523</v>
      </c>
      <c r="B3137" s="36">
        <v>127.5</v>
      </c>
      <c r="C3137" s="36">
        <v>2.85</v>
      </c>
      <c r="D3137" s="79"/>
      <c r="E3137" s="76">
        <v>14.970059880239521</v>
      </c>
      <c r="F3137" s="76">
        <v>0.76194915558105347</v>
      </c>
      <c r="G3137" s="42">
        <v>5.3900000000000003E-2</v>
      </c>
      <c r="H3137" s="42">
        <v>2.3999999999999998E-3</v>
      </c>
      <c r="I3137" s="70" t="s">
        <v>26</v>
      </c>
      <c r="J3137" s="85">
        <v>409</v>
      </c>
      <c r="K3137" s="85">
        <v>11</v>
      </c>
      <c r="L3137" s="85">
        <v>417</v>
      </c>
      <c r="M3137" s="85">
        <v>10</v>
      </c>
      <c r="N3137" s="85">
        <v>366</v>
      </c>
      <c r="O3137" s="85">
        <v>50</v>
      </c>
      <c r="P3137" s="80"/>
      <c r="Q3137" s="85">
        <v>417</v>
      </c>
      <c r="R3137" s="85">
        <v>10</v>
      </c>
      <c r="S3137" s="79"/>
      <c r="T3137" s="80">
        <f t="shared" si="148"/>
        <v>1.9184652278177456</v>
      </c>
      <c r="U3137" s="80">
        <f t="shared" si="149"/>
        <v>12.23021582733813</v>
      </c>
    </row>
    <row r="3138" spans="1:21">
      <c r="A3138" s="43" t="s">
        <v>3524</v>
      </c>
      <c r="B3138" s="70" t="s">
        <v>26</v>
      </c>
      <c r="C3138" s="70" t="s">
        <v>26</v>
      </c>
      <c r="D3138" s="79"/>
      <c r="E3138" s="77">
        <v>15.060240963855421</v>
      </c>
      <c r="F3138" s="77">
        <v>0.68043257366816656</v>
      </c>
      <c r="G3138" s="74">
        <v>5.7599999999999998E-2</v>
      </c>
      <c r="H3138" s="74">
        <v>4.5999999999999999E-3</v>
      </c>
      <c r="I3138" s="70" t="s">
        <v>26</v>
      </c>
      <c r="J3138" s="85">
        <v>430</v>
      </c>
      <c r="K3138" s="85">
        <v>16</v>
      </c>
      <c r="L3138" s="85">
        <v>414.4</v>
      </c>
      <c r="M3138" s="85">
        <v>9.1</v>
      </c>
      <c r="N3138" s="85">
        <v>514</v>
      </c>
      <c r="O3138" s="85">
        <v>88</v>
      </c>
      <c r="P3138" s="80"/>
      <c r="Q3138" s="85">
        <v>413.2</v>
      </c>
      <c r="R3138" s="85">
        <v>9</v>
      </c>
      <c r="S3138" s="79"/>
      <c r="T3138" s="80">
        <f t="shared" si="148"/>
        <v>-3.7644787644787701</v>
      </c>
      <c r="U3138" s="80">
        <f t="shared" si="149"/>
        <v>-24.034749034749041</v>
      </c>
    </row>
    <row r="3139" spans="1:21">
      <c r="A3139" s="43" t="s">
        <v>3525</v>
      </c>
      <c r="B3139" s="70" t="s">
        <v>26</v>
      </c>
      <c r="C3139" s="70" t="s">
        <v>26</v>
      </c>
      <c r="D3139" s="79"/>
      <c r="E3139" s="77">
        <v>15.290519877675841</v>
      </c>
      <c r="F3139" s="77">
        <v>0.51435999588512005</v>
      </c>
      <c r="G3139" s="74">
        <v>5.4300000000000001E-2</v>
      </c>
      <c r="H3139" s="74">
        <v>1.6999999999999999E-3</v>
      </c>
      <c r="I3139" s="70" t="s">
        <v>26</v>
      </c>
      <c r="J3139" s="85">
        <v>404.5</v>
      </c>
      <c r="K3139" s="85">
        <v>7.7</v>
      </c>
      <c r="L3139" s="85">
        <v>408.4</v>
      </c>
      <c r="M3139" s="85">
        <v>6.7</v>
      </c>
      <c r="N3139" s="85">
        <v>383</v>
      </c>
      <c r="O3139" s="85">
        <v>35</v>
      </c>
      <c r="P3139" s="80"/>
      <c r="Q3139" s="85">
        <v>408.7</v>
      </c>
      <c r="R3139" s="85">
        <v>6.7</v>
      </c>
      <c r="S3139" s="79"/>
      <c r="T3139" s="80">
        <f t="shared" si="148"/>
        <v>0.95494613124387295</v>
      </c>
      <c r="U3139" s="80">
        <f t="shared" si="149"/>
        <v>6.2193927522037162</v>
      </c>
    </row>
    <row r="3140" spans="1:21">
      <c r="A3140" s="43" t="s">
        <v>3526</v>
      </c>
      <c r="B3140" s="70" t="s">
        <v>26</v>
      </c>
      <c r="C3140" s="70" t="s">
        <v>26</v>
      </c>
      <c r="D3140" s="79"/>
      <c r="E3140" s="77">
        <v>14.184397163120568</v>
      </c>
      <c r="F3140" s="77">
        <v>0.70418993008399999</v>
      </c>
      <c r="G3140" s="74">
        <v>5.7599999999999998E-2</v>
      </c>
      <c r="H3140" s="74">
        <v>3.3999999999999998E-3</v>
      </c>
      <c r="I3140" s="70" t="s">
        <v>26</v>
      </c>
      <c r="J3140" s="85">
        <v>451</v>
      </c>
      <c r="K3140" s="85">
        <v>14</v>
      </c>
      <c r="L3140" s="85">
        <v>439</v>
      </c>
      <c r="M3140" s="85">
        <v>11</v>
      </c>
      <c r="N3140" s="85">
        <v>514</v>
      </c>
      <c r="O3140" s="85">
        <v>65</v>
      </c>
      <c r="P3140" s="80"/>
      <c r="Q3140" s="85">
        <v>438</v>
      </c>
      <c r="R3140" s="85">
        <v>11</v>
      </c>
      <c r="S3140" s="79"/>
      <c r="T3140" s="80">
        <f t="shared" si="148"/>
        <v>-2.7334851936218678</v>
      </c>
      <c r="U3140" s="80">
        <f t="shared" si="149"/>
        <v>-17.084282460136674</v>
      </c>
    </row>
    <row r="3141" spans="1:21">
      <c r="A3141" s="43" t="s">
        <v>3527</v>
      </c>
      <c r="B3141" s="70" t="s">
        <v>26</v>
      </c>
      <c r="C3141" s="70" t="s">
        <v>26</v>
      </c>
      <c r="D3141" s="79"/>
      <c r="E3141" s="77">
        <v>14.947683109118087</v>
      </c>
      <c r="F3141" s="77">
        <v>0.6926430140249038</v>
      </c>
      <c r="G3141" s="74">
        <v>5.4899999999999997E-2</v>
      </c>
      <c r="H3141" s="74">
        <v>2.8999999999999998E-3</v>
      </c>
      <c r="I3141" s="70" t="s">
        <v>26</v>
      </c>
      <c r="J3141" s="85">
        <v>416</v>
      </c>
      <c r="K3141" s="85">
        <v>12</v>
      </c>
      <c r="L3141" s="85">
        <v>417.5</v>
      </c>
      <c r="M3141" s="85">
        <v>9.4</v>
      </c>
      <c r="N3141" s="85">
        <v>407</v>
      </c>
      <c r="O3141" s="85">
        <v>59</v>
      </c>
      <c r="P3141" s="80"/>
      <c r="Q3141" s="85">
        <v>417.6</v>
      </c>
      <c r="R3141" s="85">
        <v>9.4</v>
      </c>
      <c r="S3141" s="79"/>
      <c r="T3141" s="80">
        <f t="shared" si="148"/>
        <v>0.3592814371257485</v>
      </c>
      <c r="U3141" s="80">
        <f t="shared" si="149"/>
        <v>2.5149700598802394</v>
      </c>
    </row>
    <row r="3142" spans="1:21">
      <c r="A3142" s="43" t="s">
        <v>3528</v>
      </c>
      <c r="B3142" s="36">
        <v>128.80000000000001</v>
      </c>
      <c r="C3142" s="36">
        <v>2.57</v>
      </c>
      <c r="D3142" s="79"/>
      <c r="E3142" s="70">
        <v>16.077169999999999</v>
      </c>
      <c r="F3142" s="70">
        <v>0.33601799999999998</v>
      </c>
      <c r="G3142" s="45">
        <v>5.4399999999999997E-2</v>
      </c>
      <c r="H3142" s="45">
        <v>1.6999999999999999E-3</v>
      </c>
      <c r="I3142" s="70">
        <v>5.8373000000000001E-2</v>
      </c>
      <c r="J3142" s="85">
        <v>388.7</v>
      </c>
      <c r="K3142" s="85">
        <v>5.9</v>
      </c>
      <c r="L3142" s="85">
        <v>389</v>
      </c>
      <c r="M3142" s="85">
        <v>3.9</v>
      </c>
      <c r="N3142" s="85">
        <v>387</v>
      </c>
      <c r="O3142" s="85">
        <v>35</v>
      </c>
      <c r="P3142" s="80"/>
      <c r="Q3142" s="85">
        <v>389</v>
      </c>
      <c r="R3142" s="85">
        <v>3.9</v>
      </c>
      <c r="S3142" s="79"/>
      <c r="T3142" s="80">
        <f t="shared" si="148"/>
        <v>7.7120822622110896E-2</v>
      </c>
      <c r="U3142" s="80">
        <f t="shared" si="149"/>
        <v>0.51413881748071977</v>
      </c>
    </row>
    <row r="3143" spans="1:21">
      <c r="A3143" s="43" t="s">
        <v>3529</v>
      </c>
      <c r="B3143" s="36">
        <v>502</v>
      </c>
      <c r="C3143" s="36">
        <v>1.5960000000000001</v>
      </c>
      <c r="D3143" s="79"/>
      <c r="E3143" s="76">
        <v>16.155088852988694</v>
      </c>
      <c r="F3143" s="76">
        <v>0.99175020422224636</v>
      </c>
      <c r="G3143" s="42">
        <v>5.5599999999999997E-2</v>
      </c>
      <c r="H3143" s="42">
        <v>3.0000000000000001E-3</v>
      </c>
      <c r="I3143" s="70" t="s">
        <v>26</v>
      </c>
      <c r="J3143" s="85">
        <v>394</v>
      </c>
      <c r="K3143" s="85">
        <v>13</v>
      </c>
      <c r="L3143" s="85">
        <v>387</v>
      </c>
      <c r="M3143" s="85">
        <v>12</v>
      </c>
      <c r="N3143" s="85">
        <v>435</v>
      </c>
      <c r="O3143" s="85">
        <v>60</v>
      </c>
      <c r="P3143" s="80"/>
      <c r="Q3143" s="85">
        <v>387</v>
      </c>
      <c r="R3143" s="85">
        <v>12</v>
      </c>
      <c r="S3143" s="79"/>
      <c r="T3143" s="80">
        <f t="shared" si="148"/>
        <v>-1.8087855297157622</v>
      </c>
      <c r="U3143" s="80">
        <f t="shared" si="149"/>
        <v>-12.403100775193799</v>
      </c>
    </row>
    <row r="3144" spans="1:21">
      <c r="A3144" s="43" t="s">
        <v>3341</v>
      </c>
      <c r="B3144" s="44">
        <v>204.74384745312</v>
      </c>
      <c r="C3144" s="44">
        <v>5.4042065705350097</v>
      </c>
      <c r="D3144" s="75"/>
      <c r="E3144" s="76">
        <v>15.5934533232808</v>
      </c>
      <c r="F3144" s="76">
        <v>0.242369904669618</v>
      </c>
      <c r="G3144" s="42">
        <v>5.5477687019494203E-2</v>
      </c>
      <c r="H3144" s="42">
        <v>1.1144274487393301E-3</v>
      </c>
      <c r="I3144" s="76">
        <v>0.11412639202409899</v>
      </c>
      <c r="J3144" s="85">
        <v>405.1</v>
      </c>
      <c r="K3144" s="85">
        <v>4</v>
      </c>
      <c r="L3144" s="85">
        <v>400.7</v>
      </c>
      <c r="M3144" s="85">
        <v>3</v>
      </c>
      <c r="N3144" s="85">
        <v>431</v>
      </c>
      <c r="O3144" s="85">
        <v>22</v>
      </c>
      <c r="P3144" s="80"/>
      <c r="Q3144" s="85">
        <v>400.3</v>
      </c>
      <c r="R3144" s="85">
        <v>3</v>
      </c>
      <c r="S3144" s="79"/>
      <c r="T3144" s="80">
        <f t="shared" si="148"/>
        <v>-1.0980783628649948</v>
      </c>
      <c r="U3144" s="80">
        <f t="shared" si="149"/>
        <v>-7.5617669079111591</v>
      </c>
    </row>
    <row r="3145" spans="1:21">
      <c r="A3145" s="43" t="s">
        <v>3530</v>
      </c>
      <c r="B3145" s="70" t="s">
        <v>26</v>
      </c>
      <c r="C3145" s="70" t="s">
        <v>26</v>
      </c>
      <c r="D3145" s="79"/>
      <c r="E3145" s="77">
        <v>15.060240963855421</v>
      </c>
      <c r="F3145" s="77">
        <v>0.88456234576861648</v>
      </c>
      <c r="G3145" s="74">
        <v>5.6099999999999997E-2</v>
      </c>
      <c r="H3145" s="74">
        <v>1.8E-3</v>
      </c>
      <c r="I3145" s="70" t="s">
        <v>26</v>
      </c>
      <c r="J3145" s="85">
        <v>421</v>
      </c>
      <c r="K3145" s="85">
        <v>12</v>
      </c>
      <c r="L3145" s="85">
        <v>414</v>
      </c>
      <c r="M3145" s="85">
        <v>12</v>
      </c>
      <c r="N3145" s="85">
        <v>455</v>
      </c>
      <c r="O3145" s="85">
        <v>36</v>
      </c>
      <c r="P3145" s="80"/>
      <c r="Q3145" s="85">
        <v>414</v>
      </c>
      <c r="R3145" s="85">
        <v>12</v>
      </c>
      <c r="S3145" s="79"/>
      <c r="T3145" s="80">
        <f t="shared" si="148"/>
        <v>-1.6908212560386473</v>
      </c>
      <c r="U3145" s="80">
        <f t="shared" si="149"/>
        <v>-9.9033816425120769</v>
      </c>
    </row>
    <row r="3146" spans="1:21">
      <c r="A3146" s="43" t="s">
        <v>3531</v>
      </c>
      <c r="B3146" s="70" t="s">
        <v>26</v>
      </c>
      <c r="C3146" s="70" t="s">
        <v>26</v>
      </c>
      <c r="D3146" s="79"/>
      <c r="E3146" s="77">
        <v>15.105740181268883</v>
      </c>
      <c r="F3146" s="77">
        <v>0.91273354569600507</v>
      </c>
      <c r="G3146" s="74">
        <v>6.0400000000000002E-2</v>
      </c>
      <c r="H3146" s="74">
        <v>4.1000000000000003E-3</v>
      </c>
      <c r="I3146" s="70" t="s">
        <v>26</v>
      </c>
      <c r="J3146" s="85">
        <v>446</v>
      </c>
      <c r="K3146" s="85">
        <v>16</v>
      </c>
      <c r="L3146" s="85">
        <v>413</v>
      </c>
      <c r="M3146" s="85">
        <v>12</v>
      </c>
      <c r="N3146" s="85">
        <v>617</v>
      </c>
      <c r="O3146" s="85">
        <v>73</v>
      </c>
      <c r="P3146" s="80"/>
      <c r="Q3146" s="85">
        <v>411</v>
      </c>
      <c r="R3146" s="85">
        <v>12</v>
      </c>
      <c r="S3146" s="79"/>
      <c r="T3146" s="80">
        <f t="shared" si="148"/>
        <v>-7.9903147699757868</v>
      </c>
      <c r="U3146" s="80">
        <f t="shared" si="149"/>
        <v>-49.394673123486683</v>
      </c>
    </row>
    <row r="3147" spans="1:21">
      <c r="A3147" s="43" t="s">
        <v>3532</v>
      </c>
      <c r="B3147" s="70" t="s">
        <v>26</v>
      </c>
      <c r="C3147" s="70" t="s">
        <v>26</v>
      </c>
      <c r="D3147" s="79"/>
      <c r="E3147" s="77">
        <v>15.174506828528072</v>
      </c>
      <c r="F3147" s="77">
        <v>1.0131688929517986</v>
      </c>
      <c r="G3147" s="74">
        <v>5.67E-2</v>
      </c>
      <c r="H3147" s="74">
        <v>2.2000000000000001E-3</v>
      </c>
      <c r="I3147" s="70" t="s">
        <v>26</v>
      </c>
      <c r="J3147" s="85">
        <v>422</v>
      </c>
      <c r="K3147" s="85">
        <v>13</v>
      </c>
      <c r="L3147" s="85">
        <v>411</v>
      </c>
      <c r="M3147" s="85">
        <v>13</v>
      </c>
      <c r="N3147" s="85">
        <v>479</v>
      </c>
      <c r="O3147" s="85">
        <v>43</v>
      </c>
      <c r="P3147" s="80"/>
      <c r="Q3147" s="85">
        <v>411</v>
      </c>
      <c r="R3147" s="85">
        <v>13</v>
      </c>
      <c r="S3147" s="79"/>
      <c r="T3147" s="80">
        <f t="shared" si="148"/>
        <v>-2.6763990267639901</v>
      </c>
      <c r="U3147" s="80">
        <f t="shared" si="149"/>
        <v>-16.545012165450121</v>
      </c>
    </row>
    <row r="3148" spans="1:21">
      <c r="A3148" s="43" t="s">
        <v>3533</v>
      </c>
      <c r="B3148" s="36">
        <v>202</v>
      </c>
      <c r="C3148" s="36">
        <v>4.47</v>
      </c>
      <c r="D3148" s="79"/>
      <c r="E3148" s="76">
        <v>14.925373134328357</v>
      </c>
      <c r="F3148" s="76">
        <v>0.9133437291156159</v>
      </c>
      <c r="G3148" s="42">
        <v>5.4399999999999997E-2</v>
      </c>
      <c r="H3148" s="42">
        <v>2.5000000000000001E-3</v>
      </c>
      <c r="I3148" s="70" t="s">
        <v>26</v>
      </c>
      <c r="J3148" s="85">
        <v>413</v>
      </c>
      <c r="K3148" s="85">
        <v>13</v>
      </c>
      <c r="L3148" s="85">
        <v>418</v>
      </c>
      <c r="M3148" s="85">
        <v>12</v>
      </c>
      <c r="N3148" s="85">
        <v>387</v>
      </c>
      <c r="O3148" s="85">
        <v>52</v>
      </c>
      <c r="P3148" s="80"/>
      <c r="Q3148" s="85">
        <v>418</v>
      </c>
      <c r="R3148" s="85">
        <v>12</v>
      </c>
      <c r="S3148" s="79"/>
      <c r="T3148" s="80">
        <f t="shared" si="148"/>
        <v>1.1961722488038278</v>
      </c>
      <c r="U3148" s="80">
        <f t="shared" si="149"/>
        <v>7.4162679425837315</v>
      </c>
    </row>
    <row r="3149" spans="1:21">
      <c r="A3149" s="43" t="s">
        <v>3534</v>
      </c>
      <c r="B3149" s="36">
        <v>324</v>
      </c>
      <c r="C3149" s="36">
        <v>2.25</v>
      </c>
      <c r="D3149" s="79"/>
      <c r="E3149" s="70">
        <v>16.077169999999999</v>
      </c>
      <c r="F3149" s="70">
        <v>0.46525569999999999</v>
      </c>
      <c r="G3149" s="45">
        <v>5.5399999999999998E-2</v>
      </c>
      <c r="H3149" s="45">
        <v>2.0999999999999999E-3</v>
      </c>
      <c r="I3149" s="70">
        <v>0.51459999999999995</v>
      </c>
      <c r="J3149" s="85">
        <v>394.6</v>
      </c>
      <c r="K3149" s="85">
        <v>5.5</v>
      </c>
      <c r="L3149" s="85">
        <v>389</v>
      </c>
      <c r="M3149" s="85">
        <v>5.5</v>
      </c>
      <c r="N3149" s="85">
        <v>427</v>
      </c>
      <c r="O3149" s="85">
        <v>42</v>
      </c>
      <c r="P3149" s="80"/>
      <c r="Q3149" s="85">
        <v>388.5</v>
      </c>
      <c r="R3149" s="85">
        <v>5.5</v>
      </c>
      <c r="S3149" s="79"/>
      <c r="T3149" s="80">
        <f t="shared" si="148"/>
        <v>-1.4395886889460212</v>
      </c>
      <c r="U3149" s="80">
        <f t="shared" si="149"/>
        <v>-9.7686375321336758</v>
      </c>
    </row>
    <row r="3150" spans="1:21">
      <c r="A3150" s="43" t="s">
        <v>3535</v>
      </c>
      <c r="B3150" s="70" t="s">
        <v>26</v>
      </c>
      <c r="C3150" s="70" t="s">
        <v>26</v>
      </c>
      <c r="D3150" s="79"/>
      <c r="E3150" s="77">
        <v>15.174506828528072</v>
      </c>
      <c r="F3150" s="77">
        <v>0.66777040671823085</v>
      </c>
      <c r="G3150" s="74">
        <v>5.5100000000000003E-2</v>
      </c>
      <c r="H3150" s="74">
        <v>2.5000000000000001E-3</v>
      </c>
      <c r="I3150" s="70" t="s">
        <v>26</v>
      </c>
      <c r="J3150" s="85">
        <v>412</v>
      </c>
      <c r="K3150" s="85">
        <v>11</v>
      </c>
      <c r="L3150" s="85">
        <v>411.4</v>
      </c>
      <c r="M3150" s="85">
        <v>8.8000000000000007</v>
      </c>
      <c r="N3150" s="85">
        <v>415</v>
      </c>
      <c r="O3150" s="85">
        <v>51</v>
      </c>
      <c r="P3150" s="80"/>
      <c r="Q3150" s="85">
        <v>411.4</v>
      </c>
      <c r="R3150" s="85">
        <v>8.8000000000000007</v>
      </c>
      <c r="S3150" s="79"/>
      <c r="T3150" s="80">
        <f t="shared" si="148"/>
        <v>-0.14584346135148829</v>
      </c>
      <c r="U3150" s="80">
        <f t="shared" si="149"/>
        <v>-0.8750607681089021</v>
      </c>
    </row>
    <row r="3151" spans="1:21">
      <c r="A3151" s="43" t="s">
        <v>3536</v>
      </c>
      <c r="B3151" s="70" t="s">
        <v>26</v>
      </c>
      <c r="C3151" s="70" t="s">
        <v>26</v>
      </c>
      <c r="D3151" s="79"/>
      <c r="E3151" s="77">
        <v>14.534883720930232</v>
      </c>
      <c r="F3151" s="77">
        <v>0.84505137912385064</v>
      </c>
      <c r="G3151" s="74">
        <v>5.5599999999999997E-2</v>
      </c>
      <c r="H3151" s="74">
        <v>2.3999999999999998E-3</v>
      </c>
      <c r="I3151" s="70" t="s">
        <v>26</v>
      </c>
      <c r="J3151" s="85">
        <v>430</v>
      </c>
      <c r="K3151" s="85">
        <v>13</v>
      </c>
      <c r="L3151" s="85">
        <v>429</v>
      </c>
      <c r="M3151" s="85">
        <v>12</v>
      </c>
      <c r="N3151" s="85">
        <v>435</v>
      </c>
      <c r="O3151" s="85">
        <v>48</v>
      </c>
      <c r="P3151" s="80"/>
      <c r="Q3151" s="85">
        <v>429</v>
      </c>
      <c r="R3151" s="85">
        <v>12</v>
      </c>
      <c r="S3151" s="79"/>
      <c r="T3151" s="80">
        <f t="shared" si="148"/>
        <v>-0.23310023310023309</v>
      </c>
      <c r="U3151" s="80">
        <f t="shared" si="149"/>
        <v>-1.3986013986013985</v>
      </c>
    </row>
    <row r="3152" spans="1:21">
      <c r="A3152" s="43" t="s">
        <v>3537</v>
      </c>
      <c r="B3152" s="36">
        <v>117.1</v>
      </c>
      <c r="C3152" s="36">
        <v>2.69</v>
      </c>
      <c r="D3152" s="79"/>
      <c r="E3152" s="70">
        <v>15.82278</v>
      </c>
      <c r="F3152" s="70">
        <v>0.40057680000000001</v>
      </c>
      <c r="G3152" s="45">
        <v>5.5E-2</v>
      </c>
      <c r="H3152" s="45">
        <v>2E-3</v>
      </c>
      <c r="I3152" s="70">
        <v>0.18240999999999999</v>
      </c>
      <c r="J3152" s="85">
        <v>397.4</v>
      </c>
      <c r="K3152" s="85">
        <v>6.6</v>
      </c>
      <c r="L3152" s="85">
        <v>395.1</v>
      </c>
      <c r="M3152" s="85">
        <v>4.9000000000000004</v>
      </c>
      <c r="N3152" s="85">
        <v>411</v>
      </c>
      <c r="O3152" s="85">
        <v>41</v>
      </c>
      <c r="P3152" s="80"/>
      <c r="Q3152" s="85">
        <v>394.9</v>
      </c>
      <c r="R3152" s="85">
        <v>4.8</v>
      </c>
      <c r="S3152" s="79"/>
      <c r="T3152" s="80">
        <f t="shared" si="148"/>
        <v>-0.58213110604908991</v>
      </c>
      <c r="U3152" s="80">
        <f t="shared" si="149"/>
        <v>-4.0242976461655218</v>
      </c>
    </row>
    <row r="3153" spans="1:21">
      <c r="A3153" s="43" t="s">
        <v>3538</v>
      </c>
      <c r="B3153" s="36">
        <v>252</v>
      </c>
      <c r="C3153" s="36">
        <v>3.93</v>
      </c>
      <c r="D3153" s="79"/>
      <c r="E3153" s="76">
        <v>14.970059880239521</v>
      </c>
      <c r="F3153" s="76">
        <v>1.030872386962602</v>
      </c>
      <c r="G3153" s="42">
        <v>5.7200000000000001E-2</v>
      </c>
      <c r="H3153" s="42">
        <v>3.3E-3</v>
      </c>
      <c r="I3153" s="70" t="s">
        <v>26</v>
      </c>
      <c r="J3153" s="85">
        <v>430</v>
      </c>
      <c r="K3153" s="85">
        <v>16</v>
      </c>
      <c r="L3153" s="85">
        <v>417</v>
      </c>
      <c r="M3153" s="85">
        <v>14</v>
      </c>
      <c r="N3153" s="85">
        <v>498</v>
      </c>
      <c r="O3153" s="85">
        <v>64</v>
      </c>
      <c r="P3153" s="80"/>
      <c r="Q3153" s="85">
        <v>416</v>
      </c>
      <c r="R3153" s="85">
        <v>14</v>
      </c>
      <c r="S3153" s="79"/>
      <c r="T3153" s="80">
        <f t="shared" si="148"/>
        <v>-3.1175059952038371</v>
      </c>
      <c r="U3153" s="80">
        <f t="shared" si="149"/>
        <v>-19.424460431654676</v>
      </c>
    </row>
    <row r="3154" spans="1:21">
      <c r="A3154" s="43" t="s">
        <v>3342</v>
      </c>
      <c r="B3154" s="44">
        <v>213.61969808065101</v>
      </c>
      <c r="C3154" s="44">
        <v>2.4485355587053399</v>
      </c>
      <c r="D3154" s="79"/>
      <c r="E3154" s="76">
        <v>15.259974297255001</v>
      </c>
      <c r="F3154" s="76">
        <v>0.65349511874170996</v>
      </c>
      <c r="G3154" s="42">
        <v>5.8280937707848098E-2</v>
      </c>
      <c r="H3154" s="42">
        <v>2.3458720123656599E-3</v>
      </c>
      <c r="I3154" s="76">
        <v>0.33744451873632503</v>
      </c>
      <c r="J3154" s="85">
        <v>429.4</v>
      </c>
      <c r="K3154" s="85">
        <v>8.4</v>
      </c>
      <c r="L3154" s="85">
        <v>409.2</v>
      </c>
      <c r="M3154" s="85">
        <v>8.5</v>
      </c>
      <c r="N3154" s="85">
        <v>539</v>
      </c>
      <c r="O3154" s="85">
        <v>44</v>
      </c>
      <c r="P3154" s="80"/>
      <c r="Q3154" s="85">
        <v>407.5</v>
      </c>
      <c r="R3154" s="85">
        <v>8.5</v>
      </c>
      <c r="S3154" s="79"/>
      <c r="T3154" s="80">
        <f t="shared" si="148"/>
        <v>-4.9364613880742887</v>
      </c>
      <c r="U3154" s="80">
        <f t="shared" si="149"/>
        <v>-31.720430107526887</v>
      </c>
    </row>
    <row r="3155" spans="1:21">
      <c r="A3155" s="43" t="s">
        <v>3539</v>
      </c>
      <c r="B3155" s="70" t="s">
        <v>26</v>
      </c>
      <c r="C3155" s="70" t="s">
        <v>26</v>
      </c>
      <c r="D3155" s="79"/>
      <c r="E3155" s="77">
        <v>15.1285930408472</v>
      </c>
      <c r="F3155" s="77">
        <v>0.8239475786240531</v>
      </c>
      <c r="G3155" s="74">
        <v>5.5199999999999999E-2</v>
      </c>
      <c r="H3155" s="74">
        <v>2.0999999999999999E-3</v>
      </c>
      <c r="I3155" s="70" t="s">
        <v>26</v>
      </c>
      <c r="J3155" s="85">
        <v>414</v>
      </c>
      <c r="K3155" s="85">
        <v>11</v>
      </c>
      <c r="L3155" s="85">
        <v>413</v>
      </c>
      <c r="M3155" s="85">
        <v>11</v>
      </c>
      <c r="N3155" s="85">
        <v>419</v>
      </c>
      <c r="O3155" s="85">
        <v>42</v>
      </c>
      <c r="P3155" s="80"/>
      <c r="Q3155" s="85">
        <v>413</v>
      </c>
      <c r="R3155" s="85">
        <v>11</v>
      </c>
      <c r="S3155" s="79"/>
      <c r="T3155" s="80">
        <f t="shared" si="148"/>
        <v>-0.24213075060532688</v>
      </c>
      <c r="U3155" s="80">
        <f t="shared" si="149"/>
        <v>-1.4527845036319613</v>
      </c>
    </row>
    <row r="3156" spans="1:21">
      <c r="A3156" s="43" t="s">
        <v>3540</v>
      </c>
      <c r="B3156" s="70" t="s">
        <v>26</v>
      </c>
      <c r="C3156" s="70" t="s">
        <v>26</v>
      </c>
      <c r="D3156" s="79"/>
      <c r="E3156" s="77">
        <v>14.858841010401189</v>
      </c>
      <c r="F3156" s="77">
        <v>0.99353320277571111</v>
      </c>
      <c r="G3156" s="74">
        <v>5.3800000000000001E-2</v>
      </c>
      <c r="H3156" s="74">
        <v>2.2000000000000001E-3</v>
      </c>
      <c r="I3156" s="70" t="s">
        <v>26</v>
      </c>
      <c r="J3156" s="85">
        <v>411</v>
      </c>
      <c r="K3156" s="85">
        <v>13</v>
      </c>
      <c r="L3156" s="85">
        <v>420</v>
      </c>
      <c r="M3156" s="85">
        <v>14</v>
      </c>
      <c r="N3156" s="85">
        <v>362</v>
      </c>
      <c r="O3156" s="85">
        <v>46</v>
      </c>
      <c r="P3156" s="80"/>
      <c r="Q3156" s="85">
        <v>421</v>
      </c>
      <c r="R3156" s="85">
        <v>14</v>
      </c>
      <c r="S3156" s="79"/>
      <c r="T3156" s="80">
        <f t="shared" si="148"/>
        <v>2.1428571428571428</v>
      </c>
      <c r="U3156" s="80">
        <f t="shared" si="149"/>
        <v>13.80952380952381</v>
      </c>
    </row>
    <row r="3157" spans="1:21">
      <c r="A3157" s="43" t="s">
        <v>3541</v>
      </c>
      <c r="B3157" s="36">
        <v>136</v>
      </c>
      <c r="C3157" s="36">
        <v>3.01</v>
      </c>
      <c r="D3157" s="79"/>
      <c r="E3157" s="70">
        <v>15.45595</v>
      </c>
      <c r="F3157" s="70">
        <v>0.42999549999999997</v>
      </c>
      <c r="G3157" s="45">
        <v>5.3999999999999999E-2</v>
      </c>
      <c r="H3157" s="45">
        <v>1.2999999999999999E-3</v>
      </c>
      <c r="I3157" s="70">
        <v>0.53081</v>
      </c>
      <c r="J3157" s="85">
        <v>399.1</v>
      </c>
      <c r="K3157" s="85">
        <v>4.2</v>
      </c>
      <c r="L3157" s="85">
        <v>404.1</v>
      </c>
      <c r="M3157" s="85">
        <v>5.4</v>
      </c>
      <c r="N3157" s="85">
        <v>370</v>
      </c>
      <c r="O3157" s="85">
        <v>27</v>
      </c>
      <c r="P3157" s="80"/>
      <c r="Q3157" s="85">
        <v>404.6</v>
      </c>
      <c r="R3157" s="85">
        <v>5.5</v>
      </c>
      <c r="S3157" s="79"/>
      <c r="T3157" s="80">
        <f t="shared" si="148"/>
        <v>1.2373174956693886</v>
      </c>
      <c r="U3157" s="80">
        <f t="shared" si="149"/>
        <v>8.4385053204652358</v>
      </c>
    </row>
    <row r="3158" spans="1:21">
      <c r="A3158" s="43" t="s">
        <v>3542</v>
      </c>
      <c r="B3158" s="36">
        <v>242</v>
      </c>
      <c r="C3158" s="36">
        <v>1.9</v>
      </c>
      <c r="D3158" s="79"/>
      <c r="E3158" s="76">
        <v>15.723270440251572</v>
      </c>
      <c r="F3158" s="76">
        <v>0.81583007001305308</v>
      </c>
      <c r="G3158" s="42">
        <v>5.4199999999999998E-2</v>
      </c>
      <c r="H3158" s="42">
        <v>2.8E-3</v>
      </c>
      <c r="I3158" s="70" t="s">
        <v>26</v>
      </c>
      <c r="J3158" s="85">
        <v>395</v>
      </c>
      <c r="K3158" s="85">
        <v>12</v>
      </c>
      <c r="L3158" s="85">
        <v>397</v>
      </c>
      <c r="M3158" s="85">
        <v>10</v>
      </c>
      <c r="N3158" s="85">
        <v>378</v>
      </c>
      <c r="O3158" s="85">
        <v>58</v>
      </c>
      <c r="P3158" s="80"/>
      <c r="Q3158" s="85">
        <v>398</v>
      </c>
      <c r="R3158" s="85">
        <v>10</v>
      </c>
      <c r="S3158" s="79"/>
      <c r="T3158" s="80">
        <f t="shared" si="148"/>
        <v>0.50377833753148615</v>
      </c>
      <c r="U3158" s="80">
        <f t="shared" si="149"/>
        <v>4.7858942065491181</v>
      </c>
    </row>
    <row r="3159" spans="1:21">
      <c r="A3159" s="43" t="s">
        <v>3543</v>
      </c>
      <c r="B3159" s="70" t="s">
        <v>26</v>
      </c>
      <c r="C3159" s="70" t="s">
        <v>26</v>
      </c>
      <c r="D3159" s="79"/>
      <c r="E3159" s="77">
        <v>14.326647564469914</v>
      </c>
      <c r="F3159" s="77">
        <v>0.96468830305169917</v>
      </c>
      <c r="G3159" s="74">
        <v>5.3800000000000001E-2</v>
      </c>
      <c r="H3159" s="74">
        <v>3.7000000000000002E-3</v>
      </c>
      <c r="I3159" s="70" t="s">
        <v>26</v>
      </c>
      <c r="J3159" s="85">
        <v>424</v>
      </c>
      <c r="K3159" s="85">
        <v>17</v>
      </c>
      <c r="L3159" s="85">
        <v>435</v>
      </c>
      <c r="M3159" s="85">
        <v>14</v>
      </c>
      <c r="N3159" s="85">
        <v>362</v>
      </c>
      <c r="O3159" s="85">
        <v>78</v>
      </c>
      <c r="P3159" s="80"/>
      <c r="Q3159" s="85">
        <v>436</v>
      </c>
      <c r="R3159" s="85">
        <v>14</v>
      </c>
      <c r="S3159" s="79"/>
      <c r="T3159" s="80">
        <f t="shared" si="148"/>
        <v>2.5287356321839081</v>
      </c>
      <c r="U3159" s="80">
        <f t="shared" si="149"/>
        <v>16.7816091954023</v>
      </c>
    </row>
    <row r="3160" spans="1:21">
      <c r="A3160" s="43" t="s">
        <v>3544</v>
      </c>
      <c r="B3160" s="36">
        <v>230</v>
      </c>
      <c r="C3160" s="36">
        <v>1.96</v>
      </c>
      <c r="D3160" s="79"/>
      <c r="E3160" s="76">
        <v>15.1285930408472</v>
      </c>
      <c r="F3160" s="76">
        <v>1.1214842042382946</v>
      </c>
      <c r="G3160" s="42">
        <v>5.4100000000000002E-2</v>
      </c>
      <c r="H3160" s="42">
        <v>3.8999999999999998E-3</v>
      </c>
      <c r="I3160" s="70" t="s">
        <v>26</v>
      </c>
      <c r="J3160" s="85">
        <v>407</v>
      </c>
      <c r="K3160" s="85">
        <v>17</v>
      </c>
      <c r="L3160" s="85">
        <v>413</v>
      </c>
      <c r="M3160" s="85">
        <v>15</v>
      </c>
      <c r="N3160" s="85">
        <v>374</v>
      </c>
      <c r="O3160" s="85">
        <v>81</v>
      </c>
      <c r="P3160" s="80"/>
      <c r="Q3160" s="85">
        <v>413</v>
      </c>
      <c r="R3160" s="85">
        <v>15</v>
      </c>
      <c r="S3160" s="79"/>
      <c r="T3160" s="80">
        <f t="shared" si="148"/>
        <v>1.4527845036319613</v>
      </c>
      <c r="U3160" s="80">
        <f t="shared" si="149"/>
        <v>9.4430992736077481</v>
      </c>
    </row>
    <row r="3161" spans="1:21">
      <c r="A3161" s="43" t="s">
        <v>3545</v>
      </c>
      <c r="B3161" s="36">
        <v>373</v>
      </c>
      <c r="C3161" s="36">
        <v>2.0099999999999998</v>
      </c>
      <c r="D3161" s="79"/>
      <c r="E3161" s="70">
        <v>14.9925</v>
      </c>
      <c r="F3161" s="70">
        <v>0.40459529999999999</v>
      </c>
      <c r="G3161" s="45">
        <v>5.5399999999999998E-2</v>
      </c>
      <c r="H3161" s="45">
        <v>1.9E-3</v>
      </c>
      <c r="I3161" s="70">
        <v>0.68332999999999999</v>
      </c>
      <c r="J3161" s="85">
        <v>418</v>
      </c>
      <c r="K3161" s="85">
        <v>4.3</v>
      </c>
      <c r="L3161" s="85">
        <v>416.2</v>
      </c>
      <c r="M3161" s="85">
        <v>5.4</v>
      </c>
      <c r="N3161" s="85">
        <v>427</v>
      </c>
      <c r="O3161" s="85">
        <v>38</v>
      </c>
      <c r="P3161" s="80"/>
      <c r="Q3161" s="85">
        <v>416.1</v>
      </c>
      <c r="R3161" s="85">
        <v>5.4</v>
      </c>
      <c r="S3161" s="79"/>
      <c r="T3161" s="80">
        <f t="shared" si="148"/>
        <v>-0.4324843825084122</v>
      </c>
      <c r="U3161" s="80">
        <f t="shared" si="149"/>
        <v>-2.5949062950504596</v>
      </c>
    </row>
    <row r="3162" spans="1:21">
      <c r="A3162" s="43" t="s">
        <v>3546</v>
      </c>
      <c r="B3162" s="70" t="s">
        <v>26</v>
      </c>
      <c r="C3162" s="70" t="s">
        <v>26</v>
      </c>
      <c r="D3162" s="79"/>
      <c r="E3162" s="77">
        <v>15.600624024960997</v>
      </c>
      <c r="F3162" s="77">
        <v>0.63278662191729462</v>
      </c>
      <c r="G3162" s="74">
        <v>5.3900000000000003E-2</v>
      </c>
      <c r="H3162" s="74">
        <v>2.0999999999999999E-3</v>
      </c>
      <c r="I3162" s="70" t="s">
        <v>26</v>
      </c>
      <c r="J3162" s="85">
        <v>395.4</v>
      </c>
      <c r="K3162" s="85">
        <v>9.1999999999999993</v>
      </c>
      <c r="L3162" s="85">
        <v>400.5</v>
      </c>
      <c r="M3162" s="85">
        <v>7.9</v>
      </c>
      <c r="N3162" s="85">
        <v>366</v>
      </c>
      <c r="O3162" s="85">
        <v>44</v>
      </c>
      <c r="P3162" s="80"/>
      <c r="Q3162" s="85">
        <v>400.9</v>
      </c>
      <c r="R3162" s="85">
        <v>7.9</v>
      </c>
      <c r="S3162" s="79"/>
      <c r="T3162" s="80">
        <f t="shared" si="148"/>
        <v>1.2734082397003803</v>
      </c>
      <c r="U3162" s="80">
        <f t="shared" si="149"/>
        <v>8.6142322097378283</v>
      </c>
    </row>
    <row r="3163" spans="1:21">
      <c r="A3163" s="43" t="s">
        <v>3547</v>
      </c>
      <c r="B3163" s="36">
        <v>316</v>
      </c>
      <c r="C3163" s="36">
        <v>2.2549999999999999</v>
      </c>
      <c r="D3163" s="79"/>
      <c r="E3163" s="70">
        <v>15.698589999999999</v>
      </c>
      <c r="F3163" s="70">
        <v>0.36966850000000001</v>
      </c>
      <c r="G3163" s="45">
        <v>5.6399999999999999E-2</v>
      </c>
      <c r="H3163" s="45">
        <v>1.5E-3</v>
      </c>
      <c r="I3163" s="70">
        <v>0.38688</v>
      </c>
      <c r="J3163" s="85">
        <v>408.4</v>
      </c>
      <c r="K3163" s="85">
        <v>4.7</v>
      </c>
      <c r="L3163" s="85">
        <v>398.1</v>
      </c>
      <c r="M3163" s="85">
        <v>4.5</v>
      </c>
      <c r="N3163" s="85">
        <v>467</v>
      </c>
      <c r="O3163" s="85">
        <v>29</v>
      </c>
      <c r="P3163" s="80"/>
      <c r="Q3163" s="85">
        <v>397.3</v>
      </c>
      <c r="R3163" s="85">
        <v>4.5</v>
      </c>
      <c r="S3163" s="79"/>
      <c r="T3163" s="80">
        <f t="shared" si="148"/>
        <v>-2.5872896257221689</v>
      </c>
      <c r="U3163" s="80">
        <f t="shared" si="149"/>
        <v>-17.307209243908559</v>
      </c>
    </row>
    <row r="3164" spans="1:21">
      <c r="A3164" s="43" t="s">
        <v>3343</v>
      </c>
      <c r="B3164" s="44">
        <v>243.193889367731</v>
      </c>
      <c r="C3164" s="44">
        <v>1.7711196603503301</v>
      </c>
      <c r="D3164" s="79"/>
      <c r="E3164" s="76">
        <v>14.2937733119375</v>
      </c>
      <c r="F3164" s="76">
        <v>0.58158131393988</v>
      </c>
      <c r="G3164" s="42">
        <v>5.39342064595595E-2</v>
      </c>
      <c r="H3164" s="42">
        <v>2.1597835985877E-3</v>
      </c>
      <c r="I3164" s="76">
        <v>0.49080964009483002</v>
      </c>
      <c r="J3164" s="85">
        <v>425.2</v>
      </c>
      <c r="K3164" s="85">
        <v>7.1</v>
      </c>
      <c r="L3164" s="85">
        <v>435.9</v>
      </c>
      <c r="M3164" s="85">
        <v>8.6</v>
      </c>
      <c r="N3164" s="85">
        <v>367</v>
      </c>
      <c r="O3164" s="85">
        <v>45</v>
      </c>
      <c r="P3164" s="80"/>
      <c r="Q3164" s="85">
        <v>436.8</v>
      </c>
      <c r="R3164" s="85">
        <v>8.6</v>
      </c>
      <c r="S3164" s="79"/>
      <c r="T3164" s="80">
        <f t="shared" si="148"/>
        <v>2.4546914429915092</v>
      </c>
      <c r="U3164" s="80">
        <f t="shared" si="149"/>
        <v>15.806377609543468</v>
      </c>
    </row>
    <row r="3165" spans="1:21">
      <c r="A3165" s="43" t="s">
        <v>3548</v>
      </c>
      <c r="B3165" s="70" t="s">
        <v>26</v>
      </c>
      <c r="C3165" s="70" t="s">
        <v>26</v>
      </c>
      <c r="D3165" s="79"/>
      <c r="E3165" s="77">
        <v>15.082956259426847</v>
      </c>
      <c r="F3165" s="77">
        <v>0.81898405028562071</v>
      </c>
      <c r="G3165" s="74">
        <v>5.3699999999999998E-2</v>
      </c>
      <c r="H3165" s="74">
        <v>2.0999999999999999E-3</v>
      </c>
      <c r="I3165" s="70" t="s">
        <v>26</v>
      </c>
      <c r="J3165" s="85">
        <v>405</v>
      </c>
      <c r="K3165" s="85">
        <v>11</v>
      </c>
      <c r="L3165" s="85">
        <v>414</v>
      </c>
      <c r="M3165" s="85">
        <v>11</v>
      </c>
      <c r="N3165" s="85">
        <v>357</v>
      </c>
      <c r="O3165" s="85">
        <v>44</v>
      </c>
      <c r="P3165" s="80"/>
      <c r="Q3165" s="85">
        <v>415</v>
      </c>
      <c r="R3165" s="85">
        <v>11</v>
      </c>
      <c r="S3165" s="79"/>
      <c r="T3165" s="80">
        <f t="shared" si="148"/>
        <v>2.1739130434782608</v>
      </c>
      <c r="U3165" s="80">
        <f t="shared" si="149"/>
        <v>13.768115942028986</v>
      </c>
    </row>
    <row r="3166" spans="1:21">
      <c r="A3166" s="43" t="s">
        <v>3549</v>
      </c>
      <c r="B3166" s="36">
        <v>132</v>
      </c>
      <c r="C3166" s="36">
        <v>3.13</v>
      </c>
      <c r="D3166" s="79"/>
      <c r="E3166" s="70">
        <v>15.527950000000001</v>
      </c>
      <c r="F3166" s="70">
        <v>0.50634619999999997</v>
      </c>
      <c r="G3166" s="45">
        <v>5.5300000000000002E-2</v>
      </c>
      <c r="H3166" s="45">
        <v>2.0999999999999999E-3</v>
      </c>
      <c r="I3166" s="70">
        <v>0.44235000000000002</v>
      </c>
      <c r="J3166" s="85">
        <v>405.5</v>
      </c>
      <c r="K3166" s="85">
        <v>6.3</v>
      </c>
      <c r="L3166" s="85">
        <v>402.3</v>
      </c>
      <c r="M3166" s="85">
        <v>6.4</v>
      </c>
      <c r="N3166" s="85">
        <v>423</v>
      </c>
      <c r="O3166" s="85">
        <v>42</v>
      </c>
      <c r="P3166" s="80"/>
      <c r="Q3166" s="85">
        <v>402.1</v>
      </c>
      <c r="R3166" s="85">
        <v>6.4</v>
      </c>
      <c r="S3166" s="79"/>
      <c r="T3166" s="80">
        <f t="shared" si="148"/>
        <v>-0.79542629878200066</v>
      </c>
      <c r="U3166" s="80">
        <f t="shared" si="149"/>
        <v>-5.1454138702460819</v>
      </c>
    </row>
    <row r="3167" spans="1:21">
      <c r="A3167" s="43" t="s">
        <v>3550</v>
      </c>
      <c r="B3167" s="70" t="s">
        <v>26</v>
      </c>
      <c r="C3167" s="70" t="s">
        <v>26</v>
      </c>
      <c r="D3167" s="79"/>
      <c r="E3167" s="77">
        <v>15.015015015015013</v>
      </c>
      <c r="F3167" s="77">
        <v>0.99198297396495583</v>
      </c>
      <c r="G3167" s="74">
        <v>5.5800000000000002E-2</v>
      </c>
      <c r="H3167" s="74">
        <v>2.3999999999999998E-3</v>
      </c>
      <c r="I3167" s="70" t="s">
        <v>26</v>
      </c>
      <c r="J3167" s="85">
        <v>420</v>
      </c>
      <c r="K3167" s="85">
        <v>14</v>
      </c>
      <c r="L3167" s="85">
        <v>416</v>
      </c>
      <c r="M3167" s="85">
        <v>13</v>
      </c>
      <c r="N3167" s="85">
        <v>443</v>
      </c>
      <c r="O3167" s="85">
        <v>48</v>
      </c>
      <c r="P3167" s="80"/>
      <c r="Q3167" s="85">
        <v>415</v>
      </c>
      <c r="R3167" s="85">
        <v>13</v>
      </c>
      <c r="S3167" s="79"/>
      <c r="T3167" s="80">
        <f t="shared" si="148"/>
        <v>-0.96153846153846156</v>
      </c>
      <c r="U3167" s="80">
        <f t="shared" si="149"/>
        <v>-6.4903846153846159</v>
      </c>
    </row>
    <row r="3168" spans="1:21">
      <c r="A3168" s="43" t="s">
        <v>3551</v>
      </c>
      <c r="B3168" s="36">
        <v>98.6</v>
      </c>
      <c r="C3168" s="36">
        <v>2.38</v>
      </c>
      <c r="D3168" s="79"/>
      <c r="E3168" s="70">
        <v>15.290520000000001</v>
      </c>
      <c r="F3168" s="70">
        <v>0.37408000000000002</v>
      </c>
      <c r="G3168" s="45">
        <v>5.4300000000000001E-2</v>
      </c>
      <c r="H3168" s="45">
        <v>2.3999999999999998E-3</v>
      </c>
      <c r="I3168" s="70">
        <v>0.46050000000000002</v>
      </c>
      <c r="J3168" s="85">
        <v>404.5</v>
      </c>
      <c r="K3168" s="85">
        <v>6.6</v>
      </c>
      <c r="L3168" s="85">
        <v>408.4</v>
      </c>
      <c r="M3168" s="85">
        <v>4.8</v>
      </c>
      <c r="N3168" s="85">
        <v>383</v>
      </c>
      <c r="O3168" s="85">
        <v>50</v>
      </c>
      <c r="P3168" s="80"/>
      <c r="Q3168" s="85">
        <v>408.7</v>
      </c>
      <c r="R3168" s="85">
        <v>4.8</v>
      </c>
      <c r="S3168" s="79"/>
      <c r="T3168" s="80">
        <f t="shared" si="148"/>
        <v>0.95494613124387295</v>
      </c>
      <c r="U3168" s="80">
        <f t="shared" si="149"/>
        <v>6.2193927522037162</v>
      </c>
    </row>
    <row r="3169" spans="1:21">
      <c r="A3169" s="43" t="s">
        <v>3552</v>
      </c>
      <c r="B3169" s="36">
        <v>141</v>
      </c>
      <c r="C3169" s="36">
        <v>1.99</v>
      </c>
      <c r="D3169" s="79"/>
      <c r="E3169" s="70">
        <v>15.45595</v>
      </c>
      <c r="F3169" s="70">
        <v>0.33444099999999999</v>
      </c>
      <c r="G3169" s="45">
        <v>5.57E-2</v>
      </c>
      <c r="H3169" s="45">
        <v>2E-3</v>
      </c>
      <c r="I3169" s="70">
        <v>0.44822000000000001</v>
      </c>
      <c r="J3169" s="85">
        <v>409.4</v>
      </c>
      <c r="K3169" s="85">
        <v>5.5</v>
      </c>
      <c r="L3169" s="85">
        <v>404.1</v>
      </c>
      <c r="M3169" s="85">
        <v>4.2</v>
      </c>
      <c r="N3169" s="85">
        <v>439</v>
      </c>
      <c r="O3169" s="85">
        <v>40</v>
      </c>
      <c r="P3169" s="80"/>
      <c r="Q3169" s="85">
        <v>403.7</v>
      </c>
      <c r="R3169" s="85">
        <v>4.2</v>
      </c>
      <c r="S3169" s="79"/>
      <c r="T3169" s="80">
        <f t="shared" si="148"/>
        <v>-1.3115565454095408</v>
      </c>
      <c r="U3169" s="80">
        <f t="shared" si="149"/>
        <v>-8.6364761197723272</v>
      </c>
    </row>
    <row r="3170" spans="1:21">
      <c r="A3170" s="43" t="s">
        <v>3553</v>
      </c>
      <c r="B3170" s="36">
        <v>129.1</v>
      </c>
      <c r="C3170" s="36">
        <v>1.83</v>
      </c>
      <c r="D3170" s="79"/>
      <c r="E3170" s="70">
        <v>15.97444</v>
      </c>
      <c r="F3170" s="70">
        <v>0.4082924</v>
      </c>
      <c r="G3170" s="45">
        <v>5.6000000000000001E-2</v>
      </c>
      <c r="H3170" s="45">
        <v>2E-3</v>
      </c>
      <c r="I3170" s="70">
        <v>0.20452999999999999</v>
      </c>
      <c r="J3170" s="85">
        <v>400.2</v>
      </c>
      <c r="K3170" s="85">
        <v>6.5</v>
      </c>
      <c r="L3170" s="85">
        <v>391.4</v>
      </c>
      <c r="M3170" s="85">
        <v>4.9000000000000004</v>
      </c>
      <c r="N3170" s="85">
        <v>451</v>
      </c>
      <c r="O3170" s="85">
        <v>40</v>
      </c>
      <c r="P3170" s="80"/>
      <c r="Q3170" s="85">
        <v>390.7</v>
      </c>
      <c r="R3170" s="85">
        <v>4.8</v>
      </c>
      <c r="S3170" s="79"/>
      <c r="T3170" s="80">
        <f t="shared" si="148"/>
        <v>-2.2483392948390422</v>
      </c>
      <c r="U3170" s="80">
        <f t="shared" si="149"/>
        <v>-15.227388860500774</v>
      </c>
    </row>
    <row r="3171" spans="1:21">
      <c r="A3171" s="43" t="s">
        <v>3554</v>
      </c>
      <c r="B3171" s="36">
        <v>179</v>
      </c>
      <c r="C3171" s="36">
        <v>2.8</v>
      </c>
      <c r="D3171" s="79"/>
      <c r="E3171" s="70">
        <v>15.92357</v>
      </c>
      <c r="F3171" s="70">
        <v>0.50712000000000002</v>
      </c>
      <c r="G3171" s="45">
        <v>5.4199999999999998E-2</v>
      </c>
      <c r="H3171" s="45">
        <v>2.3E-3</v>
      </c>
      <c r="I3171" s="70">
        <v>0.63644999999999996</v>
      </c>
      <c r="J3171" s="85">
        <v>390.6</v>
      </c>
      <c r="K3171" s="85">
        <v>5.4</v>
      </c>
      <c r="L3171" s="85">
        <v>392.6</v>
      </c>
      <c r="M3171" s="85">
        <v>6.1</v>
      </c>
      <c r="N3171" s="85">
        <v>378</v>
      </c>
      <c r="O3171" s="85">
        <v>48</v>
      </c>
      <c r="P3171" s="80"/>
      <c r="Q3171" s="85">
        <v>392.8</v>
      </c>
      <c r="R3171" s="85">
        <v>6.1</v>
      </c>
      <c r="S3171" s="79"/>
      <c r="T3171" s="80">
        <f t="shared" si="148"/>
        <v>0.50942435048395318</v>
      </c>
      <c r="U3171" s="80">
        <f t="shared" si="149"/>
        <v>3.7187977585328635</v>
      </c>
    </row>
    <row r="3172" spans="1:21">
      <c r="A3172" s="43" t="s">
        <v>3555</v>
      </c>
      <c r="B3172" s="36">
        <v>578</v>
      </c>
      <c r="C3172" s="36">
        <v>2.31</v>
      </c>
      <c r="D3172" s="79"/>
      <c r="E3172" s="76">
        <v>16.366612111292962</v>
      </c>
      <c r="F3172" s="76">
        <v>0.75002477760426012</v>
      </c>
      <c r="G3172" s="42">
        <v>5.4399999999999997E-2</v>
      </c>
      <c r="H3172" s="42">
        <v>2.0999999999999999E-3</v>
      </c>
      <c r="I3172" s="70" t="s">
        <v>26</v>
      </c>
      <c r="J3172" s="85">
        <v>382.9</v>
      </c>
      <c r="K3172" s="85">
        <v>9.6</v>
      </c>
      <c r="L3172" s="85">
        <v>382.3</v>
      </c>
      <c r="M3172" s="85">
        <v>8.5</v>
      </c>
      <c r="N3172" s="85">
        <v>387</v>
      </c>
      <c r="O3172" s="85">
        <v>43</v>
      </c>
      <c r="P3172" s="80"/>
      <c r="Q3172" s="85">
        <v>382.3</v>
      </c>
      <c r="R3172" s="85">
        <v>8.5</v>
      </c>
      <c r="S3172" s="79"/>
      <c r="T3172" s="80">
        <f t="shared" si="148"/>
        <v>-0.15694480774260158</v>
      </c>
      <c r="U3172" s="80">
        <f t="shared" si="149"/>
        <v>-1.2294009939837793</v>
      </c>
    </row>
    <row r="3173" spans="1:21">
      <c r="A3173" s="43" t="s">
        <v>3556</v>
      </c>
      <c r="B3173" s="70" t="s">
        <v>26</v>
      </c>
      <c r="C3173" s="70" t="s">
        <v>26</v>
      </c>
      <c r="D3173" s="79"/>
      <c r="E3173" s="77">
        <v>14.970059880239521</v>
      </c>
      <c r="F3173" s="77">
        <v>0.60507727060848371</v>
      </c>
      <c r="G3173" s="74">
        <v>5.5199999999999999E-2</v>
      </c>
      <c r="H3173" s="74">
        <v>2.5000000000000001E-3</v>
      </c>
      <c r="I3173" s="70" t="s">
        <v>26</v>
      </c>
      <c r="J3173" s="85">
        <v>417</v>
      </c>
      <c r="K3173" s="85">
        <v>10</v>
      </c>
      <c r="L3173" s="85">
        <v>416.8</v>
      </c>
      <c r="M3173" s="85">
        <v>8.1999999999999993</v>
      </c>
      <c r="N3173" s="85">
        <v>419</v>
      </c>
      <c r="O3173" s="85">
        <v>51</v>
      </c>
      <c r="P3173" s="80"/>
      <c r="Q3173" s="85">
        <v>416.8</v>
      </c>
      <c r="R3173" s="85">
        <v>8.1999999999999993</v>
      </c>
      <c r="S3173" s="79"/>
      <c r="T3173" s="80">
        <f t="shared" si="148"/>
        <v>-4.7984644913624912E-2</v>
      </c>
      <c r="U3173" s="80">
        <f t="shared" si="149"/>
        <v>-0.52783109404990125</v>
      </c>
    </row>
    <row r="3174" spans="1:21">
      <c r="A3174" s="43" t="s">
        <v>3344</v>
      </c>
      <c r="B3174" s="44">
        <v>245.537870481749</v>
      </c>
      <c r="C3174" s="44">
        <v>3.8517531191311098</v>
      </c>
      <c r="D3174" s="75"/>
      <c r="E3174" s="76">
        <v>15.1991536986455</v>
      </c>
      <c r="F3174" s="76">
        <v>0.239780390067482</v>
      </c>
      <c r="G3174" s="42">
        <v>5.4334395099387103E-2</v>
      </c>
      <c r="H3174" s="42">
        <v>6.94111532889221E-4</v>
      </c>
      <c r="I3174" s="76">
        <v>0.20461302083017399</v>
      </c>
      <c r="J3174" s="85">
        <v>406.7</v>
      </c>
      <c r="K3174" s="85">
        <v>3</v>
      </c>
      <c r="L3174" s="85">
        <v>410.8</v>
      </c>
      <c r="M3174" s="85">
        <v>3.1</v>
      </c>
      <c r="N3174" s="85">
        <v>384</v>
      </c>
      <c r="O3174" s="85">
        <v>14</v>
      </c>
      <c r="P3174" s="80"/>
      <c r="Q3174" s="85">
        <v>411.1</v>
      </c>
      <c r="R3174" s="85">
        <v>3.1</v>
      </c>
      <c r="S3174" s="79"/>
      <c r="T3174" s="80">
        <f t="shared" si="148"/>
        <v>0.99805258033106681</v>
      </c>
      <c r="U3174" s="80">
        <f t="shared" si="149"/>
        <v>6.5238558909445006</v>
      </c>
    </row>
    <row r="3175" spans="1:21">
      <c r="A3175" s="43" t="s">
        <v>3557</v>
      </c>
      <c r="B3175" s="70" t="s">
        <v>26</v>
      </c>
      <c r="C3175" s="70" t="s">
        <v>26</v>
      </c>
      <c r="D3175" s="79"/>
      <c r="E3175" s="77">
        <v>15.037593984962406</v>
      </c>
      <c r="F3175" s="77">
        <v>1.3115495505681496</v>
      </c>
      <c r="G3175" s="74">
        <v>5.6300000000000003E-2</v>
      </c>
      <c r="H3175" s="74">
        <v>2.2000000000000001E-3</v>
      </c>
      <c r="I3175" s="70" t="s">
        <v>26</v>
      </c>
      <c r="J3175" s="85">
        <v>422</v>
      </c>
      <c r="K3175" s="85">
        <v>17</v>
      </c>
      <c r="L3175" s="85">
        <v>415</v>
      </c>
      <c r="M3175" s="85">
        <v>18</v>
      </c>
      <c r="N3175" s="85">
        <v>463</v>
      </c>
      <c r="O3175" s="85">
        <v>43</v>
      </c>
      <c r="P3175" s="80"/>
      <c r="Q3175" s="85">
        <v>414</v>
      </c>
      <c r="R3175" s="85">
        <v>18</v>
      </c>
      <c r="S3175" s="79"/>
      <c r="T3175" s="80">
        <f t="shared" si="148"/>
        <v>-1.6867469879518073</v>
      </c>
      <c r="U3175" s="80">
        <f t="shared" si="149"/>
        <v>-11.566265060240964</v>
      </c>
    </row>
    <row r="3176" spans="1:21">
      <c r="A3176" s="43" t="s">
        <v>3558</v>
      </c>
      <c r="B3176" s="70" t="s">
        <v>26</v>
      </c>
      <c r="C3176" s="70" t="s">
        <v>26</v>
      </c>
      <c r="D3176" s="79"/>
      <c r="E3176" s="77">
        <v>15.197568389057752</v>
      </c>
      <c r="F3176" s="77">
        <v>1.2703134671704808</v>
      </c>
      <c r="G3176" s="74">
        <v>5.4399999999999997E-2</v>
      </c>
      <c r="H3176" s="74">
        <v>3.0999999999999999E-3</v>
      </c>
      <c r="I3176" s="70" t="s">
        <v>26</v>
      </c>
      <c r="J3176" s="85">
        <v>407</v>
      </c>
      <c r="K3176" s="85">
        <v>17</v>
      </c>
      <c r="L3176" s="85">
        <v>411</v>
      </c>
      <c r="M3176" s="85">
        <v>17</v>
      </c>
      <c r="N3176" s="85">
        <v>387</v>
      </c>
      <c r="O3176" s="85">
        <v>64</v>
      </c>
      <c r="P3176" s="80"/>
      <c r="Q3176" s="85">
        <v>411</v>
      </c>
      <c r="R3176" s="85">
        <v>17</v>
      </c>
      <c r="S3176" s="79"/>
      <c r="T3176" s="80">
        <f t="shared" si="148"/>
        <v>0.97323600973236013</v>
      </c>
      <c r="U3176" s="80">
        <f t="shared" si="149"/>
        <v>5.8394160583941606</v>
      </c>
    </row>
    <row r="3177" spans="1:21">
      <c r="A3177" s="43" t="s">
        <v>3559</v>
      </c>
      <c r="B3177" s="70" t="s">
        <v>26</v>
      </c>
      <c r="C3177" s="70" t="s">
        <v>26</v>
      </c>
      <c r="D3177" s="79"/>
      <c r="E3177" s="77">
        <v>15.15151515151515</v>
      </c>
      <c r="F3177" s="77">
        <v>0.87235996326905396</v>
      </c>
      <c r="G3177" s="74">
        <v>5.5199999999999999E-2</v>
      </c>
      <c r="H3177" s="74">
        <v>2.3E-3</v>
      </c>
      <c r="I3177" s="70" t="s">
        <v>26</v>
      </c>
      <c r="J3177" s="85">
        <v>413</v>
      </c>
      <c r="K3177" s="85">
        <v>12</v>
      </c>
      <c r="L3177" s="85">
        <v>412</v>
      </c>
      <c r="M3177" s="85">
        <v>11</v>
      </c>
      <c r="N3177" s="85">
        <v>419</v>
      </c>
      <c r="O3177" s="85">
        <v>47</v>
      </c>
      <c r="P3177" s="80"/>
      <c r="Q3177" s="85">
        <v>412</v>
      </c>
      <c r="R3177" s="85">
        <v>11</v>
      </c>
      <c r="S3177" s="79"/>
      <c r="T3177" s="80">
        <f t="shared" si="148"/>
        <v>-0.24271844660194172</v>
      </c>
      <c r="U3177" s="80">
        <f t="shared" si="149"/>
        <v>-1.6990291262135921</v>
      </c>
    </row>
    <row r="3178" spans="1:21">
      <c r="A3178" s="43" t="s">
        <v>3560</v>
      </c>
      <c r="B3178" s="36">
        <v>159</v>
      </c>
      <c r="C3178" s="36">
        <v>1.76</v>
      </c>
      <c r="D3178" s="79"/>
      <c r="E3178" s="70">
        <v>15.40832</v>
      </c>
      <c r="F3178" s="70">
        <v>0.4748327</v>
      </c>
      <c r="G3178" s="45">
        <v>5.45E-2</v>
      </c>
      <c r="H3178" s="45">
        <v>2E-3</v>
      </c>
      <c r="I3178" s="70">
        <v>0.58206999999999998</v>
      </c>
      <c r="J3178" s="85">
        <v>403.2</v>
      </c>
      <c r="K3178" s="85">
        <v>5.2</v>
      </c>
      <c r="L3178" s="85">
        <v>405.4</v>
      </c>
      <c r="M3178" s="85">
        <v>6.1</v>
      </c>
      <c r="N3178" s="85">
        <v>391</v>
      </c>
      <c r="O3178" s="85">
        <v>41</v>
      </c>
      <c r="P3178" s="80"/>
      <c r="Q3178" s="85">
        <v>405.5</v>
      </c>
      <c r="R3178" s="85">
        <v>6.1</v>
      </c>
      <c r="S3178" s="79"/>
      <c r="T3178" s="80">
        <f t="shared" si="148"/>
        <v>0.54267390231869483</v>
      </c>
      <c r="U3178" s="80">
        <f t="shared" si="149"/>
        <v>3.5520473606314695</v>
      </c>
    </row>
    <row r="3179" spans="1:21">
      <c r="A3179" s="43" t="s">
        <v>3561</v>
      </c>
      <c r="B3179" s="36">
        <v>180</v>
      </c>
      <c r="C3179" s="36">
        <v>1.7030000000000001</v>
      </c>
      <c r="D3179" s="79"/>
      <c r="E3179" s="70">
        <v>14.792899999999999</v>
      </c>
      <c r="F3179" s="70">
        <v>0.37201079999999997</v>
      </c>
      <c r="G3179" s="45">
        <v>5.3600000000000002E-2</v>
      </c>
      <c r="H3179" s="45">
        <v>1.5E-3</v>
      </c>
      <c r="I3179" s="70">
        <v>0.46045000000000003</v>
      </c>
      <c r="J3179" s="85">
        <v>411.3</v>
      </c>
      <c r="K3179" s="85">
        <v>4.7</v>
      </c>
      <c r="L3179" s="85">
        <v>421.7</v>
      </c>
      <c r="M3179" s="85">
        <v>5.0999999999999996</v>
      </c>
      <c r="N3179" s="85">
        <v>353</v>
      </c>
      <c r="O3179" s="85">
        <v>32</v>
      </c>
      <c r="P3179" s="80"/>
      <c r="Q3179" s="85">
        <v>422.5</v>
      </c>
      <c r="R3179" s="85">
        <v>5.0999999999999996</v>
      </c>
      <c r="S3179" s="79"/>
      <c r="T3179" s="80">
        <f t="shared" si="148"/>
        <v>2.466208204884984</v>
      </c>
      <c r="U3179" s="80">
        <f t="shared" si="149"/>
        <v>16.291202276499881</v>
      </c>
    </row>
    <row r="3180" spans="1:21">
      <c r="A3180" s="43" t="s">
        <v>3562</v>
      </c>
      <c r="B3180" s="36">
        <v>143</v>
      </c>
      <c r="C3180" s="36">
        <v>1.6930000000000001</v>
      </c>
      <c r="D3180" s="79"/>
      <c r="E3180" s="70">
        <v>15.552099999999999</v>
      </c>
      <c r="F3180" s="70">
        <v>0.31442809999999999</v>
      </c>
      <c r="G3180" s="45">
        <v>5.6500000000000002E-2</v>
      </c>
      <c r="H3180" s="45">
        <v>1.9E-3</v>
      </c>
      <c r="I3180" s="70">
        <v>0.37293999999999999</v>
      </c>
      <c r="J3180" s="85">
        <v>412.2</v>
      </c>
      <c r="K3180" s="85">
        <v>5.4</v>
      </c>
      <c r="L3180" s="85">
        <v>401.7</v>
      </c>
      <c r="M3180" s="85">
        <v>3.9</v>
      </c>
      <c r="N3180" s="85">
        <v>471</v>
      </c>
      <c r="O3180" s="85">
        <v>37</v>
      </c>
      <c r="P3180" s="80"/>
      <c r="Q3180" s="85">
        <v>400.9</v>
      </c>
      <c r="R3180" s="85">
        <v>3.9</v>
      </c>
      <c r="S3180" s="79"/>
      <c r="T3180" s="80">
        <f t="shared" si="148"/>
        <v>-2.6138909634055265</v>
      </c>
      <c r="U3180" s="80">
        <f t="shared" si="149"/>
        <v>-17.251680358476477</v>
      </c>
    </row>
    <row r="3181" spans="1:21">
      <c r="A3181" s="43" t="s">
        <v>3563</v>
      </c>
      <c r="B3181" s="36">
        <v>59.2</v>
      </c>
      <c r="C3181" s="36">
        <v>2.2650000000000001</v>
      </c>
      <c r="D3181" s="79"/>
      <c r="E3181" s="70">
        <v>15.313940000000001</v>
      </c>
      <c r="F3181" s="70">
        <v>0.46903329999999999</v>
      </c>
      <c r="G3181" s="45">
        <v>5.5300000000000002E-2</v>
      </c>
      <c r="H3181" s="45">
        <v>2.2000000000000001E-3</v>
      </c>
      <c r="I3181" s="70">
        <v>0.5282</v>
      </c>
      <c r="J3181" s="85">
        <v>410.1</v>
      </c>
      <c r="K3181" s="85">
        <v>5.9</v>
      </c>
      <c r="L3181" s="85">
        <v>407.8</v>
      </c>
      <c r="M3181" s="85">
        <v>6.1</v>
      </c>
      <c r="N3181" s="85">
        <v>423</v>
      </c>
      <c r="O3181" s="85">
        <v>44</v>
      </c>
      <c r="P3181" s="80"/>
      <c r="Q3181" s="85">
        <v>407.6</v>
      </c>
      <c r="R3181" s="85">
        <v>6</v>
      </c>
      <c r="S3181" s="79"/>
      <c r="T3181" s="80">
        <f t="shared" si="148"/>
        <v>-0.56400196174595663</v>
      </c>
      <c r="U3181" s="80">
        <f t="shared" si="149"/>
        <v>-3.7273173124080405</v>
      </c>
    </row>
    <row r="3182" spans="1:21">
      <c r="A3182" s="43" t="s">
        <v>3564</v>
      </c>
      <c r="B3182" s="36">
        <v>203</v>
      </c>
      <c r="C3182" s="36">
        <v>2.62</v>
      </c>
      <c r="D3182" s="79"/>
      <c r="E3182" s="70">
        <v>15.03759</v>
      </c>
      <c r="F3182" s="70">
        <v>0.29396800000000001</v>
      </c>
      <c r="G3182" s="45">
        <v>5.5199999999999999E-2</v>
      </c>
      <c r="H3182" s="45">
        <v>1.9E-3</v>
      </c>
      <c r="I3182" s="70">
        <v>0.50448999999999999</v>
      </c>
      <c r="J3182" s="85">
        <v>415.7</v>
      </c>
      <c r="K3182" s="85">
        <v>5.0999999999999996</v>
      </c>
      <c r="L3182" s="85">
        <v>415</v>
      </c>
      <c r="M3182" s="85">
        <v>3.9</v>
      </c>
      <c r="N3182" s="85">
        <v>419</v>
      </c>
      <c r="O3182" s="85">
        <v>38</v>
      </c>
      <c r="P3182" s="80"/>
      <c r="Q3182" s="85">
        <v>415</v>
      </c>
      <c r="R3182" s="85">
        <v>3.9</v>
      </c>
      <c r="S3182" s="79"/>
      <c r="T3182" s="80">
        <f t="shared" si="148"/>
        <v>-0.16867469879517799</v>
      </c>
      <c r="U3182" s="80">
        <f t="shared" si="149"/>
        <v>-0.96385542168674709</v>
      </c>
    </row>
    <row r="3183" spans="1:21">
      <c r="A3183" s="43" t="s">
        <v>3565</v>
      </c>
      <c r="B3183" s="36">
        <v>68</v>
      </c>
      <c r="C3183" s="36">
        <v>1.7729999999999999</v>
      </c>
      <c r="D3183" s="79"/>
      <c r="E3183" s="70">
        <v>14.577260000000001</v>
      </c>
      <c r="F3183" s="70">
        <v>0.46749230000000003</v>
      </c>
      <c r="G3183" s="45">
        <v>5.5800000000000002E-2</v>
      </c>
      <c r="H3183" s="45">
        <v>2E-3</v>
      </c>
      <c r="I3183" s="70">
        <v>0.38549</v>
      </c>
      <c r="J3183" s="85">
        <v>430.2</v>
      </c>
      <c r="K3183" s="85">
        <v>6.6</v>
      </c>
      <c r="L3183" s="85">
        <v>427.7</v>
      </c>
      <c r="M3183" s="85">
        <v>6.6</v>
      </c>
      <c r="N3183" s="85">
        <v>443</v>
      </c>
      <c r="O3183" s="85">
        <v>40</v>
      </c>
      <c r="P3183" s="80"/>
      <c r="Q3183" s="85">
        <v>427.5</v>
      </c>
      <c r="R3183" s="85">
        <v>6.6</v>
      </c>
      <c r="S3183" s="79"/>
      <c r="T3183" s="80">
        <f t="shared" si="148"/>
        <v>-0.58452186111760573</v>
      </c>
      <c r="U3183" s="80">
        <f t="shared" si="149"/>
        <v>-3.5772737900397504</v>
      </c>
    </row>
    <row r="3184" spans="1:21">
      <c r="A3184" s="43" t="s">
        <v>3345</v>
      </c>
      <c r="B3184" s="44">
        <v>256.345091564244</v>
      </c>
      <c r="C3184" s="44">
        <v>1.78982926671862</v>
      </c>
      <c r="D3184" s="79"/>
      <c r="E3184" s="76">
        <v>15.193047009649399</v>
      </c>
      <c r="F3184" s="76">
        <v>0.551745810925382</v>
      </c>
      <c r="G3184" s="42">
        <v>5.5781820081553503E-2</v>
      </c>
      <c r="H3184" s="42">
        <v>1.6190794939032901E-3</v>
      </c>
      <c r="I3184" s="76">
        <v>0.30922692316915701</v>
      </c>
      <c r="J3184" s="85">
        <v>415.8</v>
      </c>
      <c r="K3184" s="85">
        <v>6.6</v>
      </c>
      <c r="L3184" s="85">
        <v>410.9</v>
      </c>
      <c r="M3184" s="85">
        <v>7.2</v>
      </c>
      <c r="N3184" s="85">
        <v>443</v>
      </c>
      <c r="O3184" s="85">
        <v>32</v>
      </c>
      <c r="P3184" s="80"/>
      <c r="Q3184" s="85">
        <v>410.5</v>
      </c>
      <c r="R3184" s="85">
        <v>7.2</v>
      </c>
      <c r="S3184" s="79"/>
      <c r="T3184" s="80">
        <f t="shared" si="148"/>
        <v>-1.1925042589437904</v>
      </c>
      <c r="U3184" s="80">
        <f t="shared" si="149"/>
        <v>-7.8121197371623321</v>
      </c>
    </row>
    <row r="3185" spans="1:21">
      <c r="A3185" s="43" t="s">
        <v>3566</v>
      </c>
      <c r="B3185" s="36">
        <v>605</v>
      </c>
      <c r="C3185" s="36">
        <v>3.08</v>
      </c>
      <c r="D3185" s="79"/>
      <c r="E3185" s="70">
        <v>16.339870000000001</v>
      </c>
      <c r="F3185" s="70">
        <v>0.61408010000000002</v>
      </c>
      <c r="G3185" s="45">
        <v>5.5100000000000003E-2</v>
      </c>
      <c r="H3185" s="45">
        <v>2.0999999999999999E-3</v>
      </c>
      <c r="I3185" s="70">
        <v>0.47803000000000001</v>
      </c>
      <c r="J3185" s="85">
        <v>387.5</v>
      </c>
      <c r="K3185" s="85">
        <v>6.2</v>
      </c>
      <c r="L3185" s="85">
        <v>382.9</v>
      </c>
      <c r="M3185" s="85">
        <v>7</v>
      </c>
      <c r="N3185" s="85">
        <v>415</v>
      </c>
      <c r="O3185" s="85">
        <v>43</v>
      </c>
      <c r="P3185" s="80"/>
      <c r="Q3185" s="85">
        <v>382.6</v>
      </c>
      <c r="R3185" s="85">
        <v>7</v>
      </c>
      <c r="S3185" s="79"/>
      <c r="T3185" s="80">
        <f t="shared" si="148"/>
        <v>-1.2013580569339313</v>
      </c>
      <c r="U3185" s="80">
        <f t="shared" si="149"/>
        <v>-8.3833899190389189</v>
      </c>
    </row>
    <row r="3186" spans="1:21">
      <c r="A3186" s="43" t="s">
        <v>3567</v>
      </c>
      <c r="B3186" s="36">
        <v>2820</v>
      </c>
      <c r="C3186" s="36">
        <v>1.42</v>
      </c>
      <c r="D3186" s="79"/>
      <c r="E3186" s="76">
        <v>14.858841010401189</v>
      </c>
      <c r="F3186" s="76">
        <v>0.83898359345504492</v>
      </c>
      <c r="G3186" s="42">
        <v>5.4699999999999999E-2</v>
      </c>
      <c r="H3186" s="42">
        <v>3.0999999999999999E-3</v>
      </c>
      <c r="I3186" s="70" t="s">
        <v>26</v>
      </c>
      <c r="J3186" s="85">
        <v>417</v>
      </c>
      <c r="K3186" s="85">
        <v>14</v>
      </c>
      <c r="L3186" s="85">
        <v>420</v>
      </c>
      <c r="M3186" s="85">
        <v>11</v>
      </c>
      <c r="N3186" s="85">
        <v>399</v>
      </c>
      <c r="O3186" s="85">
        <v>64</v>
      </c>
      <c r="P3186" s="80"/>
      <c r="Q3186" s="85">
        <v>420</v>
      </c>
      <c r="R3186" s="85">
        <v>11</v>
      </c>
      <c r="S3186" s="79"/>
      <c r="T3186" s="80">
        <f t="shared" si="148"/>
        <v>0.7142857142857143</v>
      </c>
      <c r="U3186" s="80">
        <f t="shared" si="149"/>
        <v>5</v>
      </c>
    </row>
    <row r="3187" spans="1:21">
      <c r="A3187" s="43" t="s">
        <v>3568</v>
      </c>
      <c r="B3187" s="70" t="s">
        <v>26</v>
      </c>
      <c r="C3187" s="70" t="s">
        <v>26</v>
      </c>
      <c r="D3187" s="79"/>
      <c r="E3187" s="77">
        <v>15.600624024960997</v>
      </c>
      <c r="F3187" s="77">
        <v>0.41374509894592343</v>
      </c>
      <c r="G3187" s="74">
        <v>5.57E-2</v>
      </c>
      <c r="H3187" s="74">
        <v>2E-3</v>
      </c>
      <c r="I3187" s="70" t="s">
        <v>26</v>
      </c>
      <c r="J3187" s="85">
        <v>406.3</v>
      </c>
      <c r="K3187" s="85">
        <v>7.5</v>
      </c>
      <c r="L3187" s="85">
        <v>400.5</v>
      </c>
      <c r="M3187" s="85">
        <v>5.0999999999999996</v>
      </c>
      <c r="N3187" s="85">
        <v>439</v>
      </c>
      <c r="O3187" s="85">
        <v>40</v>
      </c>
      <c r="P3187" s="80"/>
      <c r="Q3187" s="85">
        <v>400</v>
      </c>
      <c r="R3187" s="85">
        <v>5.0999999999999996</v>
      </c>
      <c r="S3187" s="79"/>
      <c r="T3187" s="80">
        <f t="shared" si="148"/>
        <v>-1.4481897627965072</v>
      </c>
      <c r="U3187" s="80">
        <f t="shared" si="149"/>
        <v>-9.6129837702871406</v>
      </c>
    </row>
    <row r="3188" spans="1:21">
      <c r="A3188" s="43" t="s">
        <v>3569</v>
      </c>
      <c r="B3188" s="70" t="s">
        <v>26</v>
      </c>
      <c r="C3188" s="70" t="s">
        <v>26</v>
      </c>
      <c r="D3188" s="79"/>
      <c r="E3188" s="77">
        <v>14.880952380952381</v>
      </c>
      <c r="F3188" s="77">
        <v>0.68647250566893436</v>
      </c>
      <c r="G3188" s="74">
        <v>5.4600000000000003E-2</v>
      </c>
      <c r="H3188" s="74">
        <v>2.0999999999999999E-3</v>
      </c>
      <c r="I3188" s="70" t="s">
        <v>26</v>
      </c>
      <c r="J3188" s="85">
        <v>416</v>
      </c>
      <c r="K3188" s="85">
        <v>10</v>
      </c>
      <c r="L3188" s="85">
        <v>419.3</v>
      </c>
      <c r="M3188" s="85">
        <v>9.4</v>
      </c>
      <c r="N3188" s="85">
        <v>395</v>
      </c>
      <c r="O3188" s="85">
        <v>43</v>
      </c>
      <c r="P3188" s="80"/>
      <c r="Q3188" s="85">
        <v>419.6</v>
      </c>
      <c r="R3188" s="85">
        <v>9.4</v>
      </c>
      <c r="S3188" s="79"/>
      <c r="T3188" s="80">
        <f t="shared" si="148"/>
        <v>0.78702599570713361</v>
      </c>
      <c r="U3188" s="80">
        <f t="shared" si="149"/>
        <v>5.7953732411161489</v>
      </c>
    </row>
    <row r="3189" spans="1:21">
      <c r="A3189" s="43" t="s">
        <v>3570</v>
      </c>
      <c r="B3189" s="36">
        <v>308</v>
      </c>
      <c r="C3189" s="36">
        <v>2.5680000000000001</v>
      </c>
      <c r="D3189" s="79"/>
      <c r="E3189" s="70">
        <v>15.40832</v>
      </c>
      <c r="F3189" s="70">
        <v>0.40360780000000002</v>
      </c>
      <c r="G3189" s="45">
        <v>5.3999999999999999E-2</v>
      </c>
      <c r="H3189" s="45">
        <v>2.3999999999999998E-3</v>
      </c>
      <c r="I3189" s="70">
        <v>0.41271000000000002</v>
      </c>
      <c r="J3189" s="85">
        <v>400.1</v>
      </c>
      <c r="K3189" s="85">
        <v>6.8</v>
      </c>
      <c r="L3189" s="85">
        <v>405.4</v>
      </c>
      <c r="M3189" s="85">
        <v>5.0999999999999996</v>
      </c>
      <c r="N3189" s="85">
        <v>370</v>
      </c>
      <c r="O3189" s="85">
        <v>50</v>
      </c>
      <c r="P3189" s="80"/>
      <c r="Q3189" s="85">
        <v>405.8</v>
      </c>
      <c r="R3189" s="85">
        <v>5.2</v>
      </c>
      <c r="S3189" s="79"/>
      <c r="T3189" s="80">
        <f t="shared" si="148"/>
        <v>1.3073507646768512</v>
      </c>
      <c r="U3189" s="80">
        <f t="shared" si="149"/>
        <v>8.7321164282190367</v>
      </c>
    </row>
    <row r="3190" spans="1:21">
      <c r="A3190" s="43" t="s">
        <v>3571</v>
      </c>
      <c r="B3190" s="36">
        <v>323</v>
      </c>
      <c r="C3190" s="36">
        <v>1.89</v>
      </c>
      <c r="D3190" s="79"/>
      <c r="E3190" s="76">
        <v>15.873015873015873</v>
      </c>
      <c r="F3190" s="76">
        <v>0.88183421516754856</v>
      </c>
      <c r="G3190" s="42">
        <v>5.33E-2</v>
      </c>
      <c r="H3190" s="42">
        <v>3.3E-3</v>
      </c>
      <c r="I3190" s="70" t="s">
        <v>26</v>
      </c>
      <c r="J3190" s="85">
        <v>386</v>
      </c>
      <c r="K3190" s="85">
        <v>13</v>
      </c>
      <c r="L3190" s="85">
        <v>394</v>
      </c>
      <c r="M3190" s="85">
        <v>11</v>
      </c>
      <c r="N3190" s="85">
        <v>341</v>
      </c>
      <c r="O3190" s="85">
        <v>70</v>
      </c>
      <c r="P3190" s="80"/>
      <c r="Q3190" s="85">
        <v>394</v>
      </c>
      <c r="R3190" s="85">
        <v>11</v>
      </c>
      <c r="S3190" s="79"/>
      <c r="T3190" s="80">
        <f t="shared" si="148"/>
        <v>2.030456852791878</v>
      </c>
      <c r="U3190" s="80">
        <f t="shared" si="149"/>
        <v>13.451776649746192</v>
      </c>
    </row>
    <row r="3191" spans="1:21">
      <c r="A3191" s="43" t="s">
        <v>3572</v>
      </c>
      <c r="B3191" s="70" t="s">
        <v>26</v>
      </c>
      <c r="C3191" s="70" t="s">
        <v>26</v>
      </c>
      <c r="D3191" s="79"/>
      <c r="E3191" s="77">
        <v>15.060240963855421</v>
      </c>
      <c r="F3191" s="77">
        <v>0.77115691682392207</v>
      </c>
      <c r="G3191" s="74">
        <v>5.9499999999999997E-2</v>
      </c>
      <c r="H3191" s="74">
        <v>2.0999999999999999E-3</v>
      </c>
      <c r="I3191" s="70" t="s">
        <v>26</v>
      </c>
      <c r="J3191" s="85">
        <v>441</v>
      </c>
      <c r="K3191" s="85">
        <v>11</v>
      </c>
      <c r="L3191" s="85">
        <v>414</v>
      </c>
      <c r="M3191" s="85">
        <v>10</v>
      </c>
      <c r="N3191" s="85">
        <v>584</v>
      </c>
      <c r="O3191" s="85">
        <v>38</v>
      </c>
      <c r="P3191" s="80"/>
      <c r="Q3191" s="85">
        <v>412</v>
      </c>
      <c r="R3191" s="85">
        <v>10</v>
      </c>
      <c r="S3191" s="79"/>
      <c r="T3191" s="80">
        <f t="shared" si="148"/>
        <v>-6.5217391304347823</v>
      </c>
      <c r="U3191" s="80">
        <f t="shared" si="149"/>
        <v>-41.062801932367151</v>
      </c>
    </row>
    <row r="3192" spans="1:21">
      <c r="A3192" s="43" t="s">
        <v>3573</v>
      </c>
      <c r="B3192" s="70" t="s">
        <v>26</v>
      </c>
      <c r="C3192" s="70" t="s">
        <v>26</v>
      </c>
      <c r="D3192" s="79"/>
      <c r="E3192" s="77">
        <v>14.641288433382138</v>
      </c>
      <c r="F3192" s="77">
        <v>1.5648814870232741</v>
      </c>
      <c r="G3192" s="74">
        <v>5.4300000000000001E-2</v>
      </c>
      <c r="H3192" s="74">
        <v>1.9E-3</v>
      </c>
      <c r="I3192" s="70" t="s">
        <v>26</v>
      </c>
      <c r="J3192" s="85">
        <v>419</v>
      </c>
      <c r="K3192" s="85">
        <v>19</v>
      </c>
      <c r="L3192" s="85">
        <v>426</v>
      </c>
      <c r="M3192" s="85">
        <v>22</v>
      </c>
      <c r="N3192" s="85">
        <v>383</v>
      </c>
      <c r="O3192" s="85">
        <v>39</v>
      </c>
      <c r="P3192" s="80"/>
      <c r="Q3192" s="85">
        <v>426</v>
      </c>
      <c r="R3192" s="85">
        <v>22</v>
      </c>
      <c r="S3192" s="79"/>
      <c r="T3192" s="80">
        <f t="shared" si="148"/>
        <v>1.643192488262911</v>
      </c>
      <c r="U3192" s="80">
        <f t="shared" si="149"/>
        <v>10.093896713615024</v>
      </c>
    </row>
    <row r="3193" spans="1:21">
      <c r="A3193" s="43" t="s">
        <v>3319</v>
      </c>
      <c r="B3193" s="44">
        <v>4.2211931222511296</v>
      </c>
      <c r="C3193" s="44">
        <v>169.342370560266</v>
      </c>
      <c r="D3193" s="75"/>
      <c r="E3193" s="76">
        <v>14.6745218527735</v>
      </c>
      <c r="F3193" s="76">
        <v>0.57096102371046697</v>
      </c>
      <c r="G3193" s="42">
        <v>5.4076754398992601E-2</v>
      </c>
      <c r="H3193" s="42">
        <v>1.7903849572750701E-3</v>
      </c>
      <c r="I3193" s="76">
        <v>0.42225727537365099</v>
      </c>
      <c r="J3193" s="85">
        <v>417</v>
      </c>
      <c r="K3193" s="85">
        <v>6.7</v>
      </c>
      <c r="L3193" s="85">
        <v>425</v>
      </c>
      <c r="M3193" s="85">
        <v>8</v>
      </c>
      <c r="N3193" s="85">
        <v>373</v>
      </c>
      <c r="O3193" s="85">
        <v>37</v>
      </c>
      <c r="P3193" s="80"/>
      <c r="Q3193" s="85">
        <v>425.6</v>
      </c>
      <c r="R3193" s="85">
        <v>8</v>
      </c>
      <c r="S3193" s="79"/>
      <c r="T3193" s="80">
        <f t="shared" si="148"/>
        <v>1.8823529411764703</v>
      </c>
      <c r="U3193" s="80">
        <f t="shared" si="149"/>
        <v>12.23529411764706</v>
      </c>
    </row>
    <row r="3194" spans="1:21">
      <c r="A3194" s="43" t="s">
        <v>3346</v>
      </c>
      <c r="B3194" s="44">
        <v>2.0003623842372602</v>
      </c>
      <c r="C3194" s="44">
        <v>330.46878273682302</v>
      </c>
      <c r="D3194" s="75"/>
      <c r="E3194" s="76">
        <v>15.8379230005603</v>
      </c>
      <c r="F3194" s="76">
        <v>1.24713217237909</v>
      </c>
      <c r="G3194" s="42">
        <v>5.5514758525636698E-2</v>
      </c>
      <c r="H3194" s="42">
        <v>1.53330229079581E-3</v>
      </c>
      <c r="I3194" s="76">
        <v>0.409859928739298</v>
      </c>
      <c r="J3194" s="85">
        <v>400</v>
      </c>
      <c r="K3194" s="85">
        <v>12</v>
      </c>
      <c r="L3194" s="85">
        <v>395</v>
      </c>
      <c r="M3194" s="85">
        <v>15</v>
      </c>
      <c r="N3194" s="85">
        <v>432</v>
      </c>
      <c r="O3194" s="85">
        <v>31</v>
      </c>
      <c r="P3194" s="80"/>
      <c r="Q3194" s="85">
        <v>394</v>
      </c>
      <c r="R3194" s="85">
        <v>15</v>
      </c>
      <c r="S3194" s="79"/>
      <c r="T3194" s="80">
        <f t="shared" si="148"/>
        <v>-1.2658227848101267</v>
      </c>
      <c r="U3194" s="80">
        <f t="shared" si="149"/>
        <v>-9.3670886075949369</v>
      </c>
    </row>
    <row r="3195" spans="1:21">
      <c r="A3195" s="43" t="s">
        <v>3574</v>
      </c>
      <c r="B3195" s="70" t="s">
        <v>26</v>
      </c>
      <c r="C3195" s="70" t="s">
        <v>26</v>
      </c>
      <c r="D3195" s="79"/>
      <c r="E3195" s="77">
        <v>14.513788098693759</v>
      </c>
      <c r="F3195" s="77">
        <v>0.50556010793708295</v>
      </c>
      <c r="G3195" s="74">
        <v>5.4300000000000001E-2</v>
      </c>
      <c r="H3195" s="74">
        <v>1.8E-3</v>
      </c>
      <c r="I3195" s="70" t="s">
        <v>26</v>
      </c>
      <c r="J3195" s="85">
        <v>422.2</v>
      </c>
      <c r="K3195" s="85">
        <v>8.3000000000000007</v>
      </c>
      <c r="L3195" s="85">
        <v>429.5</v>
      </c>
      <c r="M3195" s="85">
        <v>7.2</v>
      </c>
      <c r="N3195" s="85">
        <v>383</v>
      </c>
      <c r="O3195" s="85">
        <v>37</v>
      </c>
      <c r="P3195" s="80"/>
      <c r="Q3195" s="85">
        <v>430.1</v>
      </c>
      <c r="R3195" s="85">
        <v>7.2</v>
      </c>
      <c r="S3195" s="79"/>
      <c r="T3195" s="80">
        <f t="shared" si="148"/>
        <v>1.6996507566938328</v>
      </c>
      <c r="U3195" s="80">
        <f t="shared" si="149"/>
        <v>10.826542491268917</v>
      </c>
    </row>
    <row r="3196" spans="1:21">
      <c r="A3196" s="43" t="s">
        <v>3575</v>
      </c>
      <c r="B3196" s="36">
        <v>119</v>
      </c>
      <c r="C3196" s="36">
        <v>2.9</v>
      </c>
      <c r="D3196" s="79"/>
      <c r="E3196" s="76">
        <v>14.925373134328357</v>
      </c>
      <c r="F3196" s="76">
        <v>0.55691690799732674</v>
      </c>
      <c r="G3196" s="42">
        <v>5.6399999999999999E-2</v>
      </c>
      <c r="H3196" s="42">
        <v>2.5000000000000001E-3</v>
      </c>
      <c r="I3196" s="70" t="s">
        <v>26</v>
      </c>
      <c r="J3196" s="85">
        <v>426</v>
      </c>
      <c r="K3196" s="85">
        <v>10</v>
      </c>
      <c r="L3196" s="85">
        <v>418.1</v>
      </c>
      <c r="M3196" s="85">
        <v>7.6</v>
      </c>
      <c r="N3196" s="85">
        <v>467</v>
      </c>
      <c r="O3196" s="85">
        <v>49</v>
      </c>
      <c r="P3196" s="80"/>
      <c r="Q3196" s="85">
        <v>417.4</v>
      </c>
      <c r="R3196" s="85">
        <v>7.5</v>
      </c>
      <c r="S3196" s="79"/>
      <c r="T3196" s="80">
        <f t="shared" si="148"/>
        <v>-1.8895001195886096</v>
      </c>
      <c r="U3196" s="80">
        <f t="shared" si="149"/>
        <v>-11.695766563023193</v>
      </c>
    </row>
    <row r="3197" spans="1:21">
      <c r="A3197" s="43" t="s">
        <v>3576</v>
      </c>
      <c r="B3197" s="36">
        <v>308</v>
      </c>
      <c r="C3197" s="36">
        <v>2.5680000000000001</v>
      </c>
      <c r="D3197" s="79"/>
      <c r="E3197" s="70">
        <v>15.40832</v>
      </c>
      <c r="F3197" s="70">
        <v>0.40360780000000002</v>
      </c>
      <c r="G3197" s="45">
        <v>5.3999999999999999E-2</v>
      </c>
      <c r="H3197" s="45">
        <v>2.3999999999999998E-3</v>
      </c>
      <c r="I3197" s="70">
        <v>0.41271000000000002</v>
      </c>
      <c r="J3197" s="85">
        <v>400.1</v>
      </c>
      <c r="K3197" s="85">
        <v>6.8</v>
      </c>
      <c r="L3197" s="85">
        <v>405.4</v>
      </c>
      <c r="M3197" s="85">
        <v>5.0999999999999996</v>
      </c>
      <c r="N3197" s="85">
        <v>370</v>
      </c>
      <c r="O3197" s="85">
        <v>50</v>
      </c>
      <c r="P3197" s="80"/>
      <c r="Q3197" s="85">
        <v>405.8</v>
      </c>
      <c r="R3197" s="85">
        <v>5.2</v>
      </c>
      <c r="S3197" s="79"/>
      <c r="T3197" s="80">
        <f t="shared" si="148"/>
        <v>1.3073507646768512</v>
      </c>
      <c r="U3197" s="80">
        <f t="shared" si="149"/>
        <v>8.7321164282190367</v>
      </c>
    </row>
    <row r="3198" spans="1:21">
      <c r="A3198" s="43" t="s">
        <v>3577</v>
      </c>
      <c r="B3198" s="70" t="s">
        <v>26</v>
      </c>
      <c r="C3198" s="70" t="s">
        <v>26</v>
      </c>
      <c r="D3198" s="79"/>
      <c r="E3198" s="77">
        <v>14.66275659824047</v>
      </c>
      <c r="F3198" s="77">
        <v>0.64498929317773324</v>
      </c>
      <c r="G3198" s="74">
        <v>5.7000000000000002E-2</v>
      </c>
      <c r="H3198" s="74">
        <v>1.6000000000000001E-3</v>
      </c>
      <c r="I3198" s="70" t="s">
        <v>26</v>
      </c>
      <c r="J3198" s="85">
        <v>435.6</v>
      </c>
      <c r="K3198" s="85">
        <v>9.1999999999999993</v>
      </c>
      <c r="L3198" s="85">
        <v>425.3</v>
      </c>
      <c r="M3198" s="85">
        <v>9.1</v>
      </c>
      <c r="N3198" s="85">
        <v>491</v>
      </c>
      <c r="O3198" s="85">
        <v>31</v>
      </c>
      <c r="P3198" s="80"/>
      <c r="Q3198" s="85">
        <v>424.4</v>
      </c>
      <c r="R3198" s="85">
        <v>9</v>
      </c>
      <c r="S3198" s="79"/>
      <c r="T3198" s="80">
        <f t="shared" ref="T3198:T3261" si="150">(L3198-J3198)/L3198*100</f>
        <v>-2.4218198918410558</v>
      </c>
      <c r="U3198" s="80">
        <f t="shared" ref="U3198:U3261" si="151">(L3198-N3198)/L3198*100</f>
        <v>-15.447919115918172</v>
      </c>
    </row>
    <row r="3199" spans="1:21">
      <c r="A3199" s="43" t="s">
        <v>3578</v>
      </c>
      <c r="B3199" s="70" t="s">
        <v>26</v>
      </c>
      <c r="C3199" s="70" t="s">
        <v>26</v>
      </c>
      <c r="D3199" s="79"/>
      <c r="E3199" s="77">
        <v>14.992503748125937</v>
      </c>
      <c r="F3199" s="77">
        <v>0.62937047218519682</v>
      </c>
      <c r="G3199" s="74">
        <v>5.4899999999999997E-2</v>
      </c>
      <c r="H3199" s="74">
        <v>2.8E-3</v>
      </c>
      <c r="I3199" s="70" t="s">
        <v>26</v>
      </c>
      <c r="J3199" s="85">
        <v>415</v>
      </c>
      <c r="K3199" s="85">
        <v>11</v>
      </c>
      <c r="L3199" s="85">
        <v>416.2</v>
      </c>
      <c r="M3199" s="85">
        <v>8.5</v>
      </c>
      <c r="N3199" s="85">
        <v>407</v>
      </c>
      <c r="O3199" s="85">
        <v>57</v>
      </c>
      <c r="P3199" s="80"/>
      <c r="Q3199" s="85">
        <v>416.4</v>
      </c>
      <c r="R3199" s="85">
        <v>8.5</v>
      </c>
      <c r="S3199" s="79"/>
      <c r="T3199" s="80">
        <f t="shared" si="150"/>
        <v>0.28832292167227019</v>
      </c>
      <c r="U3199" s="80">
        <f t="shared" si="151"/>
        <v>2.2104757328207563</v>
      </c>
    </row>
    <row r="3200" spans="1:21">
      <c r="A3200" s="43" t="s">
        <v>3579</v>
      </c>
      <c r="B3200" s="70" t="s">
        <v>26</v>
      </c>
      <c r="C3200" s="70" t="s">
        <v>26</v>
      </c>
      <c r="D3200" s="79"/>
      <c r="E3200" s="77">
        <v>15.797788309636653</v>
      </c>
      <c r="F3200" s="77">
        <v>0.97332345035676071</v>
      </c>
      <c r="G3200" s="74">
        <v>5.4199999999999998E-2</v>
      </c>
      <c r="H3200" s="74">
        <v>2.5999999999999999E-3</v>
      </c>
      <c r="I3200" s="70" t="s">
        <v>26</v>
      </c>
      <c r="J3200" s="85">
        <v>393</v>
      </c>
      <c r="K3200" s="85">
        <v>13</v>
      </c>
      <c r="L3200" s="85">
        <v>396</v>
      </c>
      <c r="M3200" s="85">
        <v>12</v>
      </c>
      <c r="N3200" s="85">
        <v>378</v>
      </c>
      <c r="O3200" s="85">
        <v>54</v>
      </c>
      <c r="P3200" s="80"/>
      <c r="Q3200" s="85">
        <v>396</v>
      </c>
      <c r="R3200" s="85">
        <v>12</v>
      </c>
      <c r="S3200" s="79"/>
      <c r="T3200" s="80">
        <f t="shared" si="150"/>
        <v>0.75757575757575757</v>
      </c>
      <c r="U3200" s="80">
        <f t="shared" si="151"/>
        <v>4.5454545454545459</v>
      </c>
    </row>
    <row r="3201" spans="1:21">
      <c r="A3201" s="43" t="s">
        <v>3580</v>
      </c>
      <c r="B3201" s="70" t="s">
        <v>26</v>
      </c>
      <c r="C3201" s="70" t="s">
        <v>26</v>
      </c>
      <c r="D3201" s="79"/>
      <c r="E3201" s="77">
        <v>15.174506828528072</v>
      </c>
      <c r="F3201" s="77">
        <v>0.57566414372261276</v>
      </c>
      <c r="G3201" s="74">
        <v>5.5599999999999997E-2</v>
      </c>
      <c r="H3201" s="74">
        <v>1.9E-3</v>
      </c>
      <c r="I3201" s="70" t="s">
        <v>26</v>
      </c>
      <c r="J3201" s="85">
        <v>415.1</v>
      </c>
      <c r="K3201" s="85">
        <v>8.6999999999999993</v>
      </c>
      <c r="L3201" s="85">
        <v>411.4</v>
      </c>
      <c r="M3201" s="85">
        <v>7.6</v>
      </c>
      <c r="N3201" s="85">
        <v>435</v>
      </c>
      <c r="O3201" s="85">
        <v>38</v>
      </c>
      <c r="P3201" s="80"/>
      <c r="Q3201" s="85">
        <v>411.1</v>
      </c>
      <c r="R3201" s="85">
        <v>7.6</v>
      </c>
      <c r="S3201" s="79"/>
      <c r="T3201" s="80">
        <f t="shared" si="150"/>
        <v>-0.89936801166748803</v>
      </c>
      <c r="U3201" s="80">
        <f t="shared" si="151"/>
        <v>-5.7365094798249938</v>
      </c>
    </row>
    <row r="3202" spans="1:21">
      <c r="A3202" s="43" t="s">
        <v>3581</v>
      </c>
      <c r="B3202" s="36">
        <v>308</v>
      </c>
      <c r="C3202" s="36">
        <v>2.5680000000000001</v>
      </c>
      <c r="D3202" s="79"/>
      <c r="E3202" s="70">
        <v>15.40832</v>
      </c>
      <c r="F3202" s="70">
        <v>0.40360780000000002</v>
      </c>
      <c r="G3202" s="45">
        <v>5.3999999999999999E-2</v>
      </c>
      <c r="H3202" s="45">
        <v>2.3999999999999998E-3</v>
      </c>
      <c r="I3202" s="70">
        <v>0.41271000000000002</v>
      </c>
      <c r="J3202" s="85">
        <v>400.1</v>
      </c>
      <c r="K3202" s="85">
        <v>6.8</v>
      </c>
      <c r="L3202" s="85">
        <v>405.4</v>
      </c>
      <c r="M3202" s="85">
        <v>5.0999999999999996</v>
      </c>
      <c r="N3202" s="85">
        <v>370</v>
      </c>
      <c r="O3202" s="85">
        <v>50</v>
      </c>
      <c r="P3202" s="80"/>
      <c r="Q3202" s="85">
        <v>405.8</v>
      </c>
      <c r="R3202" s="85">
        <v>5.2</v>
      </c>
      <c r="S3202" s="79"/>
      <c r="T3202" s="80">
        <f t="shared" si="150"/>
        <v>1.3073507646768512</v>
      </c>
      <c r="U3202" s="80">
        <f t="shared" si="151"/>
        <v>8.7321164282190367</v>
      </c>
    </row>
    <row r="3203" spans="1:21">
      <c r="A3203" s="43" t="s">
        <v>3582</v>
      </c>
      <c r="B3203" s="36">
        <v>1510</v>
      </c>
      <c r="C3203" s="36">
        <v>0.83</v>
      </c>
      <c r="D3203" s="79"/>
      <c r="E3203" s="76">
        <v>14.970059880239521</v>
      </c>
      <c r="F3203" s="76">
        <v>1.0084621176808057</v>
      </c>
      <c r="G3203" s="42">
        <v>5.2200000000000003E-2</v>
      </c>
      <c r="H3203" s="42">
        <v>1.9E-3</v>
      </c>
      <c r="I3203" s="70" t="s">
        <v>26</v>
      </c>
      <c r="J3203" s="85">
        <v>398</v>
      </c>
      <c r="K3203" s="85">
        <v>13</v>
      </c>
      <c r="L3203" s="85">
        <v>417</v>
      </c>
      <c r="M3203" s="85">
        <v>14</v>
      </c>
      <c r="N3203" s="85">
        <v>293</v>
      </c>
      <c r="O3203" s="85">
        <v>42</v>
      </c>
      <c r="P3203" s="80"/>
      <c r="Q3203" s="85">
        <v>418</v>
      </c>
      <c r="R3203" s="85">
        <v>14</v>
      </c>
      <c r="S3203" s="79"/>
      <c r="T3203" s="80">
        <f t="shared" si="150"/>
        <v>4.5563549160671464</v>
      </c>
      <c r="U3203" s="80">
        <f t="shared" si="151"/>
        <v>29.73621103117506</v>
      </c>
    </row>
    <row r="3204" spans="1:21">
      <c r="A3204" s="43" t="s">
        <v>3347</v>
      </c>
      <c r="B3204" s="44">
        <v>2.2778235520764998</v>
      </c>
      <c r="C3204" s="44">
        <v>629.50084437096905</v>
      </c>
      <c r="D3204" s="75"/>
      <c r="E3204" s="76">
        <v>14.825552332258001</v>
      </c>
      <c r="F3204" s="76">
        <v>0.563858636341388</v>
      </c>
      <c r="G3204" s="42">
        <v>5.4251055062573598E-2</v>
      </c>
      <c r="H3204" s="42">
        <v>1.67841493856204E-3</v>
      </c>
      <c r="I3204" s="76">
        <v>0.52039771371166299</v>
      </c>
      <c r="J3204" s="85">
        <v>414.6</v>
      </c>
      <c r="K3204" s="85">
        <v>5.8</v>
      </c>
      <c r="L3204" s="85">
        <v>420.8</v>
      </c>
      <c r="M3204" s="85">
        <v>7.7</v>
      </c>
      <c r="N3204" s="85">
        <v>380</v>
      </c>
      <c r="O3204" s="85">
        <v>35</v>
      </c>
      <c r="P3204" s="80"/>
      <c r="Q3204" s="85">
        <v>421.3</v>
      </c>
      <c r="R3204" s="85">
        <v>7.8</v>
      </c>
      <c r="S3204" s="79"/>
      <c r="T3204" s="80">
        <f t="shared" si="150"/>
        <v>1.4733840304182482</v>
      </c>
      <c r="U3204" s="80">
        <f t="shared" si="151"/>
        <v>9.6958174904942993</v>
      </c>
    </row>
    <row r="3205" spans="1:21">
      <c r="A3205" s="43" t="s">
        <v>3583</v>
      </c>
      <c r="B3205" s="70" t="s">
        <v>26</v>
      </c>
      <c r="C3205" s="70" t="s">
        <v>26</v>
      </c>
      <c r="D3205" s="79"/>
      <c r="E3205" s="77">
        <v>14.947683109118087</v>
      </c>
      <c r="F3205" s="77">
        <v>1.608719258380422</v>
      </c>
      <c r="G3205" s="74">
        <v>5.5100000000000003E-2</v>
      </c>
      <c r="H3205" s="74">
        <v>3.3999999999999998E-3</v>
      </c>
      <c r="I3205" s="70" t="s">
        <v>26</v>
      </c>
      <c r="J3205" s="85">
        <v>417</v>
      </c>
      <c r="K3205" s="85">
        <v>21</v>
      </c>
      <c r="L3205" s="85">
        <v>417</v>
      </c>
      <c r="M3205" s="85">
        <v>22</v>
      </c>
      <c r="N3205" s="85">
        <v>415</v>
      </c>
      <c r="O3205" s="85">
        <v>69</v>
      </c>
      <c r="P3205" s="80"/>
      <c r="Q3205" s="85">
        <v>417</v>
      </c>
      <c r="R3205" s="85">
        <v>22</v>
      </c>
      <c r="S3205" s="79"/>
      <c r="T3205" s="80">
        <f t="shared" si="150"/>
        <v>0</v>
      </c>
      <c r="U3205" s="80">
        <f t="shared" si="151"/>
        <v>0.47961630695443641</v>
      </c>
    </row>
    <row r="3206" spans="1:21">
      <c r="A3206" s="43" t="s">
        <v>3584</v>
      </c>
      <c r="B3206" s="70" t="s">
        <v>26</v>
      </c>
      <c r="C3206" s="70" t="s">
        <v>26</v>
      </c>
      <c r="D3206" s="79"/>
      <c r="E3206" s="77">
        <v>14.836795252225519</v>
      </c>
      <c r="F3206" s="77">
        <v>1.0346133187753699</v>
      </c>
      <c r="G3206" s="74">
        <v>5.45E-2</v>
      </c>
      <c r="H3206" s="74">
        <v>4.7999999999999996E-3</v>
      </c>
      <c r="I3206" s="70" t="s">
        <v>26</v>
      </c>
      <c r="J3206" s="85">
        <v>416</v>
      </c>
      <c r="K3206" s="85">
        <v>19</v>
      </c>
      <c r="L3206" s="85">
        <v>420</v>
      </c>
      <c r="M3206" s="85">
        <v>14</v>
      </c>
      <c r="N3206" s="85">
        <v>391</v>
      </c>
      <c r="O3206" s="85">
        <v>99</v>
      </c>
      <c r="P3206" s="80"/>
      <c r="Q3206" s="85">
        <v>421</v>
      </c>
      <c r="R3206" s="85">
        <v>14</v>
      </c>
      <c r="S3206" s="79"/>
      <c r="T3206" s="80">
        <f t="shared" si="150"/>
        <v>0.95238095238095244</v>
      </c>
      <c r="U3206" s="80">
        <f t="shared" si="151"/>
        <v>6.9047619047619051</v>
      </c>
    </row>
    <row r="3207" spans="1:21">
      <c r="A3207" s="43" t="s">
        <v>3585</v>
      </c>
      <c r="B3207" s="70" t="s">
        <v>26</v>
      </c>
      <c r="C3207" s="70" t="s">
        <v>26</v>
      </c>
      <c r="D3207" s="79"/>
      <c r="E3207" s="77">
        <v>14.684287812041118</v>
      </c>
      <c r="F3207" s="77">
        <v>1.4662724981186432</v>
      </c>
      <c r="G3207" s="74">
        <v>5.9900000000000002E-2</v>
      </c>
      <c r="H3207" s="74">
        <v>4.1999999999999997E-3</v>
      </c>
      <c r="I3207" s="70" t="s">
        <v>26</v>
      </c>
      <c r="J3207" s="85">
        <v>453</v>
      </c>
      <c r="K3207" s="85">
        <v>22</v>
      </c>
      <c r="L3207" s="85">
        <v>425</v>
      </c>
      <c r="M3207" s="85">
        <v>21</v>
      </c>
      <c r="N3207" s="85">
        <v>599</v>
      </c>
      <c r="O3207" s="85">
        <v>76</v>
      </c>
      <c r="P3207" s="80"/>
      <c r="Q3207" s="85">
        <v>422</v>
      </c>
      <c r="R3207" s="85">
        <v>20</v>
      </c>
      <c r="S3207" s="79"/>
      <c r="T3207" s="80">
        <f t="shared" si="150"/>
        <v>-6.5882352941176476</v>
      </c>
      <c r="U3207" s="80">
        <f t="shared" si="151"/>
        <v>-40.941176470588239</v>
      </c>
    </row>
    <row r="3208" spans="1:21">
      <c r="A3208" s="43" t="s">
        <v>3586</v>
      </c>
      <c r="B3208" s="70" t="s">
        <v>26</v>
      </c>
      <c r="C3208" s="70" t="s">
        <v>26</v>
      </c>
      <c r="D3208" s="79"/>
      <c r="E3208" s="77">
        <v>15.698587127158554</v>
      </c>
      <c r="F3208" s="77">
        <v>0.88720429604035778</v>
      </c>
      <c r="G3208" s="74">
        <v>5.5500000000000001E-2</v>
      </c>
      <c r="H3208" s="74">
        <v>2.5000000000000001E-3</v>
      </c>
      <c r="I3208" s="70" t="s">
        <v>26</v>
      </c>
      <c r="J3208" s="85">
        <v>403</v>
      </c>
      <c r="K3208" s="85">
        <v>12</v>
      </c>
      <c r="L3208" s="85">
        <v>398</v>
      </c>
      <c r="M3208" s="85">
        <v>11</v>
      </c>
      <c r="N3208" s="85">
        <v>431</v>
      </c>
      <c r="O3208" s="85">
        <v>50</v>
      </c>
      <c r="P3208" s="80"/>
      <c r="Q3208" s="85">
        <v>398</v>
      </c>
      <c r="R3208" s="85">
        <v>11</v>
      </c>
      <c r="S3208" s="79"/>
      <c r="T3208" s="80">
        <f t="shared" si="150"/>
        <v>-1.256281407035176</v>
      </c>
      <c r="U3208" s="80">
        <f t="shared" si="151"/>
        <v>-8.291457286432161</v>
      </c>
    </row>
    <row r="3209" spans="1:21">
      <c r="A3209" s="43" t="s">
        <v>3587</v>
      </c>
      <c r="B3209" s="36">
        <v>177.2</v>
      </c>
      <c r="C3209" s="36">
        <v>1.72</v>
      </c>
      <c r="D3209" s="79"/>
      <c r="E3209" s="76">
        <v>15.267175572519083</v>
      </c>
      <c r="F3209" s="76">
        <v>0.88572926985606892</v>
      </c>
      <c r="G3209" s="42">
        <v>5.4300000000000001E-2</v>
      </c>
      <c r="H3209" s="42">
        <v>4.4999999999999997E-3</v>
      </c>
      <c r="I3209" s="70" t="s">
        <v>26</v>
      </c>
      <c r="J3209" s="85">
        <v>405</v>
      </c>
      <c r="K3209" s="85">
        <v>17</v>
      </c>
      <c r="L3209" s="85">
        <v>409</v>
      </c>
      <c r="M3209" s="85">
        <v>11</v>
      </c>
      <c r="N3209" s="85">
        <v>383</v>
      </c>
      <c r="O3209" s="85">
        <v>93</v>
      </c>
      <c r="P3209" s="80"/>
      <c r="Q3209" s="85">
        <v>409</v>
      </c>
      <c r="R3209" s="85">
        <v>12</v>
      </c>
      <c r="S3209" s="79"/>
      <c r="T3209" s="80">
        <f t="shared" si="150"/>
        <v>0.97799511002444983</v>
      </c>
      <c r="U3209" s="80">
        <f t="shared" si="151"/>
        <v>6.3569682151589246</v>
      </c>
    </row>
    <row r="3210" spans="1:21">
      <c r="A3210" s="43" t="s">
        <v>3588</v>
      </c>
      <c r="B3210" s="36">
        <v>272</v>
      </c>
      <c r="C3210" s="36">
        <v>2.34</v>
      </c>
      <c r="D3210" s="79"/>
      <c r="E3210" s="70">
        <v>15.723269999999999</v>
      </c>
      <c r="F3210" s="70">
        <v>0.54388669999999995</v>
      </c>
      <c r="G3210" s="45">
        <v>5.3800000000000001E-2</v>
      </c>
      <c r="H3210" s="45">
        <v>1.9E-3</v>
      </c>
      <c r="I3210" s="70">
        <v>0.38479999999999998</v>
      </c>
      <c r="J3210" s="85">
        <v>392.3</v>
      </c>
      <c r="K3210" s="85">
        <v>6.3</v>
      </c>
      <c r="L3210" s="85">
        <v>397.5</v>
      </c>
      <c r="M3210" s="85">
        <v>6.7</v>
      </c>
      <c r="N3210" s="85">
        <v>362</v>
      </c>
      <c r="O3210" s="85">
        <v>40</v>
      </c>
      <c r="P3210" s="80"/>
      <c r="Q3210" s="85">
        <v>397.9</v>
      </c>
      <c r="R3210" s="85">
        <v>6.7</v>
      </c>
      <c r="S3210" s="79"/>
      <c r="T3210" s="80">
        <f t="shared" si="150"/>
        <v>1.3081761006289279</v>
      </c>
      <c r="U3210" s="80">
        <f t="shared" si="151"/>
        <v>8.930817610062892</v>
      </c>
    </row>
    <row r="3211" spans="1:21">
      <c r="A3211" s="43" t="s">
        <v>3589</v>
      </c>
      <c r="B3211" s="70" t="s">
        <v>26</v>
      </c>
      <c r="C3211" s="70" t="s">
        <v>26</v>
      </c>
      <c r="D3211" s="79"/>
      <c r="E3211" s="77">
        <v>14.925373134328357</v>
      </c>
      <c r="F3211" s="77">
        <v>0.62374693695700589</v>
      </c>
      <c r="G3211" s="74">
        <v>5.5899999999999998E-2</v>
      </c>
      <c r="H3211" s="74">
        <v>2.5999999999999999E-3</v>
      </c>
      <c r="I3211" s="70" t="s">
        <v>26</v>
      </c>
      <c r="J3211" s="85">
        <v>423</v>
      </c>
      <c r="K3211" s="85">
        <v>11</v>
      </c>
      <c r="L3211" s="85">
        <v>418.1</v>
      </c>
      <c r="M3211" s="85">
        <v>8.5</v>
      </c>
      <c r="N3211" s="85">
        <v>447</v>
      </c>
      <c r="O3211" s="85">
        <v>52</v>
      </c>
      <c r="P3211" s="80"/>
      <c r="Q3211" s="85">
        <v>417.7</v>
      </c>
      <c r="R3211" s="85">
        <v>8.5</v>
      </c>
      <c r="S3211" s="79"/>
      <c r="T3211" s="80">
        <f t="shared" si="150"/>
        <v>-1.1719684286055914</v>
      </c>
      <c r="U3211" s="80">
        <f t="shared" si="151"/>
        <v>-6.9122219564697387</v>
      </c>
    </row>
    <row r="3212" spans="1:21">
      <c r="A3212" s="43" t="s">
        <v>3590</v>
      </c>
      <c r="B3212" s="70" t="s">
        <v>26</v>
      </c>
      <c r="C3212" s="70" t="s">
        <v>26</v>
      </c>
      <c r="D3212" s="79"/>
      <c r="E3212" s="77">
        <v>15.105740181268883</v>
      </c>
      <c r="F3212" s="77">
        <v>0.79864185248400443</v>
      </c>
      <c r="G3212" s="74">
        <v>0.06</v>
      </c>
      <c r="H3212" s="74">
        <v>2.8999999999999998E-3</v>
      </c>
      <c r="I3212" s="70" t="s">
        <v>26</v>
      </c>
      <c r="J3212" s="85">
        <v>443</v>
      </c>
      <c r="K3212" s="85">
        <v>13</v>
      </c>
      <c r="L3212" s="85">
        <v>413</v>
      </c>
      <c r="M3212" s="85">
        <v>11</v>
      </c>
      <c r="N3212" s="85">
        <v>603</v>
      </c>
      <c r="O3212" s="85">
        <v>52</v>
      </c>
      <c r="P3212" s="80"/>
      <c r="Q3212" s="85">
        <v>411</v>
      </c>
      <c r="R3212" s="85">
        <v>11</v>
      </c>
      <c r="S3212" s="79"/>
      <c r="T3212" s="80">
        <f t="shared" si="150"/>
        <v>-7.2639225181598057</v>
      </c>
      <c r="U3212" s="80">
        <f t="shared" si="151"/>
        <v>-46.004842615012109</v>
      </c>
    </row>
    <row r="3213" spans="1:21">
      <c r="A3213" s="43" t="s">
        <v>3348</v>
      </c>
      <c r="B3213" s="44">
        <v>3.0062454433119301</v>
      </c>
      <c r="C3213" s="44">
        <v>173.53925199355001</v>
      </c>
      <c r="D3213" s="75"/>
      <c r="E3213" s="76">
        <v>14.77295280597</v>
      </c>
      <c r="F3213" s="76">
        <v>0.69636475660503006</v>
      </c>
      <c r="G3213" s="42">
        <v>5.5601920476875899E-2</v>
      </c>
      <c r="H3213" s="42">
        <v>1.9064685025947301E-3</v>
      </c>
      <c r="I3213" s="76">
        <v>0.38312660350873201</v>
      </c>
      <c r="J3213" s="85">
        <v>424.3</v>
      </c>
      <c r="K3213" s="85">
        <v>8.1</v>
      </c>
      <c r="L3213" s="85">
        <v>422.2</v>
      </c>
      <c r="M3213" s="85">
        <v>9.6</v>
      </c>
      <c r="N3213" s="85">
        <v>436</v>
      </c>
      <c r="O3213" s="85">
        <v>38</v>
      </c>
      <c r="P3213" s="80"/>
      <c r="Q3213" s="85">
        <v>422.1</v>
      </c>
      <c r="R3213" s="85">
        <v>9.6</v>
      </c>
      <c r="S3213" s="79"/>
      <c r="T3213" s="80">
        <f t="shared" si="150"/>
        <v>-0.49739459971577993</v>
      </c>
      <c r="U3213" s="80">
        <f t="shared" si="151"/>
        <v>-3.2685930838465209</v>
      </c>
    </row>
    <row r="3214" spans="1:21">
      <c r="A3214" s="43" t="s">
        <v>3591</v>
      </c>
      <c r="B3214" s="36">
        <v>102.9</v>
      </c>
      <c r="C3214" s="36">
        <v>2.0049999999999999</v>
      </c>
      <c r="D3214" s="79"/>
      <c r="E3214" s="70">
        <v>15.82278</v>
      </c>
      <c r="F3214" s="70">
        <v>0.40057680000000001</v>
      </c>
      <c r="G3214" s="45">
        <v>5.57E-2</v>
      </c>
      <c r="H3214" s="45">
        <v>2.5999999999999999E-3</v>
      </c>
      <c r="I3214" s="70">
        <v>0.45027</v>
      </c>
      <c r="J3214" s="85">
        <v>401.6</v>
      </c>
      <c r="K3214" s="85">
        <v>6.9</v>
      </c>
      <c r="L3214" s="85">
        <v>395.1</v>
      </c>
      <c r="M3214" s="85">
        <v>4.9000000000000004</v>
      </c>
      <c r="N3214" s="85">
        <v>439</v>
      </c>
      <c r="O3214" s="85">
        <v>52</v>
      </c>
      <c r="P3214" s="80"/>
      <c r="Q3214" s="85">
        <v>394.5</v>
      </c>
      <c r="R3214" s="85">
        <v>4.8</v>
      </c>
      <c r="S3214" s="79"/>
      <c r="T3214" s="80">
        <f t="shared" si="150"/>
        <v>-1.6451531257909391</v>
      </c>
      <c r="U3214" s="80">
        <f t="shared" si="151"/>
        <v>-11.111111111111105</v>
      </c>
    </row>
    <row r="3215" spans="1:21">
      <c r="A3215" s="43" t="s">
        <v>3592</v>
      </c>
      <c r="B3215" s="36">
        <v>229</v>
      </c>
      <c r="C3215" s="36">
        <v>1.99</v>
      </c>
      <c r="D3215" s="79"/>
      <c r="E3215" s="76">
        <v>14.925373134328357</v>
      </c>
      <c r="F3215" s="76">
        <v>0.86879037647582957</v>
      </c>
      <c r="G3215" s="42">
        <v>5.2999999999999999E-2</v>
      </c>
      <c r="H3215" s="42">
        <v>2.7000000000000001E-3</v>
      </c>
      <c r="I3215" s="70" t="s">
        <v>26</v>
      </c>
      <c r="J3215" s="85">
        <v>404</v>
      </c>
      <c r="K3215" s="85">
        <v>13</v>
      </c>
      <c r="L3215" s="85">
        <v>418</v>
      </c>
      <c r="M3215" s="85">
        <v>12</v>
      </c>
      <c r="N3215" s="85">
        <v>328</v>
      </c>
      <c r="O3215" s="85">
        <v>58</v>
      </c>
      <c r="P3215" s="80"/>
      <c r="Q3215" s="85">
        <v>419</v>
      </c>
      <c r="R3215" s="85">
        <v>12</v>
      </c>
      <c r="S3215" s="79"/>
      <c r="T3215" s="80">
        <f t="shared" si="150"/>
        <v>3.3492822966507179</v>
      </c>
      <c r="U3215" s="80">
        <f t="shared" si="151"/>
        <v>21.5311004784689</v>
      </c>
    </row>
    <row r="3216" spans="1:21">
      <c r="A3216" s="43" t="s">
        <v>3593</v>
      </c>
      <c r="B3216" s="70" t="s">
        <v>26</v>
      </c>
      <c r="C3216" s="70" t="s">
        <v>26</v>
      </c>
      <c r="D3216" s="79"/>
      <c r="E3216" s="77">
        <v>15.1285930408472</v>
      </c>
      <c r="F3216" s="77">
        <v>0.66373554944715396</v>
      </c>
      <c r="G3216" s="74">
        <v>5.3999999999999999E-2</v>
      </c>
      <c r="H3216" s="74">
        <v>1.6999999999999999E-3</v>
      </c>
      <c r="I3216" s="70" t="s">
        <v>26</v>
      </c>
      <c r="J3216" s="85">
        <v>406.2</v>
      </c>
      <c r="K3216" s="85">
        <v>9</v>
      </c>
      <c r="L3216" s="85">
        <v>412.6</v>
      </c>
      <c r="M3216" s="85">
        <v>8.8000000000000007</v>
      </c>
      <c r="N3216" s="85">
        <v>370</v>
      </c>
      <c r="O3216" s="85">
        <v>35</v>
      </c>
      <c r="P3216" s="80"/>
      <c r="Q3216" s="85">
        <v>413.1</v>
      </c>
      <c r="R3216" s="85">
        <v>8.8000000000000007</v>
      </c>
      <c r="S3216" s="79"/>
      <c r="T3216" s="80">
        <f t="shared" si="150"/>
        <v>1.551139117789635</v>
      </c>
      <c r="U3216" s="80">
        <f t="shared" si="151"/>
        <v>10.324769752787208</v>
      </c>
    </row>
    <row r="3217" spans="1:21">
      <c r="A3217" s="43" t="s">
        <v>3594</v>
      </c>
      <c r="B3217" s="70" t="s">
        <v>26</v>
      </c>
      <c r="C3217" s="70" t="s">
        <v>26</v>
      </c>
      <c r="D3217" s="79"/>
      <c r="E3217" s="77">
        <v>15.174506828528072</v>
      </c>
      <c r="F3217" s="77">
        <v>0.94408919570508498</v>
      </c>
      <c r="G3217" s="74">
        <v>5.57E-2</v>
      </c>
      <c r="H3217" s="74">
        <v>2.0999999999999999E-3</v>
      </c>
      <c r="I3217" s="70" t="s">
        <v>26</v>
      </c>
      <c r="J3217" s="85">
        <v>416</v>
      </c>
      <c r="K3217" s="85">
        <v>12</v>
      </c>
      <c r="L3217" s="85">
        <v>411</v>
      </c>
      <c r="M3217" s="85">
        <v>12</v>
      </c>
      <c r="N3217" s="85">
        <v>439</v>
      </c>
      <c r="O3217" s="85">
        <v>42</v>
      </c>
      <c r="P3217" s="80"/>
      <c r="Q3217" s="85">
        <v>411</v>
      </c>
      <c r="R3217" s="85">
        <v>12</v>
      </c>
      <c r="S3217" s="79"/>
      <c r="T3217" s="80">
        <f t="shared" si="150"/>
        <v>-1.2165450121654502</v>
      </c>
      <c r="U3217" s="80">
        <f t="shared" si="151"/>
        <v>-6.8126520681265204</v>
      </c>
    </row>
    <row r="3218" spans="1:21">
      <c r="A3218" s="43" t="s">
        <v>3595</v>
      </c>
      <c r="B3218" s="70" t="s">
        <v>26</v>
      </c>
      <c r="C3218" s="70" t="s">
        <v>26</v>
      </c>
      <c r="D3218" s="79"/>
      <c r="E3218" s="77">
        <v>15.243902439024389</v>
      </c>
      <c r="F3218" s="77">
        <v>0.67389202855443164</v>
      </c>
      <c r="G3218" s="74">
        <v>5.4600000000000003E-2</v>
      </c>
      <c r="H3218" s="74">
        <v>2.3E-3</v>
      </c>
      <c r="I3218" s="70" t="s">
        <v>26</v>
      </c>
      <c r="J3218" s="85">
        <v>407</v>
      </c>
      <c r="K3218" s="85">
        <v>10</v>
      </c>
      <c r="L3218" s="85">
        <v>409.6</v>
      </c>
      <c r="M3218" s="85">
        <v>8.8000000000000007</v>
      </c>
      <c r="N3218" s="85">
        <v>395</v>
      </c>
      <c r="O3218" s="85">
        <v>47</v>
      </c>
      <c r="P3218" s="80"/>
      <c r="Q3218" s="85">
        <v>409.8</v>
      </c>
      <c r="R3218" s="85">
        <v>8.8000000000000007</v>
      </c>
      <c r="S3218" s="79"/>
      <c r="T3218" s="80">
        <f t="shared" si="150"/>
        <v>0.63476562500000555</v>
      </c>
      <c r="U3218" s="80">
        <f t="shared" si="151"/>
        <v>3.5644531250000053</v>
      </c>
    </row>
    <row r="3219" spans="1:21">
      <c r="A3219" s="43" t="s">
        <v>3596</v>
      </c>
      <c r="B3219" s="70" t="s">
        <v>26</v>
      </c>
      <c r="C3219" s="70" t="s">
        <v>26</v>
      </c>
      <c r="D3219" s="79"/>
      <c r="E3219" s="77">
        <v>15.384615384615383</v>
      </c>
      <c r="F3219" s="77">
        <v>1.2071005917159761</v>
      </c>
      <c r="G3219" s="74">
        <v>5.7299999999999997E-2</v>
      </c>
      <c r="H3219" s="74">
        <v>2.8999999999999998E-3</v>
      </c>
      <c r="I3219" s="70" t="s">
        <v>26</v>
      </c>
      <c r="J3219" s="85">
        <v>421</v>
      </c>
      <c r="K3219" s="85">
        <v>16</v>
      </c>
      <c r="L3219" s="85">
        <v>406</v>
      </c>
      <c r="M3219" s="85">
        <v>15</v>
      </c>
      <c r="N3219" s="85">
        <v>502</v>
      </c>
      <c r="O3219" s="85">
        <v>56</v>
      </c>
      <c r="P3219" s="80"/>
      <c r="Q3219" s="85">
        <v>405</v>
      </c>
      <c r="R3219" s="85">
        <v>15</v>
      </c>
      <c r="S3219" s="79"/>
      <c r="T3219" s="80">
        <f t="shared" si="150"/>
        <v>-3.6945812807881775</v>
      </c>
      <c r="U3219" s="80">
        <f t="shared" si="151"/>
        <v>-23.645320197044335</v>
      </c>
    </row>
    <row r="3220" spans="1:21">
      <c r="A3220" s="43" t="s">
        <v>3597</v>
      </c>
      <c r="B3220" s="70" t="s">
        <v>26</v>
      </c>
      <c r="C3220" s="70" t="s">
        <v>26</v>
      </c>
      <c r="D3220" s="79"/>
      <c r="E3220" s="77">
        <v>14.992503748125937</v>
      </c>
      <c r="F3220" s="77">
        <v>0.8766231576865241</v>
      </c>
      <c r="G3220" s="74">
        <v>5.79E-2</v>
      </c>
      <c r="H3220" s="74">
        <v>2E-3</v>
      </c>
      <c r="I3220" s="70" t="s">
        <v>26</v>
      </c>
      <c r="J3220" s="85">
        <v>433</v>
      </c>
      <c r="K3220" s="85">
        <v>12</v>
      </c>
      <c r="L3220" s="85">
        <v>416</v>
      </c>
      <c r="M3220" s="85">
        <v>12</v>
      </c>
      <c r="N3220" s="85">
        <v>525</v>
      </c>
      <c r="O3220" s="85">
        <v>38</v>
      </c>
      <c r="P3220" s="80"/>
      <c r="Q3220" s="85">
        <v>415</v>
      </c>
      <c r="R3220" s="85">
        <v>12</v>
      </c>
      <c r="S3220" s="79"/>
      <c r="T3220" s="80">
        <f t="shared" si="150"/>
        <v>-4.0865384615384617</v>
      </c>
      <c r="U3220" s="80">
        <f t="shared" si="151"/>
        <v>-26.201923076923077</v>
      </c>
    </row>
    <row r="3221" spans="1:21">
      <c r="A3221" s="43" t="s">
        <v>3349</v>
      </c>
      <c r="B3221" s="44">
        <v>3.7888043688399602</v>
      </c>
      <c r="C3221" s="44">
        <v>299.93358861466402</v>
      </c>
      <c r="D3221" s="75"/>
      <c r="E3221" s="76">
        <v>14.752082745443101</v>
      </c>
      <c r="F3221" s="76">
        <v>0.53770702244122903</v>
      </c>
      <c r="G3221" s="42">
        <v>5.4381094451152197E-2</v>
      </c>
      <c r="H3221" s="42">
        <v>1.6362684858675599E-3</v>
      </c>
      <c r="I3221" s="76">
        <v>0.52259013627162398</v>
      </c>
      <c r="J3221" s="85">
        <v>417.1</v>
      </c>
      <c r="K3221" s="85">
        <v>5.6</v>
      </c>
      <c r="L3221" s="85">
        <v>422.8</v>
      </c>
      <c r="M3221" s="85">
        <v>7.5</v>
      </c>
      <c r="N3221" s="85">
        <v>386</v>
      </c>
      <c r="O3221" s="85">
        <v>34</v>
      </c>
      <c r="P3221" s="80"/>
      <c r="Q3221" s="85">
        <v>423.3</v>
      </c>
      <c r="R3221" s="85">
        <v>7.5</v>
      </c>
      <c r="S3221" s="79"/>
      <c r="T3221" s="80">
        <f t="shared" si="150"/>
        <v>1.3481551561021732</v>
      </c>
      <c r="U3221" s="80">
        <f t="shared" si="151"/>
        <v>8.7038789025544023</v>
      </c>
    </row>
    <row r="3222" spans="1:21">
      <c r="A3222" s="43" t="s">
        <v>3350</v>
      </c>
      <c r="B3222" s="44">
        <v>4.0429840000024404</v>
      </c>
      <c r="C3222" s="44">
        <v>363.80306157685601</v>
      </c>
      <c r="D3222" s="75"/>
      <c r="E3222" s="76">
        <v>14.4511543096833</v>
      </c>
      <c r="F3222" s="76">
        <v>0.43375427547329798</v>
      </c>
      <c r="G3222" s="42">
        <v>5.3699807029373298E-2</v>
      </c>
      <c r="H3222" s="42">
        <v>1.3591363328859199E-3</v>
      </c>
      <c r="I3222" s="76">
        <v>0.446812726596714</v>
      </c>
      <c r="J3222" s="85">
        <v>419.9</v>
      </c>
      <c r="K3222" s="85">
        <v>5</v>
      </c>
      <c r="L3222" s="85">
        <v>431.3</v>
      </c>
      <c r="M3222" s="85">
        <v>6.3</v>
      </c>
      <c r="N3222" s="85">
        <v>357</v>
      </c>
      <c r="O3222" s="85">
        <v>29</v>
      </c>
      <c r="P3222" s="80"/>
      <c r="Q3222" s="85">
        <v>432.3</v>
      </c>
      <c r="R3222" s="85">
        <v>6.3</v>
      </c>
      <c r="S3222" s="79"/>
      <c r="T3222" s="80">
        <f t="shared" si="150"/>
        <v>2.6431718061674085</v>
      </c>
      <c r="U3222" s="80">
        <f t="shared" si="151"/>
        <v>17.226988175284028</v>
      </c>
    </row>
    <row r="3223" spans="1:21">
      <c r="A3223" s="43" t="s">
        <v>3351</v>
      </c>
      <c r="B3223" s="44">
        <v>70.157426929105796</v>
      </c>
      <c r="C3223" s="44">
        <v>1.8821871016062</v>
      </c>
      <c r="D3223" s="79"/>
      <c r="E3223" s="76">
        <v>14.571112216426499</v>
      </c>
      <c r="F3223" s="76">
        <v>0.66088839376944797</v>
      </c>
      <c r="G3223" s="42">
        <v>5.5695839025296602E-2</v>
      </c>
      <c r="H3223" s="42">
        <v>2.3278759404495499E-3</v>
      </c>
      <c r="I3223" s="76">
        <v>0.28178686167751898</v>
      </c>
      <c r="J3223" s="85">
        <v>429.7</v>
      </c>
      <c r="K3223" s="85">
        <v>9.1999999999999993</v>
      </c>
      <c r="L3223" s="85">
        <v>427.9</v>
      </c>
      <c r="M3223" s="85">
        <v>9.4</v>
      </c>
      <c r="N3223" s="85">
        <v>439</v>
      </c>
      <c r="O3223" s="85">
        <v>47</v>
      </c>
      <c r="P3223" s="80"/>
      <c r="Q3223" s="85">
        <v>427.7</v>
      </c>
      <c r="R3223" s="85">
        <v>9.4</v>
      </c>
      <c r="S3223" s="79"/>
      <c r="T3223" s="80">
        <f t="shared" si="150"/>
        <v>-0.42065903248422792</v>
      </c>
      <c r="U3223" s="80">
        <f t="shared" si="151"/>
        <v>-2.5940640336527281</v>
      </c>
    </row>
    <row r="3224" spans="1:21">
      <c r="A3224" s="43" t="s">
        <v>3352</v>
      </c>
      <c r="B3224" s="44">
        <v>84.890886110364903</v>
      </c>
      <c r="C3224" s="44">
        <v>3.3863552886460102</v>
      </c>
      <c r="D3224" s="75"/>
      <c r="E3224" s="76">
        <v>15.516009351781999</v>
      </c>
      <c r="F3224" s="76">
        <v>0.336790014435565</v>
      </c>
      <c r="G3224" s="42">
        <v>5.6443074195531802E-2</v>
      </c>
      <c r="H3224" s="42">
        <v>1.4051008828777701E-3</v>
      </c>
      <c r="I3224" s="76">
        <v>0.184970790696591</v>
      </c>
      <c r="J3224" s="85">
        <v>412.6</v>
      </c>
      <c r="K3224" s="85">
        <v>5.0999999999999996</v>
      </c>
      <c r="L3224" s="85">
        <v>402.6</v>
      </c>
      <c r="M3224" s="85">
        <v>4.2</v>
      </c>
      <c r="N3224" s="85">
        <v>469</v>
      </c>
      <c r="O3224" s="85">
        <v>28</v>
      </c>
      <c r="P3224" s="80"/>
      <c r="Q3224" s="85">
        <v>401.8</v>
      </c>
      <c r="R3224" s="85">
        <v>4.2</v>
      </c>
      <c r="S3224" s="79"/>
      <c r="T3224" s="80">
        <f t="shared" si="150"/>
        <v>-2.4838549428713361</v>
      </c>
      <c r="U3224" s="80">
        <f t="shared" si="151"/>
        <v>-16.492796820665667</v>
      </c>
    </row>
    <row r="3225" spans="1:21">
      <c r="A3225" s="43" t="s">
        <v>3353</v>
      </c>
      <c r="B3225" s="44">
        <v>107.43701471042201</v>
      </c>
      <c r="C3225" s="44">
        <v>2.6676692876515302</v>
      </c>
      <c r="D3225" s="79"/>
      <c r="E3225" s="76">
        <v>14.880716817154299</v>
      </c>
      <c r="F3225" s="76">
        <v>0.56947189813488397</v>
      </c>
      <c r="G3225" s="42">
        <v>5.53748698493471E-2</v>
      </c>
      <c r="H3225" s="42">
        <v>1.65461368107863E-3</v>
      </c>
      <c r="I3225" s="76">
        <v>0.143527587914381</v>
      </c>
      <c r="J3225" s="85">
        <v>420.4</v>
      </c>
      <c r="K3225" s="85">
        <v>7.8</v>
      </c>
      <c r="L3225" s="85">
        <v>419.3</v>
      </c>
      <c r="M3225" s="85">
        <v>7.8</v>
      </c>
      <c r="N3225" s="85">
        <v>426</v>
      </c>
      <c r="O3225" s="85">
        <v>33</v>
      </c>
      <c r="P3225" s="80"/>
      <c r="Q3225" s="85">
        <v>419.2</v>
      </c>
      <c r="R3225" s="85">
        <v>7.8</v>
      </c>
      <c r="S3225" s="79"/>
      <c r="T3225" s="80">
        <f t="shared" si="150"/>
        <v>-0.26234199856903551</v>
      </c>
      <c r="U3225" s="80">
        <f t="shared" si="151"/>
        <v>-1.5979012640114449</v>
      </c>
    </row>
    <row r="3226" spans="1:21">
      <c r="A3226" s="43" t="s">
        <v>3354</v>
      </c>
      <c r="B3226" s="44">
        <v>143.96376887782</v>
      </c>
      <c r="C3226" s="44">
        <v>1.7933786247347401</v>
      </c>
      <c r="D3226" s="79"/>
      <c r="E3226" s="76">
        <v>15.1160368077334</v>
      </c>
      <c r="F3226" s="76">
        <v>0.60172160405268404</v>
      </c>
      <c r="G3226" s="42">
        <v>5.3927546405796702E-2</v>
      </c>
      <c r="H3226" s="42">
        <v>1.49817705216511E-3</v>
      </c>
      <c r="I3226" s="76">
        <v>0.30554024684727199</v>
      </c>
      <c r="J3226" s="85">
        <v>406.1</v>
      </c>
      <c r="K3226" s="85">
        <v>6.9</v>
      </c>
      <c r="L3226" s="85">
        <v>412.9</v>
      </c>
      <c r="M3226" s="85">
        <v>8</v>
      </c>
      <c r="N3226" s="85">
        <v>367</v>
      </c>
      <c r="O3226" s="85">
        <v>31</v>
      </c>
      <c r="P3226" s="80"/>
      <c r="Q3226" s="85">
        <v>413.5</v>
      </c>
      <c r="R3226" s="85">
        <v>8</v>
      </c>
      <c r="S3226" s="79"/>
      <c r="T3226" s="80">
        <f t="shared" si="150"/>
        <v>1.6468878663114448</v>
      </c>
      <c r="U3226" s="80">
        <f t="shared" si="151"/>
        <v>11.116493097602319</v>
      </c>
    </row>
    <row r="3227" spans="1:21">
      <c r="A3227" s="43" t="s">
        <v>3355</v>
      </c>
      <c r="B3227" s="44">
        <v>150.91013525209399</v>
      </c>
      <c r="C3227" s="44">
        <v>3.1224304710872901</v>
      </c>
      <c r="D3227" s="75"/>
      <c r="E3227" s="76">
        <v>15.631125012505199</v>
      </c>
      <c r="F3227" s="76">
        <v>0.35939313731615802</v>
      </c>
      <c r="G3227" s="42">
        <v>5.5668852321089202E-2</v>
      </c>
      <c r="H3227" s="42">
        <v>1.23712642016691E-3</v>
      </c>
      <c r="I3227" s="76">
        <v>0.17339737081690501</v>
      </c>
      <c r="J3227" s="85">
        <v>405.5</v>
      </c>
      <c r="K3227" s="85">
        <v>4.9000000000000004</v>
      </c>
      <c r="L3227" s="85">
        <v>399.8</v>
      </c>
      <c r="M3227" s="85">
        <v>4.5</v>
      </c>
      <c r="N3227" s="85">
        <v>438</v>
      </c>
      <c r="O3227" s="85">
        <v>25</v>
      </c>
      <c r="P3227" s="80"/>
      <c r="Q3227" s="85">
        <v>399.3</v>
      </c>
      <c r="R3227" s="85">
        <v>4.5</v>
      </c>
      <c r="S3227" s="79"/>
      <c r="T3227" s="80">
        <f t="shared" si="150"/>
        <v>-1.4257128564282111</v>
      </c>
      <c r="U3227" s="80">
        <f t="shared" si="151"/>
        <v>-9.5547773886943439</v>
      </c>
    </row>
    <row r="3228" spans="1:21">
      <c r="A3228" s="43" t="s">
        <v>3320</v>
      </c>
      <c r="B3228" s="44">
        <v>4.96094313529104</v>
      </c>
      <c r="C3228" s="44">
        <v>182.043896647965</v>
      </c>
      <c r="D3228" s="75"/>
      <c r="E3228" s="76">
        <v>15.0911849340443</v>
      </c>
      <c r="F3228" s="76">
        <v>0.57334503577729601</v>
      </c>
      <c r="G3228" s="42">
        <v>5.4194896548187203E-2</v>
      </c>
      <c r="H3228" s="42">
        <v>1.71892546439796E-3</v>
      </c>
      <c r="I3228" s="76">
        <v>0.41925117923591199</v>
      </c>
      <c r="J3228" s="85">
        <v>408.3</v>
      </c>
      <c r="K3228" s="85">
        <v>6.4</v>
      </c>
      <c r="L3228" s="85">
        <v>413.6</v>
      </c>
      <c r="M3228" s="85">
        <v>7.6</v>
      </c>
      <c r="N3228" s="85">
        <v>378</v>
      </c>
      <c r="O3228" s="85">
        <v>36</v>
      </c>
      <c r="P3228" s="80"/>
      <c r="Q3228" s="85">
        <v>414</v>
      </c>
      <c r="R3228" s="85">
        <v>7.6</v>
      </c>
      <c r="S3228" s="79"/>
      <c r="T3228" s="80">
        <f t="shared" si="150"/>
        <v>1.2814313346228268</v>
      </c>
      <c r="U3228" s="80">
        <f t="shared" si="151"/>
        <v>8.6073500967118033</v>
      </c>
    </row>
    <row r="3229" spans="1:21">
      <c r="A3229" s="43" t="s">
        <v>3356</v>
      </c>
      <c r="B3229" s="44">
        <v>159.77393453845599</v>
      </c>
      <c r="C3229" s="44">
        <v>3.3948769814981201</v>
      </c>
      <c r="D3229" s="75"/>
      <c r="E3229" s="76">
        <v>15.3902263978456</v>
      </c>
      <c r="F3229" s="76">
        <v>0.23653349400995799</v>
      </c>
      <c r="G3229" s="42">
        <v>5.4698736833106901E-2</v>
      </c>
      <c r="H3229" s="42">
        <v>1.1482529844869999E-3</v>
      </c>
      <c r="I3229" s="76">
        <v>0.23907231070962001</v>
      </c>
      <c r="J3229" s="85">
        <v>404.8</v>
      </c>
      <c r="K3229" s="85">
        <v>3.8</v>
      </c>
      <c r="L3229" s="85">
        <v>405.8</v>
      </c>
      <c r="M3229" s="85">
        <v>3</v>
      </c>
      <c r="N3229" s="85">
        <v>399</v>
      </c>
      <c r="O3229" s="85">
        <v>24</v>
      </c>
      <c r="P3229" s="80"/>
      <c r="Q3229" s="85">
        <v>405.9</v>
      </c>
      <c r="R3229" s="85">
        <v>3</v>
      </c>
      <c r="S3229" s="79"/>
      <c r="T3229" s="80">
        <f t="shared" si="150"/>
        <v>0.24642681123706259</v>
      </c>
      <c r="U3229" s="80">
        <f t="shared" si="151"/>
        <v>1.6757023164120284</v>
      </c>
    </row>
    <row r="3230" spans="1:21">
      <c r="A3230" s="43" t="s">
        <v>3357</v>
      </c>
      <c r="B3230" s="44">
        <v>166.189406114094</v>
      </c>
      <c r="C3230" s="44">
        <v>2.0311549227700598</v>
      </c>
      <c r="D3230" s="79"/>
      <c r="E3230" s="76">
        <v>14.372576175208399</v>
      </c>
      <c r="F3230" s="76">
        <v>0.48111923745213903</v>
      </c>
      <c r="G3230" s="42">
        <v>5.4590984267727502E-2</v>
      </c>
      <c r="H3230" s="42">
        <v>2.2763412518680901E-3</v>
      </c>
      <c r="I3230" s="76">
        <v>0.100896846803</v>
      </c>
      <c r="J3230" s="85">
        <v>427.5</v>
      </c>
      <c r="K3230" s="85">
        <v>8.9</v>
      </c>
      <c r="L3230" s="85">
        <v>433.6</v>
      </c>
      <c r="M3230" s="85">
        <v>7</v>
      </c>
      <c r="N3230" s="85">
        <v>395</v>
      </c>
      <c r="O3230" s="85">
        <v>47</v>
      </c>
      <c r="P3230" s="80"/>
      <c r="Q3230" s="85">
        <v>434.1</v>
      </c>
      <c r="R3230" s="85">
        <v>7</v>
      </c>
      <c r="S3230" s="79"/>
      <c r="T3230" s="80">
        <f t="shared" si="150"/>
        <v>1.406826568265688</v>
      </c>
      <c r="U3230" s="80">
        <f t="shared" si="151"/>
        <v>8.9022140221402264</v>
      </c>
    </row>
    <row r="3231" spans="1:21">
      <c r="A3231" s="43" t="s">
        <v>3358</v>
      </c>
      <c r="B3231" s="44">
        <v>181.052274022592</v>
      </c>
      <c r="C3231" s="44">
        <v>5.1828263030131296</v>
      </c>
      <c r="D3231" s="75"/>
      <c r="E3231" s="76">
        <v>15.1136335922293</v>
      </c>
      <c r="F3231" s="76">
        <v>0.22897080022437699</v>
      </c>
      <c r="G3231" s="42">
        <v>5.5173926191871302E-2</v>
      </c>
      <c r="H3231" s="42">
        <v>1.1490654416808799E-3</v>
      </c>
      <c r="I3231" s="76">
        <v>0.36727194079862302</v>
      </c>
      <c r="J3231" s="85">
        <v>413.8</v>
      </c>
      <c r="K3231" s="85">
        <v>3.5</v>
      </c>
      <c r="L3231" s="85">
        <v>413</v>
      </c>
      <c r="M3231" s="85">
        <v>3</v>
      </c>
      <c r="N3231" s="85">
        <v>418</v>
      </c>
      <c r="O3231" s="85">
        <v>23</v>
      </c>
      <c r="P3231" s="80"/>
      <c r="Q3231" s="85">
        <v>412.9</v>
      </c>
      <c r="R3231" s="85">
        <v>3</v>
      </c>
      <c r="S3231" s="79"/>
      <c r="T3231" s="80">
        <f t="shared" si="150"/>
        <v>-0.19370460048426424</v>
      </c>
      <c r="U3231" s="80">
        <f t="shared" si="151"/>
        <v>-1.2106537530266344</v>
      </c>
    </row>
    <row r="3232" spans="1:21">
      <c r="A3232" s="43" t="s">
        <v>3359</v>
      </c>
      <c r="B3232" s="44">
        <v>208.55666998625799</v>
      </c>
      <c r="C3232" s="44">
        <v>4.0434005856059896</v>
      </c>
      <c r="D3232" s="79"/>
      <c r="E3232" s="76">
        <v>15.039766969404701</v>
      </c>
      <c r="F3232" s="76">
        <v>0.59945314703316699</v>
      </c>
      <c r="G3232" s="42">
        <v>5.3618828564199597E-2</v>
      </c>
      <c r="H3232" s="42">
        <v>2.1268945284873401E-3</v>
      </c>
      <c r="I3232" s="76">
        <v>0.55306449488702802</v>
      </c>
      <c r="J3232" s="85">
        <v>405.8</v>
      </c>
      <c r="K3232" s="85">
        <v>6.3</v>
      </c>
      <c r="L3232" s="85">
        <v>415</v>
      </c>
      <c r="M3232" s="85">
        <v>8</v>
      </c>
      <c r="N3232" s="85">
        <v>354</v>
      </c>
      <c r="O3232" s="85">
        <v>45</v>
      </c>
      <c r="P3232" s="80"/>
      <c r="Q3232" s="85">
        <v>415.7</v>
      </c>
      <c r="R3232" s="85">
        <v>8</v>
      </c>
      <c r="S3232" s="79"/>
      <c r="T3232" s="80">
        <f t="shared" si="150"/>
        <v>2.2168674698795154</v>
      </c>
      <c r="U3232" s="80">
        <f t="shared" si="151"/>
        <v>14.698795180722893</v>
      </c>
    </row>
    <row r="3233" spans="1:21">
      <c r="A3233" s="43" t="s">
        <v>3360</v>
      </c>
      <c r="B3233" s="44">
        <v>1.93567237295586</v>
      </c>
      <c r="C3233" s="44">
        <v>135.32061502849899</v>
      </c>
      <c r="D3233" s="75"/>
      <c r="E3233" s="76">
        <v>15.0955794469424</v>
      </c>
      <c r="F3233" s="76">
        <v>0.75694844118651405</v>
      </c>
      <c r="G3233" s="42">
        <v>5.5769020067769098E-2</v>
      </c>
      <c r="H3233" s="42">
        <v>2.05965461555225E-3</v>
      </c>
      <c r="I3233" s="76">
        <v>0.335411232817242</v>
      </c>
      <c r="J3233" s="85">
        <v>417.9</v>
      </c>
      <c r="K3233" s="85">
        <v>8.8000000000000007</v>
      </c>
      <c r="L3233" s="85">
        <v>413</v>
      </c>
      <c r="M3233" s="85">
        <v>10</v>
      </c>
      <c r="N3233" s="85">
        <v>442</v>
      </c>
      <c r="O3233" s="85">
        <v>41</v>
      </c>
      <c r="P3233" s="80"/>
      <c r="Q3233" s="85">
        <v>413</v>
      </c>
      <c r="R3233" s="85">
        <v>10</v>
      </c>
      <c r="S3233" s="79"/>
      <c r="T3233" s="80">
        <f t="shared" si="150"/>
        <v>-1.1864406779660961</v>
      </c>
      <c r="U3233" s="80">
        <f t="shared" si="151"/>
        <v>-7.021791767554479</v>
      </c>
    </row>
    <row r="3234" spans="1:21">
      <c r="A3234" s="43" t="s">
        <v>3361</v>
      </c>
      <c r="B3234" s="44">
        <v>1.9562848428424999</v>
      </c>
      <c r="C3234" s="44">
        <v>167.45566874157501</v>
      </c>
      <c r="D3234" s="75"/>
      <c r="E3234" s="76">
        <v>15.4141886259495</v>
      </c>
      <c r="F3234" s="76">
        <v>0.56978755144048698</v>
      </c>
      <c r="G3234" s="42">
        <v>5.5420025161626502E-2</v>
      </c>
      <c r="H3234" s="42">
        <v>1.7973791701235301E-3</v>
      </c>
      <c r="I3234" s="76">
        <v>0.65085956408208201</v>
      </c>
      <c r="J3234" s="85">
        <v>408.7</v>
      </c>
      <c r="K3234" s="85">
        <v>4.9000000000000004</v>
      </c>
      <c r="L3234" s="85">
        <v>405.2</v>
      </c>
      <c r="M3234" s="85">
        <v>7.3</v>
      </c>
      <c r="N3234" s="85">
        <v>428</v>
      </c>
      <c r="O3234" s="85">
        <v>36</v>
      </c>
      <c r="P3234" s="80"/>
      <c r="Q3234" s="85">
        <v>404.9</v>
      </c>
      <c r="R3234" s="85">
        <v>7.3</v>
      </c>
      <c r="S3234" s="79"/>
      <c r="T3234" s="80">
        <f t="shared" si="150"/>
        <v>-0.86377097729516283</v>
      </c>
      <c r="U3234" s="80">
        <f t="shared" si="151"/>
        <v>-5.6268509378084923</v>
      </c>
    </row>
    <row r="3235" spans="1:21">
      <c r="A3235" s="43" t="s">
        <v>3362</v>
      </c>
      <c r="B3235" s="44">
        <v>2.4571569825130601</v>
      </c>
      <c r="C3235" s="44">
        <v>104.592377746106</v>
      </c>
      <c r="D3235" s="75"/>
      <c r="E3235" s="76">
        <v>14.3768826549874</v>
      </c>
      <c r="F3235" s="76">
        <v>0.55238613934784198</v>
      </c>
      <c r="G3235" s="42">
        <v>5.5023600439572301E-2</v>
      </c>
      <c r="H3235" s="42">
        <v>1.6510260616251001E-3</v>
      </c>
      <c r="I3235" s="76">
        <v>0.40132909473682199</v>
      </c>
      <c r="J3235" s="85">
        <v>430.1</v>
      </c>
      <c r="K3235" s="85">
        <v>6.7</v>
      </c>
      <c r="L3235" s="85">
        <v>433.5</v>
      </c>
      <c r="M3235" s="85">
        <v>8.1</v>
      </c>
      <c r="N3235" s="85">
        <v>412</v>
      </c>
      <c r="O3235" s="85">
        <v>34</v>
      </c>
      <c r="P3235" s="80"/>
      <c r="Q3235" s="85">
        <v>433.8</v>
      </c>
      <c r="R3235" s="85">
        <v>8.1</v>
      </c>
      <c r="S3235" s="79"/>
      <c r="T3235" s="80">
        <f t="shared" si="150"/>
        <v>0.78431372549019085</v>
      </c>
      <c r="U3235" s="80">
        <f t="shared" si="151"/>
        <v>4.9596309111880048</v>
      </c>
    </row>
    <row r="3236" spans="1:21">
      <c r="A3236" s="43" t="s">
        <v>3363</v>
      </c>
      <c r="B3236" s="44">
        <v>3.5162282497869399</v>
      </c>
      <c r="C3236" s="44">
        <v>199.68443157481701</v>
      </c>
      <c r="D3236" s="75"/>
      <c r="E3236" s="76">
        <v>15.0301807136685</v>
      </c>
      <c r="F3236" s="76">
        <v>0.48562579573501802</v>
      </c>
      <c r="G3236" s="42">
        <v>5.6087914094199103E-2</v>
      </c>
      <c r="H3236" s="42">
        <v>1.9874934518285502E-3</v>
      </c>
      <c r="I3236" s="76">
        <v>0.48263917684968199</v>
      </c>
      <c r="J3236" s="85">
        <v>421.3</v>
      </c>
      <c r="K3236" s="85">
        <v>6</v>
      </c>
      <c r="L3236" s="85">
        <v>415.2</v>
      </c>
      <c r="M3236" s="85">
        <v>6.5</v>
      </c>
      <c r="N3236" s="85">
        <v>455</v>
      </c>
      <c r="O3236" s="85">
        <v>39</v>
      </c>
      <c r="P3236" s="80"/>
      <c r="Q3236" s="85">
        <v>414.7</v>
      </c>
      <c r="R3236" s="85">
        <v>6.5</v>
      </c>
      <c r="S3236" s="79"/>
      <c r="T3236" s="80">
        <f t="shared" si="150"/>
        <v>-1.4691714836223562</v>
      </c>
      <c r="U3236" s="80">
        <f t="shared" si="151"/>
        <v>-9.585741811175339</v>
      </c>
    </row>
    <row r="3237" spans="1:21">
      <c r="A3237" s="43" t="s">
        <v>3364</v>
      </c>
      <c r="B3237" s="44">
        <v>76.919208150398504</v>
      </c>
      <c r="C3237" s="44">
        <v>2.8998573970096699</v>
      </c>
      <c r="D3237" s="79"/>
      <c r="E3237" s="76">
        <v>14.996980194233601</v>
      </c>
      <c r="F3237" s="76">
        <v>0.58528126724827101</v>
      </c>
      <c r="G3237" s="42">
        <v>5.7217916134683397E-2</v>
      </c>
      <c r="H3237" s="42">
        <v>2.8002343064510399E-3</v>
      </c>
      <c r="I3237" s="76">
        <v>0.32760459091097899</v>
      </c>
      <c r="J3237" s="85">
        <v>429</v>
      </c>
      <c r="K3237" s="85">
        <v>9</v>
      </c>
      <c r="L3237" s="85">
        <v>416.1</v>
      </c>
      <c r="M3237" s="85">
        <v>7.9</v>
      </c>
      <c r="N3237" s="85">
        <v>499</v>
      </c>
      <c r="O3237" s="85">
        <v>54</v>
      </c>
      <c r="P3237" s="80"/>
      <c r="Q3237" s="85">
        <v>415.1</v>
      </c>
      <c r="R3237" s="85">
        <v>7.8</v>
      </c>
      <c r="S3237" s="79"/>
      <c r="T3237" s="80">
        <f t="shared" si="150"/>
        <v>-3.100216294160052</v>
      </c>
      <c r="U3237" s="80">
        <f t="shared" si="151"/>
        <v>-19.923095409757263</v>
      </c>
    </row>
    <row r="3238" spans="1:21">
      <c r="A3238" s="43" t="s">
        <v>3321</v>
      </c>
      <c r="B3238" s="44">
        <v>5.0042351714613602</v>
      </c>
      <c r="C3238" s="44">
        <v>180.82369577998699</v>
      </c>
      <c r="D3238" s="75"/>
      <c r="E3238" s="76">
        <v>14.8386494184046</v>
      </c>
      <c r="F3238" s="76">
        <v>0.49966210364994901</v>
      </c>
      <c r="G3238" s="42">
        <v>5.3149613003229498E-2</v>
      </c>
      <c r="H3238" s="42">
        <v>1.6210242138171001E-3</v>
      </c>
      <c r="I3238" s="76">
        <v>0.421000272884682</v>
      </c>
      <c r="J3238" s="85">
        <v>407.4</v>
      </c>
      <c r="K3238" s="85">
        <v>5.8</v>
      </c>
      <c r="L3238" s="85">
        <v>420.4</v>
      </c>
      <c r="M3238" s="85">
        <v>6.9</v>
      </c>
      <c r="N3238" s="85">
        <v>334</v>
      </c>
      <c r="O3238" s="85">
        <v>35</v>
      </c>
      <c r="P3238" s="80"/>
      <c r="Q3238" s="85">
        <v>421.5</v>
      </c>
      <c r="R3238" s="85">
        <v>6.9</v>
      </c>
      <c r="S3238" s="79"/>
      <c r="T3238" s="80">
        <f t="shared" si="150"/>
        <v>3.0922930542340628</v>
      </c>
      <c r="U3238" s="80">
        <f t="shared" si="151"/>
        <v>20.551855375832538</v>
      </c>
    </row>
    <row r="3239" spans="1:21">
      <c r="A3239" s="43" t="s">
        <v>3365</v>
      </c>
      <c r="B3239" s="44">
        <v>111.227912627466</v>
      </c>
      <c r="C3239" s="44">
        <v>3.13884541575925</v>
      </c>
      <c r="D3239" s="79"/>
      <c r="E3239" s="76">
        <v>14.2434405850227</v>
      </c>
      <c r="F3239" s="76">
        <v>0.73354515879743298</v>
      </c>
      <c r="G3239" s="42">
        <v>5.5298707676103002E-2</v>
      </c>
      <c r="H3239" s="42">
        <v>2.4994618403858001E-3</v>
      </c>
      <c r="I3239" s="76">
        <v>0.32340506208304798</v>
      </c>
      <c r="J3239" s="85">
        <v>435.2</v>
      </c>
      <c r="K3239" s="85">
        <v>10</v>
      </c>
      <c r="L3239" s="85">
        <v>437</v>
      </c>
      <c r="M3239" s="85">
        <v>11</v>
      </c>
      <c r="N3239" s="85">
        <v>423</v>
      </c>
      <c r="O3239" s="85">
        <v>50</v>
      </c>
      <c r="P3239" s="80"/>
      <c r="Q3239" s="85">
        <v>438</v>
      </c>
      <c r="R3239" s="85">
        <v>11</v>
      </c>
      <c r="S3239" s="79"/>
      <c r="T3239" s="80">
        <f t="shared" si="150"/>
        <v>0.41189931350114678</v>
      </c>
      <c r="U3239" s="80">
        <f t="shared" si="151"/>
        <v>3.2036613272311212</v>
      </c>
    </row>
    <row r="3240" spans="1:21">
      <c r="A3240" s="43" t="s">
        <v>3366</v>
      </c>
      <c r="B3240" s="44">
        <v>178.08882295702199</v>
      </c>
      <c r="C3240" s="44">
        <v>2.8295349028316199</v>
      </c>
      <c r="D3240" s="75"/>
      <c r="E3240" s="76">
        <v>15.3602938667052</v>
      </c>
      <c r="F3240" s="76">
        <v>0.35352020752121899</v>
      </c>
      <c r="G3240" s="42">
        <v>5.6111817541921898E-2</v>
      </c>
      <c r="H3240" s="42">
        <v>1.0263201501236399E-3</v>
      </c>
      <c r="I3240" s="76">
        <v>0.39243131699781503</v>
      </c>
      <c r="J3240" s="85">
        <v>414</v>
      </c>
      <c r="K3240" s="85">
        <v>3.9</v>
      </c>
      <c r="L3240" s="85">
        <v>406.6</v>
      </c>
      <c r="M3240" s="85">
        <v>4.5</v>
      </c>
      <c r="N3240" s="85">
        <v>456</v>
      </c>
      <c r="O3240" s="85">
        <v>20</v>
      </c>
      <c r="P3240" s="80"/>
      <c r="Q3240" s="85">
        <v>406</v>
      </c>
      <c r="R3240" s="85">
        <v>4.5</v>
      </c>
      <c r="S3240" s="79"/>
      <c r="T3240" s="80">
        <f t="shared" si="150"/>
        <v>-1.8199704869650706</v>
      </c>
      <c r="U3240" s="80">
        <f t="shared" si="151"/>
        <v>-12.149532710280369</v>
      </c>
    </row>
    <row r="3241" spans="1:21">
      <c r="A3241" s="43" t="s">
        <v>3367</v>
      </c>
      <c r="B3241" s="44">
        <v>204.25098376357201</v>
      </c>
      <c r="C3241" s="44">
        <v>2.8362011171515999</v>
      </c>
      <c r="D3241" s="79"/>
      <c r="E3241" s="76">
        <v>14.8321569848138</v>
      </c>
      <c r="F3241" s="76">
        <v>0.63760794867952997</v>
      </c>
      <c r="G3241" s="42">
        <v>5.3619766210768E-2</v>
      </c>
      <c r="H3241" s="42">
        <v>1.65996652760123E-3</v>
      </c>
      <c r="I3241" s="76">
        <v>0.55142829507066804</v>
      </c>
      <c r="J3241" s="85">
        <v>410.5</v>
      </c>
      <c r="K3241" s="85">
        <v>6.2</v>
      </c>
      <c r="L3241" s="85">
        <v>420.6</v>
      </c>
      <c r="M3241" s="85">
        <v>8.8000000000000007</v>
      </c>
      <c r="N3241" s="85">
        <v>354</v>
      </c>
      <c r="O3241" s="85">
        <v>35</v>
      </c>
      <c r="P3241" s="80"/>
      <c r="Q3241" s="85">
        <v>421.4</v>
      </c>
      <c r="R3241" s="85">
        <v>8.8000000000000007</v>
      </c>
      <c r="S3241" s="79"/>
      <c r="T3241" s="80">
        <f t="shared" si="150"/>
        <v>2.4013314312886407</v>
      </c>
      <c r="U3241" s="80">
        <f t="shared" si="151"/>
        <v>15.834522111269619</v>
      </c>
    </row>
    <row r="3242" spans="1:21">
      <c r="A3242" s="43" t="s">
        <v>3368</v>
      </c>
      <c r="B3242" s="44">
        <v>273.66670849599802</v>
      </c>
      <c r="C3242" s="44">
        <v>1.98076492753182</v>
      </c>
      <c r="D3242" s="75"/>
      <c r="E3242" s="76">
        <v>15.9282710268101</v>
      </c>
      <c r="F3242" s="76">
        <v>0.40033789279354498</v>
      </c>
      <c r="G3242" s="42">
        <v>5.5605428010378502E-2</v>
      </c>
      <c r="H3242" s="42">
        <v>1.0689128529352101E-3</v>
      </c>
      <c r="I3242" s="76">
        <v>-2.8150034611296001E-2</v>
      </c>
      <c r="J3242" s="85">
        <v>398.8</v>
      </c>
      <c r="K3242" s="85">
        <v>5.3</v>
      </c>
      <c r="L3242" s="85">
        <v>392.5</v>
      </c>
      <c r="M3242" s="85">
        <v>4.8</v>
      </c>
      <c r="N3242" s="85">
        <v>436</v>
      </c>
      <c r="O3242" s="85">
        <v>21</v>
      </c>
      <c r="P3242" s="80"/>
      <c r="Q3242" s="85">
        <v>392.2</v>
      </c>
      <c r="R3242" s="85">
        <v>4.8</v>
      </c>
      <c r="S3242" s="79"/>
      <c r="T3242" s="80">
        <f t="shared" si="150"/>
        <v>-1.6050955414012766</v>
      </c>
      <c r="U3242" s="80">
        <f t="shared" si="151"/>
        <v>-11.082802547770701</v>
      </c>
    </row>
    <row r="3243" spans="1:21">
      <c r="A3243" s="43" t="s">
        <v>3369</v>
      </c>
      <c r="B3243" s="44">
        <v>366.26809055645799</v>
      </c>
      <c r="C3243" s="44">
        <v>1.63070932960627</v>
      </c>
      <c r="D3243" s="75"/>
      <c r="E3243" s="76">
        <v>14.6839020613809</v>
      </c>
      <c r="F3243" s="76">
        <v>0.26474822640151502</v>
      </c>
      <c r="G3243" s="42">
        <v>5.4549686119296802E-2</v>
      </c>
      <c r="H3243" s="42">
        <v>9.5615600449900696E-4</v>
      </c>
      <c r="I3243" s="76">
        <v>4.9024778707868699E-2</v>
      </c>
      <c r="J3243" s="85">
        <v>419.8</v>
      </c>
      <c r="K3243" s="85">
        <v>4.2</v>
      </c>
      <c r="L3243" s="85">
        <v>424.7</v>
      </c>
      <c r="M3243" s="85">
        <v>3.7</v>
      </c>
      <c r="N3243" s="85">
        <v>393</v>
      </c>
      <c r="O3243" s="85">
        <v>20</v>
      </c>
      <c r="P3243" s="80"/>
      <c r="Q3243" s="85">
        <v>425.1</v>
      </c>
      <c r="R3243" s="85">
        <v>3.7</v>
      </c>
      <c r="S3243" s="79"/>
      <c r="T3243" s="80">
        <f t="shared" si="150"/>
        <v>1.1537555921827121</v>
      </c>
      <c r="U3243" s="80">
        <f t="shared" si="151"/>
        <v>7.4640923004473727</v>
      </c>
    </row>
    <row r="3244" spans="1:21">
      <c r="A3244" s="43" t="s">
        <v>3370</v>
      </c>
      <c r="B3244" s="44">
        <v>2.9164304032525998</v>
      </c>
      <c r="C3244" s="44">
        <v>121.572693777118</v>
      </c>
      <c r="D3244" s="75"/>
      <c r="E3244" s="76">
        <v>15.313641675879101</v>
      </c>
      <c r="F3244" s="76">
        <v>0.57573266781086796</v>
      </c>
      <c r="G3244" s="42">
        <v>5.5437431158045697E-2</v>
      </c>
      <c r="H3244" s="42">
        <v>2.0226751034147401E-3</v>
      </c>
      <c r="I3244" s="76">
        <v>0.31390083320149997</v>
      </c>
      <c r="J3244" s="85">
        <v>411</v>
      </c>
      <c r="K3244" s="85">
        <v>7.3</v>
      </c>
      <c r="L3244" s="85">
        <v>407.8</v>
      </c>
      <c r="M3244" s="85">
        <v>7.4</v>
      </c>
      <c r="N3244" s="85">
        <v>429</v>
      </c>
      <c r="O3244" s="85">
        <v>41</v>
      </c>
      <c r="P3244" s="80"/>
      <c r="Q3244" s="85">
        <v>407.5</v>
      </c>
      <c r="R3244" s="85">
        <v>7.4</v>
      </c>
      <c r="S3244" s="79"/>
      <c r="T3244" s="80">
        <f t="shared" si="150"/>
        <v>-0.78469838155958527</v>
      </c>
      <c r="U3244" s="80">
        <f t="shared" si="151"/>
        <v>-5.1986267778322679</v>
      </c>
    </row>
    <row r="3245" spans="1:21">
      <c r="A3245" s="43" t="s">
        <v>3371</v>
      </c>
      <c r="B3245" s="44">
        <v>2.9773744284653501</v>
      </c>
      <c r="C3245" s="44">
        <v>83.343020406484797</v>
      </c>
      <c r="D3245" s="75"/>
      <c r="E3245" s="76">
        <v>15.084707312668</v>
      </c>
      <c r="F3245" s="76">
        <v>0.67714998761175804</v>
      </c>
      <c r="G3245" s="42">
        <v>5.3947278029208401E-2</v>
      </c>
      <c r="H3245" s="42">
        <v>2.5430179437315702E-3</v>
      </c>
      <c r="I3245" s="76">
        <v>0.303539083861885</v>
      </c>
      <c r="J3245" s="85">
        <v>406.9</v>
      </c>
      <c r="K3245" s="85">
        <v>9.1</v>
      </c>
      <c r="L3245" s="85">
        <v>413.8</v>
      </c>
      <c r="M3245" s="85">
        <v>9</v>
      </c>
      <c r="N3245" s="85">
        <v>368</v>
      </c>
      <c r="O3245" s="85">
        <v>53</v>
      </c>
      <c r="P3245" s="80"/>
      <c r="Q3245" s="85">
        <v>414.3</v>
      </c>
      <c r="R3245" s="85">
        <v>9</v>
      </c>
      <c r="S3245" s="79"/>
      <c r="T3245" s="80">
        <f t="shared" si="150"/>
        <v>1.6674722087965284</v>
      </c>
      <c r="U3245" s="80">
        <f t="shared" si="151"/>
        <v>11.068148864185599</v>
      </c>
    </row>
    <row r="3246" spans="1:21">
      <c r="A3246" s="43" t="s">
        <v>3372</v>
      </c>
      <c r="B3246" s="44">
        <v>2.9985527458640702</v>
      </c>
      <c r="C3246" s="44">
        <v>98.295716160449302</v>
      </c>
      <c r="D3246" s="75"/>
      <c r="E3246" s="76">
        <v>15.4502113717952</v>
      </c>
      <c r="F3246" s="76">
        <v>0.57825955687168196</v>
      </c>
      <c r="G3246" s="42">
        <v>5.5270335455192499E-2</v>
      </c>
      <c r="H3246" s="42">
        <v>2.1869072967073298E-3</v>
      </c>
      <c r="I3246" s="76">
        <v>0.46882988661978298</v>
      </c>
      <c r="J3246" s="85">
        <v>407</v>
      </c>
      <c r="K3246" s="85">
        <v>6.7</v>
      </c>
      <c r="L3246" s="85">
        <v>404.3</v>
      </c>
      <c r="M3246" s="85">
        <v>7.3</v>
      </c>
      <c r="N3246" s="85">
        <v>422</v>
      </c>
      <c r="O3246" s="85">
        <v>44</v>
      </c>
      <c r="P3246" s="80"/>
      <c r="Q3246" s="85">
        <v>404.1</v>
      </c>
      <c r="R3246" s="85">
        <v>7.3</v>
      </c>
      <c r="S3246" s="79"/>
      <c r="T3246" s="80">
        <f t="shared" si="150"/>
        <v>-0.66782092505564883</v>
      </c>
      <c r="U3246" s="80">
        <f t="shared" si="151"/>
        <v>-4.3779371753648251</v>
      </c>
    </row>
    <row r="3247" spans="1:21">
      <c r="A3247" s="43" t="s">
        <v>3373</v>
      </c>
      <c r="B3247" s="44">
        <v>3.44654554311622</v>
      </c>
      <c r="C3247" s="44">
        <v>85.999398137149001</v>
      </c>
      <c r="D3247" s="75"/>
      <c r="E3247" s="76">
        <v>14.959372749933699</v>
      </c>
      <c r="F3247" s="76">
        <v>1.1632137071503099</v>
      </c>
      <c r="G3247" s="42">
        <v>5.5446169502228297E-2</v>
      </c>
      <c r="H3247" s="42">
        <v>3.8623370504844599E-3</v>
      </c>
      <c r="I3247" s="76">
        <v>-0.159687085790232</v>
      </c>
      <c r="J3247" s="85">
        <v>419</v>
      </c>
      <c r="K3247" s="85">
        <v>19</v>
      </c>
      <c r="L3247" s="85">
        <v>417</v>
      </c>
      <c r="M3247" s="85">
        <v>16</v>
      </c>
      <c r="N3247" s="85">
        <v>429</v>
      </c>
      <c r="O3247" s="85">
        <v>78</v>
      </c>
      <c r="P3247" s="80"/>
      <c r="Q3247" s="85">
        <v>417</v>
      </c>
      <c r="R3247" s="85">
        <v>16</v>
      </c>
      <c r="S3247" s="79"/>
      <c r="T3247" s="80">
        <f t="shared" si="150"/>
        <v>-0.47961630695443641</v>
      </c>
      <c r="U3247" s="80">
        <f t="shared" si="151"/>
        <v>-2.877697841726619</v>
      </c>
    </row>
    <row r="3248" spans="1:21">
      <c r="A3248" s="43" t="s">
        <v>3322</v>
      </c>
      <c r="B3248" s="44">
        <v>5.07602700630098</v>
      </c>
      <c r="C3248" s="44">
        <v>181.67507868773001</v>
      </c>
      <c r="D3248" s="75"/>
      <c r="E3248" s="76">
        <v>15.203519706494699</v>
      </c>
      <c r="F3248" s="76">
        <v>0.47965113018982902</v>
      </c>
      <c r="G3248" s="42">
        <v>5.5693678570066997E-2</v>
      </c>
      <c r="H3248" s="42">
        <v>1.23012183646019E-3</v>
      </c>
      <c r="I3248" s="76">
        <v>0.40063141572102501</v>
      </c>
      <c r="J3248" s="85">
        <v>415</v>
      </c>
      <c r="K3248" s="85">
        <v>5.2</v>
      </c>
      <c r="L3248" s="85">
        <v>410.6</v>
      </c>
      <c r="M3248" s="85">
        <v>6.3</v>
      </c>
      <c r="N3248" s="85">
        <v>439</v>
      </c>
      <c r="O3248" s="85">
        <v>25</v>
      </c>
      <c r="P3248" s="80"/>
      <c r="Q3248" s="85">
        <v>410.3</v>
      </c>
      <c r="R3248" s="85">
        <v>6.3</v>
      </c>
      <c r="S3248" s="79"/>
      <c r="T3248" s="80">
        <f t="shared" si="150"/>
        <v>-1.0716025328787084</v>
      </c>
      <c r="U3248" s="80">
        <f t="shared" si="151"/>
        <v>-6.9167072576716935</v>
      </c>
    </row>
    <row r="3249" spans="1:21">
      <c r="A3249" s="43" t="s">
        <v>3374</v>
      </c>
      <c r="B3249" s="44">
        <v>78.962178093517693</v>
      </c>
      <c r="C3249" s="44">
        <v>3.1670743972069002</v>
      </c>
      <c r="D3249" s="79"/>
      <c r="E3249" s="76">
        <v>15.407484070524101</v>
      </c>
      <c r="F3249" s="76">
        <v>0.70255893157628901</v>
      </c>
      <c r="G3249" s="42">
        <v>5.5655453810149899E-2</v>
      </c>
      <c r="H3249" s="42">
        <v>2.4129711341512199E-3</v>
      </c>
      <c r="I3249" s="76">
        <v>0.37440644511118198</v>
      </c>
      <c r="J3249" s="85">
        <v>410.2</v>
      </c>
      <c r="K3249" s="85">
        <v>8.4</v>
      </c>
      <c r="L3249" s="85">
        <v>405.4</v>
      </c>
      <c r="M3249" s="85">
        <v>9</v>
      </c>
      <c r="N3249" s="85">
        <v>438</v>
      </c>
      <c r="O3249" s="85">
        <v>48</v>
      </c>
      <c r="P3249" s="80"/>
      <c r="Q3249" s="85">
        <v>405</v>
      </c>
      <c r="R3249" s="85">
        <v>8.9</v>
      </c>
      <c r="S3249" s="79"/>
      <c r="T3249" s="80">
        <f t="shared" si="150"/>
        <v>-1.1840157868771612</v>
      </c>
      <c r="U3249" s="80">
        <f t="shared" si="151"/>
        <v>-8.0414405525407062</v>
      </c>
    </row>
    <row r="3250" spans="1:21">
      <c r="A3250" s="43" t="s">
        <v>3375</v>
      </c>
      <c r="B3250" s="44">
        <v>86.652948869185195</v>
      </c>
      <c r="C3250" s="44">
        <v>3.2842441896099701</v>
      </c>
      <c r="D3250" s="79"/>
      <c r="E3250" s="76">
        <v>15.3348239699693</v>
      </c>
      <c r="F3250" s="76">
        <v>0.51177081294272597</v>
      </c>
      <c r="G3250" s="42">
        <v>5.4258066978665302E-2</v>
      </c>
      <c r="H3250" s="42">
        <v>2.2782054588127601E-3</v>
      </c>
      <c r="I3250" s="76">
        <v>8.3785344173904999E-2</v>
      </c>
      <c r="J3250" s="85">
        <v>403.3</v>
      </c>
      <c r="K3250" s="85">
        <v>8.6</v>
      </c>
      <c r="L3250" s="85">
        <v>407.2</v>
      </c>
      <c r="M3250" s="85">
        <v>6.6</v>
      </c>
      <c r="N3250" s="85">
        <v>381</v>
      </c>
      <c r="O3250" s="85">
        <v>47</v>
      </c>
      <c r="P3250" s="80"/>
      <c r="Q3250" s="85">
        <v>407.6</v>
      </c>
      <c r="R3250" s="85">
        <v>6.6</v>
      </c>
      <c r="S3250" s="79"/>
      <c r="T3250" s="80">
        <f t="shared" si="150"/>
        <v>0.95776031434184117</v>
      </c>
      <c r="U3250" s="80">
        <f t="shared" si="151"/>
        <v>6.4341846758349686</v>
      </c>
    </row>
    <row r="3251" spans="1:21">
      <c r="A3251" s="43" t="s">
        <v>3376</v>
      </c>
      <c r="B3251" s="44">
        <v>121.171827335011</v>
      </c>
      <c r="C3251" s="44">
        <v>3.0808925385253101</v>
      </c>
      <c r="D3251" s="75"/>
      <c r="E3251" s="76">
        <v>15.144411725392301</v>
      </c>
      <c r="F3251" s="76">
        <v>0.29816899603178099</v>
      </c>
      <c r="G3251" s="42">
        <v>5.4825611550834902E-2</v>
      </c>
      <c r="H3251" s="42">
        <v>1.3355053561245199E-3</v>
      </c>
      <c r="I3251" s="76">
        <v>0.497871752984963</v>
      </c>
      <c r="J3251" s="85">
        <v>411</v>
      </c>
      <c r="K3251" s="85">
        <v>3.8</v>
      </c>
      <c r="L3251" s="85">
        <v>412.2</v>
      </c>
      <c r="M3251" s="85">
        <v>3.9</v>
      </c>
      <c r="N3251" s="85">
        <v>404</v>
      </c>
      <c r="O3251" s="85">
        <v>27</v>
      </c>
      <c r="P3251" s="80"/>
      <c r="Q3251" s="85">
        <v>412.3</v>
      </c>
      <c r="R3251" s="85">
        <v>3.9</v>
      </c>
      <c r="S3251" s="79"/>
      <c r="T3251" s="80">
        <f t="shared" si="150"/>
        <v>0.29112081513827964</v>
      </c>
      <c r="U3251" s="80">
        <f t="shared" si="151"/>
        <v>1.9893255701115935</v>
      </c>
    </row>
    <row r="3252" spans="1:21">
      <c r="A3252" s="43" t="s">
        <v>3377</v>
      </c>
      <c r="B3252" s="44">
        <v>148.81074247525601</v>
      </c>
      <c r="C3252" s="44">
        <v>2.9452746209681502</v>
      </c>
      <c r="D3252" s="75"/>
      <c r="E3252" s="76">
        <v>15.369334537601899</v>
      </c>
      <c r="F3252" s="76">
        <v>0.28155194535426797</v>
      </c>
      <c r="G3252" s="42">
        <v>5.52269741164996E-2</v>
      </c>
      <c r="H3252" s="42">
        <v>1.2719980911068099E-3</v>
      </c>
      <c r="I3252" s="76">
        <v>0.55200791583292197</v>
      </c>
      <c r="J3252" s="85">
        <v>408.5</v>
      </c>
      <c r="K3252" s="85">
        <v>3.4</v>
      </c>
      <c r="L3252" s="85">
        <v>406.4</v>
      </c>
      <c r="M3252" s="85">
        <v>3.6</v>
      </c>
      <c r="N3252" s="85">
        <v>420</v>
      </c>
      <c r="O3252" s="85">
        <v>26</v>
      </c>
      <c r="P3252" s="80"/>
      <c r="Q3252" s="85">
        <v>406.2</v>
      </c>
      <c r="R3252" s="85">
        <v>3.6</v>
      </c>
      <c r="S3252" s="79"/>
      <c r="T3252" s="80">
        <f t="shared" si="150"/>
        <v>-0.51673228346457256</v>
      </c>
      <c r="U3252" s="80">
        <f t="shared" si="151"/>
        <v>-3.3464566929133919</v>
      </c>
    </row>
    <row r="3253" spans="1:21">
      <c r="A3253" s="43" t="s">
        <v>3378</v>
      </c>
      <c r="B3253" s="44">
        <v>154.66442776740001</v>
      </c>
      <c r="C3253" s="44">
        <v>3.9999485741208201</v>
      </c>
      <c r="D3253" s="79"/>
      <c r="E3253" s="76">
        <v>14.9268856086372</v>
      </c>
      <c r="F3253" s="76">
        <v>0.62074028988839303</v>
      </c>
      <c r="G3253" s="42">
        <v>5.6335040529560301E-2</v>
      </c>
      <c r="H3253" s="42">
        <v>2.7251771920777401E-3</v>
      </c>
      <c r="I3253" s="76">
        <v>0.22617083517741901</v>
      </c>
      <c r="J3253" s="85">
        <v>425.2</v>
      </c>
      <c r="K3253" s="85">
        <v>9.8000000000000007</v>
      </c>
      <c r="L3253" s="85">
        <v>418</v>
      </c>
      <c r="M3253" s="85">
        <v>8.4</v>
      </c>
      <c r="N3253" s="85">
        <v>465</v>
      </c>
      <c r="O3253" s="85">
        <v>54</v>
      </c>
      <c r="P3253" s="80"/>
      <c r="Q3253" s="85">
        <v>417.4</v>
      </c>
      <c r="R3253" s="85">
        <v>8.4</v>
      </c>
      <c r="S3253" s="79"/>
      <c r="T3253" s="80">
        <f t="shared" si="150"/>
        <v>-1.7224880382775092</v>
      </c>
      <c r="U3253" s="80">
        <f t="shared" si="151"/>
        <v>-11.244019138755981</v>
      </c>
    </row>
    <row r="3254" spans="1:21">
      <c r="A3254" s="43" t="s">
        <v>3379</v>
      </c>
      <c r="B3254" s="44">
        <v>212.919705662572</v>
      </c>
      <c r="C3254" s="44">
        <v>1.95331260540449</v>
      </c>
      <c r="D3254" s="79"/>
      <c r="E3254" s="76">
        <v>15.155012038079599</v>
      </c>
      <c r="F3254" s="76">
        <v>0.63497850109182197</v>
      </c>
      <c r="G3254" s="42">
        <v>5.3771776668069003E-2</v>
      </c>
      <c r="H3254" s="42">
        <v>2.1731757482344799E-3</v>
      </c>
      <c r="I3254" s="76">
        <v>0.47958208993651502</v>
      </c>
      <c r="J3254" s="85">
        <v>404.2</v>
      </c>
      <c r="K3254" s="85">
        <v>7</v>
      </c>
      <c r="L3254" s="85">
        <v>411.9</v>
      </c>
      <c r="M3254" s="85">
        <v>8.4</v>
      </c>
      <c r="N3254" s="85">
        <v>360</v>
      </c>
      <c r="O3254" s="85">
        <v>46</v>
      </c>
      <c r="P3254" s="80"/>
      <c r="Q3254" s="85">
        <v>412.5</v>
      </c>
      <c r="R3254" s="85">
        <v>8.4</v>
      </c>
      <c r="S3254" s="79"/>
      <c r="T3254" s="80">
        <f t="shared" si="150"/>
        <v>1.8693857732459309</v>
      </c>
      <c r="U3254" s="80">
        <f t="shared" si="151"/>
        <v>12.600145666423884</v>
      </c>
    </row>
    <row r="3255" spans="1:21">
      <c r="A3255" s="43" t="s">
        <v>3380</v>
      </c>
      <c r="B3255" s="44">
        <v>297.91806721374797</v>
      </c>
      <c r="C3255" s="44">
        <v>3.1463572537482198</v>
      </c>
      <c r="D3255" s="75"/>
      <c r="E3255" s="76">
        <v>16.3174087967035</v>
      </c>
      <c r="F3255" s="76">
        <v>0.35937857746634899</v>
      </c>
      <c r="G3255" s="42">
        <v>5.5784377506418702E-2</v>
      </c>
      <c r="H3255" s="42">
        <v>9.4047461939267404E-4</v>
      </c>
      <c r="I3255" s="76">
        <v>0.30781524622591799</v>
      </c>
      <c r="J3255" s="85">
        <v>392</v>
      </c>
      <c r="K3255" s="85">
        <v>3.8</v>
      </c>
      <c r="L3255" s="85">
        <v>383.4</v>
      </c>
      <c r="M3255" s="85">
        <v>4.0999999999999996</v>
      </c>
      <c r="N3255" s="85">
        <v>443</v>
      </c>
      <c r="O3255" s="85">
        <v>19</v>
      </c>
      <c r="P3255" s="80"/>
      <c r="Q3255" s="85">
        <v>382.7</v>
      </c>
      <c r="R3255" s="85">
        <v>4.0999999999999996</v>
      </c>
      <c r="S3255" s="79"/>
      <c r="T3255" s="80">
        <f t="shared" si="150"/>
        <v>-2.2430881585811222</v>
      </c>
      <c r="U3255" s="80">
        <f t="shared" si="151"/>
        <v>-15.545122587376115</v>
      </c>
    </row>
    <row r="3256" spans="1:21">
      <c r="A3256" s="43" t="s">
        <v>3381</v>
      </c>
      <c r="B3256" s="44">
        <v>4.9113009522160302</v>
      </c>
      <c r="C3256" s="44">
        <v>175.49822495713099</v>
      </c>
      <c r="D3256" s="75"/>
      <c r="E3256" s="76">
        <v>15.3435395031533</v>
      </c>
      <c r="F3256" s="76">
        <v>0.61789176456797801</v>
      </c>
      <c r="G3256" s="42">
        <v>5.4694169652017399E-2</v>
      </c>
      <c r="H3256" s="42">
        <v>1.8104063621353101E-3</v>
      </c>
      <c r="I3256" s="76">
        <v>0.40168669982319299</v>
      </c>
      <c r="J3256" s="85">
        <v>405.8</v>
      </c>
      <c r="K3256" s="85">
        <v>6.8</v>
      </c>
      <c r="L3256" s="85">
        <v>407</v>
      </c>
      <c r="M3256" s="85">
        <v>7.9</v>
      </c>
      <c r="N3256" s="85">
        <v>399</v>
      </c>
      <c r="O3256" s="85">
        <v>37</v>
      </c>
      <c r="P3256" s="80"/>
      <c r="Q3256" s="85">
        <v>407.1</v>
      </c>
      <c r="R3256" s="85">
        <v>7.9</v>
      </c>
      <c r="S3256" s="79"/>
      <c r="T3256" s="80">
        <f t="shared" si="150"/>
        <v>0.29484029484029206</v>
      </c>
      <c r="U3256" s="80">
        <f t="shared" si="151"/>
        <v>1.9656019656019657</v>
      </c>
    </row>
    <row r="3257" spans="1:21">
      <c r="A3257" s="43" t="s">
        <v>3382</v>
      </c>
      <c r="B3257" s="44">
        <v>163.69016390929599</v>
      </c>
      <c r="C3257" s="44">
        <v>4.8417058325455802</v>
      </c>
      <c r="D3257" s="75"/>
      <c r="E3257" s="76">
        <v>15.0282027643305</v>
      </c>
      <c r="F3257" s="76">
        <v>0.203818097050457</v>
      </c>
      <c r="G3257" s="42">
        <v>5.4284633492642398E-2</v>
      </c>
      <c r="H3257" s="42">
        <v>1.11910604503234E-3</v>
      </c>
      <c r="I3257" s="76">
        <v>0.39002867754171999</v>
      </c>
      <c r="J3257" s="85">
        <v>410.2</v>
      </c>
      <c r="K3257" s="85">
        <v>3.3</v>
      </c>
      <c r="L3257" s="85">
        <v>415.3</v>
      </c>
      <c r="M3257" s="85">
        <v>2.7</v>
      </c>
      <c r="N3257" s="85">
        <v>382</v>
      </c>
      <c r="O3257" s="85">
        <v>23</v>
      </c>
      <c r="P3257" s="80"/>
      <c r="Q3257" s="85">
        <v>415.7</v>
      </c>
      <c r="R3257" s="85">
        <v>2.7</v>
      </c>
      <c r="S3257" s="79"/>
      <c r="T3257" s="80">
        <f t="shared" si="150"/>
        <v>1.228027931615705</v>
      </c>
      <c r="U3257" s="80">
        <f t="shared" si="151"/>
        <v>8.0183000240789806</v>
      </c>
    </row>
    <row r="3258" spans="1:21">
      <c r="A3258" s="43" t="s">
        <v>3383</v>
      </c>
      <c r="B3258" s="44">
        <v>194.15184381297999</v>
      </c>
      <c r="C3258" s="44">
        <v>4.4582713529204199</v>
      </c>
      <c r="D3258" s="75"/>
      <c r="E3258" s="76">
        <v>16.163138478141398</v>
      </c>
      <c r="F3258" s="76">
        <v>0.33688054821886199</v>
      </c>
      <c r="G3258" s="42">
        <v>5.5397067092802101E-2</v>
      </c>
      <c r="H3258" s="42">
        <v>1.0815744277865599E-3</v>
      </c>
      <c r="I3258" s="76">
        <v>0.19916187585564499</v>
      </c>
      <c r="J3258" s="85">
        <v>392.8</v>
      </c>
      <c r="K3258" s="85">
        <v>4.2</v>
      </c>
      <c r="L3258" s="85">
        <v>387</v>
      </c>
      <c r="M3258" s="85">
        <v>3.9</v>
      </c>
      <c r="N3258" s="85">
        <v>427</v>
      </c>
      <c r="O3258" s="85">
        <v>22</v>
      </c>
      <c r="P3258" s="80"/>
      <c r="Q3258" s="85">
        <v>386.5</v>
      </c>
      <c r="R3258" s="85">
        <v>3.9</v>
      </c>
      <c r="S3258" s="79"/>
      <c r="T3258" s="80">
        <f t="shared" si="150"/>
        <v>-1.4987080103359203</v>
      </c>
      <c r="U3258" s="80">
        <f t="shared" si="151"/>
        <v>-10.335917312661499</v>
      </c>
    </row>
    <row r="3259" spans="1:21">
      <c r="A3259" s="43" t="s">
        <v>3323</v>
      </c>
      <c r="B3259" s="44">
        <v>79.2935536149283</v>
      </c>
      <c r="C3259" s="44">
        <v>3.4456116983324798</v>
      </c>
      <c r="D3259" s="79"/>
      <c r="E3259" s="76">
        <v>15.127446470152501</v>
      </c>
      <c r="F3259" s="76">
        <v>0.71268298137406505</v>
      </c>
      <c r="G3259" s="42">
        <v>5.3766490217617001E-2</v>
      </c>
      <c r="H3259" s="42">
        <v>2.79110881385838E-3</v>
      </c>
      <c r="I3259" s="76">
        <v>6.8659398172525601E-2</v>
      </c>
      <c r="J3259" s="85">
        <v>405</v>
      </c>
      <c r="K3259" s="85">
        <v>11</v>
      </c>
      <c r="L3259" s="85">
        <v>412.6</v>
      </c>
      <c r="M3259" s="85">
        <v>9.4</v>
      </c>
      <c r="N3259" s="85">
        <v>360</v>
      </c>
      <c r="O3259" s="85">
        <v>59</v>
      </c>
      <c r="P3259" s="80"/>
      <c r="Q3259" s="85">
        <v>413.3</v>
      </c>
      <c r="R3259" s="85">
        <v>9.4</v>
      </c>
      <c r="S3259" s="79"/>
      <c r="T3259" s="80">
        <f t="shared" si="150"/>
        <v>1.8419777023751871</v>
      </c>
      <c r="U3259" s="80">
        <f t="shared" si="151"/>
        <v>12.748424624333499</v>
      </c>
    </row>
    <row r="3260" spans="1:21">
      <c r="A3260" s="43" t="s">
        <v>3384</v>
      </c>
      <c r="B3260" s="44">
        <v>253.47870646201099</v>
      </c>
      <c r="C3260" s="44">
        <v>3.56629245180428</v>
      </c>
      <c r="D3260" s="75"/>
      <c r="E3260" s="76">
        <v>14.909854909136399</v>
      </c>
      <c r="F3260" s="76">
        <v>0.21745517551996901</v>
      </c>
      <c r="G3260" s="42">
        <v>5.5129522906843101E-2</v>
      </c>
      <c r="H3260" s="42">
        <v>9.8476156968358201E-4</v>
      </c>
      <c r="I3260" s="76">
        <v>0.152067485722339</v>
      </c>
      <c r="J3260" s="85">
        <v>418.2</v>
      </c>
      <c r="K3260" s="85">
        <v>3.6</v>
      </c>
      <c r="L3260" s="85">
        <v>418.5</v>
      </c>
      <c r="M3260" s="85">
        <v>3</v>
      </c>
      <c r="N3260" s="85">
        <v>416</v>
      </c>
      <c r="O3260" s="85">
        <v>20</v>
      </c>
      <c r="P3260" s="80"/>
      <c r="Q3260" s="85">
        <v>418.5</v>
      </c>
      <c r="R3260" s="85">
        <v>3</v>
      </c>
      <c r="S3260" s="79"/>
      <c r="T3260" s="80">
        <f t="shared" si="150"/>
        <v>7.1684587813622788E-2</v>
      </c>
      <c r="U3260" s="80">
        <f t="shared" si="151"/>
        <v>0.59737156511350065</v>
      </c>
    </row>
    <row r="3261" spans="1:21">
      <c r="A3261" s="43" t="s">
        <v>3385</v>
      </c>
      <c r="B3261" s="44">
        <v>94.468156423719805</v>
      </c>
      <c r="C3261" s="44">
        <v>3.4494567612428</v>
      </c>
      <c r="D3261" s="79"/>
      <c r="E3261" s="76">
        <v>15.1191738816835</v>
      </c>
      <c r="F3261" s="76">
        <v>0.63285106730833696</v>
      </c>
      <c r="G3261" s="42">
        <v>5.4244647674193201E-2</v>
      </c>
      <c r="H3261" s="42">
        <v>2.3101301472998998E-3</v>
      </c>
      <c r="I3261" s="76">
        <v>0.120164452575798</v>
      </c>
      <c r="J3261" s="85">
        <v>407.9</v>
      </c>
      <c r="K3261" s="85">
        <v>9.4</v>
      </c>
      <c r="L3261" s="85">
        <v>412.9</v>
      </c>
      <c r="M3261" s="85">
        <v>8.4</v>
      </c>
      <c r="N3261" s="85">
        <v>380</v>
      </c>
      <c r="O3261" s="85">
        <v>48</v>
      </c>
      <c r="P3261" s="80"/>
      <c r="Q3261" s="85">
        <v>413.3</v>
      </c>
      <c r="R3261" s="85">
        <v>8.4</v>
      </c>
      <c r="S3261" s="79"/>
      <c r="T3261" s="80">
        <f t="shared" si="150"/>
        <v>1.2109469605231291</v>
      </c>
      <c r="U3261" s="80">
        <f t="shared" si="151"/>
        <v>7.9680310002421848</v>
      </c>
    </row>
    <row r="3262" spans="1:21">
      <c r="A3262" s="43" t="s">
        <v>3386</v>
      </c>
      <c r="B3262" s="44">
        <v>97.546279952309305</v>
      </c>
      <c r="C3262" s="44">
        <v>3.3331248235518598</v>
      </c>
      <c r="D3262" s="79"/>
      <c r="E3262" s="76">
        <v>15.020445115408499</v>
      </c>
      <c r="F3262" s="76">
        <v>0.61389160587700697</v>
      </c>
      <c r="G3262" s="42">
        <v>5.7260207621807203E-2</v>
      </c>
      <c r="H3262" s="42">
        <v>2.3898033820178599E-3</v>
      </c>
      <c r="I3262" s="76">
        <v>0.30624046058631199</v>
      </c>
      <c r="J3262" s="85">
        <v>428.7</v>
      </c>
      <c r="K3262" s="85">
        <v>8.5</v>
      </c>
      <c r="L3262" s="85">
        <v>415.5</v>
      </c>
      <c r="M3262" s="85">
        <v>8.1999999999999993</v>
      </c>
      <c r="N3262" s="85">
        <v>501</v>
      </c>
      <c r="O3262" s="85">
        <v>46</v>
      </c>
      <c r="P3262" s="80"/>
      <c r="Q3262" s="85">
        <v>414.4</v>
      </c>
      <c r="R3262" s="85">
        <v>8.1999999999999993</v>
      </c>
      <c r="S3262" s="79"/>
      <c r="T3262" s="80">
        <f t="shared" ref="T3262:T3286" si="152">(L3262-J3262)/L3262*100</f>
        <v>-3.176895306859203</v>
      </c>
      <c r="U3262" s="80">
        <f t="shared" ref="U3262:U3286" si="153">(L3262-N3262)/L3262*100</f>
        <v>-20.577617328519857</v>
      </c>
    </row>
    <row r="3263" spans="1:21">
      <c r="A3263" s="43" t="s">
        <v>3387</v>
      </c>
      <c r="B3263" s="44">
        <v>102.481874865252</v>
      </c>
      <c r="C3263" s="44">
        <v>3.82945974837379</v>
      </c>
      <c r="D3263" s="79"/>
      <c r="E3263" s="76">
        <v>14.3438314996915</v>
      </c>
      <c r="F3263" s="76">
        <v>0.62388801944546302</v>
      </c>
      <c r="G3263" s="42">
        <v>5.5170710577125498E-2</v>
      </c>
      <c r="H3263" s="42">
        <v>2.1925478340141399E-3</v>
      </c>
      <c r="I3263" s="76">
        <v>0.335383352173514</v>
      </c>
      <c r="J3263" s="85">
        <v>431.9</v>
      </c>
      <c r="K3263" s="85">
        <v>8.5</v>
      </c>
      <c r="L3263" s="85">
        <v>434.4</v>
      </c>
      <c r="M3263" s="85">
        <v>9.1</v>
      </c>
      <c r="N3263" s="85">
        <v>418</v>
      </c>
      <c r="O3263" s="85">
        <v>44</v>
      </c>
      <c r="P3263" s="80"/>
      <c r="Q3263" s="85">
        <v>434.7</v>
      </c>
      <c r="R3263" s="85">
        <v>9.1</v>
      </c>
      <c r="S3263" s="79"/>
      <c r="T3263" s="80">
        <f t="shared" si="152"/>
        <v>0.57550644567219156</v>
      </c>
      <c r="U3263" s="80">
        <f t="shared" si="153"/>
        <v>3.7753222836095714</v>
      </c>
    </row>
    <row r="3264" spans="1:21">
      <c r="A3264" s="43" t="s">
        <v>3388</v>
      </c>
      <c r="B3264" s="44">
        <v>121.867376881007</v>
      </c>
      <c r="C3264" s="44">
        <v>2.0547152229270198</v>
      </c>
      <c r="D3264" s="79"/>
      <c r="E3264" s="76">
        <v>14.5722845648449</v>
      </c>
      <c r="F3264" s="76">
        <v>0.64852963086836402</v>
      </c>
      <c r="G3264" s="42">
        <v>5.47392729765157E-2</v>
      </c>
      <c r="H3264" s="42">
        <v>2.3588242482750999E-3</v>
      </c>
      <c r="I3264" s="76">
        <v>0.62764459566688402</v>
      </c>
      <c r="J3264" s="85">
        <v>423.6</v>
      </c>
      <c r="K3264" s="85">
        <v>6.5</v>
      </c>
      <c r="L3264" s="85">
        <v>427.9</v>
      </c>
      <c r="M3264" s="85">
        <v>9.1999999999999993</v>
      </c>
      <c r="N3264" s="85">
        <v>401</v>
      </c>
      <c r="O3264" s="85">
        <v>48</v>
      </c>
      <c r="P3264" s="80"/>
      <c r="Q3264" s="85">
        <v>428.2</v>
      </c>
      <c r="R3264" s="85">
        <v>9.1999999999999993</v>
      </c>
      <c r="S3264" s="79"/>
      <c r="T3264" s="80">
        <f t="shared" si="152"/>
        <v>1.0049076887123054</v>
      </c>
      <c r="U3264" s="80">
        <f t="shared" si="153"/>
        <v>6.2865155410142508</v>
      </c>
    </row>
    <row r="3265" spans="1:21">
      <c r="A3265" s="43" t="s">
        <v>3389</v>
      </c>
      <c r="B3265" s="36">
        <v>124.077712988496</v>
      </c>
      <c r="C3265" s="36">
        <v>1.9416740766427401</v>
      </c>
      <c r="D3265" s="79"/>
      <c r="E3265" s="70">
        <v>14.467943129653101</v>
      </c>
      <c r="F3265" s="70">
        <v>0.62341470925346998</v>
      </c>
      <c r="G3265" s="45">
        <v>5.5958892622345997E-2</v>
      </c>
      <c r="H3265" s="45">
        <v>2.03199277656007E-3</v>
      </c>
      <c r="I3265" s="76">
        <v>0.50715702998665602</v>
      </c>
      <c r="J3265" s="85">
        <v>433.84</v>
      </c>
      <c r="K3265" s="85">
        <v>7.03</v>
      </c>
      <c r="L3265" s="85">
        <v>430.84</v>
      </c>
      <c r="M3265" s="85">
        <v>8.98</v>
      </c>
      <c r="N3265" s="85">
        <v>449.8</v>
      </c>
      <c r="O3265" s="85">
        <v>40.299999999999997</v>
      </c>
      <c r="P3265" s="80"/>
      <c r="Q3265" s="85">
        <v>430.6</v>
      </c>
      <c r="R3265" s="85">
        <v>7</v>
      </c>
      <c r="S3265" s="79"/>
      <c r="T3265" s="80">
        <f t="shared" si="152"/>
        <v>-0.69631417695664288</v>
      </c>
      <c r="U3265" s="80">
        <f t="shared" si="153"/>
        <v>-4.4007055983659917</v>
      </c>
    </row>
    <row r="3266" spans="1:21">
      <c r="A3266" s="43" t="s">
        <v>3390</v>
      </c>
      <c r="B3266" s="44">
        <v>125.359689975184</v>
      </c>
      <c r="C3266" s="44">
        <v>3.5647432309389702</v>
      </c>
      <c r="D3266" s="75"/>
      <c r="E3266" s="76">
        <v>14.6669372993476</v>
      </c>
      <c r="F3266" s="76">
        <v>0.49194263666564098</v>
      </c>
      <c r="G3266" s="42">
        <v>5.4206262595573297E-2</v>
      </c>
      <c r="H3266" s="42">
        <v>3.9157380448449396E-3</v>
      </c>
      <c r="I3266" s="76">
        <v>0.16409636807599501</v>
      </c>
      <c r="J3266" s="85">
        <v>418</v>
      </c>
      <c r="K3266" s="85">
        <v>12.8</v>
      </c>
      <c r="L3266" s="85">
        <v>425.18</v>
      </c>
      <c r="M3266" s="85">
        <v>6.9</v>
      </c>
      <c r="N3266" s="85">
        <v>378.6</v>
      </c>
      <c r="O3266" s="85">
        <v>81.2</v>
      </c>
      <c r="P3266" s="80"/>
      <c r="Q3266" s="85">
        <v>425.77</v>
      </c>
      <c r="R3266" s="85">
        <v>6.91</v>
      </c>
      <c r="S3266" s="79"/>
      <c r="T3266" s="80">
        <f t="shared" si="152"/>
        <v>1.6886965520485457</v>
      </c>
      <c r="U3266" s="80">
        <f t="shared" si="153"/>
        <v>10.955360082788463</v>
      </c>
    </row>
    <row r="3267" spans="1:21" ht="15.75">
      <c r="A3267" s="43" t="s">
        <v>3391</v>
      </c>
      <c r="B3267" s="36">
        <v>131.476522363111</v>
      </c>
      <c r="C3267" s="36">
        <v>1.89037757321432</v>
      </c>
      <c r="D3267" s="79"/>
      <c r="E3267" s="70">
        <v>14.1511359571337</v>
      </c>
      <c r="F3267" s="70">
        <v>0.34508351733407</v>
      </c>
      <c r="G3267" s="45">
        <v>5.47256475723015E-2</v>
      </c>
      <c r="H3267" s="45">
        <v>1.5041052359654999E-3</v>
      </c>
      <c r="I3267" s="76">
        <v>0.142088851307451</v>
      </c>
      <c r="J3267" s="85">
        <v>433.81</v>
      </c>
      <c r="K3267" s="85">
        <v>6</v>
      </c>
      <c r="L3267" s="85">
        <v>440.16</v>
      </c>
      <c r="M3267" s="85">
        <v>5.19</v>
      </c>
      <c r="N3267" s="85">
        <v>400.2</v>
      </c>
      <c r="O3267" s="85">
        <v>30.7</v>
      </c>
      <c r="P3267" s="86"/>
      <c r="Q3267" s="85">
        <v>440.7</v>
      </c>
      <c r="R3267" s="85">
        <v>6</v>
      </c>
      <c r="S3267" s="79"/>
      <c r="T3267" s="80">
        <f t="shared" si="152"/>
        <v>1.442657215557984</v>
      </c>
      <c r="U3267" s="80">
        <f t="shared" si="153"/>
        <v>9.0785169029443917</v>
      </c>
    </row>
    <row r="3268" spans="1:21" ht="15.75">
      <c r="A3268" s="43" t="s">
        <v>3392</v>
      </c>
      <c r="B3268" s="36">
        <v>139.302356629668</v>
      </c>
      <c r="C3268" s="36">
        <v>1.92985874152262</v>
      </c>
      <c r="D3268" s="79"/>
      <c r="E3268" s="70">
        <v>14.543160329196199</v>
      </c>
      <c r="F3268" s="70">
        <v>0.539960234677057</v>
      </c>
      <c r="G3268" s="45">
        <v>5.7216867426654099E-2</v>
      </c>
      <c r="H3268" s="45">
        <v>2.0833711328579101E-3</v>
      </c>
      <c r="I3268" s="76">
        <v>0.47756078944064401</v>
      </c>
      <c r="J3268" s="85">
        <v>439.9</v>
      </c>
      <c r="K3268" s="85">
        <v>6.7</v>
      </c>
      <c r="L3268" s="85">
        <v>428.69</v>
      </c>
      <c r="M3268" s="85">
        <v>7.7</v>
      </c>
      <c r="N3268" s="85">
        <v>499</v>
      </c>
      <c r="O3268" s="85">
        <v>40</v>
      </c>
      <c r="P3268" s="86"/>
      <c r="Q3268" s="85">
        <v>427.8</v>
      </c>
      <c r="R3268" s="85">
        <v>6.7</v>
      </c>
      <c r="S3268" s="79"/>
      <c r="T3268" s="80">
        <f t="shared" si="152"/>
        <v>-2.6149431990482586</v>
      </c>
      <c r="U3268" s="80">
        <f t="shared" si="153"/>
        <v>-16.401129020970863</v>
      </c>
    </row>
    <row r="3269" spans="1:21">
      <c r="A3269" s="43" t="s">
        <v>3324</v>
      </c>
      <c r="B3269" s="44">
        <v>171.528108299152</v>
      </c>
      <c r="C3269" s="44">
        <v>4.9585761928349896</v>
      </c>
      <c r="D3269" s="75"/>
      <c r="E3269" s="76">
        <v>14.939188503328401</v>
      </c>
      <c r="F3269" s="76">
        <v>0.225485829012086</v>
      </c>
      <c r="G3269" s="42">
        <v>5.4949814059832902E-2</v>
      </c>
      <c r="H3269" s="42">
        <v>9.7664270887543297E-4</v>
      </c>
      <c r="I3269" s="76">
        <v>0.51818496000446801</v>
      </c>
      <c r="J3269" s="85">
        <v>416.4</v>
      </c>
      <c r="K3269" s="85">
        <v>2.8</v>
      </c>
      <c r="L3269" s="85">
        <v>417.7</v>
      </c>
      <c r="M3269" s="85">
        <v>3.1</v>
      </c>
      <c r="N3269" s="85">
        <v>409</v>
      </c>
      <c r="O3269" s="85">
        <v>20</v>
      </c>
      <c r="P3269" s="80"/>
      <c r="Q3269" s="85">
        <v>417.8</v>
      </c>
      <c r="R3269" s="85">
        <v>3.1</v>
      </c>
      <c r="S3269" s="79"/>
      <c r="T3269" s="80">
        <f t="shared" si="152"/>
        <v>0.31122815417764216</v>
      </c>
      <c r="U3269" s="80">
        <f t="shared" si="153"/>
        <v>2.0828345702657383</v>
      </c>
    </row>
    <row r="3270" spans="1:21">
      <c r="A3270" s="43" t="s">
        <v>3393</v>
      </c>
      <c r="B3270" s="44">
        <v>146.59743291264201</v>
      </c>
      <c r="C3270" s="44">
        <v>3.8763321557877202</v>
      </c>
      <c r="D3270" s="79"/>
      <c r="E3270" s="76">
        <v>14.740253449669099</v>
      </c>
      <c r="F3270" s="76">
        <v>0.62588004560269395</v>
      </c>
      <c r="G3270" s="42">
        <v>5.55830087909839E-2</v>
      </c>
      <c r="H3270" s="42">
        <v>1.92289269772225E-3</v>
      </c>
      <c r="I3270" s="76">
        <v>0.17179515283805999</v>
      </c>
      <c r="J3270" s="85">
        <v>424.9</v>
      </c>
      <c r="K3270" s="85">
        <v>8.6999999999999993</v>
      </c>
      <c r="L3270" s="85">
        <v>423.1</v>
      </c>
      <c r="M3270" s="85">
        <v>8.6999999999999993</v>
      </c>
      <c r="N3270" s="85">
        <v>435</v>
      </c>
      <c r="O3270" s="85">
        <v>39</v>
      </c>
      <c r="P3270" s="80"/>
      <c r="Q3270" s="85">
        <v>423</v>
      </c>
      <c r="R3270" s="85">
        <v>8.6999999999999993</v>
      </c>
      <c r="S3270" s="79"/>
      <c r="T3270" s="80">
        <f t="shared" si="152"/>
        <v>-0.42543134010871053</v>
      </c>
      <c r="U3270" s="80">
        <f t="shared" si="153"/>
        <v>-2.8125738596076522</v>
      </c>
    </row>
    <row r="3271" spans="1:21">
      <c r="A3271" s="43" t="s">
        <v>3394</v>
      </c>
      <c r="B3271" s="44">
        <v>151.32883401379499</v>
      </c>
      <c r="C3271" s="44">
        <v>2.8650297355448502</v>
      </c>
      <c r="D3271" s="75"/>
      <c r="E3271" s="76">
        <v>14.906480467341099</v>
      </c>
      <c r="F3271" s="76">
        <v>0.82479005734842903</v>
      </c>
      <c r="G3271" s="42">
        <v>5.5691290604476099E-2</v>
      </c>
      <c r="H3271" s="42">
        <v>5.2734565465465096E-3</v>
      </c>
      <c r="I3271" s="76">
        <v>0.57860083058766998</v>
      </c>
      <c r="J3271" s="85">
        <v>421.7</v>
      </c>
      <c r="K3271" s="85">
        <v>13.3</v>
      </c>
      <c r="L3271" s="85">
        <v>418.6</v>
      </c>
      <c r="M3271" s="85">
        <v>11.2</v>
      </c>
      <c r="N3271" s="85">
        <v>439</v>
      </c>
      <c r="O3271" s="85">
        <v>105</v>
      </c>
      <c r="P3271" s="80"/>
      <c r="Q3271" s="85">
        <v>418</v>
      </c>
      <c r="R3271" s="85">
        <v>11</v>
      </c>
      <c r="S3271" s="79"/>
      <c r="T3271" s="80">
        <f t="shared" si="152"/>
        <v>-0.74056378404203671</v>
      </c>
      <c r="U3271" s="80">
        <f t="shared" si="153"/>
        <v>-4.8733874820831291</v>
      </c>
    </row>
    <row r="3272" spans="1:21" ht="15.75">
      <c r="A3272" s="43" t="s">
        <v>3395</v>
      </c>
      <c r="B3272" s="36">
        <v>153.526251961242</v>
      </c>
      <c r="C3272" s="36">
        <v>1.98297592221756</v>
      </c>
      <c r="D3272" s="79"/>
      <c r="E3272" s="70">
        <v>14.5355442718101</v>
      </c>
      <c r="F3272" s="70">
        <v>0.61727157439066804</v>
      </c>
      <c r="G3272" s="45">
        <v>5.5904300245938301E-2</v>
      </c>
      <c r="H3272" s="45">
        <v>2.0483601196965798E-3</v>
      </c>
      <c r="I3272" s="76">
        <v>0.22786371794361099</v>
      </c>
      <c r="J3272" s="85">
        <v>431.82</v>
      </c>
      <c r="K3272" s="85">
        <v>8.68</v>
      </c>
      <c r="L3272" s="85">
        <v>428.9</v>
      </c>
      <c r="M3272" s="85">
        <v>8.81</v>
      </c>
      <c r="N3272" s="85">
        <v>447.4</v>
      </c>
      <c r="O3272" s="85">
        <v>40.700000000000003</v>
      </c>
      <c r="P3272" s="86"/>
      <c r="Q3272" s="85">
        <v>428.7</v>
      </c>
      <c r="R3272" s="85">
        <v>8.6999999999999993</v>
      </c>
      <c r="S3272" s="79"/>
      <c r="T3272" s="80">
        <f t="shared" si="152"/>
        <v>-0.68081137794358038</v>
      </c>
      <c r="U3272" s="80">
        <f t="shared" si="153"/>
        <v>-4.3133597575192351</v>
      </c>
    </row>
    <row r="3273" spans="1:21">
      <c r="A3273" s="43" t="s">
        <v>3396</v>
      </c>
      <c r="B3273" s="44">
        <v>153.68772113465701</v>
      </c>
      <c r="C3273" s="44">
        <v>2.0796629036076202</v>
      </c>
      <c r="D3273" s="79"/>
      <c r="E3273" s="76">
        <v>14.192507598476899</v>
      </c>
      <c r="F3273" s="76">
        <v>0.55481729146734704</v>
      </c>
      <c r="G3273" s="42">
        <v>5.6000844665933601E-2</v>
      </c>
      <c r="H3273" s="42">
        <v>2.0963835614729101E-3</v>
      </c>
      <c r="I3273" s="76">
        <v>0.25525540581446499</v>
      </c>
      <c r="J3273" s="85">
        <v>440.9</v>
      </c>
      <c r="K3273" s="85">
        <v>8.4</v>
      </c>
      <c r="L3273" s="85">
        <v>438.9</v>
      </c>
      <c r="M3273" s="85">
        <v>8.3000000000000007</v>
      </c>
      <c r="N3273" s="85">
        <v>451</v>
      </c>
      <c r="O3273" s="85">
        <v>42</v>
      </c>
      <c r="P3273" s="80"/>
      <c r="Q3273" s="85">
        <v>438.8</v>
      </c>
      <c r="R3273" s="85">
        <v>8.3000000000000007</v>
      </c>
      <c r="S3273" s="79"/>
      <c r="T3273" s="80">
        <f t="shared" si="152"/>
        <v>-0.45568466621098197</v>
      </c>
      <c r="U3273" s="80">
        <f t="shared" si="153"/>
        <v>-2.7568922305764465</v>
      </c>
    </row>
    <row r="3274" spans="1:21">
      <c r="A3274" s="43" t="s">
        <v>3397</v>
      </c>
      <c r="B3274" s="44">
        <v>155.72850263063401</v>
      </c>
      <c r="C3274" s="44">
        <v>3.0531572387534598</v>
      </c>
      <c r="D3274" s="75"/>
      <c r="E3274" s="76">
        <v>15.2459041995265</v>
      </c>
      <c r="F3274" s="76">
        <v>0.529992390324873</v>
      </c>
      <c r="G3274" s="42">
        <v>6.4761234753241706E-2</v>
      </c>
      <c r="H3274" s="42">
        <v>3.3050637726117198E-3</v>
      </c>
      <c r="I3274" s="76">
        <v>0.28928673293335999</v>
      </c>
      <c r="J3274" s="85">
        <v>467.94</v>
      </c>
      <c r="K3274" s="85">
        <v>9.9</v>
      </c>
      <c r="L3274" s="85">
        <v>409.54</v>
      </c>
      <c r="M3274" s="85">
        <v>6.9</v>
      </c>
      <c r="N3274" s="85">
        <v>765.6</v>
      </c>
      <c r="O3274" s="85">
        <v>53.8</v>
      </c>
      <c r="P3274" s="80"/>
      <c r="Q3274" s="85">
        <v>404.67</v>
      </c>
      <c r="R3274" s="85">
        <v>6.82</v>
      </c>
      <c r="S3274" s="79"/>
      <c r="T3274" s="80">
        <f t="shared" si="152"/>
        <v>-14.259901352737211</v>
      </c>
      <c r="U3274" s="80">
        <f t="shared" si="153"/>
        <v>-86.941446500952281</v>
      </c>
    </row>
    <row r="3275" spans="1:21">
      <c r="A3275" s="43" t="s">
        <v>3398</v>
      </c>
      <c r="B3275" s="44">
        <v>157.43943768393399</v>
      </c>
      <c r="C3275" s="44">
        <v>3.3000539466344798</v>
      </c>
      <c r="D3275" s="75"/>
      <c r="E3275" s="76">
        <v>15.159362122420699</v>
      </c>
      <c r="F3275" s="76">
        <v>0.54767409416864599</v>
      </c>
      <c r="G3275" s="42">
        <v>5.6068985231731899E-2</v>
      </c>
      <c r="H3275" s="42">
        <v>2.9181494363325401E-3</v>
      </c>
      <c r="I3275" s="76">
        <v>0.62943032489668005</v>
      </c>
      <c r="J3275" s="85">
        <v>418.27</v>
      </c>
      <c r="K3275" s="85">
        <v>6.96</v>
      </c>
      <c r="L3275" s="85">
        <v>411.81</v>
      </c>
      <c r="M3275" s="85">
        <v>7.21</v>
      </c>
      <c r="N3275" s="85">
        <v>454.1</v>
      </c>
      <c r="O3275" s="85">
        <v>57.8</v>
      </c>
      <c r="P3275" s="80"/>
      <c r="Q3275" s="85">
        <v>411.28</v>
      </c>
      <c r="R3275" s="85">
        <v>7.2</v>
      </c>
      <c r="S3275" s="79"/>
      <c r="T3275" s="80">
        <f t="shared" si="152"/>
        <v>-1.5686845875525071</v>
      </c>
      <c r="U3275" s="80">
        <f t="shared" si="153"/>
        <v>-10.269298948544236</v>
      </c>
    </row>
    <row r="3276" spans="1:21">
      <c r="A3276" s="43" t="s">
        <v>3399</v>
      </c>
      <c r="B3276" s="44">
        <v>158.92190367252101</v>
      </c>
      <c r="C3276" s="44">
        <v>2.0989079608008701</v>
      </c>
      <c r="D3276" s="79"/>
      <c r="E3276" s="76">
        <v>15.1941784540978</v>
      </c>
      <c r="F3276" s="76">
        <v>0.61456589883578905</v>
      </c>
      <c r="G3276" s="42">
        <v>5.5351658618328102E-2</v>
      </c>
      <c r="H3276" s="42">
        <v>2.45336675292395E-3</v>
      </c>
      <c r="I3276" s="76">
        <v>0.27283991623335402</v>
      </c>
      <c r="J3276" s="85">
        <v>413.1</v>
      </c>
      <c r="K3276" s="85">
        <v>8.6999999999999993</v>
      </c>
      <c r="L3276" s="85">
        <v>410.9</v>
      </c>
      <c r="M3276" s="85">
        <v>8.1</v>
      </c>
      <c r="N3276" s="85">
        <v>425</v>
      </c>
      <c r="O3276" s="85">
        <v>49</v>
      </c>
      <c r="P3276" s="80"/>
      <c r="Q3276" s="85">
        <v>410.7</v>
      </c>
      <c r="R3276" s="85">
        <v>8</v>
      </c>
      <c r="S3276" s="79"/>
      <c r="T3276" s="80">
        <f t="shared" si="152"/>
        <v>-0.53541007544415808</v>
      </c>
      <c r="U3276" s="80">
        <f t="shared" si="153"/>
        <v>-3.4314918471647657</v>
      </c>
    </row>
    <row r="3277" spans="1:21">
      <c r="A3277" s="43" t="s">
        <v>3400</v>
      </c>
      <c r="B3277" s="44">
        <v>177.48485907213399</v>
      </c>
      <c r="C3277" s="44">
        <v>2.1108349950150198</v>
      </c>
      <c r="D3277" s="79"/>
      <c r="E3277" s="76">
        <v>14.7970959522066</v>
      </c>
      <c r="F3277" s="76">
        <v>0.48179983385035702</v>
      </c>
      <c r="G3277" s="42">
        <v>5.4930770314640102E-2</v>
      </c>
      <c r="H3277" s="42">
        <v>2.10488103434097E-3</v>
      </c>
      <c r="I3277" s="76">
        <v>0.17457419195110799</v>
      </c>
      <c r="J3277" s="85">
        <v>419.5</v>
      </c>
      <c r="K3277" s="85">
        <v>7.9</v>
      </c>
      <c r="L3277" s="85">
        <v>421.6</v>
      </c>
      <c r="M3277" s="85">
        <v>6.6</v>
      </c>
      <c r="N3277" s="85">
        <v>408</v>
      </c>
      <c r="O3277" s="85">
        <v>43</v>
      </c>
      <c r="P3277" s="80"/>
      <c r="Q3277" s="85">
        <v>421.7</v>
      </c>
      <c r="R3277" s="85">
        <v>6.6</v>
      </c>
      <c r="S3277" s="79"/>
      <c r="T3277" s="80">
        <f t="shared" si="152"/>
        <v>0.49810246679317427</v>
      </c>
      <c r="U3277" s="80">
        <f t="shared" si="153"/>
        <v>3.2258064516129088</v>
      </c>
    </row>
    <row r="3278" spans="1:21">
      <c r="A3278" s="43" t="s">
        <v>3401</v>
      </c>
      <c r="B3278" s="44">
        <v>200.14220342112199</v>
      </c>
      <c r="C3278" s="44">
        <v>2.23974322461055</v>
      </c>
      <c r="D3278" s="75"/>
      <c r="E3278" s="76">
        <v>15.6354637279037</v>
      </c>
      <c r="F3278" s="76">
        <v>0.47352060664370199</v>
      </c>
      <c r="G3278" s="42">
        <v>5.81597652667818E-2</v>
      </c>
      <c r="H3278" s="42">
        <v>3.2552945911077501E-3</v>
      </c>
      <c r="I3278" s="76">
        <v>0.26978156591821001</v>
      </c>
      <c r="J3278" s="85">
        <v>420.23</v>
      </c>
      <c r="K3278" s="85">
        <v>9.6300000000000008</v>
      </c>
      <c r="L3278" s="85">
        <v>399.65</v>
      </c>
      <c r="M3278" s="85">
        <v>5.87</v>
      </c>
      <c r="N3278" s="85">
        <v>534.79999999999995</v>
      </c>
      <c r="O3278" s="85">
        <v>61.3</v>
      </c>
      <c r="P3278" s="80"/>
      <c r="Q3278" s="85">
        <v>397.97</v>
      </c>
      <c r="R3278" s="85">
        <v>5.84</v>
      </c>
      <c r="S3278" s="79"/>
      <c r="T3278" s="80">
        <f t="shared" si="152"/>
        <v>-5.149505817590402</v>
      </c>
      <c r="U3278" s="80">
        <f t="shared" si="153"/>
        <v>-33.817089953709491</v>
      </c>
    </row>
    <row r="3279" spans="1:21">
      <c r="A3279" s="43" t="s">
        <v>3402</v>
      </c>
      <c r="B3279" s="44">
        <v>238.02036297374201</v>
      </c>
      <c r="C3279" s="44">
        <v>2.0088354708679801</v>
      </c>
      <c r="D3279" s="75"/>
      <c r="E3279" s="76">
        <v>14.9625240427539</v>
      </c>
      <c r="F3279" s="76">
        <v>0.51798425197357501</v>
      </c>
      <c r="G3279" s="42">
        <v>5.5590689591198401E-2</v>
      </c>
      <c r="H3279" s="42">
        <v>2.8125619769823599E-3</v>
      </c>
      <c r="I3279" s="76">
        <v>0.31138734446120497</v>
      </c>
      <c r="J3279" s="85">
        <v>419.82</v>
      </c>
      <c r="K3279" s="85">
        <v>8.8800000000000008</v>
      </c>
      <c r="L3279" s="85">
        <v>417.05</v>
      </c>
      <c r="M3279" s="85">
        <v>6.99</v>
      </c>
      <c r="N3279" s="85">
        <v>435.1</v>
      </c>
      <c r="O3279" s="85">
        <v>56.3</v>
      </c>
      <c r="P3279" s="80"/>
      <c r="Q3279" s="85">
        <v>416.83</v>
      </c>
      <c r="R3279" s="85">
        <v>6.99</v>
      </c>
      <c r="S3279" s="79"/>
      <c r="T3279" s="80">
        <f t="shared" si="152"/>
        <v>-0.66418894616951962</v>
      </c>
      <c r="U3279" s="80">
        <f t="shared" si="153"/>
        <v>-4.3280182232346265</v>
      </c>
    </row>
    <row r="3280" spans="1:21">
      <c r="A3280" s="43" t="s">
        <v>3325</v>
      </c>
      <c r="B3280" s="44">
        <v>185.9258501528</v>
      </c>
      <c r="C3280" s="44">
        <v>4.9853361755919003</v>
      </c>
      <c r="D3280" s="75"/>
      <c r="E3280" s="76">
        <v>14.969254305897</v>
      </c>
      <c r="F3280" s="76">
        <v>0.27380687326908698</v>
      </c>
      <c r="G3280" s="42">
        <v>5.5015609998148501E-2</v>
      </c>
      <c r="H3280" s="42">
        <v>1.0185230721918501E-3</v>
      </c>
      <c r="I3280" s="76">
        <v>0.57701452312330903</v>
      </c>
      <c r="J3280" s="85">
        <v>416.1</v>
      </c>
      <c r="K3280" s="85">
        <v>2.9</v>
      </c>
      <c r="L3280" s="85">
        <v>416.9</v>
      </c>
      <c r="M3280" s="85">
        <v>3.7</v>
      </c>
      <c r="N3280" s="85">
        <v>412</v>
      </c>
      <c r="O3280" s="85">
        <v>21</v>
      </c>
      <c r="P3280" s="80"/>
      <c r="Q3280" s="85">
        <v>416.9</v>
      </c>
      <c r="R3280" s="85">
        <v>3.7</v>
      </c>
      <c r="S3280" s="79"/>
      <c r="T3280" s="80">
        <f t="shared" si="152"/>
        <v>0.19189254017748969</v>
      </c>
      <c r="U3280" s="80">
        <f t="shared" si="153"/>
        <v>1.1753418085871858</v>
      </c>
    </row>
    <row r="3281" spans="1:21">
      <c r="A3281" s="43" t="s">
        <v>3403</v>
      </c>
      <c r="B3281" s="44">
        <v>247.26154901806899</v>
      </c>
      <c r="C3281" s="44">
        <v>4.1728040645970603</v>
      </c>
      <c r="D3281" s="75"/>
      <c r="E3281" s="76">
        <v>14.9328075021612</v>
      </c>
      <c r="F3281" s="76">
        <v>0.639467436939121</v>
      </c>
      <c r="G3281" s="42">
        <v>5.4110876821407097E-2</v>
      </c>
      <c r="H3281" s="42">
        <v>3.9830416542689703E-3</v>
      </c>
      <c r="I3281" s="76">
        <v>0.41800033643956502</v>
      </c>
      <c r="J3281" s="85">
        <v>411.3</v>
      </c>
      <c r="K3281" s="85">
        <v>11.5</v>
      </c>
      <c r="L3281" s="85">
        <v>417.85</v>
      </c>
      <c r="M3281" s="85">
        <v>8.66</v>
      </c>
      <c r="N3281" s="85">
        <v>374.7</v>
      </c>
      <c r="O3281" s="85">
        <v>82.8</v>
      </c>
      <c r="P3281" s="80"/>
      <c r="Q3281" s="85">
        <v>418.4</v>
      </c>
      <c r="R3281" s="85">
        <v>8.6999999999999993</v>
      </c>
      <c r="S3281" s="79"/>
      <c r="T3281" s="80">
        <f t="shared" si="152"/>
        <v>1.5675481632164681</v>
      </c>
      <c r="U3281" s="80">
        <f t="shared" si="153"/>
        <v>10.326672250807714</v>
      </c>
    </row>
    <row r="3282" spans="1:21">
      <c r="A3282" s="43" t="s">
        <v>3404</v>
      </c>
      <c r="B3282" s="44">
        <v>248.03420258044599</v>
      </c>
      <c r="C3282" s="44">
        <v>4.31762626113278</v>
      </c>
      <c r="D3282" s="75"/>
      <c r="E3282" s="76">
        <v>15.9714613027526</v>
      </c>
      <c r="F3282" s="76">
        <v>0.48397806176199099</v>
      </c>
      <c r="G3282" s="42">
        <v>5.7131001730187501E-2</v>
      </c>
      <c r="H3282" s="42">
        <v>4.5158964944042304E-3</v>
      </c>
      <c r="I3282" s="76">
        <v>0.27581650045842299</v>
      </c>
      <c r="J3282" s="85">
        <v>406.9</v>
      </c>
      <c r="K3282" s="85">
        <v>12.8</v>
      </c>
      <c r="L3282" s="85">
        <v>391.49</v>
      </c>
      <c r="M3282" s="85">
        <v>5.76</v>
      </c>
      <c r="N3282" s="85">
        <v>495.6</v>
      </c>
      <c r="O3282" s="85">
        <v>87.1</v>
      </c>
      <c r="P3282" s="80"/>
      <c r="Q3282" s="85">
        <v>390.2</v>
      </c>
      <c r="R3282" s="85">
        <v>5.7</v>
      </c>
      <c r="S3282" s="79"/>
      <c r="T3282" s="80">
        <f t="shared" si="152"/>
        <v>-3.9362435822115427</v>
      </c>
      <c r="U3282" s="80">
        <f t="shared" si="153"/>
        <v>-26.593271858795887</v>
      </c>
    </row>
    <row r="3283" spans="1:21">
      <c r="A3283" s="43" t="s">
        <v>3405</v>
      </c>
      <c r="B3283" s="81">
        <v>282.539613395635</v>
      </c>
      <c r="C3283" s="81">
        <v>1.7680890166118099</v>
      </c>
      <c r="D3283" s="82"/>
      <c r="E3283" s="83">
        <v>14.818594410343501</v>
      </c>
      <c r="F3283" s="83">
        <v>0.35604325471632198</v>
      </c>
      <c r="G3283" s="84">
        <v>5.4844060739024203E-2</v>
      </c>
      <c r="H3283" s="84">
        <v>2.0198220196319902E-3</v>
      </c>
      <c r="I3283" s="83">
        <v>0.51042507236273005</v>
      </c>
      <c r="J3283" s="87">
        <v>418.5</v>
      </c>
      <c r="K3283" s="87">
        <v>5.5</v>
      </c>
      <c r="L3283" s="87">
        <v>420.97</v>
      </c>
      <c r="M3283" s="87">
        <v>4.9000000000000004</v>
      </c>
      <c r="N3283" s="87">
        <v>404.9</v>
      </c>
      <c r="O3283" s="87">
        <v>41.2</v>
      </c>
      <c r="P3283" s="80"/>
      <c r="Q3283" s="87">
        <v>421.17</v>
      </c>
      <c r="R3283" s="87">
        <v>4.9000000000000004</v>
      </c>
      <c r="S3283" s="79"/>
      <c r="T3283" s="80">
        <f t="shared" si="152"/>
        <v>0.58674014775400318</v>
      </c>
      <c r="U3283" s="80">
        <f t="shared" si="153"/>
        <v>3.8173741596788484</v>
      </c>
    </row>
    <row r="3284" spans="1:21">
      <c r="A3284" s="43" t="s">
        <v>3406</v>
      </c>
      <c r="B3284" s="44">
        <v>304.85522796998202</v>
      </c>
      <c r="C3284" s="44">
        <v>1.8461620453357801</v>
      </c>
      <c r="D3284" s="75"/>
      <c r="E3284" s="76">
        <v>15.2175301860816</v>
      </c>
      <c r="F3284" s="76">
        <v>0.642094734830988</v>
      </c>
      <c r="G3284" s="42">
        <v>5.6346183985416E-2</v>
      </c>
      <c r="H3284" s="42">
        <v>3.1779663964932999E-3</v>
      </c>
      <c r="I3284" s="76">
        <v>1.56450004395569E-2</v>
      </c>
      <c r="J3284" s="85">
        <v>418.7</v>
      </c>
      <c r="K3284" s="85">
        <v>12</v>
      </c>
      <c r="L3284" s="85">
        <v>410.28</v>
      </c>
      <c r="M3284" s="85">
        <v>8.39</v>
      </c>
      <c r="N3284" s="85">
        <v>465</v>
      </c>
      <c r="O3284" s="85">
        <v>62.5</v>
      </c>
      <c r="P3284" s="80"/>
      <c r="Q3284" s="85">
        <v>409.6</v>
      </c>
      <c r="R3284" s="85">
        <v>8.4</v>
      </c>
      <c r="S3284" s="79"/>
      <c r="T3284" s="80">
        <f t="shared" si="152"/>
        <v>-2.0522569952227787</v>
      </c>
      <c r="U3284" s="80">
        <f t="shared" si="153"/>
        <v>-13.337233109096234</v>
      </c>
    </row>
    <row r="3285" spans="1:21">
      <c r="A3285" s="43" t="s">
        <v>3407</v>
      </c>
      <c r="B3285" s="44">
        <v>321.85621406928999</v>
      </c>
      <c r="C3285" s="44">
        <v>1.95647277659872</v>
      </c>
      <c r="D3285" s="75"/>
      <c r="E3285" s="76">
        <v>14.9368467626888</v>
      </c>
      <c r="F3285" s="76">
        <v>0.41804823779772698</v>
      </c>
      <c r="G3285" s="42">
        <v>5.5323846010988401E-2</v>
      </c>
      <c r="H3285" s="42">
        <v>2.2128762663460701E-3</v>
      </c>
      <c r="I3285" s="76">
        <v>0.42425928727713602</v>
      </c>
      <c r="J3285" s="85">
        <v>418.76</v>
      </c>
      <c r="K3285" s="85">
        <v>6.5</v>
      </c>
      <c r="L3285" s="85">
        <v>417.75</v>
      </c>
      <c r="M3285" s="85">
        <v>5.66</v>
      </c>
      <c r="N3285" s="85">
        <v>424.3</v>
      </c>
      <c r="O3285" s="85">
        <v>44.6</v>
      </c>
      <c r="P3285" s="80"/>
      <c r="Q3285" s="85">
        <v>417.66</v>
      </c>
      <c r="R3285" s="85">
        <v>5.66</v>
      </c>
      <c r="S3285" s="79"/>
      <c r="T3285" s="80">
        <f t="shared" si="152"/>
        <v>-0.2417713943746238</v>
      </c>
      <c r="U3285" s="80">
        <f t="shared" si="153"/>
        <v>-1.567923399162181</v>
      </c>
    </row>
    <row r="3286" spans="1:21">
      <c r="A3286" s="43" t="s">
        <v>3408</v>
      </c>
      <c r="B3286" s="44">
        <v>334.30564706713398</v>
      </c>
      <c r="C3286" s="44">
        <v>2.1259315684640701</v>
      </c>
      <c r="D3286" s="75"/>
      <c r="E3286" s="76">
        <v>15.780721984187201</v>
      </c>
      <c r="F3286" s="76">
        <v>0.380724725930146</v>
      </c>
      <c r="G3286" s="42">
        <v>5.5903487746337598E-2</v>
      </c>
      <c r="H3286" s="42">
        <v>2.52098211509625E-3</v>
      </c>
      <c r="I3286" s="76">
        <v>0.298920602137772</v>
      </c>
      <c r="J3286" s="85">
        <v>403.7</v>
      </c>
      <c r="K3286" s="85">
        <v>7.38</v>
      </c>
      <c r="L3286" s="85">
        <v>396.08</v>
      </c>
      <c r="M3286" s="85">
        <v>4.63</v>
      </c>
      <c r="N3286" s="85">
        <v>447.5</v>
      </c>
      <c r="O3286" s="85">
        <v>50.1</v>
      </c>
      <c r="P3286" s="80"/>
      <c r="Q3286" s="85">
        <v>395.47</v>
      </c>
      <c r="R3286" s="85">
        <v>4.63</v>
      </c>
      <c r="S3286" s="79"/>
      <c r="T3286" s="80">
        <f t="shared" si="152"/>
        <v>-1.9238537669157756</v>
      </c>
      <c r="U3286" s="80">
        <f t="shared" si="153"/>
        <v>-12.982225812967082</v>
      </c>
    </row>
    <row r="3288" spans="1:21" ht="18">
      <c r="A3288" s="39" t="s">
        <v>437</v>
      </c>
      <c r="B3288" s="37"/>
      <c r="C3288" s="37"/>
      <c r="D3288" s="37"/>
      <c r="E3288" s="37"/>
      <c r="F3288" s="37"/>
      <c r="G3288" s="37"/>
      <c r="H3288" s="37"/>
      <c r="I3288" s="37"/>
      <c r="J3288" s="37"/>
      <c r="K3288" s="37"/>
      <c r="L3288" s="37"/>
      <c r="M3288" s="37"/>
      <c r="N3288" s="37"/>
      <c r="O3288" s="37"/>
      <c r="P3288" s="37"/>
      <c r="Q3288" s="37"/>
      <c r="R3288" s="36"/>
      <c r="T3288" s="41"/>
      <c r="U3288" s="41"/>
    </row>
    <row r="3289" spans="1:21" ht="61.5" customHeight="1">
      <c r="A3289" s="172" t="s">
        <v>436</v>
      </c>
      <c r="B3289" s="173"/>
      <c r="C3289" s="173"/>
      <c r="D3289" s="173"/>
      <c r="E3289" s="173"/>
      <c r="F3289" s="173"/>
      <c r="G3289" s="173"/>
      <c r="H3289" s="173"/>
      <c r="I3289" s="173"/>
      <c r="J3289" s="173"/>
      <c r="K3289" s="173"/>
      <c r="L3289" s="173"/>
      <c r="M3289" s="173"/>
      <c r="N3289" s="173"/>
      <c r="O3289" s="173"/>
      <c r="P3289" s="173"/>
      <c r="Q3289" s="173"/>
      <c r="R3289" s="36"/>
      <c r="T3289" s="41"/>
      <c r="U3289" s="41"/>
    </row>
    <row r="3290" spans="1:21" ht="18">
      <c r="A3290" s="38" t="s">
        <v>435</v>
      </c>
      <c r="B3290" s="37"/>
      <c r="C3290" s="37"/>
      <c r="D3290" s="37"/>
      <c r="E3290" s="37"/>
      <c r="F3290" s="37"/>
      <c r="G3290" s="37"/>
      <c r="H3290" s="37"/>
      <c r="I3290" s="37"/>
      <c r="J3290" s="37"/>
      <c r="K3290" s="37"/>
      <c r="L3290" s="37"/>
      <c r="M3290" s="37"/>
      <c r="N3290" s="37"/>
      <c r="O3290" s="37"/>
      <c r="P3290" s="37"/>
      <c r="Q3290" s="37"/>
      <c r="R3290" s="36"/>
      <c r="T3290" s="41"/>
      <c r="U3290" s="41"/>
    </row>
  </sheetData>
  <sortState ref="A3347:W3627">
    <sortCondition ref="A3347:A3627"/>
  </sortState>
  <mergeCells count="3">
    <mergeCell ref="E2:I2"/>
    <mergeCell ref="J2:O2"/>
    <mergeCell ref="A3289:Q328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92"/>
  <sheetViews>
    <sheetView zoomScale="150" zoomScaleNormal="150" workbookViewId="0">
      <selection activeCell="A2" sqref="A2"/>
    </sheetView>
  </sheetViews>
  <sheetFormatPr defaultColWidth="8.85546875" defaultRowHeight="12.75"/>
  <cols>
    <col min="1" max="1" width="15" style="20" customWidth="1"/>
    <col min="2" max="2" width="8.7109375" style="20" customWidth="1"/>
    <col min="3" max="3" width="7.85546875" style="20" customWidth="1"/>
    <col min="4" max="4" width="7.7109375" style="20" bestFit="1" customWidth="1"/>
    <col min="5" max="5" width="8" style="20" bestFit="1" customWidth="1"/>
    <col min="6" max="6" width="8.42578125" style="20" bestFit="1" customWidth="1"/>
    <col min="7" max="7" width="13.140625" style="20" customWidth="1"/>
    <col min="8" max="8" width="7.85546875" style="20" customWidth="1"/>
    <col min="9" max="9" width="12" style="20" customWidth="1"/>
    <col min="10" max="10" width="10.140625" style="20" bestFit="1" customWidth="1"/>
    <col min="11" max="11" width="11" style="20" customWidth="1"/>
    <col min="12" max="12" width="7.28515625" style="20" customWidth="1"/>
    <col min="13" max="13" width="10.85546875" style="20" customWidth="1"/>
    <col min="14" max="14" width="7.140625" style="20" customWidth="1"/>
    <col min="15" max="15" width="18" style="20" customWidth="1"/>
    <col min="16" max="16" width="13.42578125" style="20" customWidth="1"/>
    <col min="17" max="17" width="8.85546875" style="20"/>
    <col min="18" max="18" width="11.42578125" style="20" customWidth="1"/>
    <col min="19" max="16384" width="8.85546875" style="20"/>
  </cols>
  <sheetData>
    <row r="1" spans="1:17">
      <c r="A1" s="33" t="s">
        <v>4223</v>
      </c>
    </row>
    <row r="3" spans="1:17" ht="14.25">
      <c r="B3" s="34" t="s">
        <v>434</v>
      </c>
      <c r="D3" s="33"/>
      <c r="E3" s="33"/>
      <c r="G3" s="25" t="s">
        <v>433</v>
      </c>
      <c r="H3" s="33"/>
      <c r="J3" s="25"/>
      <c r="K3" s="33"/>
      <c r="L3" s="33"/>
      <c r="M3" s="25" t="s">
        <v>432</v>
      </c>
    </row>
    <row r="4" spans="1:17" ht="15">
      <c r="A4" s="20" t="s">
        <v>431</v>
      </c>
      <c r="B4" s="31" t="s">
        <v>430</v>
      </c>
      <c r="C4" s="31" t="s">
        <v>429</v>
      </c>
      <c r="D4" s="31" t="s">
        <v>428</v>
      </c>
      <c r="E4" s="31" t="s">
        <v>427</v>
      </c>
      <c r="F4" s="32" t="s">
        <v>426</v>
      </c>
      <c r="G4" s="31" t="s">
        <v>425</v>
      </c>
      <c r="H4" s="31" t="s">
        <v>423</v>
      </c>
      <c r="I4" s="31" t="s">
        <v>424</v>
      </c>
      <c r="J4" s="31" t="s">
        <v>423</v>
      </c>
      <c r="K4" s="31" t="s">
        <v>422</v>
      </c>
      <c r="L4" s="31" t="s">
        <v>420</v>
      </c>
      <c r="M4" s="31" t="s">
        <v>421</v>
      </c>
      <c r="N4" s="31" t="s">
        <v>420</v>
      </c>
      <c r="O4" s="31" t="s">
        <v>419</v>
      </c>
      <c r="P4" s="31"/>
      <c r="Q4" s="31"/>
    </row>
    <row r="5" spans="1:17" ht="15">
      <c r="B5" s="31" t="s">
        <v>418</v>
      </c>
      <c r="C5" s="31" t="s">
        <v>418</v>
      </c>
      <c r="D5" s="31"/>
      <c r="E5" s="31" t="s">
        <v>418</v>
      </c>
      <c r="F5" s="31" t="s">
        <v>417</v>
      </c>
      <c r="G5" s="31"/>
      <c r="H5" s="31" t="s">
        <v>416</v>
      </c>
      <c r="I5" s="31"/>
      <c r="J5" s="31" t="s">
        <v>416</v>
      </c>
      <c r="K5" s="31"/>
      <c r="L5" s="31" t="s">
        <v>416</v>
      </c>
      <c r="M5" s="31"/>
      <c r="N5" s="31" t="s">
        <v>416</v>
      </c>
      <c r="O5" s="31" t="s">
        <v>415</v>
      </c>
      <c r="P5" s="31"/>
      <c r="Q5" s="31"/>
    </row>
    <row r="6" spans="1:17">
      <c r="A6" s="28" t="s">
        <v>414</v>
      </c>
      <c r="B6" s="22"/>
      <c r="C6" s="22"/>
      <c r="E6" s="22"/>
      <c r="F6" s="22"/>
      <c r="G6" s="22"/>
      <c r="H6" s="22"/>
      <c r="I6" s="23"/>
      <c r="J6" s="22"/>
      <c r="K6" s="24"/>
      <c r="L6" s="23"/>
      <c r="M6" s="22"/>
      <c r="N6" s="22"/>
    </row>
    <row r="7" spans="1:17">
      <c r="A7" s="20" t="s">
        <v>413</v>
      </c>
      <c r="B7" s="22">
        <v>224.23171494968835</v>
      </c>
      <c r="C7" s="22">
        <v>53.509507366225073</v>
      </c>
      <c r="D7" s="22">
        <f t="shared" ref="D7:D23" si="0">C7/B7</f>
        <v>0.23863487543780854</v>
      </c>
      <c r="E7" s="22">
        <v>2.5660874927456163</v>
      </c>
      <c r="F7" s="22">
        <v>-0.16279718430081136</v>
      </c>
      <c r="G7" s="22">
        <v>75.070498125207138</v>
      </c>
      <c r="H7" s="22">
        <v>1.4872110000000001</v>
      </c>
      <c r="I7" s="23">
        <v>4.6428998702892452E-2</v>
      </c>
      <c r="J7" s="22">
        <v>5.3923823802870574</v>
      </c>
      <c r="K7" s="24">
        <v>1.3342498009969672E-2</v>
      </c>
      <c r="L7" s="23">
        <v>2.0327188630003449E-4</v>
      </c>
      <c r="M7" s="22">
        <v>85.442519245183163</v>
      </c>
      <c r="N7" s="22">
        <v>1.2931213022668926</v>
      </c>
      <c r="O7" s="25" t="s">
        <v>390</v>
      </c>
    </row>
    <row r="8" spans="1:17">
      <c r="A8" s="20" t="s">
        <v>412</v>
      </c>
      <c r="B8" s="22">
        <v>102.63593543140813</v>
      </c>
      <c r="C8" s="22">
        <v>29.649432767279066</v>
      </c>
      <c r="D8" s="22">
        <f t="shared" si="0"/>
        <v>0.28887964671100858</v>
      </c>
      <c r="E8" s="22">
        <v>1.1795475959593702</v>
      </c>
      <c r="F8" s="22">
        <v>0.69701648999461741</v>
      </c>
      <c r="G8" s="22">
        <v>74.752839504884136</v>
      </c>
      <c r="H8" s="22">
        <v>1.8618269999999999</v>
      </c>
      <c r="I8" s="23">
        <v>5.3243279541793288E-2</v>
      </c>
      <c r="J8" s="22">
        <v>7.6020379356303973</v>
      </c>
      <c r="K8" s="24">
        <v>1.328417544640792E-2</v>
      </c>
      <c r="L8" s="23">
        <v>2.5712291362371757E-4</v>
      </c>
      <c r="M8" s="22">
        <v>85.071487514563344</v>
      </c>
      <c r="N8" s="22">
        <v>1.6357906667193893</v>
      </c>
      <c r="O8" s="25" t="s">
        <v>411</v>
      </c>
    </row>
    <row r="9" spans="1:17">
      <c r="A9" s="20" t="s">
        <v>410</v>
      </c>
      <c r="B9" s="22">
        <v>200.24389078423812</v>
      </c>
      <c r="C9" s="22">
        <v>43.51549610759097</v>
      </c>
      <c r="D9" s="22">
        <f t="shared" si="0"/>
        <v>0.21731247798455294</v>
      </c>
      <c r="E9" s="22">
        <v>2.2510925122625962</v>
      </c>
      <c r="F9" s="22">
        <v>2.1435857147012127</v>
      </c>
      <c r="G9" s="22">
        <v>76.420460569979113</v>
      </c>
      <c r="H9" s="22">
        <v>1.5234559999999999</v>
      </c>
      <c r="I9" s="23">
        <v>6.4656049022985509E-2</v>
      </c>
      <c r="J9" s="22">
        <v>4.8423829801797735</v>
      </c>
      <c r="K9" s="24">
        <v>1.2805001900726642E-2</v>
      </c>
      <c r="L9" s="23">
        <v>2.0222444449140406E-4</v>
      </c>
      <c r="M9" s="22">
        <v>82.022311562488241</v>
      </c>
      <c r="N9" s="22">
        <v>1.2871406879828238</v>
      </c>
      <c r="O9" s="25" t="s">
        <v>409</v>
      </c>
    </row>
    <row r="10" spans="1:17">
      <c r="A10" s="20" t="s">
        <v>408</v>
      </c>
      <c r="B10" s="22">
        <v>460.51158766020063</v>
      </c>
      <c r="C10" s="22">
        <v>6.8850401139298372</v>
      </c>
      <c r="D10" s="22">
        <f t="shared" si="0"/>
        <v>1.4950850963190369E-2</v>
      </c>
      <c r="E10" s="22">
        <v>5.3024239022897035</v>
      </c>
      <c r="F10" s="22">
        <v>-3.6662863357994624E-2</v>
      </c>
      <c r="G10" s="22">
        <v>74.6121985433942</v>
      </c>
      <c r="H10" s="22">
        <v>0.88715370000000005</v>
      </c>
      <c r="I10" s="23">
        <v>4.7438082842990517E-2</v>
      </c>
      <c r="J10" s="22">
        <v>3.3464512533675195</v>
      </c>
      <c r="K10" s="24">
        <v>1.3407547936705955E-2</v>
      </c>
      <c r="L10" s="23">
        <v>1.2219521258911273E-4</v>
      </c>
      <c r="M10" s="22">
        <v>85.856323375830996</v>
      </c>
      <c r="N10" s="22">
        <v>0.77729927414133293</v>
      </c>
    </row>
    <row r="11" spans="1:17">
      <c r="A11" s="20" t="s">
        <v>407</v>
      </c>
      <c r="B11" s="22">
        <v>118.99784283052333</v>
      </c>
      <c r="C11" s="22">
        <v>30.092370644038599</v>
      </c>
      <c r="D11" s="22">
        <f t="shared" si="0"/>
        <v>0.25288164834127408</v>
      </c>
      <c r="E11" s="22">
        <v>1.3551964888778376</v>
      </c>
      <c r="F11" s="22">
        <v>-0.1508082382376319</v>
      </c>
      <c r="G11" s="22">
        <v>75.436327952970416</v>
      </c>
      <c r="H11" s="22">
        <v>1.66726</v>
      </c>
      <c r="I11" s="23">
        <v>4.6515665199868945E-2</v>
      </c>
      <c r="J11" s="22">
        <v>6.3477314801128673</v>
      </c>
      <c r="K11" s="24">
        <v>1.3276204045970408E-2</v>
      </c>
      <c r="L11" s="23">
        <v>2.2726670048334998E-4</v>
      </c>
      <c r="M11" s="22">
        <v>85.020774050161421</v>
      </c>
      <c r="N11" s="22">
        <v>1.4458597520277099</v>
      </c>
    </row>
    <row r="12" spans="1:17">
      <c r="A12" s="20" t="s">
        <v>406</v>
      </c>
      <c r="B12" s="22">
        <v>845.77097270781417</v>
      </c>
      <c r="C12" s="22">
        <v>45.686661894749214</v>
      </c>
      <c r="D12" s="22">
        <f t="shared" si="0"/>
        <v>5.4017770021686992E-2</v>
      </c>
      <c r="E12" s="22">
        <v>9.8375035293642235</v>
      </c>
      <c r="F12" s="22">
        <v>0.25248619469836475</v>
      </c>
      <c r="G12" s="22">
        <v>73.860389527122422</v>
      </c>
      <c r="H12" s="22">
        <v>0.67019249999999997</v>
      </c>
      <c r="I12" s="23">
        <v>4.9744810277333663E-2</v>
      </c>
      <c r="J12" s="22">
        <v>2.4636506369797178</v>
      </c>
      <c r="K12" s="24">
        <v>1.3504872428092618E-2</v>
      </c>
      <c r="L12" s="23">
        <v>9.3096184423023651E-5</v>
      </c>
      <c r="M12" s="22">
        <v>86.475387106182509</v>
      </c>
      <c r="N12" s="22">
        <v>0.59213979122492943</v>
      </c>
      <c r="O12" s="25" t="s">
        <v>382</v>
      </c>
    </row>
    <row r="13" spans="1:17">
      <c r="A13" s="20" t="s">
        <v>405</v>
      </c>
      <c r="B13" s="22">
        <v>534.84785676494948</v>
      </c>
      <c r="C13" s="22">
        <v>8.3236085441600078</v>
      </c>
      <c r="D13" s="22">
        <f t="shared" si="0"/>
        <v>1.5562572493990564E-2</v>
      </c>
      <c r="E13" s="22">
        <v>6.3510868477267346</v>
      </c>
      <c r="F13" s="22">
        <v>0.14686991347300227</v>
      </c>
      <c r="G13" s="22">
        <v>72.347899621500858</v>
      </c>
      <c r="H13" s="22">
        <v>0.83356699999999995</v>
      </c>
      <c r="I13" s="23">
        <v>4.8944951381633427E-2</v>
      </c>
      <c r="J13" s="22">
        <v>3.0827527124289262</v>
      </c>
      <c r="K13" s="24">
        <v>1.3801800827518695E-2</v>
      </c>
      <c r="L13" s="23">
        <v>1.182746648480233E-4</v>
      </c>
      <c r="M13" s="22">
        <v>88.363728405572544</v>
      </c>
      <c r="N13" s="22">
        <v>0.7520675897778013</v>
      </c>
      <c r="O13" s="25" t="s">
        <v>404</v>
      </c>
    </row>
    <row r="14" spans="1:17">
      <c r="A14" s="20" t="s">
        <v>403</v>
      </c>
      <c r="B14" s="22">
        <v>198.20053662285474</v>
      </c>
      <c r="C14" s="22">
        <v>25.555113739601676</v>
      </c>
      <c r="D14" s="22">
        <f t="shared" si="0"/>
        <v>0.12893564354081011</v>
      </c>
      <c r="E14" s="22">
        <v>2.254768873271308</v>
      </c>
      <c r="F14" s="22">
        <v>-0.31034354005827769</v>
      </c>
      <c r="G14" s="22">
        <v>75.517310457481216</v>
      </c>
      <c r="H14" s="22">
        <v>1.4426760000000001</v>
      </c>
      <c r="I14" s="23">
        <v>4.5250798761133186E-2</v>
      </c>
      <c r="J14" s="22">
        <v>5.6013890952353131</v>
      </c>
      <c r="K14" s="24">
        <v>1.3283092701843024E-2</v>
      </c>
      <c r="L14" s="23">
        <v>1.9666749650364821E-4</v>
      </c>
      <c r="M14" s="22">
        <v>85.064599196540925</v>
      </c>
      <c r="N14" s="22">
        <v>1.2511805908464626</v>
      </c>
      <c r="O14" s="25" t="s">
        <v>402</v>
      </c>
    </row>
    <row r="15" spans="1:17">
      <c r="A15" s="20" t="s">
        <v>401</v>
      </c>
      <c r="B15" s="22">
        <v>201.80788723710165</v>
      </c>
      <c r="C15" s="22">
        <v>21.019109976862229</v>
      </c>
      <c r="D15" s="22">
        <f t="shared" si="0"/>
        <v>0.10415405594216012</v>
      </c>
      <c r="E15" s="22">
        <v>2.1391556163817373</v>
      </c>
      <c r="F15" s="22">
        <v>0.4180377828994386</v>
      </c>
      <c r="G15" s="22">
        <v>81.047472468901105</v>
      </c>
      <c r="H15" s="22">
        <v>1.4287030000000001</v>
      </c>
      <c r="I15" s="23">
        <v>5.0901242717624216E-2</v>
      </c>
      <c r="J15" s="22">
        <v>5.1879070290828118</v>
      </c>
      <c r="K15" s="24">
        <v>1.228686832341519E-2</v>
      </c>
      <c r="L15" s="23">
        <v>1.8064326714028645E-4</v>
      </c>
      <c r="M15" s="22">
        <v>78.723593353202403</v>
      </c>
      <c r="N15" s="22">
        <v>1.1503669124195324</v>
      </c>
      <c r="O15" s="26"/>
    </row>
    <row r="16" spans="1:17">
      <c r="A16" s="20" t="s">
        <v>400</v>
      </c>
      <c r="B16" s="22">
        <v>250.8172041427456</v>
      </c>
      <c r="C16" s="22">
        <v>56.985675405415222</v>
      </c>
      <c r="D16" s="22">
        <f t="shared" si="0"/>
        <v>0.22720002641040293</v>
      </c>
      <c r="E16" s="22">
        <v>2.8067427554161606</v>
      </c>
      <c r="F16" s="22">
        <v>9.0038584436824554E-2</v>
      </c>
      <c r="G16" s="22">
        <v>76.771218047406549</v>
      </c>
      <c r="H16" s="22">
        <v>1.2485440000000001</v>
      </c>
      <c r="I16" s="23">
        <v>4.8392917440497819E-2</v>
      </c>
      <c r="J16" s="22">
        <v>4.6997607081683377</v>
      </c>
      <c r="K16" s="24">
        <v>1.301398674616161E-2</v>
      </c>
      <c r="L16" s="23">
        <v>1.670718089526216E-4</v>
      </c>
      <c r="M16" s="22">
        <v>83.352344387520816</v>
      </c>
      <c r="N16" s="22">
        <v>1.0631778956207327</v>
      </c>
    </row>
    <row r="17" spans="1:15">
      <c r="A17" s="20" t="s">
        <v>399</v>
      </c>
      <c r="B17" s="22">
        <v>470.25131680625049</v>
      </c>
      <c r="C17" s="22">
        <v>8.8865608208418045</v>
      </c>
      <c r="D17" s="22">
        <f t="shared" si="0"/>
        <v>1.8897471422718377E-2</v>
      </c>
      <c r="E17" s="22">
        <v>5.4926735047488853</v>
      </c>
      <c r="F17" s="22">
        <v>-1.5077217825543165E-2</v>
      </c>
      <c r="G17" s="22">
        <v>73.551232549861822</v>
      </c>
      <c r="H17" s="22">
        <v>0.89651930000000002</v>
      </c>
      <c r="I17" s="23">
        <v>4.7633730251591837E-2</v>
      </c>
      <c r="J17" s="22">
        <v>5.4751874696687457</v>
      </c>
      <c r="K17" s="24">
        <v>1.3598015118240658E-2</v>
      </c>
      <c r="L17" s="23">
        <v>1.3012676972805733E-4</v>
      </c>
      <c r="M17" s="22">
        <v>87.067795476612545</v>
      </c>
      <c r="N17" s="22">
        <v>0.82759737226735941</v>
      </c>
    </row>
    <row r="18" spans="1:15">
      <c r="A18" s="20" t="s">
        <v>398</v>
      </c>
      <c r="B18" s="22">
        <v>864.15487549972045</v>
      </c>
      <c r="C18" s="22">
        <v>46.591601083406282</v>
      </c>
      <c r="D18" s="22">
        <f t="shared" si="0"/>
        <v>5.3915799591437191E-2</v>
      </c>
      <c r="E18" s="22">
        <v>9.9152807874962363</v>
      </c>
      <c r="F18" s="22">
        <v>3.306480697016223E-2</v>
      </c>
      <c r="G18" s="22">
        <v>74.873870892089613</v>
      </c>
      <c r="H18" s="22">
        <v>0.66566999999999998</v>
      </c>
      <c r="I18" s="23">
        <v>4.7984128320179127E-2</v>
      </c>
      <c r="J18" s="22">
        <v>2.5038862528415815</v>
      </c>
      <c r="K18" s="24">
        <v>1.335137799100905E-2</v>
      </c>
      <c r="L18" s="23">
        <v>9.1344985925598458E-5</v>
      </c>
      <c r="M18" s="22">
        <v>85.499009311479895</v>
      </c>
      <c r="N18" s="22">
        <v>0.5810892702420053</v>
      </c>
    </row>
    <row r="19" spans="1:15">
      <c r="A19" s="20" t="s">
        <v>397</v>
      </c>
      <c r="B19" s="22">
        <v>142.00118859238816</v>
      </c>
      <c r="C19" s="22">
        <v>21.175907505164762</v>
      </c>
      <c r="D19" s="22">
        <f t="shared" si="0"/>
        <v>0.14912486096119815</v>
      </c>
      <c r="E19" s="22">
        <v>1.5429715278772413</v>
      </c>
      <c r="F19" s="22">
        <v>-0.38837424620383754</v>
      </c>
      <c r="G19" s="22">
        <v>79.063818687279394</v>
      </c>
      <c r="H19" s="22">
        <v>1.7230749999999999</v>
      </c>
      <c r="I19" s="23">
        <v>4.4557441648318548E-2</v>
      </c>
      <c r="J19" s="22">
        <v>6.74056314163919</v>
      </c>
      <c r="K19" s="24">
        <v>1.2697132002094325E-2</v>
      </c>
      <c r="L19" s="23">
        <v>2.244202555878229E-4</v>
      </c>
      <c r="M19" s="22">
        <v>81.335692641298905</v>
      </c>
      <c r="N19" s="22">
        <v>1.4285672119108659</v>
      </c>
    </row>
    <row r="20" spans="1:15">
      <c r="A20" s="20" t="s">
        <v>396</v>
      </c>
      <c r="B20" s="22">
        <v>906.47120075819078</v>
      </c>
      <c r="C20" s="22">
        <v>19.725921309753687</v>
      </c>
      <c r="D20" s="22">
        <f t="shared" si="0"/>
        <v>2.1761222301662237E-2</v>
      </c>
      <c r="E20" s="22">
        <v>10.602278355716511</v>
      </c>
      <c r="F20" s="22">
        <v>0.13445121673073546</v>
      </c>
      <c r="G20" s="22">
        <v>73.451137806759945</v>
      </c>
      <c r="H20" s="22">
        <v>0.64867660000000005</v>
      </c>
      <c r="I20" s="23">
        <v>4.8819981440752121E-2</v>
      </c>
      <c r="J20" s="22">
        <v>2.4170522064181501</v>
      </c>
      <c r="K20" s="24">
        <v>1.3596188127950048E-2</v>
      </c>
      <c r="L20" s="23">
        <v>9.0688458529599513E-5</v>
      </c>
      <c r="M20" s="22">
        <v>87.056175932613698</v>
      </c>
      <c r="N20" s="22">
        <v>0.57677344495421057</v>
      </c>
    </row>
    <row r="21" spans="1:15">
      <c r="A21" s="20" t="s">
        <v>395</v>
      </c>
      <c r="B21" s="22">
        <v>217.77602761813583</v>
      </c>
      <c r="C21" s="22">
        <v>139.96162696868632</v>
      </c>
      <c r="D21" s="22">
        <f t="shared" si="0"/>
        <v>0.64268610507537183</v>
      </c>
      <c r="E21" s="22">
        <v>2.3837898201742469</v>
      </c>
      <c r="F21" s="22">
        <v>2.5035475510844951</v>
      </c>
      <c r="G21" s="22">
        <v>78.484849521282356</v>
      </c>
      <c r="H21" s="22">
        <v>1.398183</v>
      </c>
      <c r="I21" s="23">
        <v>6.7459842322689423E-2</v>
      </c>
      <c r="J21" s="22">
        <v>4.5611788370997015</v>
      </c>
      <c r="K21" s="24">
        <v>1.2422327754158191E-2</v>
      </c>
      <c r="L21" s="23">
        <v>1.8095638553333707E-4</v>
      </c>
      <c r="M21" s="22">
        <v>79.586164233442247</v>
      </c>
      <c r="N21" s="22">
        <v>1.1522067205228081</v>
      </c>
    </row>
    <row r="22" spans="1:15">
      <c r="A22" s="20" t="s">
        <v>394</v>
      </c>
      <c r="B22" s="22">
        <v>540.95353184920123</v>
      </c>
      <c r="C22" s="22">
        <v>15.771205281667886</v>
      </c>
      <c r="D22" s="22">
        <f t="shared" si="0"/>
        <v>2.9154454778685761E-2</v>
      </c>
      <c r="E22" s="22">
        <v>6.2613576351524269</v>
      </c>
      <c r="F22" s="22">
        <v>9.9965205831753501E-2</v>
      </c>
      <c r="G22" s="22">
        <v>74.222430068927892</v>
      </c>
      <c r="H22" s="22">
        <v>0.85088039999999998</v>
      </c>
      <c r="I22" s="23">
        <v>4.8528803533928098E-2</v>
      </c>
      <c r="J22" s="22">
        <v>3.1838020413345012</v>
      </c>
      <c r="K22" s="24">
        <v>1.3459547834986596E-2</v>
      </c>
      <c r="L22" s="20">
        <v>1.1774707968393975E-4</v>
      </c>
      <c r="M22" s="22">
        <v>86.187092850078088</v>
      </c>
      <c r="N22" s="22">
        <v>0.74896570464824941</v>
      </c>
    </row>
    <row r="23" spans="1:15">
      <c r="A23" s="20" t="s">
        <v>393</v>
      </c>
      <c r="B23" s="22">
        <v>679.80769812163851</v>
      </c>
      <c r="C23" s="22">
        <v>31.142331456539303</v>
      </c>
      <c r="D23" s="22">
        <f t="shared" si="0"/>
        <v>4.5810501326460383E-2</v>
      </c>
      <c r="E23" s="22">
        <v>7.7574336585090009</v>
      </c>
      <c r="F23" s="22">
        <v>3.4082240256916307E-3</v>
      </c>
      <c r="G23" s="22">
        <v>75.285567259179146</v>
      </c>
      <c r="H23" s="22">
        <v>0.77779350000000003</v>
      </c>
      <c r="I23" s="23">
        <v>4.7739988372500694E-2</v>
      </c>
      <c r="J23" s="22">
        <v>2.9286620701523436</v>
      </c>
      <c r="K23" s="24">
        <v>1.3282305681741713E-2</v>
      </c>
      <c r="L23" s="23">
        <v>1.0615489208468988E-4</v>
      </c>
      <c r="M23" s="22">
        <v>85.059592244831578</v>
      </c>
      <c r="N23" s="22">
        <v>0.67534822033117003</v>
      </c>
    </row>
    <row r="24" spans="1:15">
      <c r="B24" s="22"/>
      <c r="C24" s="22"/>
      <c r="D24" s="22"/>
      <c r="E24" s="22"/>
      <c r="F24" s="22"/>
      <c r="G24" s="22"/>
      <c r="H24" s="22"/>
      <c r="I24" s="23"/>
      <c r="J24" s="22"/>
      <c r="K24" s="24"/>
      <c r="L24" s="23"/>
      <c r="M24" s="22"/>
      <c r="N24" s="22"/>
    </row>
    <row r="25" spans="1:15">
      <c r="A25" s="28" t="s">
        <v>392</v>
      </c>
      <c r="B25" s="22"/>
      <c r="C25" s="22"/>
      <c r="D25" s="22"/>
      <c r="E25" s="22"/>
      <c r="F25" s="22"/>
      <c r="G25" s="22"/>
      <c r="H25" s="22"/>
      <c r="I25" s="23"/>
      <c r="J25" s="22"/>
      <c r="K25" s="24"/>
      <c r="L25" s="23"/>
      <c r="M25" s="22"/>
      <c r="N25" s="22"/>
    </row>
    <row r="26" spans="1:15" ht="14.25">
      <c r="A26" s="20" t="s">
        <v>391</v>
      </c>
      <c r="B26" s="22">
        <v>692.51502988388063</v>
      </c>
      <c r="C26" s="22">
        <v>314.71222456905684</v>
      </c>
      <c r="D26" s="22">
        <f t="shared" ref="D26:D40" si="1">C26/B26</f>
        <v>0.45444822276539915</v>
      </c>
      <c r="E26" s="30">
        <v>7.9068300379646042</v>
      </c>
      <c r="F26" s="22">
        <v>0.27339344118612052</v>
      </c>
      <c r="G26" s="22">
        <v>75.243765114039647</v>
      </c>
      <c r="H26" s="22">
        <v>0.76824499999999996</v>
      </c>
      <c r="I26" s="23">
        <v>4.9878366480766455E-2</v>
      </c>
      <c r="J26" s="22">
        <v>2.8261277619316374</v>
      </c>
      <c r="K26" s="24">
        <v>1.3253803342731185E-2</v>
      </c>
      <c r="L26" s="23">
        <v>1.0474794121811506E-4</v>
      </c>
      <c r="M26" s="22">
        <v>84.878260284731041</v>
      </c>
      <c r="N26" s="22">
        <v>0.66641606632786132</v>
      </c>
      <c r="O26" s="25" t="s">
        <v>390</v>
      </c>
    </row>
    <row r="27" spans="1:15" ht="14.25">
      <c r="A27" s="20" t="s">
        <v>389</v>
      </c>
      <c r="B27" s="22">
        <v>353.88189166945921</v>
      </c>
      <c r="C27" s="22">
        <v>147.26881017023919</v>
      </c>
      <c r="D27" s="22">
        <f t="shared" si="1"/>
        <v>0.41615243287948328</v>
      </c>
      <c r="E27" s="30">
        <v>3.8832355319974488</v>
      </c>
      <c r="F27" s="22">
        <v>0.44050254110097331</v>
      </c>
      <c r="G27" s="22">
        <v>78.290366532789577</v>
      </c>
      <c r="H27" s="22">
        <v>1.0406789999999999</v>
      </c>
      <c r="I27" s="23">
        <v>5.113483575135782E-2</v>
      </c>
      <c r="J27" s="22">
        <v>3.8332259163755245</v>
      </c>
      <c r="K27" s="24">
        <v>1.271669834591993E-2</v>
      </c>
      <c r="L27" s="23">
        <v>1.3633142471979829E-4</v>
      </c>
      <c r="M27" s="27">
        <v>81.46024274996671</v>
      </c>
      <c r="N27" s="27">
        <v>0.86781311221249302</v>
      </c>
      <c r="O27" s="25" t="s">
        <v>388</v>
      </c>
    </row>
    <row r="28" spans="1:15" ht="14.25">
      <c r="A28" s="20" t="s">
        <v>387</v>
      </c>
      <c r="B28" s="22">
        <v>454.4147047304395</v>
      </c>
      <c r="C28" s="22">
        <v>189.13739306992596</v>
      </c>
      <c r="D28" s="22">
        <f t="shared" si="1"/>
        <v>0.41622199084011369</v>
      </c>
      <c r="E28" s="30">
        <v>5.2235699269461353</v>
      </c>
      <c r="F28" s="22">
        <v>-0.18170079834736175</v>
      </c>
      <c r="G28" s="22">
        <v>74.735799136157752</v>
      </c>
      <c r="H28" s="22">
        <v>0.97320490000000004</v>
      </c>
      <c r="I28" s="23">
        <v>4.6286954770421961E-2</v>
      </c>
      <c r="J28" s="22">
        <v>3.7327316363738579</v>
      </c>
      <c r="K28" s="24">
        <v>1.3404780835464258E-2</v>
      </c>
      <c r="L28" s="23">
        <v>1.3396007446155376E-4</v>
      </c>
      <c r="M28" s="22">
        <v>85.838721469197282</v>
      </c>
      <c r="N28" s="22">
        <v>0.85213938218615937</v>
      </c>
      <c r="O28" s="25" t="s">
        <v>386</v>
      </c>
    </row>
    <row r="29" spans="1:15" ht="14.25">
      <c r="A29" s="20" t="s">
        <v>385</v>
      </c>
      <c r="B29" s="22">
        <v>1290.4019132973499</v>
      </c>
      <c r="C29" s="22">
        <v>234.40306255396524</v>
      </c>
      <c r="D29" s="22">
        <f t="shared" si="1"/>
        <v>0.1816512050536237</v>
      </c>
      <c r="E29" s="30">
        <v>15.009561725248583</v>
      </c>
      <c r="F29" s="22">
        <v>0.10453507037931908</v>
      </c>
      <c r="G29" s="22">
        <v>73.858537911132331</v>
      </c>
      <c r="H29" s="22">
        <v>0.58436180000000004</v>
      </c>
      <c r="I29" s="23">
        <v>4.8573494342353508E-2</v>
      </c>
      <c r="J29" s="22">
        <v>2.1654113144862417</v>
      </c>
      <c r="K29" s="24">
        <v>1.3525242680787475E-2</v>
      </c>
      <c r="L29" s="23">
        <v>8.1225908156805666E-5</v>
      </c>
      <c r="M29" s="22">
        <v>86.604951126855923</v>
      </c>
      <c r="N29" s="22">
        <v>0.51662832285451832</v>
      </c>
    </row>
    <row r="30" spans="1:15" ht="14.25">
      <c r="A30" s="20" t="s">
        <v>384</v>
      </c>
      <c r="B30" s="22">
        <v>46.709144339537588</v>
      </c>
      <c r="C30" s="22">
        <v>18.720600389175299</v>
      </c>
      <c r="D30" s="22">
        <f t="shared" si="1"/>
        <v>0.40079090837313824</v>
      </c>
      <c r="E30" s="30">
        <v>0.48854140373030547</v>
      </c>
      <c r="F30" s="22">
        <v>-0.33365993674558947</v>
      </c>
      <c r="G30" s="22">
        <v>82.13802473177671</v>
      </c>
      <c r="H30" s="22">
        <v>3.1097920000000001</v>
      </c>
      <c r="I30" s="23">
        <v>4.4930395100321895E-2</v>
      </c>
      <c r="J30" s="22">
        <v>11.873419236730054</v>
      </c>
      <c r="K30" s="24">
        <v>1.2215251129350513E-2</v>
      </c>
      <c r="L30" s="23">
        <v>3.8936126422860006E-4</v>
      </c>
      <c r="M30" s="22">
        <v>78.267506801098577</v>
      </c>
      <c r="N30" s="22">
        <v>2.479693892072413</v>
      </c>
    </row>
    <row r="31" spans="1:15" ht="14.25">
      <c r="A31" s="20" t="s">
        <v>383</v>
      </c>
      <c r="B31" s="22">
        <v>1382.8543197229019</v>
      </c>
      <c r="C31" s="22">
        <v>368.06967227346394</v>
      </c>
      <c r="D31" s="22">
        <f t="shared" si="1"/>
        <v>0.26616662870693292</v>
      </c>
      <c r="E31" s="30">
        <v>16.626485228750322</v>
      </c>
      <c r="F31" s="22">
        <v>6.6456128954417437E-2</v>
      </c>
      <c r="G31" s="22">
        <v>71.452873516505562</v>
      </c>
      <c r="H31" s="22">
        <v>0.53715939999999995</v>
      </c>
      <c r="I31" s="23">
        <v>4.8330472665235991E-2</v>
      </c>
      <c r="J31" s="22">
        <v>1.9741469862999845</v>
      </c>
      <c r="K31" s="24">
        <v>1.3985937717110986E-2</v>
      </c>
      <c r="L31" s="23">
        <v>7.7162360445178754E-5</v>
      </c>
      <c r="M31" s="27">
        <v>89.534484730031309</v>
      </c>
      <c r="N31" s="27">
        <v>0.49055959870495813</v>
      </c>
      <c r="O31" s="25" t="s">
        <v>382</v>
      </c>
    </row>
    <row r="32" spans="1:15" ht="14.25">
      <c r="A32" s="20" t="s">
        <v>381</v>
      </c>
      <c r="B32" s="22">
        <v>70.008050573918254</v>
      </c>
      <c r="C32" s="22">
        <v>28.960750955609921</v>
      </c>
      <c r="D32" s="22">
        <f t="shared" si="1"/>
        <v>0.41367743735460261</v>
      </c>
      <c r="E32" s="30">
        <v>0.69695644532800793</v>
      </c>
      <c r="F32" s="22">
        <v>1.1208604131432542</v>
      </c>
      <c r="G32" s="22">
        <v>86.295085799440017</v>
      </c>
      <c r="H32" s="22">
        <v>2.6359020000000002</v>
      </c>
      <c r="I32" s="23">
        <v>5.6367115976111978E-2</v>
      </c>
      <c r="J32" s="22">
        <v>9.323070487269888</v>
      </c>
      <c r="K32" s="24">
        <v>1.1458258447840652E-2</v>
      </c>
      <c r="L32" s="23">
        <v>3.1221687789106137E-4</v>
      </c>
      <c r="M32" s="22">
        <v>73.44470454336728</v>
      </c>
      <c r="N32" s="22">
        <v>1.9898787643694045</v>
      </c>
      <c r="O32" s="25" t="s">
        <v>380</v>
      </c>
    </row>
    <row r="33" spans="1:15" ht="14.25">
      <c r="A33" s="20" t="s">
        <v>379</v>
      </c>
      <c r="B33" s="22">
        <v>767.36079999441745</v>
      </c>
      <c r="C33" s="22">
        <v>285.9183784636997</v>
      </c>
      <c r="D33" s="22">
        <f t="shared" si="1"/>
        <v>0.37259966689174084</v>
      </c>
      <c r="E33" s="30">
        <v>8.8511237344267322</v>
      </c>
      <c r="F33" s="22">
        <v>-2.9315607678492839E-2</v>
      </c>
      <c r="G33" s="22">
        <v>74.480900172152147</v>
      </c>
      <c r="H33" s="22">
        <v>0.74333680000000002</v>
      </c>
      <c r="I33" s="23">
        <v>4.7499275713919445E-2</v>
      </c>
      <c r="J33" s="22">
        <v>2.7830036905653079</v>
      </c>
      <c r="K33" s="24">
        <v>1.3430196919810955E-2</v>
      </c>
      <c r="L33" s="23">
        <v>1.0252912857112139E-4</v>
      </c>
      <c r="M33" s="22">
        <v>86.000394825334467</v>
      </c>
      <c r="N33" s="22">
        <v>0.65218623888377969</v>
      </c>
      <c r="O33" s="25" t="s">
        <v>378</v>
      </c>
    </row>
    <row r="34" spans="1:15" ht="14.25">
      <c r="A34" s="20" t="s">
        <v>377</v>
      </c>
      <c r="B34" s="22">
        <v>277.92900893267097</v>
      </c>
      <c r="C34" s="22">
        <v>146.44144463631952</v>
      </c>
      <c r="D34" s="22">
        <f t="shared" si="1"/>
        <v>0.52690233811395826</v>
      </c>
      <c r="E34" s="30">
        <v>3.2168708547513436</v>
      </c>
      <c r="F34" s="22">
        <v>-0.33338626233068158</v>
      </c>
      <c r="G34" s="22">
        <v>74.223934486332951</v>
      </c>
      <c r="H34" s="22">
        <v>1.25668</v>
      </c>
      <c r="I34" s="23">
        <v>4.5097780818709937E-2</v>
      </c>
      <c r="J34" s="22">
        <v>4.8250755489904327</v>
      </c>
      <c r="K34" s="24">
        <v>1.3517659358357692E-2</v>
      </c>
      <c r="L34" s="23">
        <v>1.7422571111626987E-4</v>
      </c>
      <c r="M34" s="22">
        <v>86.556718070506236</v>
      </c>
      <c r="N34" s="22">
        <v>1.1081514807935049</v>
      </c>
    </row>
    <row r="35" spans="1:15">
      <c r="A35" s="20" t="s">
        <v>376</v>
      </c>
      <c r="B35" s="22">
        <v>56.745034361101368</v>
      </c>
      <c r="C35" s="22">
        <v>23.191080956791765</v>
      </c>
      <c r="D35" s="22">
        <f t="shared" si="1"/>
        <v>0.40868916933265997</v>
      </c>
      <c r="E35" s="22">
        <v>0.55201317437753061</v>
      </c>
      <c r="F35" s="22">
        <v>-5.4471655780874428E-3</v>
      </c>
      <c r="G35" s="22">
        <v>88.312491952015463</v>
      </c>
      <c r="H35" s="22">
        <v>2.8254609999999998</v>
      </c>
      <c r="I35" s="23">
        <v>4.7419879059291833E-2</v>
      </c>
      <c r="J35" s="22">
        <v>10.844751921277082</v>
      </c>
      <c r="K35" s="24">
        <v>1.1324043173859932E-2</v>
      </c>
      <c r="L35" s="23">
        <v>3.2887600681787648E-4</v>
      </c>
      <c r="M35" s="22">
        <v>72.589241999305472</v>
      </c>
      <c r="N35" s="22">
        <v>2.0963320004272763</v>
      </c>
    </row>
    <row r="36" spans="1:15" ht="14.25">
      <c r="A36" s="20" t="s">
        <v>375</v>
      </c>
      <c r="B36" s="22">
        <v>656.71962608465299</v>
      </c>
      <c r="C36" s="22">
        <v>276.18689319386544</v>
      </c>
      <c r="D36" s="22">
        <f t="shared" si="1"/>
        <v>0.42055526015034028</v>
      </c>
      <c r="E36" s="30">
        <v>7.5308799781733988</v>
      </c>
      <c r="F36" s="22">
        <v>0.33597738478571282</v>
      </c>
      <c r="G36" s="22">
        <v>74.916587756610099</v>
      </c>
      <c r="H36" s="22">
        <v>0.78930659999999997</v>
      </c>
      <c r="I36" s="23">
        <v>5.0381284407270757E-2</v>
      </c>
      <c r="J36" s="22">
        <v>2.8893861088364963</v>
      </c>
      <c r="K36" s="24">
        <v>1.3303331825390119E-2</v>
      </c>
      <c r="L36" s="23">
        <v>1.0805458151318135E-4</v>
      </c>
      <c r="M36" s="22">
        <v>85.193357360016023</v>
      </c>
      <c r="N36" s="22">
        <v>0.68741961546090458</v>
      </c>
    </row>
    <row r="37" spans="1:15" ht="14.25">
      <c r="A37" s="20" t="s">
        <v>374</v>
      </c>
      <c r="B37" s="22">
        <v>80.299002731642815</v>
      </c>
      <c r="C37" s="22">
        <v>31.58604999156443</v>
      </c>
      <c r="D37" s="22">
        <f t="shared" si="1"/>
        <v>0.39335544548572027</v>
      </c>
      <c r="E37" s="30">
        <v>0.86858587915871688</v>
      </c>
      <c r="F37" s="22">
        <v>1.9522504731127599</v>
      </c>
      <c r="G37" s="22">
        <v>79.422052444106939</v>
      </c>
      <c r="H37" s="22">
        <v>2.428998</v>
      </c>
      <c r="I37" s="23">
        <v>6.3076968671819153E-2</v>
      </c>
      <c r="J37" s="22">
        <v>8.2799417116916185</v>
      </c>
      <c r="K37" s="24">
        <v>1.234515433807104E-2</v>
      </c>
      <c r="L37" s="23">
        <v>3.1173801524128999E-4</v>
      </c>
      <c r="M37" s="22">
        <v>79.094757878305842</v>
      </c>
      <c r="N37" s="22">
        <v>1.9850861674431934</v>
      </c>
    </row>
    <row r="38" spans="1:15" ht="14.25">
      <c r="A38" s="20" t="s">
        <v>373</v>
      </c>
      <c r="B38" s="22">
        <v>380.88975914821003</v>
      </c>
      <c r="C38" s="22">
        <v>102.4779810269651</v>
      </c>
      <c r="D38" s="22">
        <f t="shared" si="1"/>
        <v>0.26904892705999311</v>
      </c>
      <c r="E38" s="30">
        <v>4.4055400078533902</v>
      </c>
      <c r="F38" s="22">
        <v>0.20503063018603163</v>
      </c>
      <c r="G38" s="22">
        <v>74.275206104340228</v>
      </c>
      <c r="H38" s="22">
        <v>1.0730729999999999</v>
      </c>
      <c r="I38" s="23">
        <v>4.9359390877267442E-2</v>
      </c>
      <c r="J38" s="22">
        <v>3.9537818869653574</v>
      </c>
      <c r="K38" s="24">
        <v>1.3435838768272701E-2</v>
      </c>
      <c r="L38" s="23">
        <v>1.4825197878469261E-4</v>
      </c>
      <c r="M38" s="22">
        <v>86.036282438325458</v>
      </c>
      <c r="N38" s="22">
        <v>0.94302334889324513</v>
      </c>
    </row>
    <row r="39" spans="1:15" ht="14.25">
      <c r="A39" s="20" t="s">
        <v>372</v>
      </c>
      <c r="B39" s="22">
        <v>851.20658806551046</v>
      </c>
      <c r="C39" s="22">
        <v>341.0563362246196</v>
      </c>
      <c r="D39" s="22">
        <f t="shared" si="1"/>
        <v>0.40067398561813206</v>
      </c>
      <c r="E39" s="30">
        <v>9.7985104349596952</v>
      </c>
      <c r="F39" s="22">
        <v>-0.21118906833250684</v>
      </c>
      <c r="G39" s="22">
        <v>74.630892589347738</v>
      </c>
      <c r="H39" s="22">
        <v>0.70890339999999996</v>
      </c>
      <c r="I39" s="23">
        <v>4.6055890158838972E-2</v>
      </c>
      <c r="J39" s="22">
        <v>2.685202953133464</v>
      </c>
      <c r="K39" s="24">
        <v>1.3427574773859252E-2</v>
      </c>
      <c r="L39" s="23">
        <v>9.7664481883591765E-5</v>
      </c>
      <c r="M39" s="22">
        <v>85.983715372945326</v>
      </c>
      <c r="N39" s="22">
        <v>0.62124390215395209</v>
      </c>
    </row>
    <row r="40" spans="1:15" ht="14.25">
      <c r="A40" s="20" t="s">
        <v>371</v>
      </c>
      <c r="B40" s="22">
        <v>432.30197605382278</v>
      </c>
      <c r="C40" s="22">
        <v>188.48392628603543</v>
      </c>
      <c r="D40" s="22">
        <f t="shared" si="1"/>
        <v>0.4360006123649286</v>
      </c>
      <c r="E40" s="30">
        <v>4.8991113879500396</v>
      </c>
      <c r="F40" s="22">
        <v>0.15565221220238401</v>
      </c>
      <c r="G40" s="22">
        <v>75.807753328760725</v>
      </c>
      <c r="H40" s="22">
        <v>1.0175970000000001</v>
      </c>
      <c r="I40" s="23">
        <v>4.8933558460606111E-2</v>
      </c>
      <c r="J40" s="22">
        <v>3.7995729197077952</v>
      </c>
      <c r="K40" s="24">
        <v>1.3170730354558291E-2</v>
      </c>
      <c r="L40" s="23">
        <v>1.378368454737886E-4</v>
      </c>
      <c r="M40" s="22">
        <v>84.349720602641526</v>
      </c>
      <c r="N40" s="22">
        <v>0.87700263031557613</v>
      </c>
    </row>
    <row r="42" spans="1:15">
      <c r="A42" s="28" t="s">
        <v>13</v>
      </c>
    </row>
    <row r="43" spans="1:15">
      <c r="A43" s="20" t="s">
        <v>370</v>
      </c>
      <c r="B43" s="22">
        <v>273.2951287267885</v>
      </c>
      <c r="C43" s="22">
        <v>30.917344766283971</v>
      </c>
      <c r="D43" s="22">
        <f t="shared" ref="D43:D56" si="2">C43/B43</f>
        <v>0.11312804919107013</v>
      </c>
      <c r="E43" s="22">
        <v>9.4348446909688217</v>
      </c>
      <c r="F43" s="22">
        <v>7.2879864430352992E-2</v>
      </c>
      <c r="G43" s="22">
        <v>24.885183887968658</v>
      </c>
      <c r="H43" s="22">
        <v>0.88521050000000001</v>
      </c>
      <c r="I43" s="23">
        <v>5.1871837694951586E-2</v>
      </c>
      <c r="J43" s="22">
        <v>2.6267780108647218</v>
      </c>
      <c r="K43" s="24">
        <v>4.0155266919237764E-2</v>
      </c>
      <c r="L43" s="23">
        <v>3.6449577446864308E-4</v>
      </c>
      <c r="M43" s="22">
        <v>253.79530781322441</v>
      </c>
      <c r="N43" s="22">
        <v>2.2589807546844898</v>
      </c>
      <c r="O43" s="25" t="s">
        <v>369</v>
      </c>
    </row>
    <row r="44" spans="1:15">
      <c r="A44" s="20" t="s">
        <v>368</v>
      </c>
      <c r="B44" s="22">
        <v>489.25083196961634</v>
      </c>
      <c r="C44" s="22">
        <v>147.69229129361068</v>
      </c>
      <c r="D44" s="22">
        <f t="shared" si="2"/>
        <v>0.30187437944465823</v>
      </c>
      <c r="E44" s="22">
        <v>18.08233714898973</v>
      </c>
      <c r="F44" s="22">
        <v>3.679276379519969</v>
      </c>
      <c r="G44" s="22">
        <v>23.244527866165829</v>
      </c>
      <c r="H44" s="22">
        <v>0.66073870000000001</v>
      </c>
      <c r="I44" s="23">
        <v>8.0952616193191329E-2</v>
      </c>
      <c r="J44" s="22">
        <v>1.5677099310047042</v>
      </c>
      <c r="K44" s="24">
        <v>4.1438021101165123E-2</v>
      </c>
      <c r="L44" s="23">
        <v>2.8435753417073765E-4</v>
      </c>
      <c r="M44" s="22">
        <v>261.74034284466944</v>
      </c>
      <c r="N44" s="22">
        <v>1.7601493357523077</v>
      </c>
      <c r="O44" s="25" t="s">
        <v>367</v>
      </c>
    </row>
    <row r="45" spans="1:15">
      <c r="A45" s="20" t="s">
        <v>366</v>
      </c>
      <c r="B45" s="22">
        <v>1063.3807089193926</v>
      </c>
      <c r="C45" s="22">
        <v>496.78153765490958</v>
      </c>
      <c r="D45" s="22">
        <f t="shared" si="2"/>
        <v>0.46717185433967384</v>
      </c>
      <c r="E45" s="22">
        <v>11.353655454383711</v>
      </c>
      <c r="F45" s="22">
        <v>-0.26394864673016105</v>
      </c>
      <c r="G45" s="22">
        <v>80.463104654098274</v>
      </c>
      <c r="H45" s="22">
        <v>0.67511900000000002</v>
      </c>
      <c r="I45" s="23">
        <v>4.5514424638742404E-2</v>
      </c>
      <c r="J45" s="22">
        <v>2.6060299867106798</v>
      </c>
      <c r="K45" s="24">
        <v>1.2460860052287748E-2</v>
      </c>
      <c r="L45" s="23">
        <v>8.6327546056345989E-5</v>
      </c>
      <c r="M45" s="22">
        <v>79.831506932376726</v>
      </c>
      <c r="N45" s="22">
        <v>0.54965395617934953</v>
      </c>
      <c r="O45" s="25"/>
    </row>
    <row r="46" spans="1:15">
      <c r="A46" s="20" t="s">
        <v>365</v>
      </c>
      <c r="B46" s="22">
        <v>960.07279222439615</v>
      </c>
      <c r="C46" s="22">
        <v>337.02034316559707</v>
      </c>
      <c r="D46" s="22">
        <f t="shared" si="2"/>
        <v>0.3510362400592078</v>
      </c>
      <c r="E46" s="22">
        <v>10.228248927228321</v>
      </c>
      <c r="F46" s="22">
        <v>7.8375990414492058E-3</v>
      </c>
      <c r="G46" s="22">
        <v>80.63927087307259</v>
      </c>
      <c r="H46" s="22">
        <v>0.71668229999999999</v>
      </c>
      <c r="I46" s="23">
        <v>4.7662342134925789E-2</v>
      </c>
      <c r="J46" s="22">
        <v>2.7127596420637992</v>
      </c>
      <c r="K46" s="24">
        <v>1.2399933843443067E-2</v>
      </c>
      <c r="L46" s="23">
        <v>9.132070238003521E-5</v>
      </c>
      <c r="M46" s="22">
        <v>79.443573521782454</v>
      </c>
      <c r="N46" s="22">
        <v>0.58148074813490647</v>
      </c>
    </row>
    <row r="47" spans="1:15">
      <c r="A47" s="20" t="s">
        <v>364</v>
      </c>
      <c r="B47" s="22">
        <v>463.72009688608847</v>
      </c>
      <c r="C47" s="22">
        <v>85.104461677462282</v>
      </c>
      <c r="D47" s="22">
        <f t="shared" si="2"/>
        <v>0.18352549792201039</v>
      </c>
      <c r="E47" s="22">
        <v>4.7405117504290653</v>
      </c>
      <c r="F47" s="22">
        <v>-0.107266073077672</v>
      </c>
      <c r="G47" s="22">
        <v>84.037748709046213</v>
      </c>
      <c r="H47" s="22">
        <v>1.030432</v>
      </c>
      <c r="I47" s="23">
        <v>4.6687344932603937E-2</v>
      </c>
      <c r="J47" s="22">
        <v>3.9614247884454992</v>
      </c>
      <c r="K47" s="24">
        <v>1.1912178468710177E-2</v>
      </c>
      <c r="L47" s="23">
        <v>1.2608659557368211E-4</v>
      </c>
      <c r="M47" s="22">
        <v>76.337063209658908</v>
      </c>
      <c r="N47" s="22">
        <v>0.8032381022533932</v>
      </c>
      <c r="O47" s="29"/>
    </row>
    <row r="48" spans="1:15">
      <c r="A48" s="20" t="s">
        <v>363</v>
      </c>
      <c r="B48" s="22">
        <v>752.07740193940992</v>
      </c>
      <c r="C48" s="22">
        <v>333.21069818777949</v>
      </c>
      <c r="D48" s="22">
        <f t="shared" si="2"/>
        <v>0.4430537300130501</v>
      </c>
      <c r="E48" s="22">
        <v>7.660677898911759</v>
      </c>
      <c r="F48" s="22">
        <v>-1.1955588723644439E-2</v>
      </c>
      <c r="G48" s="22">
        <v>84.34106022104524</v>
      </c>
      <c r="H48" s="22">
        <v>0.80140230000000001</v>
      </c>
      <c r="I48" s="23">
        <v>4.7436259770817273E-2</v>
      </c>
      <c r="J48" s="22">
        <v>3.0388127074431592</v>
      </c>
      <c r="K48" s="24">
        <v>1.1858038697475148E-2</v>
      </c>
      <c r="L48" s="23">
        <v>9.7630144616616668E-5</v>
      </c>
      <c r="M48" s="22">
        <v>75.992155090912377</v>
      </c>
      <c r="N48" s="22">
        <v>0.62198878181397965</v>
      </c>
    </row>
    <row r="49" spans="1:15">
      <c r="A49" s="20" t="s">
        <v>362</v>
      </c>
      <c r="B49" s="22">
        <v>171.122263257214</v>
      </c>
      <c r="C49" s="22">
        <v>211.77389902883462</v>
      </c>
      <c r="D49" s="22">
        <f t="shared" si="2"/>
        <v>1.2375590118891608</v>
      </c>
      <c r="E49" s="22">
        <v>1.6771399059262555</v>
      </c>
      <c r="F49" s="22">
        <v>-0.77551062214640254</v>
      </c>
      <c r="G49" s="22">
        <v>87.655857358590978</v>
      </c>
      <c r="H49" s="22">
        <v>1.7655860000000001</v>
      </c>
      <c r="I49" s="23">
        <v>4.1336161248058043E-2</v>
      </c>
      <c r="J49" s="22">
        <v>7.279945097177051</v>
      </c>
      <c r="K49" s="24">
        <v>1.1496722941158888E-2</v>
      </c>
      <c r="L49" s="23">
        <v>2.0793565386224771E-4</v>
      </c>
      <c r="M49" s="22">
        <v>73.68984895591808</v>
      </c>
      <c r="N49" s="22">
        <v>1.3252038465597042</v>
      </c>
      <c r="O49" s="29"/>
    </row>
    <row r="50" spans="1:15">
      <c r="A50" s="20" t="s">
        <v>361</v>
      </c>
      <c r="B50" s="22">
        <v>732.44628803876446</v>
      </c>
      <c r="C50" s="22">
        <v>11.41997144514526</v>
      </c>
      <c r="D50" s="22">
        <f t="shared" si="2"/>
        <v>1.5591547983298485E-2</v>
      </c>
      <c r="E50" s="22">
        <v>26.637770119780654</v>
      </c>
      <c r="F50" s="22">
        <v>8.4546110991068346E-4</v>
      </c>
      <c r="G50" s="22">
        <v>23.622270303580652</v>
      </c>
      <c r="H50" s="22">
        <v>0.57371430000000001</v>
      </c>
      <c r="I50" s="23">
        <v>5.159667187702479E-2</v>
      </c>
      <c r="J50" s="22">
        <v>1.68651195816512</v>
      </c>
      <c r="K50" s="24">
        <v>4.2332575681234275E-2</v>
      </c>
      <c r="L50" s="23">
        <v>2.4900511810838061E-4</v>
      </c>
      <c r="M50" s="22">
        <v>267.27518405491674</v>
      </c>
      <c r="N50" s="22">
        <v>1.5399980411655463</v>
      </c>
    </row>
    <row r="51" spans="1:15">
      <c r="A51" s="20" t="s">
        <v>360</v>
      </c>
      <c r="B51" s="22">
        <v>430.3374464904295</v>
      </c>
      <c r="C51" s="22">
        <v>122.13042050684268</v>
      </c>
      <c r="D51" s="22">
        <f t="shared" si="2"/>
        <v>0.28380151786200369</v>
      </c>
      <c r="E51" s="22">
        <v>4.4392360739026913</v>
      </c>
      <c r="F51" s="22">
        <v>0.10295131721944628</v>
      </c>
      <c r="G51" s="22">
        <v>83.280747886631076</v>
      </c>
      <c r="H51" s="22">
        <v>1.0613319999999999</v>
      </c>
      <c r="I51" s="23">
        <v>4.8364980510108908E-2</v>
      </c>
      <c r="J51" s="22">
        <v>4.0216033672151354</v>
      </c>
      <c r="K51" s="24">
        <v>1.1995215126882508E-2</v>
      </c>
      <c r="L51" s="23">
        <v>1.3092365946346237E-4</v>
      </c>
      <c r="M51" s="22">
        <v>76.866028806476095</v>
      </c>
      <c r="N51" s="22">
        <v>0.83398431388170469</v>
      </c>
    </row>
    <row r="52" spans="1:15">
      <c r="A52" s="20" t="s">
        <v>359</v>
      </c>
      <c r="B52" s="22">
        <v>460.51953989010644</v>
      </c>
      <c r="C52" s="22">
        <v>227.83345981121911</v>
      </c>
      <c r="D52" s="22">
        <f t="shared" si="2"/>
        <v>0.49473136333278478</v>
      </c>
      <c r="E52" s="22">
        <v>4.741820574022471</v>
      </c>
      <c r="F52" s="22">
        <v>2.2417369823801714E-2</v>
      </c>
      <c r="G52" s="22">
        <v>83.434691495291403</v>
      </c>
      <c r="H52" s="22">
        <v>1.0360480000000001</v>
      </c>
      <c r="I52" s="23">
        <v>4.7724734528368319E-2</v>
      </c>
      <c r="J52" s="22">
        <v>3.9354210157958409</v>
      </c>
      <c r="K52" s="24">
        <v>1.1982735339270523E-2</v>
      </c>
      <c r="L52" s="23">
        <v>1.2759653830191436E-4</v>
      </c>
      <c r="M52" s="22">
        <v>76.786532011726308</v>
      </c>
      <c r="N52" s="22">
        <v>0.81280056010243751</v>
      </c>
      <c r="O52" s="26"/>
    </row>
    <row r="53" spans="1:15">
      <c r="A53" s="20" t="s">
        <v>358</v>
      </c>
      <c r="B53" s="22">
        <v>65.546054046206123</v>
      </c>
      <c r="C53" s="22">
        <v>39.790300416151418</v>
      </c>
      <c r="D53" s="22">
        <f t="shared" si="2"/>
        <v>0.6070586703526285</v>
      </c>
      <c r="E53" s="22">
        <v>0.66372434459981944</v>
      </c>
      <c r="F53" s="22">
        <v>-0.38589622728733008</v>
      </c>
      <c r="G53" s="22">
        <v>84.840364059641558</v>
      </c>
      <c r="H53" s="22">
        <v>2.7935400000000001</v>
      </c>
      <c r="I53" s="23">
        <v>4.4467716659690029E-2</v>
      </c>
      <c r="J53" s="22">
        <v>12.924124996132596</v>
      </c>
      <c r="K53" s="24">
        <v>1.1832327376237739E-2</v>
      </c>
      <c r="L53" s="23">
        <v>3.4205138552321357E-4</v>
      </c>
      <c r="M53" s="22">
        <v>75.828349571399016</v>
      </c>
      <c r="N53" s="22">
        <v>2.1792196621799822</v>
      </c>
      <c r="O53" s="25"/>
    </row>
    <row r="54" spans="1:15">
      <c r="A54" s="20" t="s">
        <v>357</v>
      </c>
      <c r="B54" s="22">
        <v>275.84986611008304</v>
      </c>
      <c r="C54" s="22">
        <v>220.24519265457954</v>
      </c>
      <c r="D54" s="22">
        <f t="shared" si="2"/>
        <v>0.79842414194497591</v>
      </c>
      <c r="E54" s="22">
        <v>2.7885046926205233</v>
      </c>
      <c r="F54" s="22">
        <v>0.84314418198704333</v>
      </c>
      <c r="G54" s="22">
        <v>84.985555377518736</v>
      </c>
      <c r="H54" s="22">
        <v>1.39906</v>
      </c>
      <c r="I54" s="23">
        <v>5.4192336436482302E-2</v>
      </c>
      <c r="J54" s="22">
        <v>5.6067788000486205</v>
      </c>
      <c r="K54" s="24">
        <v>1.1667495185216259E-2</v>
      </c>
      <c r="L54" s="23">
        <v>1.696672203580506E-4</v>
      </c>
      <c r="M54" s="22">
        <v>74.77811317960672</v>
      </c>
      <c r="N54" s="22">
        <v>1.0811310838402302</v>
      </c>
    </row>
    <row r="55" spans="1:15">
      <c r="A55" s="20" t="s">
        <v>356</v>
      </c>
      <c r="B55" s="22">
        <v>59.274934432998307</v>
      </c>
      <c r="C55" s="22">
        <v>68.799156440780308</v>
      </c>
      <c r="D55" s="22">
        <f t="shared" si="2"/>
        <v>1.1606787438718764</v>
      </c>
      <c r="E55" s="22">
        <v>0.7589123048600388</v>
      </c>
      <c r="F55" s="22">
        <v>0.53827379018983601</v>
      </c>
      <c r="G55" s="22">
        <v>67.100106092996143</v>
      </c>
      <c r="H55" s="22">
        <v>2.6781000000000001</v>
      </c>
      <c r="I55" s="23">
        <v>5.2183540572291381E-2</v>
      </c>
      <c r="J55" s="22">
        <v>9.4894919072526509</v>
      </c>
      <c r="K55" s="24">
        <v>1.4822886579637151E-2</v>
      </c>
      <c r="L55" s="23">
        <v>4.0869328902459875E-4</v>
      </c>
      <c r="M55" s="22">
        <v>94.853191212910076</v>
      </c>
      <c r="N55" s="22">
        <v>2.5961241605237464</v>
      </c>
    </row>
    <row r="56" spans="1:15">
      <c r="A56" s="20" t="s">
        <v>355</v>
      </c>
      <c r="B56" s="22">
        <v>871.57965102840933</v>
      </c>
      <c r="C56" s="22">
        <v>83.048210201898442</v>
      </c>
      <c r="D56" s="22">
        <f t="shared" si="2"/>
        <v>9.5284705309384821E-2</v>
      </c>
      <c r="E56" s="22">
        <v>200.8913930032019</v>
      </c>
      <c r="F56" s="22">
        <v>1.0363386076036263</v>
      </c>
      <c r="G56" s="22">
        <v>3.727258131893048</v>
      </c>
      <c r="H56" s="22">
        <v>0.38741700000000001</v>
      </c>
      <c r="I56" s="23">
        <v>0.10340355788454082</v>
      </c>
      <c r="J56" s="22">
        <v>0.43460184050247724</v>
      </c>
      <c r="K56" s="24">
        <v>0.26551330197818479</v>
      </c>
      <c r="L56" s="23">
        <v>1.1271054765616512E-3</v>
      </c>
      <c r="M56" s="22">
        <v>1517.9875080801417</v>
      </c>
      <c r="N56" s="22">
        <v>5.7413768132541385</v>
      </c>
    </row>
    <row r="57" spans="1:15">
      <c r="B57" s="22"/>
      <c r="C57" s="22"/>
      <c r="E57" s="22"/>
      <c r="F57" s="22"/>
      <c r="G57" s="22"/>
      <c r="H57" s="22"/>
      <c r="I57" s="23"/>
      <c r="J57" s="22"/>
      <c r="K57" s="24"/>
      <c r="L57" s="23"/>
      <c r="M57" s="22"/>
      <c r="N57" s="22"/>
    </row>
    <row r="58" spans="1:15">
      <c r="A58" s="174" t="s">
        <v>12</v>
      </c>
      <c r="B58" s="175"/>
      <c r="C58" s="22"/>
      <c r="E58" s="22"/>
      <c r="F58" s="22"/>
      <c r="G58" s="22"/>
      <c r="H58" s="22"/>
      <c r="I58" s="23"/>
      <c r="J58" s="22"/>
      <c r="K58" s="24"/>
      <c r="L58" s="23"/>
      <c r="M58" s="22"/>
      <c r="N58" s="22"/>
    </row>
    <row r="59" spans="1:15">
      <c r="A59" s="20" t="s">
        <v>354</v>
      </c>
      <c r="B59" s="22">
        <v>234.5979766870455</v>
      </c>
      <c r="C59" s="22">
        <v>146.23532066852817</v>
      </c>
      <c r="D59" s="22">
        <f>C59/B59</f>
        <v>0.62334433882866169</v>
      </c>
      <c r="E59" s="22">
        <v>2.290931397636268</v>
      </c>
      <c r="F59" s="22">
        <v>-0.31870523701265085</v>
      </c>
      <c r="G59" s="22">
        <v>87.974315590501092</v>
      </c>
      <c r="H59" s="22">
        <v>1.437532</v>
      </c>
      <c r="I59" s="23">
        <v>4.494626710810988E-2</v>
      </c>
      <c r="J59" s="22">
        <v>5.6111737673247077</v>
      </c>
      <c r="K59" s="24">
        <v>1.1403181094806314E-2</v>
      </c>
      <c r="L59" s="23">
        <v>1.6817270934170158E-4</v>
      </c>
      <c r="M59" s="22">
        <v>73.093665739758507</v>
      </c>
      <c r="N59" s="22">
        <v>1.0718880055042936</v>
      </c>
      <c r="O59" s="25" t="s">
        <v>353</v>
      </c>
    </row>
    <row r="60" spans="1:15">
      <c r="A60" s="20" t="s">
        <v>352</v>
      </c>
      <c r="B60" s="22">
        <v>81.231259962252807</v>
      </c>
      <c r="C60" s="22">
        <v>30.950402344570076</v>
      </c>
      <c r="D60" s="22">
        <f>C60/B60</f>
        <v>0.38101590888719883</v>
      </c>
      <c r="E60" s="22">
        <v>0.88329570757077391</v>
      </c>
      <c r="F60" s="22">
        <v>0.44709079011906461</v>
      </c>
      <c r="G60" s="22">
        <v>79.006129923913178</v>
      </c>
      <c r="H60" s="22">
        <v>2.3385799999999999</v>
      </c>
      <c r="I60" s="23">
        <v>5.1172124245193379E-2</v>
      </c>
      <c r="J60" s="22">
        <v>8.8544619252251469</v>
      </c>
      <c r="K60" s="24">
        <v>1.2600656342204752E-2</v>
      </c>
      <c r="L60" s="23">
        <v>3.040339849641435E-4</v>
      </c>
      <c r="M60" s="27">
        <v>80.7215389438134</v>
      </c>
      <c r="N60" s="27">
        <v>1.935539919158701</v>
      </c>
      <c r="O60" s="25" t="s">
        <v>351</v>
      </c>
    </row>
    <row r="61" spans="1:15" s="29" customFormat="1">
      <c r="A61" s="20" t="s">
        <v>350</v>
      </c>
      <c r="B61" s="22">
        <v>388.79880273082028</v>
      </c>
      <c r="C61" s="22">
        <v>110.72659347814968</v>
      </c>
      <c r="D61" s="22">
        <f>C61/B61</f>
        <v>0.28479149807158682</v>
      </c>
      <c r="E61" s="22">
        <v>3.8887973151763937</v>
      </c>
      <c r="F61" s="22">
        <v>0.24914746832569445</v>
      </c>
      <c r="G61" s="22">
        <v>85.892121485096439</v>
      </c>
      <c r="H61" s="22">
        <v>1.153735</v>
      </c>
      <c r="I61" s="23">
        <v>4.9475441253978313E-2</v>
      </c>
      <c r="J61" s="22">
        <v>4.3306092909880016</v>
      </c>
      <c r="K61" s="24">
        <v>1.1613504336248415E-2</v>
      </c>
      <c r="L61" s="23">
        <v>1.378901678279279E-4</v>
      </c>
      <c r="M61" s="22">
        <v>74.434070632224717</v>
      </c>
      <c r="N61" s="22">
        <v>0.87869243505490913</v>
      </c>
      <c r="O61" s="20"/>
    </row>
    <row r="62" spans="1:15" s="29" customFormat="1">
      <c r="A62" s="20" t="s">
        <v>349</v>
      </c>
      <c r="B62" s="22">
        <v>468.46094973872999</v>
      </c>
      <c r="C62" s="22">
        <v>159.99147721250378</v>
      </c>
      <c r="D62" s="22">
        <f>C62/B62</f>
        <v>0.34152575001552254</v>
      </c>
      <c r="E62" s="22">
        <v>4.6508933885006671</v>
      </c>
      <c r="F62" s="22">
        <v>-0.16799482285438927</v>
      </c>
      <c r="G62" s="22">
        <v>86.532794519782428</v>
      </c>
      <c r="H62" s="22">
        <v>1.0219510000000001</v>
      </c>
      <c r="I62" s="23">
        <v>4.6163064405426939E-2</v>
      </c>
      <c r="J62" s="22">
        <v>3.9760697390521162</v>
      </c>
      <c r="K62" s="24">
        <v>1.1575726333437064E-2</v>
      </c>
      <c r="L62" s="23">
        <v>1.2151121600623236E-4</v>
      </c>
      <c r="M62" s="22">
        <v>74.193329282446413</v>
      </c>
      <c r="N62" s="22">
        <v>0.77434798577794028</v>
      </c>
      <c r="O62" s="25"/>
    </row>
    <row r="63" spans="1:15" s="29" customFormat="1">
      <c r="A63" s="20" t="s">
        <v>348</v>
      </c>
      <c r="B63" s="22">
        <v>47.676081955563525</v>
      </c>
      <c r="C63" s="22">
        <v>23.424149485201426</v>
      </c>
      <c r="D63" s="22">
        <f>C63/B63</f>
        <v>0.4913186764599049</v>
      </c>
      <c r="E63" s="22">
        <v>0.46743924560243916</v>
      </c>
      <c r="F63" s="22">
        <v>0.71374849177896493</v>
      </c>
      <c r="G63" s="22">
        <v>87.623198936231759</v>
      </c>
      <c r="H63" s="22">
        <v>3.2169590000000001</v>
      </c>
      <c r="I63" s="23">
        <v>5.3122796364143215E-2</v>
      </c>
      <c r="J63" s="22">
        <v>11.480499601157383</v>
      </c>
      <c r="K63" s="24">
        <v>1.1331046197078143E-2</v>
      </c>
      <c r="L63" s="23">
        <v>3.7562102621530036E-4</v>
      </c>
      <c r="M63" s="22">
        <v>72.633880740165125</v>
      </c>
      <c r="N63" s="22">
        <v>2.3942790242608805</v>
      </c>
      <c r="O63" s="26"/>
    </row>
    <row r="64" spans="1:15">
      <c r="B64" s="22"/>
      <c r="C64" s="22"/>
      <c r="D64" s="22"/>
      <c r="E64" s="22"/>
      <c r="F64" s="22"/>
      <c r="G64" s="22"/>
      <c r="H64" s="22"/>
      <c r="I64" s="23"/>
      <c r="J64" s="22"/>
      <c r="K64" s="24"/>
      <c r="M64" s="22"/>
      <c r="N64" s="22"/>
      <c r="O64" s="25"/>
    </row>
    <row r="65" spans="1:15">
      <c r="A65" s="28" t="s">
        <v>6</v>
      </c>
      <c r="B65" s="22"/>
      <c r="C65" s="22"/>
      <c r="D65" s="22"/>
      <c r="E65" s="22"/>
      <c r="F65" s="22"/>
      <c r="G65" s="22"/>
      <c r="H65" s="22"/>
      <c r="I65" s="23"/>
      <c r="J65" s="22"/>
      <c r="K65" s="24"/>
      <c r="L65" s="23"/>
      <c r="M65" s="22"/>
      <c r="N65" s="22"/>
    </row>
    <row r="66" spans="1:15">
      <c r="A66" s="20" t="s">
        <v>347</v>
      </c>
      <c r="B66" s="22">
        <v>105.50411850580304</v>
      </c>
      <c r="C66" s="22">
        <v>77.94070301346828</v>
      </c>
      <c r="D66" s="22">
        <f t="shared" ref="D66:D76" si="3">C66/B66</f>
        <v>0.7387455970183886</v>
      </c>
      <c r="E66" s="22">
        <v>1.4764031991892701</v>
      </c>
      <c r="F66" s="22">
        <v>8.2541113718329502</v>
      </c>
      <c r="G66" s="22">
        <v>61.391487269945841</v>
      </c>
      <c r="H66" s="22">
        <v>2.4497344292862948</v>
      </c>
      <c r="I66" s="23">
        <v>0.11345286618347805</v>
      </c>
      <c r="J66" s="22">
        <v>39.214550774122756</v>
      </c>
      <c r="K66" s="24">
        <v>1.4944399086594728E-2</v>
      </c>
      <c r="L66" s="23">
        <v>9.859624647416776E-4</v>
      </c>
      <c r="M66" s="22">
        <v>95.625023486118991</v>
      </c>
      <c r="N66" s="22">
        <v>6.2623355737123285</v>
      </c>
      <c r="O66" s="25" t="s">
        <v>346</v>
      </c>
    </row>
    <row r="67" spans="1:15">
      <c r="A67" s="20" t="s">
        <v>345</v>
      </c>
      <c r="B67" s="22">
        <v>60.764012692025332</v>
      </c>
      <c r="C67" s="22">
        <v>72.542393127662166</v>
      </c>
      <c r="D67" s="22">
        <f t="shared" si="3"/>
        <v>1.1938380945204203</v>
      </c>
      <c r="E67" s="22">
        <v>0.70060976747922132</v>
      </c>
      <c r="F67" s="22">
        <v>1.7494501408186092</v>
      </c>
      <c r="G67" s="22">
        <v>74.509899414537031</v>
      </c>
      <c r="H67" s="22">
        <v>2.1217937677214649</v>
      </c>
      <c r="I67" s="23">
        <v>6.1580204306532625E-2</v>
      </c>
      <c r="J67" s="22">
        <v>7.4098821531358663</v>
      </c>
      <c r="K67" s="24">
        <v>1.3186241107716823E-2</v>
      </c>
      <c r="L67" s="23">
        <v>2.9085997159120856E-4</v>
      </c>
      <c r="M67" s="22">
        <v>84.448408781030437</v>
      </c>
      <c r="N67" s="22">
        <v>1.8506013700147423</v>
      </c>
      <c r="O67" s="25" t="s">
        <v>344</v>
      </c>
    </row>
    <row r="68" spans="1:15">
      <c r="A68" s="20" t="s">
        <v>343</v>
      </c>
      <c r="B68" s="22">
        <v>134.58069624994368</v>
      </c>
      <c r="C68" s="22">
        <v>75.455909600451832</v>
      </c>
      <c r="D68" s="22">
        <f t="shared" si="3"/>
        <v>0.56067409147828218</v>
      </c>
      <c r="E68" s="22">
        <v>1.8054357310934708</v>
      </c>
      <c r="F68" s="22">
        <v>2.6785946617419398</v>
      </c>
      <c r="G68" s="22">
        <v>64.038987462767153</v>
      </c>
      <c r="H68" s="22">
        <v>1.4648840091115234</v>
      </c>
      <c r="I68" s="23">
        <v>6.9225181094901084E-2</v>
      </c>
      <c r="J68" s="22">
        <v>4.1693709095124039</v>
      </c>
      <c r="K68" s="24">
        <v>1.5197211760233031E-2</v>
      </c>
      <c r="L68" s="23">
        <v>2.3032770656156854E-4</v>
      </c>
      <c r="M68" s="22">
        <v>97.230561941640318</v>
      </c>
      <c r="N68" s="22">
        <v>1.4625609457074793</v>
      </c>
      <c r="O68" s="25" t="s">
        <v>342</v>
      </c>
    </row>
    <row r="69" spans="1:15">
      <c r="A69" s="20" t="s">
        <v>341</v>
      </c>
      <c r="B69" s="22">
        <v>19.093063154292295</v>
      </c>
      <c r="C69" s="22">
        <v>8.3976435384556964</v>
      </c>
      <c r="D69" s="22">
        <f t="shared" si="3"/>
        <v>0.4398269397945101</v>
      </c>
      <c r="E69" s="22">
        <v>0.23106903218860908</v>
      </c>
      <c r="F69" s="22">
        <v>3.0810832913764297</v>
      </c>
      <c r="G69" s="22">
        <v>70.986797324116353</v>
      </c>
      <c r="H69" s="22">
        <v>3.5390329925140072</v>
      </c>
      <c r="I69" s="23">
        <v>7.2208809800227855E-2</v>
      </c>
      <c r="J69" s="22">
        <v>11.756981781663839</v>
      </c>
      <c r="K69" s="24">
        <v>1.3653090484714303E-2</v>
      </c>
      <c r="L69" s="23">
        <v>5.0727328466709689E-4</v>
      </c>
      <c r="M69" s="22">
        <v>87.418061531595072</v>
      </c>
      <c r="N69" s="22">
        <v>3.2260481689257166</v>
      </c>
    </row>
    <row r="70" spans="1:15">
      <c r="A70" s="20" t="s">
        <v>340</v>
      </c>
      <c r="B70" s="22">
        <v>493.26249824540696</v>
      </c>
      <c r="C70" s="22">
        <v>102.1329692552748</v>
      </c>
      <c r="D70" s="22">
        <f t="shared" si="3"/>
        <v>0.20705601909444535</v>
      </c>
      <c r="E70" s="22">
        <v>5.8250670015006216</v>
      </c>
      <c r="F70" s="22">
        <v>0.86687986059422739</v>
      </c>
      <c r="G70" s="22">
        <v>72.747972192158812</v>
      </c>
      <c r="H70" s="22">
        <v>1.052147778459309</v>
      </c>
      <c r="I70" s="23">
        <v>5.4635701087925974E-2</v>
      </c>
      <c r="J70" s="22">
        <v>2.695562759059337</v>
      </c>
      <c r="K70" s="24">
        <v>1.3626925555746405E-2</v>
      </c>
      <c r="L70" s="23">
        <v>1.459506619729123E-4</v>
      </c>
      <c r="M70" s="22">
        <v>87.251661263405694</v>
      </c>
      <c r="N70" s="22">
        <v>0.92820977177066455</v>
      </c>
    </row>
    <row r="71" spans="1:15" s="29" customFormat="1">
      <c r="A71" s="20" t="s">
        <v>339</v>
      </c>
      <c r="B71" s="22">
        <v>158.27458933148316</v>
      </c>
      <c r="C71" s="22">
        <v>29.109247070394275</v>
      </c>
      <c r="D71" s="22">
        <f t="shared" si="3"/>
        <v>0.18391611182404766</v>
      </c>
      <c r="E71" s="22">
        <v>2.3178232316114467</v>
      </c>
      <c r="F71" s="22">
        <v>2.6852238105680937</v>
      </c>
      <c r="G71" s="22">
        <v>58.664395903971773</v>
      </c>
      <c r="H71" s="22">
        <v>1.3882694030114071</v>
      </c>
      <c r="I71" s="23">
        <v>6.9467893179628329E-2</v>
      </c>
      <c r="J71" s="22">
        <v>6.6552467054031537</v>
      </c>
      <c r="K71" s="24">
        <v>1.6588388014550981E-2</v>
      </c>
      <c r="L71" s="20">
        <v>2.5144837893488345E-4</v>
      </c>
      <c r="M71" s="22">
        <v>106.05836319993163</v>
      </c>
      <c r="N71" s="22">
        <v>1.5944903710738654</v>
      </c>
      <c r="O71" s="25" t="s">
        <v>338</v>
      </c>
    </row>
    <row r="72" spans="1:15">
      <c r="A72" s="20" t="s">
        <v>337</v>
      </c>
      <c r="B72" s="22">
        <v>21.991725248916339</v>
      </c>
      <c r="C72" s="22">
        <v>11.47719874894635</v>
      </c>
      <c r="D72" s="22">
        <f t="shared" si="3"/>
        <v>0.52188714705372641</v>
      </c>
      <c r="E72" s="22">
        <v>0.31048706321419461</v>
      </c>
      <c r="F72" s="22">
        <v>20.022025548599153</v>
      </c>
      <c r="G72" s="22">
        <v>60.849849799733249</v>
      </c>
      <c r="H72" s="22">
        <v>3.0617658756251513</v>
      </c>
      <c r="I72" s="23">
        <v>0.2065391058170212</v>
      </c>
      <c r="J72" s="22">
        <v>6.3825165015920806</v>
      </c>
      <c r="K72" s="24">
        <v>1.3143495787519832E-2</v>
      </c>
      <c r="L72" s="20">
        <v>4.8779954553947923E-4</v>
      </c>
      <c r="M72" s="22">
        <v>84.176435238560202</v>
      </c>
      <c r="N72" s="22">
        <v>3.1037636045314803</v>
      </c>
      <c r="O72" s="25" t="s">
        <v>336</v>
      </c>
    </row>
    <row r="73" spans="1:15">
      <c r="A73" s="20" t="s">
        <v>335</v>
      </c>
      <c r="B73" s="22">
        <v>218.43281397838081</v>
      </c>
      <c r="C73" s="22">
        <v>76.60017611448275</v>
      </c>
      <c r="D73" s="22">
        <f t="shared" si="3"/>
        <v>0.35068071833778686</v>
      </c>
      <c r="E73" s="22">
        <v>2.6496291869373945</v>
      </c>
      <c r="F73" s="22">
        <v>3.1424580222894072E-2</v>
      </c>
      <c r="G73" s="22">
        <v>70.823355741235218</v>
      </c>
      <c r="H73" s="22">
        <v>1.4372805409406506</v>
      </c>
      <c r="I73" s="23">
        <v>4.8069052716827119E-2</v>
      </c>
      <c r="J73" s="22">
        <v>4.1090599142370738</v>
      </c>
      <c r="K73" s="24">
        <v>1.4115198916163862E-2</v>
      </c>
      <c r="L73" s="20">
        <v>2.0636675796356006E-4</v>
      </c>
      <c r="M73" s="22">
        <v>90.356210247411809</v>
      </c>
      <c r="N73" s="22">
        <v>1.3118091481859155</v>
      </c>
      <c r="O73" s="25" t="s">
        <v>334</v>
      </c>
    </row>
    <row r="74" spans="1:15">
      <c r="A74" s="20" t="s">
        <v>333</v>
      </c>
      <c r="B74" s="22">
        <v>197.03977084322494</v>
      </c>
      <c r="C74" s="22">
        <v>26.310264436241358</v>
      </c>
      <c r="D74" s="22">
        <f t="shared" si="3"/>
        <v>0.13352768491176925</v>
      </c>
      <c r="E74" s="22">
        <v>2.7178474614609236</v>
      </c>
      <c r="F74" s="22">
        <v>1.94947322989657</v>
      </c>
      <c r="G74" s="22">
        <v>62.2834318451497</v>
      </c>
      <c r="H74" s="22">
        <v>1.5091830612853594</v>
      </c>
      <c r="I74" s="23">
        <v>6.3509666338668017E-2</v>
      </c>
      <c r="J74" s="22">
        <v>6.4280378915438963</v>
      </c>
      <c r="K74" s="24">
        <v>1.5742633934154204E-2</v>
      </c>
      <c r="L74" s="20">
        <v>2.521668992894952E-4</v>
      </c>
      <c r="M74" s="22">
        <v>100.69301537588245</v>
      </c>
      <c r="N74" s="22">
        <v>1.6003781091108431</v>
      </c>
    </row>
    <row r="75" spans="1:15">
      <c r="A75" s="20" t="s">
        <v>332</v>
      </c>
      <c r="B75" s="22">
        <v>795.95677671978422</v>
      </c>
      <c r="C75" s="22">
        <v>261.95100826609229</v>
      </c>
      <c r="D75" s="22">
        <f t="shared" si="3"/>
        <v>0.32910205167875828</v>
      </c>
      <c r="E75" s="22">
        <v>9.7484889970337072</v>
      </c>
      <c r="F75" s="22">
        <v>0.20530760049294328</v>
      </c>
      <c r="G75" s="22">
        <v>70.144867280256136</v>
      </c>
      <c r="H75" s="22">
        <v>1.0075331256858451</v>
      </c>
      <c r="I75" s="23">
        <v>4.9463448436421455E-2</v>
      </c>
      <c r="J75" s="22">
        <v>2.2176028977391895</v>
      </c>
      <c r="K75" s="24">
        <v>1.4226941509603019E-2</v>
      </c>
      <c r="L75" s="23">
        <v>1.4502265121969665E-4</v>
      </c>
      <c r="M75" s="22">
        <v>91.066483948740043</v>
      </c>
      <c r="N75" s="22">
        <v>0.9217622183833174</v>
      </c>
      <c r="O75" s="26"/>
    </row>
    <row r="76" spans="1:15">
      <c r="A76" s="20" t="s">
        <v>331</v>
      </c>
      <c r="B76" s="22">
        <v>352.19084750313698</v>
      </c>
      <c r="C76" s="22">
        <v>169.28383533151731</v>
      </c>
      <c r="D76" s="22">
        <f t="shared" si="3"/>
        <v>0.48065938263773161</v>
      </c>
      <c r="E76" s="22">
        <v>5.663580233938502</v>
      </c>
      <c r="F76" s="22">
        <v>0.22989213782544926</v>
      </c>
      <c r="G76" s="22">
        <v>53.423301973694684</v>
      </c>
      <c r="H76" s="22">
        <v>1.0643921236180249</v>
      </c>
      <c r="I76" s="23">
        <v>5.0235972671581419E-2</v>
      </c>
      <c r="J76" s="22">
        <v>2.7593786139249525</v>
      </c>
      <c r="K76" s="24">
        <v>1.8675391482035453E-2</v>
      </c>
      <c r="L76" s="23">
        <v>2.0205860028303757E-4</v>
      </c>
      <c r="M76" s="22">
        <v>119.27895269001583</v>
      </c>
      <c r="N76" s="22">
        <v>1.2786736946566186</v>
      </c>
      <c r="O76" s="25"/>
    </row>
    <row r="77" spans="1:15">
      <c r="B77" s="22"/>
      <c r="C77" s="22"/>
      <c r="E77" s="22"/>
      <c r="F77" s="22"/>
      <c r="G77" s="22"/>
      <c r="H77" s="22"/>
      <c r="I77" s="23"/>
      <c r="J77" s="22"/>
      <c r="K77" s="24"/>
      <c r="L77" s="23"/>
      <c r="M77" s="22"/>
      <c r="N77" s="22"/>
    </row>
    <row r="78" spans="1:15">
      <c r="A78" s="28" t="s">
        <v>330</v>
      </c>
    </row>
    <row r="79" spans="1:15">
      <c r="A79" s="20" t="s">
        <v>329</v>
      </c>
      <c r="B79" s="22">
        <v>160.70537849856902</v>
      </c>
      <c r="C79" s="22">
        <v>71.407603661509924</v>
      </c>
      <c r="D79" s="22">
        <f t="shared" ref="D79:D85" si="4">C79/B79</f>
        <v>0.44433860477261977</v>
      </c>
      <c r="E79" s="22">
        <v>1.9484994674686715</v>
      </c>
      <c r="F79" s="22">
        <v>5.3067797829542407E-2</v>
      </c>
      <c r="G79" s="22">
        <v>70.855544470576277</v>
      </c>
      <c r="H79" s="22">
        <v>1.4588739233661179</v>
      </c>
      <c r="I79" s="23">
        <v>4.823960480798252E-2</v>
      </c>
      <c r="J79" s="22">
        <v>4.846324895810187</v>
      </c>
      <c r="K79" s="24">
        <v>1.4105732014193295E-2</v>
      </c>
      <c r="L79" s="23">
        <v>2.1042213938124882E-4</v>
      </c>
      <c r="M79" s="27">
        <v>90.29603182188211</v>
      </c>
      <c r="N79" s="27">
        <v>1.3376004303252249</v>
      </c>
      <c r="O79" s="25" t="s">
        <v>328</v>
      </c>
    </row>
    <row r="80" spans="1:15">
      <c r="A80" s="20" t="s">
        <v>327</v>
      </c>
      <c r="B80" s="22">
        <v>66.850644358541899</v>
      </c>
      <c r="C80" s="22">
        <v>35.935087336726468</v>
      </c>
      <c r="D80" s="22">
        <f t="shared" si="4"/>
        <v>0.53754287159888581</v>
      </c>
      <c r="E80" s="22">
        <v>0.79498506620726284</v>
      </c>
      <c r="F80" s="22">
        <v>1.7548833781400375</v>
      </c>
      <c r="G80" s="22">
        <v>72.242097379789314</v>
      </c>
      <c r="H80" s="22">
        <v>2.3739471928157223</v>
      </c>
      <c r="I80" s="23">
        <v>6.1678281462089667E-2</v>
      </c>
      <c r="J80" s="22">
        <v>6.9247228397021372</v>
      </c>
      <c r="K80" s="24">
        <v>1.3599427506287398E-2</v>
      </c>
      <c r="L80" s="23">
        <v>3.3206200594054552E-4</v>
      </c>
      <c r="M80" s="22">
        <v>87.076778161913637</v>
      </c>
      <c r="N80" s="22">
        <v>2.1118887465257061</v>
      </c>
      <c r="O80" s="25" t="s">
        <v>326</v>
      </c>
    </row>
    <row r="81" spans="1:15">
      <c r="A81" s="20" t="s">
        <v>325</v>
      </c>
      <c r="B81" s="22">
        <v>28.201616039716225</v>
      </c>
      <c r="C81" s="22">
        <v>10.234158912780687</v>
      </c>
      <c r="D81" s="22">
        <f t="shared" si="4"/>
        <v>0.36289264056244019</v>
      </c>
      <c r="E81" s="22">
        <v>0.32621211589248167</v>
      </c>
      <c r="F81" s="22">
        <v>0.60020196744965393</v>
      </c>
      <c r="G81" s="22">
        <v>74.27071883407811</v>
      </c>
      <c r="H81" s="22">
        <v>3.0242401628691216</v>
      </c>
      <c r="I81" s="23">
        <v>5.2488034160242107E-2</v>
      </c>
      <c r="J81" s="22">
        <v>11.476249199994593</v>
      </c>
      <c r="K81" s="24">
        <v>1.3383443649523707E-2</v>
      </c>
      <c r="L81" s="23">
        <v>4.1835963379601246E-4</v>
      </c>
      <c r="M81" s="22">
        <v>85.702991118687621</v>
      </c>
      <c r="N81" s="22">
        <v>2.6613020899699902</v>
      </c>
    </row>
    <row r="82" spans="1:15">
      <c r="A82" s="20" t="s">
        <v>324</v>
      </c>
      <c r="B82" s="22">
        <v>201.6469562625266</v>
      </c>
      <c r="C82" s="22">
        <v>99.049919182516646</v>
      </c>
      <c r="D82" s="22">
        <f t="shared" si="4"/>
        <v>0.4912046331786053</v>
      </c>
      <c r="E82" s="22">
        <v>2.1059404755540574</v>
      </c>
      <c r="F82" s="22">
        <v>0.16644169430336531</v>
      </c>
      <c r="G82" s="22">
        <v>82.260112351731962</v>
      </c>
      <c r="H82" s="22">
        <v>1.6016470168269439</v>
      </c>
      <c r="I82" s="23">
        <v>4.8886536376176098E-2</v>
      </c>
      <c r="J82" s="22">
        <v>4.7602612816229</v>
      </c>
      <c r="K82" s="24">
        <v>1.2136326519811114E-2</v>
      </c>
      <c r="L82" s="23">
        <v>1.9801363276204573E-4</v>
      </c>
      <c r="M82" s="27">
        <v>77.764846365897995</v>
      </c>
      <c r="N82" s="27">
        <v>1.2611718965544167</v>
      </c>
    </row>
    <row r="83" spans="1:15">
      <c r="A83" s="20" t="s">
        <v>323</v>
      </c>
      <c r="B83" s="22">
        <v>95.073576984711949</v>
      </c>
      <c r="C83" s="22">
        <v>24.136106586575917</v>
      </c>
      <c r="D83" s="22">
        <f t="shared" si="4"/>
        <v>0.25386766073245626</v>
      </c>
      <c r="E83" s="22">
        <v>1.0672506922717437</v>
      </c>
      <c r="F83" s="22">
        <v>-0.47581662331868113</v>
      </c>
      <c r="G83" s="22">
        <v>76.530950580793103</v>
      </c>
      <c r="H83" s="22">
        <v>1.774723689829391</v>
      </c>
      <c r="I83" s="23">
        <v>4.3918412495254307E-2</v>
      </c>
      <c r="J83" s="22">
        <v>6.948914071843844</v>
      </c>
      <c r="K83" s="24">
        <v>1.3128781997454375E-2</v>
      </c>
      <c r="L83" s="23">
        <v>2.3886560176635492E-4</v>
      </c>
      <c r="M83" s="22">
        <v>84.082813876818534</v>
      </c>
      <c r="N83" s="22">
        <v>1.5198725277642204</v>
      </c>
      <c r="O83" s="26"/>
    </row>
    <row r="84" spans="1:15">
      <c r="A84" s="20" t="s">
        <v>322</v>
      </c>
      <c r="B84" s="22">
        <v>98.968433366730807</v>
      </c>
      <c r="C84" s="22">
        <v>23.612217634120881</v>
      </c>
      <c r="D84" s="22">
        <f t="shared" si="4"/>
        <v>0.23858332228646104</v>
      </c>
      <c r="E84" s="22">
        <v>1.1479444478145957</v>
      </c>
      <c r="F84" s="22">
        <v>0.25698977906132292</v>
      </c>
      <c r="G84" s="22">
        <v>74.066111184406907</v>
      </c>
      <c r="H84" s="22">
        <v>1.6490256250639799</v>
      </c>
      <c r="I84" s="23">
        <v>4.9775635539524042E-2</v>
      </c>
      <c r="J84" s="22">
        <v>5.9396631976755971</v>
      </c>
      <c r="K84" s="24">
        <v>1.3466754042561035E-2</v>
      </c>
      <c r="L84" s="23">
        <v>2.2819341831806334E-4</v>
      </c>
      <c r="M84" s="22">
        <v>86.232929937162666</v>
      </c>
      <c r="N84" s="22">
        <v>1.451482529882989</v>
      </c>
      <c r="O84" s="25"/>
    </row>
    <row r="85" spans="1:15">
      <c r="A85" s="20" t="s">
        <v>321</v>
      </c>
      <c r="B85" s="22">
        <v>38.651482137763232</v>
      </c>
      <c r="C85" s="22">
        <v>16.110654125844587</v>
      </c>
      <c r="D85" s="22">
        <f t="shared" si="4"/>
        <v>0.41681853411008452</v>
      </c>
      <c r="E85" s="22">
        <v>0.49485773241953124</v>
      </c>
      <c r="F85" s="22">
        <v>5.3222173524536061</v>
      </c>
      <c r="G85" s="22">
        <v>67.101080025968727</v>
      </c>
      <c r="H85" s="22">
        <v>2.5706292958374313</v>
      </c>
      <c r="I85" s="23">
        <v>9.0057659318377364E-2</v>
      </c>
      <c r="J85" s="22">
        <v>7.2327400074543009</v>
      </c>
      <c r="K85" s="24">
        <v>1.4109725597696077E-2</v>
      </c>
      <c r="L85" s="23">
        <v>3.8368473588008595E-4</v>
      </c>
      <c r="M85" s="22">
        <v>90.321417974259973</v>
      </c>
      <c r="N85" s="22">
        <v>2.4389774206920354</v>
      </c>
    </row>
    <row r="87" spans="1:15" ht="15">
      <c r="A87" s="21" t="s">
        <v>320</v>
      </c>
    </row>
    <row r="88" spans="1:15" ht="15">
      <c r="A88" s="21" t="s">
        <v>319</v>
      </c>
    </row>
    <row r="89" spans="1:15" ht="15">
      <c r="A89" s="21" t="s">
        <v>318</v>
      </c>
    </row>
    <row r="90" spans="1:15" ht="15">
      <c r="A90" s="21" t="s">
        <v>317</v>
      </c>
    </row>
    <row r="91" spans="1:15" ht="15">
      <c r="A91" s="21" t="s">
        <v>316</v>
      </c>
    </row>
    <row r="92" spans="1:15" ht="15">
      <c r="A92" s="21" t="s">
        <v>315</v>
      </c>
    </row>
  </sheetData>
  <mergeCells count="1">
    <mergeCell ref="A58:B58"/>
  </mergeCells>
  <pageMargins left="0.7" right="0.7" top="0.75" bottom="0.75" header="0.3" footer="0.3"/>
  <pageSetup scale="7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92"/>
  <sheetViews>
    <sheetView workbookViewId="0">
      <selection activeCell="D13" sqref="D13"/>
    </sheetView>
  </sheetViews>
  <sheetFormatPr defaultColWidth="10.85546875" defaultRowHeight="15"/>
  <cols>
    <col min="1" max="1" width="17.140625" style="149" customWidth="1"/>
    <col min="2" max="11" width="11" style="149" bestFit="1" customWidth="1"/>
    <col min="12" max="12" width="11.85546875" style="149" bestFit="1" customWidth="1"/>
    <col min="13" max="16384" width="10.85546875" style="149"/>
  </cols>
  <sheetData>
    <row r="1" spans="1:15" ht="15.75">
      <c r="A1" s="148" t="s">
        <v>4224</v>
      </c>
    </row>
    <row r="2" spans="1:15" ht="15.75">
      <c r="A2" s="148"/>
    </row>
    <row r="3" spans="1:15" ht="15.75">
      <c r="A3" s="148" t="s">
        <v>4225</v>
      </c>
      <c r="B3" s="148" t="s">
        <v>3623</v>
      </c>
      <c r="C3" s="148" t="s">
        <v>3622</v>
      </c>
      <c r="D3" s="148" t="s">
        <v>3621</v>
      </c>
      <c r="E3" s="148" t="s">
        <v>3620</v>
      </c>
      <c r="F3" s="148" t="s">
        <v>3619</v>
      </c>
      <c r="G3" s="148" t="s">
        <v>3618</v>
      </c>
      <c r="H3" s="148" t="s">
        <v>3617</v>
      </c>
      <c r="I3" s="148" t="s">
        <v>3616</v>
      </c>
      <c r="J3" s="148" t="s">
        <v>3615</v>
      </c>
      <c r="K3" s="148" t="s">
        <v>3614</v>
      </c>
      <c r="L3" s="148" t="s">
        <v>3613</v>
      </c>
      <c r="M3" s="148" t="s">
        <v>3612</v>
      </c>
      <c r="N3" s="148" t="s">
        <v>2891</v>
      </c>
      <c r="O3" s="148" t="s">
        <v>429</v>
      </c>
    </row>
    <row r="4" spans="1:15" ht="15.75">
      <c r="A4" s="148"/>
      <c r="B4" s="148" t="s">
        <v>3611</v>
      </c>
      <c r="C4" s="148" t="s">
        <v>3611</v>
      </c>
      <c r="D4" s="148" t="s">
        <v>3611</v>
      </c>
      <c r="E4" s="148" t="s">
        <v>3611</v>
      </c>
      <c r="F4" s="148" t="s">
        <v>3611</v>
      </c>
      <c r="G4" s="148" t="s">
        <v>3611</v>
      </c>
      <c r="H4" s="148" t="s">
        <v>3611</v>
      </c>
      <c r="I4" s="148" t="s">
        <v>3611</v>
      </c>
      <c r="J4" s="148" t="s">
        <v>3611</v>
      </c>
      <c r="K4" s="148" t="s">
        <v>3611</v>
      </c>
      <c r="L4" s="148" t="s">
        <v>3611</v>
      </c>
      <c r="M4" s="148" t="s">
        <v>3611</v>
      </c>
      <c r="N4" s="148" t="s">
        <v>3611</v>
      </c>
      <c r="O4" s="148" t="s">
        <v>3611</v>
      </c>
    </row>
    <row r="5" spans="1:15">
      <c r="A5" s="149" t="s">
        <v>370</v>
      </c>
      <c r="B5" s="150">
        <v>248.91740768294079</v>
      </c>
      <c r="C5" s="151">
        <v>5.1134708377141239E-3</v>
      </c>
      <c r="D5" s="150">
        <v>5.6722362948443372</v>
      </c>
      <c r="E5" s="152">
        <v>3.4883719608864924E-2</v>
      </c>
      <c r="F5" s="152">
        <v>7.8588436050754829E-2</v>
      </c>
      <c r="G5" s="153">
        <v>0.17107953656718627</v>
      </c>
      <c r="H5" s="150">
        <v>2.2904631302693073</v>
      </c>
      <c r="I5" s="150">
        <v>15.389931829835612</v>
      </c>
      <c r="J5" s="150">
        <v>51.079439659994392</v>
      </c>
      <c r="K5" s="150">
        <v>159.10373372788695</v>
      </c>
      <c r="L5" s="150">
        <v>12175.261647336471</v>
      </c>
      <c r="M5" s="150">
        <v>10.27874978586871</v>
      </c>
      <c r="N5" s="150">
        <v>275.67597022848213</v>
      </c>
      <c r="O5" s="150">
        <v>29.57071560015288</v>
      </c>
    </row>
    <row r="6" spans="1:15">
      <c r="A6" s="149" t="s">
        <v>364</v>
      </c>
      <c r="B6" s="150">
        <v>1090.9849791424376</v>
      </c>
      <c r="C6" s="151">
        <v>3.1455785824050113E-2</v>
      </c>
      <c r="D6" s="150">
        <v>2.8927473179490182</v>
      </c>
      <c r="E6" s="152">
        <v>0.26465981952855766</v>
      </c>
      <c r="F6" s="152">
        <v>1.295890226318223</v>
      </c>
      <c r="G6" s="153">
        <v>0.17540080022374879</v>
      </c>
      <c r="H6" s="150">
        <v>17.019489052006893</v>
      </c>
      <c r="I6" s="150">
        <v>102.48757760653903</v>
      </c>
      <c r="J6" s="150">
        <v>178.71409574647925</v>
      </c>
      <c r="K6" s="150">
        <v>323.28512184446492</v>
      </c>
      <c r="L6" s="150">
        <v>12224.271558918188</v>
      </c>
      <c r="M6" s="150">
        <v>5.1210595106673029</v>
      </c>
      <c r="N6" s="150">
        <v>467.98609875649316</v>
      </c>
      <c r="O6" s="150">
        <v>84.689929671293811</v>
      </c>
    </row>
    <row r="7" spans="1:15">
      <c r="A7" s="149" t="s">
        <v>363</v>
      </c>
      <c r="B7" s="150">
        <v>224.74772601991143</v>
      </c>
      <c r="C7" s="151">
        <v>1.5649461257830746E-2</v>
      </c>
      <c r="D7" s="150">
        <v>18.382433926115016</v>
      </c>
      <c r="E7" s="152">
        <v>0.22063623074657759</v>
      </c>
      <c r="F7" s="152">
        <v>0.587925673515305</v>
      </c>
      <c r="G7" s="153">
        <v>0.2893459254573747</v>
      </c>
      <c r="H7" s="150">
        <v>4.7888874480006667</v>
      </c>
      <c r="I7" s="150">
        <v>17.008309709345269</v>
      </c>
      <c r="J7" s="150">
        <v>37.746908244418123</v>
      </c>
      <c r="K7" s="150">
        <v>105.24412537617114</v>
      </c>
      <c r="L7" s="150">
        <v>12881.671604064142</v>
      </c>
      <c r="M7" s="150">
        <v>8.3752515408650172</v>
      </c>
      <c r="N7" s="150">
        <v>758.09899456251378</v>
      </c>
      <c r="O7" s="150">
        <v>332.49095465385358</v>
      </c>
    </row>
    <row r="8" spans="1:15">
      <c r="A8" s="149" t="s">
        <v>368</v>
      </c>
      <c r="B8" s="150">
        <v>499.88201233144974</v>
      </c>
      <c r="C8" s="151">
        <v>3.9801659997314338E-2</v>
      </c>
      <c r="D8" s="150">
        <v>21.28738779286423</v>
      </c>
      <c r="E8" s="152">
        <v>0.23170046190595917</v>
      </c>
      <c r="F8" s="152">
        <v>0.60491108822799999</v>
      </c>
      <c r="G8" s="153">
        <v>0.39248032740722538</v>
      </c>
      <c r="H8" s="150">
        <v>6.1192672116081601</v>
      </c>
      <c r="I8" s="150">
        <v>31.931673473765066</v>
      </c>
      <c r="J8" s="150">
        <v>95.345284226977114</v>
      </c>
      <c r="K8" s="150">
        <v>279.18087169407613</v>
      </c>
      <c r="L8" s="150">
        <v>11324.432090679851</v>
      </c>
      <c r="M8" s="150">
        <v>19.873401765204569</v>
      </c>
      <c r="N8" s="150">
        <v>498.39294097995719</v>
      </c>
      <c r="O8" s="150">
        <v>147.96411711632925</v>
      </c>
    </row>
    <row r="9" spans="1:15">
      <c r="A9" s="149" t="s">
        <v>362</v>
      </c>
      <c r="B9" s="150">
        <v>1466.6368624567576</v>
      </c>
      <c r="C9" s="151">
        <v>0.12119744513326457</v>
      </c>
      <c r="D9" s="150">
        <v>25.279654294016932</v>
      </c>
      <c r="E9" s="152">
        <v>1.4205927288578768</v>
      </c>
      <c r="F9" s="152">
        <v>2.6881740007274182</v>
      </c>
      <c r="G9" s="153">
        <v>2.3815020584831657</v>
      </c>
      <c r="H9" s="150">
        <v>36.98987019380948</v>
      </c>
      <c r="I9" s="150">
        <v>154.01318146927164</v>
      </c>
      <c r="J9" s="150">
        <v>255.9847975874433</v>
      </c>
      <c r="K9" s="150">
        <v>389.81881344206317</v>
      </c>
      <c r="L9" s="150">
        <v>8217.0081695609661</v>
      </c>
      <c r="M9" s="150">
        <v>1.7742366756213346</v>
      </c>
      <c r="N9" s="150">
        <v>171.97644495095713</v>
      </c>
      <c r="O9" s="150">
        <v>211.44932020810612</v>
      </c>
    </row>
    <row r="10" spans="1:15">
      <c r="A10" s="149" t="s">
        <v>361</v>
      </c>
      <c r="B10" s="150">
        <v>372.57638888904017</v>
      </c>
      <c r="C10" s="151">
        <v>2.9896238216426869E-3</v>
      </c>
      <c r="D10" s="150">
        <v>1.4591762515885915</v>
      </c>
      <c r="E10" s="152">
        <v>3.2631987920529411E-2</v>
      </c>
      <c r="F10" s="152">
        <v>9.9552348549363526E-2</v>
      </c>
      <c r="G10" s="153">
        <v>0.13687324826478137</v>
      </c>
      <c r="H10" s="150">
        <v>2.0418480243328623</v>
      </c>
      <c r="I10" s="150">
        <v>19.172931793444484</v>
      </c>
      <c r="J10" s="150">
        <v>73.561732022180522</v>
      </c>
      <c r="K10" s="150">
        <v>266.82954845486967</v>
      </c>
      <c r="L10" s="150">
        <v>15318.466803866613</v>
      </c>
      <c r="M10" s="150">
        <v>29.382713754343122</v>
      </c>
      <c r="N10" s="150">
        <v>746.40475352368662</v>
      </c>
      <c r="O10" s="150">
        <v>11.200223961045511</v>
      </c>
    </row>
    <row r="11" spans="1:15">
      <c r="A11" s="149" t="s">
        <v>360</v>
      </c>
      <c r="B11" s="150">
        <v>282.13878961058191</v>
      </c>
      <c r="C11" s="151">
        <v>1.5471416653936667E-2</v>
      </c>
      <c r="D11" s="150">
        <v>12.268082144316457</v>
      </c>
      <c r="E11" s="152">
        <v>0.14776280313133794</v>
      </c>
      <c r="F11" s="152">
        <v>0.31703826407036351</v>
      </c>
      <c r="G11" s="153">
        <v>0.29513510436665796</v>
      </c>
      <c r="H11" s="150">
        <v>4.6657895147623289</v>
      </c>
      <c r="I11" s="150">
        <v>20.973175712698545</v>
      </c>
      <c r="J11" s="150">
        <v>50.038058927327455</v>
      </c>
      <c r="K11" s="150">
        <v>147.47215739903368</v>
      </c>
      <c r="L11" s="150">
        <v>12985.07258310309</v>
      </c>
      <c r="M11" s="150">
        <v>4.7450257994726419</v>
      </c>
      <c r="N11" s="150">
        <v>431.50720222305614</v>
      </c>
      <c r="O11" s="150">
        <v>120.64492038983612</v>
      </c>
    </row>
    <row r="12" spans="1:15">
      <c r="A12" s="149" t="s">
        <v>359</v>
      </c>
      <c r="B12" s="150">
        <v>328.98254390879208</v>
      </c>
      <c r="C12" s="151">
        <v>2.6082805997813808E-2</v>
      </c>
      <c r="D12" s="150">
        <v>27.129781734720108</v>
      </c>
      <c r="E12" s="152">
        <v>0.32028294984946271</v>
      </c>
      <c r="F12" s="152">
        <v>0.68815005375838278</v>
      </c>
      <c r="G12" s="153">
        <v>0.4363214834009464</v>
      </c>
      <c r="H12" s="150">
        <v>6.2695987286596049</v>
      </c>
      <c r="I12" s="150">
        <v>27.646538185646683</v>
      </c>
      <c r="J12" s="150">
        <v>58.896801671645264</v>
      </c>
      <c r="K12" s="150">
        <v>137.59209816234096</v>
      </c>
      <c r="L12" s="150">
        <v>12254.590979859464</v>
      </c>
      <c r="M12" s="150">
        <v>4.9903133985401151</v>
      </c>
      <c r="N12" s="150">
        <v>463.38248412008528</v>
      </c>
      <c r="O12" s="150">
        <v>226.80084973060062</v>
      </c>
    </row>
    <row r="13" spans="1:15">
      <c r="A13" s="149" t="s">
        <v>358</v>
      </c>
      <c r="B13" s="150">
        <v>182.95114408044199</v>
      </c>
      <c r="C13" s="151">
        <v>8.0472163946060417E-3</v>
      </c>
      <c r="D13" s="150">
        <v>11.226351137530104</v>
      </c>
      <c r="E13" s="152">
        <v>0.23422939593640557</v>
      </c>
      <c r="F13" s="152">
        <v>0.58402974050995282</v>
      </c>
      <c r="G13" s="153">
        <v>0.37078551744444399</v>
      </c>
      <c r="H13" s="150">
        <v>4.401617475462154</v>
      </c>
      <c r="I13" s="150">
        <v>17.353592544065393</v>
      </c>
      <c r="J13" s="150">
        <v>32.729616372174974</v>
      </c>
      <c r="K13" s="150">
        <v>67.385762684315182</v>
      </c>
      <c r="L13" s="150">
        <v>9536.8196433956491</v>
      </c>
      <c r="M13" s="150">
        <v>0.7191597075389291</v>
      </c>
      <c r="N13" s="150">
        <v>66.853908592560998</v>
      </c>
      <c r="O13" s="150">
        <v>40.362133686169706</v>
      </c>
    </row>
    <row r="14" spans="1:15">
      <c r="A14" s="149" t="s">
        <v>357</v>
      </c>
      <c r="B14" s="150">
        <v>901.16700216797074</v>
      </c>
      <c r="C14" s="151">
        <v>4.8353684630513441E-2</v>
      </c>
      <c r="D14" s="150">
        <v>39.834456166026108</v>
      </c>
      <c r="E14" s="152">
        <v>1.2205014542731349</v>
      </c>
      <c r="F14" s="152">
        <v>2.492625737381633</v>
      </c>
      <c r="G14" s="153">
        <v>1.2638684877103237</v>
      </c>
      <c r="H14" s="150">
        <v>21.819768549735311</v>
      </c>
      <c r="I14" s="150">
        <v>86.153014678198389</v>
      </c>
      <c r="J14" s="150">
        <v>167.30239603349699</v>
      </c>
      <c r="K14" s="150">
        <v>331.18166436136522</v>
      </c>
      <c r="L14" s="150">
        <v>10503.805013695919</v>
      </c>
      <c r="M14" s="150">
        <v>3.240936367818283</v>
      </c>
      <c r="N14" s="150">
        <v>283.39976682697886</v>
      </c>
      <c r="O14" s="150">
        <v>224.56302855350577</v>
      </c>
    </row>
    <row r="15" spans="1:15">
      <c r="A15" s="149" t="s">
        <v>356</v>
      </c>
      <c r="B15" s="150">
        <v>625.22710473140171</v>
      </c>
      <c r="C15" s="151">
        <v>8.2952158387394684E-2</v>
      </c>
      <c r="D15" s="150">
        <v>24.596489449389843</v>
      </c>
      <c r="E15" s="152">
        <v>0.5768462623953825</v>
      </c>
      <c r="F15" s="152">
        <v>1.1652162444211571</v>
      </c>
      <c r="G15" s="153">
        <v>0.61725692817934108</v>
      </c>
      <c r="H15" s="150">
        <v>11.677429212774353</v>
      </c>
      <c r="I15" s="150">
        <v>55.935735599072778</v>
      </c>
      <c r="J15" s="150">
        <v>120.22374716795392</v>
      </c>
      <c r="K15" s="150">
        <v>241.56439208389938</v>
      </c>
      <c r="L15" s="150">
        <v>10878.379387330615</v>
      </c>
      <c r="M15" s="150">
        <v>0.81745988517826518</v>
      </c>
      <c r="N15" s="150">
        <v>58.508182486290579</v>
      </c>
      <c r="O15" s="150">
        <v>65.767671021922609</v>
      </c>
    </row>
    <row r="16" spans="1:15">
      <c r="A16" s="149" t="s">
        <v>355</v>
      </c>
      <c r="B16" s="150">
        <v>414.13937946913217</v>
      </c>
      <c r="C16" s="151">
        <v>0.15592165740311367</v>
      </c>
      <c r="D16" s="150">
        <v>3.7620731721589227</v>
      </c>
      <c r="E16" s="152">
        <v>0.42547440284072641</v>
      </c>
      <c r="F16" s="152">
        <v>0.48497454087208519</v>
      </c>
      <c r="G16" s="153">
        <v>7.3542494264707936E-2</v>
      </c>
      <c r="H16" s="150">
        <v>4.5194506550288267</v>
      </c>
      <c r="I16" s="150">
        <v>31.170130645062329</v>
      </c>
      <c r="J16" s="150">
        <v>79.030594109562117</v>
      </c>
      <c r="K16" s="150">
        <v>183.82626396950974</v>
      </c>
      <c r="L16" s="150">
        <v>13697.280040995967</v>
      </c>
      <c r="M16" s="150">
        <v>215.3837160335687</v>
      </c>
      <c r="N16" s="150">
        <v>881.22975314512553</v>
      </c>
      <c r="O16" s="150">
        <v>83.730817594990015</v>
      </c>
    </row>
    <row r="17" spans="1:15">
      <c r="A17" s="149" t="s">
        <v>366</v>
      </c>
      <c r="B17" s="150">
        <v>1544.9132492575343</v>
      </c>
      <c r="C17" s="151">
        <v>1.0706781559829263E-2</v>
      </c>
      <c r="D17" s="150">
        <v>44.384549637143181</v>
      </c>
      <c r="E17" s="152">
        <v>0.75962506252201167</v>
      </c>
      <c r="F17" s="152">
        <v>2.5094101405060245</v>
      </c>
      <c r="G17" s="153">
        <v>0.76355908029204211</v>
      </c>
      <c r="H17" s="150">
        <v>28.893867231994115</v>
      </c>
      <c r="I17" s="150">
        <v>145.23400493685787</v>
      </c>
      <c r="J17" s="150">
        <v>285.19788991962315</v>
      </c>
      <c r="K17" s="150">
        <v>518.2540824538994</v>
      </c>
      <c r="L17" s="150">
        <v>11958.339243172732</v>
      </c>
      <c r="M17" s="150">
        <v>12.153061159465638</v>
      </c>
      <c r="N17" s="150">
        <v>1084.7130469884778</v>
      </c>
      <c r="O17" s="150">
        <v>507.99572726369433</v>
      </c>
    </row>
    <row r="18" spans="1:15">
      <c r="A18" s="149" t="s">
        <v>365</v>
      </c>
      <c r="B18" s="150">
        <v>358.58392545729231</v>
      </c>
      <c r="C18" s="151">
        <v>4.6132726940701724E-2</v>
      </c>
      <c r="D18" s="150">
        <v>19.249893522387953</v>
      </c>
      <c r="E18" s="152">
        <v>0.34803671292770849</v>
      </c>
      <c r="F18" s="152">
        <v>0.94534585896441847</v>
      </c>
      <c r="G18" s="153">
        <v>0.43245155727738782</v>
      </c>
      <c r="H18" s="150">
        <v>7.726474605686672</v>
      </c>
      <c r="I18" s="150">
        <v>29.399912339495348</v>
      </c>
      <c r="J18" s="150">
        <v>59.932452244969262</v>
      </c>
      <c r="K18" s="150">
        <v>143.83357958417614</v>
      </c>
      <c r="L18" s="150">
        <v>13075.105566593733</v>
      </c>
      <c r="M18" s="150">
        <v>10.942608504035691</v>
      </c>
      <c r="N18" s="150">
        <v>971.70836743053451</v>
      </c>
      <c r="O18" s="150">
        <v>337.60314235777247</v>
      </c>
    </row>
    <row r="20" spans="1:15">
      <c r="A20" s="149" t="s">
        <v>391</v>
      </c>
      <c r="B20" s="150">
        <v>608.3823199453135</v>
      </c>
      <c r="C20" s="151">
        <v>1.4321787261817881E-2</v>
      </c>
      <c r="D20" s="150">
        <v>18.056259515928048</v>
      </c>
      <c r="E20" s="152">
        <v>0.62529390560079556</v>
      </c>
      <c r="F20" s="152">
        <v>1.2472908824121751</v>
      </c>
      <c r="G20" s="153">
        <v>0.55061234506897649</v>
      </c>
      <c r="H20" s="150">
        <v>11.538746013643935</v>
      </c>
      <c r="I20" s="150">
        <v>53.152716137268932</v>
      </c>
      <c r="J20" s="150">
        <v>109.75265254419274</v>
      </c>
      <c r="K20" s="150">
        <v>250.26797507820001</v>
      </c>
      <c r="L20" s="150">
        <v>11704.655244633021</v>
      </c>
      <c r="M20" s="150">
        <v>8.6150013795677829</v>
      </c>
      <c r="N20" s="150">
        <v>700.8389247283028</v>
      </c>
      <c r="O20" s="150">
        <v>316.44412262422827</v>
      </c>
    </row>
    <row r="21" spans="1:15">
      <c r="A21" s="149" t="s">
        <v>383</v>
      </c>
      <c r="B21" s="150">
        <v>454.52673908471763</v>
      </c>
      <c r="C21" s="151">
        <v>9.4470274965615178E-2</v>
      </c>
      <c r="D21" s="150">
        <v>16.500155551698398</v>
      </c>
      <c r="E21" s="152">
        <v>0.37623068218109817</v>
      </c>
      <c r="F21" s="152">
        <v>0.9156154310802388</v>
      </c>
      <c r="G21" s="153">
        <v>0.31022102379600264</v>
      </c>
      <c r="H21" s="150">
        <v>8.3793691419050873</v>
      </c>
      <c r="I21" s="150">
        <v>37.452852744182486</v>
      </c>
      <c r="J21" s="150">
        <v>82.39455523026858</v>
      </c>
      <c r="K21" s="150">
        <v>203.26580008565875</v>
      </c>
      <c r="L21" s="150">
        <v>12197.332839879762</v>
      </c>
      <c r="M21" s="150">
        <v>19.017215773461292</v>
      </c>
      <c r="N21" s="150">
        <v>1427.0176896742253</v>
      </c>
      <c r="O21" s="150">
        <v>377.42105399575928</v>
      </c>
    </row>
    <row r="22" spans="1:15">
      <c r="A22" s="149" t="s">
        <v>381</v>
      </c>
      <c r="B22" s="150">
        <v>153.28740014778555</v>
      </c>
      <c r="C22" s="151">
        <v>7.5137653998940965E-3</v>
      </c>
      <c r="D22" s="150">
        <v>8.7757575888411701</v>
      </c>
      <c r="E22" s="152">
        <v>0.19136451214411723</v>
      </c>
      <c r="F22" s="152">
        <v>0.32718860099456604</v>
      </c>
      <c r="G22" s="153">
        <v>0.24697505115871252</v>
      </c>
      <c r="H22" s="150">
        <v>3.0657137834074581</v>
      </c>
      <c r="I22" s="150">
        <v>13.937118090472561</v>
      </c>
      <c r="J22" s="150">
        <v>27.128444353831437</v>
      </c>
      <c r="K22" s="150">
        <v>52.065690230080669</v>
      </c>
      <c r="L22" s="150">
        <v>10482.084229979013</v>
      </c>
      <c r="M22" s="150">
        <v>0.74172124248366289</v>
      </c>
      <c r="N22" s="150">
        <v>70.334996267429446</v>
      </c>
      <c r="O22" s="150">
        <v>29.295340509561118</v>
      </c>
    </row>
    <row r="23" spans="1:15">
      <c r="A23" s="149" t="s">
        <v>379</v>
      </c>
      <c r="B23" s="150">
        <v>402.3835901664022</v>
      </c>
      <c r="C23" s="151">
        <v>1.2705642606105093E-2</v>
      </c>
      <c r="D23" s="150">
        <v>16.829180119545882</v>
      </c>
      <c r="E23" s="152">
        <v>0.40218106432862161</v>
      </c>
      <c r="F23" s="152">
        <v>0.86570491645449188</v>
      </c>
      <c r="G23" s="153">
        <v>0.31993470523271417</v>
      </c>
      <c r="H23" s="150">
        <v>8.1367313333156766</v>
      </c>
      <c r="I23" s="150">
        <v>34.856745619951973</v>
      </c>
      <c r="J23" s="150">
        <v>73.33225071359044</v>
      </c>
      <c r="K23" s="150">
        <v>167.57437420701368</v>
      </c>
      <c r="L23" s="150">
        <v>12186.713771198354</v>
      </c>
      <c r="M23" s="150">
        <v>9.816521461429689</v>
      </c>
      <c r="N23" s="150">
        <v>786.70070588438875</v>
      </c>
      <c r="O23" s="150">
        <v>292.19320517054155</v>
      </c>
    </row>
    <row r="24" spans="1:15">
      <c r="A24" s="149" t="s">
        <v>377</v>
      </c>
      <c r="B24" s="150">
        <v>531.05560418388313</v>
      </c>
      <c r="C24" s="151">
        <v>2.3364648313543079E-2</v>
      </c>
      <c r="D24" s="150">
        <v>19.979913508445144</v>
      </c>
      <c r="E24" s="152">
        <v>0.37545647929218751</v>
      </c>
      <c r="F24" s="152">
        <v>1.2235625453017063</v>
      </c>
      <c r="G24" s="153">
        <v>0.34970903660631175</v>
      </c>
      <c r="H24" s="150">
        <v>11.651541851489602</v>
      </c>
      <c r="I24" s="150">
        <v>49.581955147783553</v>
      </c>
      <c r="J24" s="150">
        <v>93.69760608327185</v>
      </c>
      <c r="K24" s="150">
        <v>174.57997854024273</v>
      </c>
      <c r="L24" s="150">
        <v>10927.073765357884</v>
      </c>
      <c r="M24" s="150">
        <v>3.4789644475767716</v>
      </c>
      <c r="N24" s="150">
        <v>283.91891637041755</v>
      </c>
      <c r="O24" s="150">
        <v>149.08897487548293</v>
      </c>
    </row>
    <row r="25" spans="1:15">
      <c r="A25" s="149" t="s">
        <v>376</v>
      </c>
      <c r="B25" s="150">
        <v>115.39190845800701</v>
      </c>
      <c r="C25" s="151">
        <v>1.3854860572477453E-2</v>
      </c>
      <c r="D25" s="150">
        <v>6.6069425708430627</v>
      </c>
      <c r="E25" s="152">
        <v>9.4516833432509606E-2</v>
      </c>
      <c r="F25" s="152">
        <v>0.2484230056433015</v>
      </c>
      <c r="G25" s="153">
        <v>0.16874374628442199</v>
      </c>
      <c r="H25" s="150">
        <v>2.3554012071869752</v>
      </c>
      <c r="I25" s="150">
        <v>10.587066685243006</v>
      </c>
      <c r="J25" s="150">
        <v>20.216122175468506</v>
      </c>
      <c r="K25" s="150">
        <v>40.849141065588832</v>
      </c>
      <c r="L25" s="150">
        <v>10396.552929615995</v>
      </c>
      <c r="M25" s="150">
        <v>0.58916302544555199</v>
      </c>
      <c r="N25" s="150">
        <v>57.364725369574572</v>
      </c>
      <c r="O25" s="150">
        <v>23.623368619369938</v>
      </c>
    </row>
    <row r="26" spans="1:15">
      <c r="A26" s="149" t="s">
        <v>375</v>
      </c>
      <c r="B26" s="150">
        <v>447.64054234779576</v>
      </c>
      <c r="C26" s="151">
        <v>9.6025436436709671E-3</v>
      </c>
      <c r="D26" s="150">
        <v>19.513492037141514</v>
      </c>
      <c r="E26" s="152">
        <v>0.35374234710532237</v>
      </c>
      <c r="F26" s="152">
        <v>0.77479793721938728</v>
      </c>
      <c r="G26" s="153">
        <v>0.3170415937221972</v>
      </c>
      <c r="H26" s="150">
        <v>9.2199876309591478</v>
      </c>
      <c r="I26" s="150">
        <v>38.252810367286251</v>
      </c>
      <c r="J26" s="150">
        <v>79.031411547146064</v>
      </c>
      <c r="K26" s="150">
        <v>184.67523585818412</v>
      </c>
      <c r="L26" s="150">
        <v>11848.94406183691</v>
      </c>
      <c r="M26" s="150">
        <v>8.1905564213455904</v>
      </c>
      <c r="N26" s="150">
        <v>662.51701760386766</v>
      </c>
      <c r="O26" s="150">
        <v>277.60721453057948</v>
      </c>
    </row>
    <row r="27" spans="1:15">
      <c r="A27" s="149" t="s">
        <v>389</v>
      </c>
      <c r="B27" s="150">
        <v>425.69325731254793</v>
      </c>
      <c r="C27" s="151">
        <v>2.2010338338721999E-2</v>
      </c>
      <c r="D27" s="150">
        <v>17.834326034122437</v>
      </c>
      <c r="E27" s="152">
        <v>0.30631191430688132</v>
      </c>
      <c r="F27" s="152">
        <v>0.81749731142628013</v>
      </c>
      <c r="G27" s="153">
        <v>0.25773716341865205</v>
      </c>
      <c r="H27" s="150">
        <v>8.2972044621274019</v>
      </c>
      <c r="I27" s="150">
        <v>39.591722994003106</v>
      </c>
      <c r="J27" s="150">
        <v>76.737179635302326</v>
      </c>
      <c r="K27" s="150">
        <v>151.11589031511718</v>
      </c>
      <c r="L27" s="150">
        <v>10760.498862653199</v>
      </c>
      <c r="M27" s="150">
        <v>4.285025058865628</v>
      </c>
      <c r="N27" s="150">
        <v>368.14053882837248</v>
      </c>
      <c r="O27" s="150">
        <v>153.59878180499021</v>
      </c>
    </row>
    <row r="28" spans="1:15">
      <c r="A28" s="149" t="s">
        <v>374</v>
      </c>
      <c r="B28" s="150">
        <v>158.72944618470621</v>
      </c>
      <c r="C28" s="151">
        <v>1.0738413701166203</v>
      </c>
      <c r="D28" s="150">
        <v>11.585949582210038</v>
      </c>
      <c r="E28" s="152">
        <v>1.254945375127716</v>
      </c>
      <c r="F28" s="152">
        <v>0.63252821083331867</v>
      </c>
      <c r="G28" s="153">
        <v>0.7519722685557706</v>
      </c>
      <c r="H28" s="150">
        <v>4.4408919538977445</v>
      </c>
      <c r="I28" s="150">
        <v>15.590991319861306</v>
      </c>
      <c r="J28" s="150">
        <v>26.44198383223749</v>
      </c>
      <c r="K28" s="150">
        <v>54.572760857680493</v>
      </c>
      <c r="L28" s="150">
        <v>9363.2696196298948</v>
      </c>
      <c r="M28" s="150">
        <v>0.75946953157525765</v>
      </c>
      <c r="N28" s="150">
        <v>78.037952754195103</v>
      </c>
      <c r="O28" s="150">
        <v>31.312675240661878</v>
      </c>
    </row>
    <row r="29" spans="1:15">
      <c r="A29" s="149" t="s">
        <v>373</v>
      </c>
      <c r="B29" s="150">
        <v>213.38716976972754</v>
      </c>
      <c r="C29" s="151">
        <v>1.2813836114721332E-2</v>
      </c>
      <c r="D29" s="150">
        <v>8.1285998589772639</v>
      </c>
      <c r="E29" s="152">
        <v>0.11189125328322466</v>
      </c>
      <c r="F29" s="152">
        <v>0.256014981532942</v>
      </c>
      <c r="G29" s="153">
        <v>0.13538142972969969</v>
      </c>
      <c r="H29" s="150">
        <v>3.6597479869474494</v>
      </c>
      <c r="I29" s="150">
        <v>16.663702615249242</v>
      </c>
      <c r="J29" s="150">
        <v>39.142507283933</v>
      </c>
      <c r="K29" s="150">
        <v>99.798095788032313</v>
      </c>
      <c r="L29" s="150">
        <v>12730.367501716588</v>
      </c>
      <c r="M29" s="150">
        <v>4.7175802315450266</v>
      </c>
      <c r="N29" s="150">
        <v>387.16833424600412</v>
      </c>
      <c r="O29" s="150">
        <v>104.01484794382709</v>
      </c>
    </row>
    <row r="30" spans="1:15">
      <c r="A30" s="149" t="s">
        <v>372</v>
      </c>
      <c r="B30" s="150">
        <v>427.5823595313729</v>
      </c>
      <c r="C30" s="151">
        <v>2.2592461271115805E-2</v>
      </c>
      <c r="D30" s="150">
        <v>16.103850038388238</v>
      </c>
      <c r="E30" s="152">
        <v>0.39729767673172534</v>
      </c>
      <c r="F30" s="152">
        <v>0.83590322663787442</v>
      </c>
      <c r="G30" s="153">
        <v>0.30278913633610993</v>
      </c>
      <c r="H30" s="150">
        <v>8.6168423178639522</v>
      </c>
      <c r="I30" s="150">
        <v>37.705042008886494</v>
      </c>
      <c r="J30" s="150">
        <v>76.346205966803751</v>
      </c>
      <c r="K30" s="150">
        <v>174.96374902843004</v>
      </c>
      <c r="L30" s="150">
        <v>11642.086461792353</v>
      </c>
      <c r="M30" s="150">
        <v>10.652447243553885</v>
      </c>
      <c r="N30" s="150">
        <v>866.0283498261324</v>
      </c>
      <c r="O30" s="150">
        <v>347.90849892486096</v>
      </c>
    </row>
    <row r="31" spans="1:15">
      <c r="A31" s="149" t="s">
        <v>371</v>
      </c>
      <c r="B31" s="150">
        <v>523.58707499284128</v>
      </c>
      <c r="C31" s="151">
        <v>1.0424088238685658E-2</v>
      </c>
      <c r="D31" s="150">
        <v>21.376929479893374</v>
      </c>
      <c r="E31" s="152">
        <v>0.24889325468535556</v>
      </c>
      <c r="F31" s="152">
        <v>0.97459135730382895</v>
      </c>
      <c r="G31" s="153">
        <v>0.20191075131884922</v>
      </c>
      <c r="H31" s="150">
        <v>10.656023184291461</v>
      </c>
      <c r="I31" s="150">
        <v>48.110479346426722</v>
      </c>
      <c r="J31" s="150">
        <v>94.56198179583501</v>
      </c>
      <c r="K31" s="150">
        <v>182.54275734312526</v>
      </c>
      <c r="L31" s="150">
        <v>11777.356754451379</v>
      </c>
      <c r="M31" s="150">
        <v>5.2976859469497599</v>
      </c>
      <c r="N31" s="150">
        <v>439.3649335310929</v>
      </c>
      <c r="O31" s="150">
        <v>191.78653521815016</v>
      </c>
    </row>
    <row r="32" spans="1:15">
      <c r="A32" s="149" t="s">
        <v>387</v>
      </c>
      <c r="B32" s="150">
        <v>506.51667188367463</v>
      </c>
      <c r="C32" s="151">
        <v>2.3075857462053772E-2</v>
      </c>
      <c r="D32" s="150">
        <v>20.066917842427284</v>
      </c>
      <c r="E32" s="152">
        <v>0.39180534840719117</v>
      </c>
      <c r="F32" s="152">
        <v>0.91946454275123701</v>
      </c>
      <c r="G32" s="153">
        <v>0.28217857521447082</v>
      </c>
      <c r="H32" s="150">
        <v>9.5517021699957017</v>
      </c>
      <c r="I32" s="150">
        <v>45.543439717052166</v>
      </c>
      <c r="J32" s="150">
        <v>89.888243695284118</v>
      </c>
      <c r="K32" s="150">
        <v>183.70579497988967</v>
      </c>
      <c r="L32" s="150">
        <v>12147.644792665058</v>
      </c>
      <c r="M32" s="150">
        <v>5.763464462507133</v>
      </c>
      <c r="N32" s="150">
        <v>462.08698743325061</v>
      </c>
      <c r="O32" s="150">
        <v>192.81681119166862</v>
      </c>
    </row>
    <row r="33" spans="1:15">
      <c r="A33" s="149" t="s">
        <v>385</v>
      </c>
      <c r="B33" s="150">
        <v>653.62349586878281</v>
      </c>
      <c r="C33" s="151">
        <v>0.39766827172118246</v>
      </c>
      <c r="D33" s="150">
        <v>14.857435832827941</v>
      </c>
      <c r="E33" s="152">
        <v>0.53514020089089331</v>
      </c>
      <c r="F33" s="152">
        <v>0.90001429754047124</v>
      </c>
      <c r="G33" s="153">
        <v>0.38129744520883435</v>
      </c>
      <c r="H33" s="150">
        <v>11.040797125828819</v>
      </c>
      <c r="I33" s="150">
        <v>53.361292668414762</v>
      </c>
      <c r="J33" s="150">
        <v>117.90378005081547</v>
      </c>
      <c r="K33" s="150">
        <v>295.06927565609112</v>
      </c>
      <c r="L33" s="150">
        <v>14471.131115808064</v>
      </c>
      <c r="M33" s="150">
        <v>17.367348986699589</v>
      </c>
      <c r="N33" s="150">
        <v>1330.7590848787697</v>
      </c>
      <c r="O33" s="150">
        <v>239.83961322265591</v>
      </c>
    </row>
    <row r="34" spans="1:15">
      <c r="A34" s="149" t="s">
        <v>384</v>
      </c>
      <c r="B34" s="150">
        <v>137.87552246006999</v>
      </c>
      <c r="C34" s="151">
        <v>1.0261956148946323E-2</v>
      </c>
      <c r="D34" s="150">
        <v>8.3024745685858257</v>
      </c>
      <c r="E34" s="152">
        <v>0.14701324126579096</v>
      </c>
      <c r="F34" s="152">
        <v>0.3877160567609893</v>
      </c>
      <c r="G34" s="153">
        <v>0.20102906598358145</v>
      </c>
      <c r="H34" s="150">
        <v>2.6396375398711291</v>
      </c>
      <c r="I34" s="150">
        <v>12.712502022934331</v>
      </c>
      <c r="J34" s="150">
        <v>23.234113980713371</v>
      </c>
      <c r="K34" s="150">
        <v>52.440361129656026</v>
      </c>
      <c r="L34" s="150">
        <v>11239.297134658531</v>
      </c>
      <c r="M34" s="150">
        <v>0.56790991260202228</v>
      </c>
      <c r="N34" s="150">
        <v>47.418970568141226</v>
      </c>
      <c r="O34" s="150">
        <v>19.046880460964491</v>
      </c>
    </row>
    <row r="36" spans="1:15">
      <c r="A36" s="149" t="s">
        <v>354</v>
      </c>
      <c r="B36" s="150">
        <v>358.35405432099083</v>
      </c>
      <c r="C36" s="151">
        <v>1.0019994269958516E-2</v>
      </c>
      <c r="D36" s="150">
        <v>28.092042132711537</v>
      </c>
      <c r="E36" s="152">
        <v>0.2870937692015974</v>
      </c>
      <c r="F36" s="152">
        <v>0.8726457994569552</v>
      </c>
      <c r="G36" s="153">
        <v>0.39919467711016354</v>
      </c>
      <c r="H36" s="150">
        <v>7.9766047742994948</v>
      </c>
      <c r="I36" s="150">
        <v>33.445165654492563</v>
      </c>
      <c r="J36" s="150">
        <v>65.490196672492786</v>
      </c>
      <c r="K36" s="150">
        <v>135.57669465233801</v>
      </c>
      <c r="L36" s="150">
        <v>10599.526489364998</v>
      </c>
      <c r="M36" s="150">
        <v>2.4495709542926924</v>
      </c>
      <c r="N36" s="150">
        <v>236.76615736507782</v>
      </c>
      <c r="O36" s="150">
        <v>145.78864356662146</v>
      </c>
    </row>
    <row r="37" spans="1:15">
      <c r="A37" s="149" t="s">
        <v>352</v>
      </c>
      <c r="B37" s="150">
        <v>866.50231785260576</v>
      </c>
      <c r="C37" s="151">
        <v>1.9829215026123996E-2</v>
      </c>
      <c r="D37" s="150">
        <v>12.314221960796734</v>
      </c>
      <c r="E37" s="152">
        <v>1.2377519518037248</v>
      </c>
      <c r="F37" s="152">
        <v>2.7745246302580697</v>
      </c>
      <c r="G37" s="153">
        <v>1.5887135498978753</v>
      </c>
      <c r="H37" s="150">
        <v>23.392320568868094</v>
      </c>
      <c r="I37" s="150">
        <v>82.745122942937925</v>
      </c>
      <c r="J37" s="150">
        <v>148.02441025016878</v>
      </c>
      <c r="K37" s="150">
        <v>246.9158362435403</v>
      </c>
      <c r="L37" s="150">
        <v>7916.9957943314894</v>
      </c>
      <c r="M37" s="150">
        <v>0.93045131021046446</v>
      </c>
      <c r="N37" s="150">
        <v>81.888716026254627</v>
      </c>
      <c r="O37" s="150">
        <v>31.732855868322336</v>
      </c>
    </row>
    <row r="38" spans="1:15">
      <c r="A38" s="149" t="s">
        <v>349</v>
      </c>
      <c r="B38" s="150">
        <v>580.51992115484586</v>
      </c>
      <c r="C38" s="151">
        <v>1.577406530278784E-2</v>
      </c>
      <c r="D38" s="150">
        <v>17.215526566695505</v>
      </c>
      <c r="E38" s="152">
        <v>0.1936971109135423</v>
      </c>
      <c r="F38" s="152">
        <v>0.7138218895794195</v>
      </c>
      <c r="G38" s="153">
        <v>0.41664250545698284</v>
      </c>
      <c r="H38" s="150">
        <v>11.21640297943058</v>
      </c>
      <c r="I38" s="150">
        <v>52.565076898949606</v>
      </c>
      <c r="J38" s="150">
        <v>104.41246011554915</v>
      </c>
      <c r="K38" s="150">
        <v>209.32248767062185</v>
      </c>
      <c r="L38" s="150">
        <v>11718.449505062077</v>
      </c>
      <c r="M38" s="150">
        <v>5.2383014455890624</v>
      </c>
      <c r="N38" s="150">
        <v>481.70955026399554</v>
      </c>
      <c r="O38" s="150">
        <v>167.62383605809569</v>
      </c>
    </row>
    <row r="39" spans="1:15">
      <c r="A39" s="149" t="s">
        <v>350</v>
      </c>
      <c r="B39" s="150">
        <v>1457.5689255188233</v>
      </c>
      <c r="C39" s="151">
        <v>3.2125965529024844E-2</v>
      </c>
      <c r="D39" s="150">
        <v>7.2422510533885731</v>
      </c>
      <c r="E39" s="152">
        <v>0.5040702061797494</v>
      </c>
      <c r="F39" s="152">
        <v>1.8721006856065872</v>
      </c>
      <c r="G39" s="153">
        <v>0.38656050151774574</v>
      </c>
      <c r="H39" s="150">
        <v>23.437335631924292</v>
      </c>
      <c r="I39" s="150">
        <v>126.96079938301487</v>
      </c>
      <c r="J39" s="150">
        <v>281.37221094124902</v>
      </c>
      <c r="K39" s="150">
        <v>545.70630851666328</v>
      </c>
      <c r="L39" s="150">
        <v>11455.502595429558</v>
      </c>
      <c r="M39" s="150">
        <v>4.0960912879811779</v>
      </c>
      <c r="N39" s="150">
        <v>395.4239331303063</v>
      </c>
      <c r="O39" s="150">
        <v>111.81545970827891</v>
      </c>
    </row>
    <row r="40" spans="1:15">
      <c r="A40" s="149" t="s">
        <v>348</v>
      </c>
      <c r="B40" s="150">
        <v>241.03071984391534</v>
      </c>
      <c r="C40" s="151">
        <v>1.7948641164687387E-2</v>
      </c>
      <c r="D40" s="150">
        <v>9.9347883483401738</v>
      </c>
      <c r="E40" s="152">
        <v>0.27287587225621535</v>
      </c>
      <c r="F40" s="152">
        <v>0.64365214821464201</v>
      </c>
      <c r="G40" s="153">
        <v>0.4311869291668351</v>
      </c>
      <c r="H40" s="150">
        <v>5.9814355455667743</v>
      </c>
      <c r="I40" s="150">
        <v>23.259500767774476</v>
      </c>
      <c r="J40" s="150">
        <v>40.576791566744895</v>
      </c>
      <c r="K40" s="150">
        <v>81.661439224780167</v>
      </c>
      <c r="L40" s="150">
        <v>10708.906680721106</v>
      </c>
      <c r="M40" s="150">
        <v>0.51694139981844967</v>
      </c>
      <c r="N40" s="150">
        <v>48.28197359708409</v>
      </c>
      <c r="O40" s="150">
        <v>23.869515792986252</v>
      </c>
    </row>
    <row r="42" spans="1:15">
      <c r="A42" s="149" t="s">
        <v>412</v>
      </c>
      <c r="B42" s="150">
        <v>66.168046216284779</v>
      </c>
      <c r="C42" s="151">
        <v>1.4428963880728108E-2</v>
      </c>
      <c r="D42" s="150">
        <v>2.3396296796620386</v>
      </c>
      <c r="E42" s="152">
        <v>0.7199694534380201</v>
      </c>
      <c r="F42" s="152">
        <v>1.8902173501373998</v>
      </c>
      <c r="G42" s="153">
        <v>0.11614907761845926</v>
      </c>
      <c r="H42" s="150">
        <v>13.163935520580688</v>
      </c>
      <c r="I42" s="150">
        <v>13.480226778354341</v>
      </c>
      <c r="J42" s="150">
        <v>5.8436775055657497</v>
      </c>
      <c r="K42" s="150">
        <v>3.2028200392849095</v>
      </c>
      <c r="L42" s="150">
        <v>11021.97131887919</v>
      </c>
      <c r="M42" s="150">
        <v>1.2664176711396491</v>
      </c>
      <c r="N42" s="150">
        <v>104.71756525959424</v>
      </c>
      <c r="O42" s="150">
        <v>30.297966877587776</v>
      </c>
    </row>
    <row r="43" spans="1:15">
      <c r="A43" s="149" t="s">
        <v>410</v>
      </c>
      <c r="B43" s="150">
        <v>130.34799206013324</v>
      </c>
      <c r="C43" s="151">
        <v>0.57764936077687346</v>
      </c>
      <c r="D43" s="150">
        <v>2.930642061195174</v>
      </c>
      <c r="E43" s="152">
        <v>0.91298950287238745</v>
      </c>
      <c r="F43" s="152">
        <v>1.2232662990350982</v>
      </c>
      <c r="G43" s="153">
        <v>0.31723577540176917</v>
      </c>
      <c r="H43" s="150">
        <v>20.849751774447608</v>
      </c>
      <c r="I43" s="150">
        <v>25.860150011421258</v>
      </c>
      <c r="J43" s="150">
        <v>13.503511619951936</v>
      </c>
      <c r="K43" s="150">
        <v>12.005264681345105</v>
      </c>
      <c r="L43" s="150">
        <v>13434.061720407934</v>
      </c>
      <c r="M43" s="150">
        <v>2.683985752926358</v>
      </c>
      <c r="N43" s="150">
        <v>206.95761113589271</v>
      </c>
      <c r="O43" s="150">
        <v>45.083570224063152</v>
      </c>
    </row>
    <row r="44" spans="1:15">
      <c r="A44" s="149" t="s">
        <v>408</v>
      </c>
      <c r="B44" s="150">
        <v>101.01371451222359</v>
      </c>
      <c r="C44" s="151">
        <v>1.2611089257346525E-2</v>
      </c>
      <c r="D44" s="150">
        <v>0.76413817038163323</v>
      </c>
      <c r="E44" s="152">
        <v>0.29824398091531579</v>
      </c>
      <c r="F44" s="152">
        <v>1.5020941844417508</v>
      </c>
      <c r="G44" s="153">
        <v>0.21836450296243787</v>
      </c>
      <c r="H44" s="150">
        <v>15.361891892943893</v>
      </c>
      <c r="I44" s="150">
        <v>22.386982548118734</v>
      </c>
      <c r="J44" s="150">
        <v>7.7879479636269977</v>
      </c>
      <c r="K44" s="150">
        <v>5.5580374250567992</v>
      </c>
      <c r="L44" s="150">
        <v>13337.46450395803</v>
      </c>
      <c r="M44" s="150">
        <v>5.6315361748913828</v>
      </c>
      <c r="N44" s="150">
        <v>468.13002952496339</v>
      </c>
      <c r="O44" s="150">
        <v>7.1857695104050601</v>
      </c>
    </row>
    <row r="45" spans="1:15">
      <c r="A45" s="149" t="s">
        <v>407</v>
      </c>
      <c r="B45" s="150">
        <v>69.512045818873418</v>
      </c>
      <c r="C45" s="151">
        <v>6.3586274390337497E-2</v>
      </c>
      <c r="D45" s="150">
        <v>2.1813599148395104</v>
      </c>
      <c r="E45" s="152">
        <v>0.52053702947404334</v>
      </c>
      <c r="F45" s="152">
        <v>1.6970546208342208</v>
      </c>
      <c r="G45" s="153">
        <v>0.24199431824690376</v>
      </c>
      <c r="H45" s="150">
        <v>11.152655934165812</v>
      </c>
      <c r="I45" s="150">
        <v>13.029473463996407</v>
      </c>
      <c r="J45" s="150">
        <v>7.9625049923331312</v>
      </c>
      <c r="K45" s="150">
        <v>8.0964483332245365</v>
      </c>
      <c r="L45" s="150">
        <v>11577.116570156895</v>
      </c>
      <c r="M45" s="150">
        <v>1.5678496449636528</v>
      </c>
      <c r="N45" s="150">
        <v>124.86603452017852</v>
      </c>
      <c r="O45" s="150">
        <v>31.758058304024125</v>
      </c>
    </row>
    <row r="46" spans="1:15">
      <c r="A46" s="149" t="s">
        <v>406</v>
      </c>
      <c r="B46" s="150">
        <v>346.86759724331074</v>
      </c>
      <c r="C46" s="151">
        <v>1.1406973407208429E-2</v>
      </c>
      <c r="D46" s="150">
        <v>2.3119078035879692</v>
      </c>
      <c r="E46" s="152">
        <v>1.2948836718810659</v>
      </c>
      <c r="F46" s="152">
        <v>7.0066628459507596</v>
      </c>
      <c r="G46" s="153">
        <v>0.95208878933301344</v>
      </c>
      <c r="H46" s="150">
        <v>58.561891445843685</v>
      </c>
      <c r="I46" s="150">
        <v>73.154729876975608</v>
      </c>
      <c r="J46" s="150">
        <v>33.439361377387421</v>
      </c>
      <c r="K46" s="150">
        <v>28.160510534935366</v>
      </c>
      <c r="L46" s="150">
        <v>14788.33793558369</v>
      </c>
      <c r="M46" s="150">
        <v>10.840025711935105</v>
      </c>
      <c r="N46" s="150">
        <v>867.17969941667093</v>
      </c>
      <c r="O46" s="150">
        <v>46.613734082097388</v>
      </c>
    </row>
    <row r="47" spans="1:15">
      <c r="A47" s="149" t="s">
        <v>405</v>
      </c>
      <c r="B47" s="150">
        <v>215.72573680243775</v>
      </c>
      <c r="C47" s="151">
        <v>1.5338642533620836E-2</v>
      </c>
      <c r="D47" s="150">
        <v>0.81231688163176374</v>
      </c>
      <c r="E47" s="152">
        <v>0.38865945544137909</v>
      </c>
      <c r="F47" s="152">
        <v>2.4022835513786287</v>
      </c>
      <c r="G47" s="153">
        <v>0.45723126292135202</v>
      </c>
      <c r="H47" s="150">
        <v>30.358901952692211</v>
      </c>
      <c r="I47" s="150">
        <v>46.472642431730122</v>
      </c>
      <c r="J47" s="150">
        <v>16.285504858082909</v>
      </c>
      <c r="K47" s="150">
        <v>11.94832120023211</v>
      </c>
      <c r="L47" s="150">
        <v>13087.972553562626</v>
      </c>
      <c r="M47" s="150">
        <v>6.6726424414802246</v>
      </c>
      <c r="N47" s="150">
        <v>545.25075243216259</v>
      </c>
      <c r="O47" s="150">
        <v>8.3420927790334307</v>
      </c>
    </row>
    <row r="48" spans="1:15">
      <c r="A48" s="149" t="s">
        <v>403</v>
      </c>
      <c r="B48" s="150">
        <v>105.93102131004208</v>
      </c>
      <c r="C48" s="151">
        <v>9.5600395774471762E-3</v>
      </c>
      <c r="D48" s="150">
        <v>1.5188661292822263</v>
      </c>
      <c r="E48" s="152">
        <v>0.49565590671478843</v>
      </c>
      <c r="F48" s="152">
        <v>1.763127823317949</v>
      </c>
      <c r="G48" s="153">
        <v>0.1388808351523276</v>
      </c>
      <c r="H48" s="150">
        <v>13.01620001771003</v>
      </c>
      <c r="I48" s="150">
        <v>18.599174603486379</v>
      </c>
      <c r="J48" s="150">
        <v>12.789234054272479</v>
      </c>
      <c r="K48" s="150">
        <v>11.463721914302928</v>
      </c>
      <c r="L48" s="150">
        <v>12831.740992130422</v>
      </c>
      <c r="M48" s="150">
        <v>2.4437519853463892</v>
      </c>
      <c r="N48" s="150">
        <v>201.08637844387013</v>
      </c>
      <c r="O48" s="150">
        <v>25.991643657481106</v>
      </c>
    </row>
    <row r="49" spans="1:15">
      <c r="A49" s="149" t="s">
        <v>401</v>
      </c>
      <c r="B49" s="150">
        <v>207.87902513111831</v>
      </c>
      <c r="C49" s="151">
        <v>1.8676110328525283E-2</v>
      </c>
      <c r="D49" s="150">
        <v>1.4568665153253699</v>
      </c>
      <c r="E49" s="152">
        <v>1.0574784523301659</v>
      </c>
      <c r="F49" s="152">
        <v>3.4623153397244408</v>
      </c>
      <c r="G49" s="153">
        <v>0.33708465050519332</v>
      </c>
      <c r="H49" s="150">
        <v>27.208710060107549</v>
      </c>
      <c r="I49" s="150">
        <v>38.917423527669463</v>
      </c>
      <c r="J49" s="150">
        <v>22.469988664315494</v>
      </c>
      <c r="K49" s="150">
        <v>21.516388151777178</v>
      </c>
      <c r="L49" s="150">
        <v>13199.410800458167</v>
      </c>
      <c r="M49" s="150">
        <v>2.4177568972757792</v>
      </c>
      <c r="N49" s="150">
        <v>207.77548324765405</v>
      </c>
      <c r="O49" s="150">
        <v>21.299393946762248</v>
      </c>
    </row>
    <row r="50" spans="1:15">
      <c r="A50" s="149" t="s">
        <v>400</v>
      </c>
      <c r="B50" s="150">
        <v>142.22306307312627</v>
      </c>
      <c r="C50" s="151">
        <v>1.7777933473646684E-2</v>
      </c>
      <c r="D50" s="150">
        <v>2.869027134489035</v>
      </c>
      <c r="E50" s="152">
        <v>1.3340772106107737</v>
      </c>
      <c r="F50" s="152">
        <v>4.7245559277267759</v>
      </c>
      <c r="G50" s="153">
        <v>0.40696148531426091</v>
      </c>
      <c r="H50" s="150">
        <v>31.458667298705713</v>
      </c>
      <c r="I50" s="150">
        <v>29.847076627424979</v>
      </c>
      <c r="J50" s="150">
        <v>13.145740884000823</v>
      </c>
      <c r="K50" s="150">
        <v>12.803690740477348</v>
      </c>
      <c r="L50" s="150">
        <v>12084.685623849353</v>
      </c>
      <c r="M50" s="150">
        <v>3.0148226604991635</v>
      </c>
      <c r="N50" s="150">
        <v>253.04934258206757</v>
      </c>
      <c r="O50" s="150">
        <v>58.069320411254616</v>
      </c>
    </row>
    <row r="51" spans="1:15">
      <c r="A51" s="149" t="s">
        <v>399</v>
      </c>
      <c r="B51" s="150">
        <v>114.41836433963091</v>
      </c>
      <c r="C51" s="151">
        <v>1.3448708000753016E-2</v>
      </c>
      <c r="D51" s="150">
        <v>0.85339045087711485</v>
      </c>
      <c r="E51" s="152">
        <v>0.24465624172640529</v>
      </c>
      <c r="F51" s="152">
        <v>1.400911668105312</v>
      </c>
      <c r="G51" s="153">
        <v>0.29009840008770316</v>
      </c>
      <c r="H51" s="150">
        <v>16.441860801905253</v>
      </c>
      <c r="I51" s="150">
        <v>24.851141574529379</v>
      </c>
      <c r="J51" s="150">
        <v>9.8890030583376873</v>
      </c>
      <c r="K51" s="150">
        <v>8.0904088799463416</v>
      </c>
      <c r="L51" s="150">
        <v>13778.047325457235</v>
      </c>
      <c r="M51" s="150">
        <v>5.9203422620846133</v>
      </c>
      <c r="N51" s="150">
        <v>476.99096738632443</v>
      </c>
      <c r="O51" s="150">
        <v>9.0033467867833625</v>
      </c>
    </row>
    <row r="52" spans="1:15">
      <c r="A52" s="149" t="s">
        <v>398</v>
      </c>
      <c r="B52" s="150">
        <v>303.65106799006566</v>
      </c>
      <c r="C52" s="151">
        <v>1.0922147855572956E-2</v>
      </c>
      <c r="D52" s="150">
        <v>2.0635681256445655</v>
      </c>
      <c r="E52" s="152">
        <v>1.2875342571659558</v>
      </c>
      <c r="F52" s="152">
        <v>6.4850465125337688</v>
      </c>
      <c r="G52" s="153">
        <v>0.80007382558201179</v>
      </c>
      <c r="H52" s="150">
        <v>59.637963686335624</v>
      </c>
      <c r="I52" s="150">
        <v>68.970207352122344</v>
      </c>
      <c r="J52" s="150">
        <v>26.945275958574005</v>
      </c>
      <c r="K52" s="150">
        <v>20.133114964751023</v>
      </c>
      <c r="L52" s="150">
        <v>13093.585554367552</v>
      </c>
      <c r="M52" s="150">
        <v>10.354701397484369</v>
      </c>
      <c r="N52" s="150">
        <v>869.07747064050272</v>
      </c>
      <c r="O52" s="150">
        <v>47.057533143983569</v>
      </c>
    </row>
    <row r="53" spans="1:15">
      <c r="A53" s="149" t="s">
        <v>397</v>
      </c>
      <c r="B53" s="150">
        <v>68.465892461790176</v>
      </c>
      <c r="C53" s="151">
        <v>1.3925976713322564E-2</v>
      </c>
      <c r="D53" s="150">
        <v>1.3122250930884463</v>
      </c>
      <c r="E53" s="152">
        <v>0.36734099893069605</v>
      </c>
      <c r="F53" s="152">
        <v>1.741941824828166</v>
      </c>
      <c r="G53" s="153">
        <v>0.14508798458997171</v>
      </c>
      <c r="H53" s="150">
        <v>12.393302470037241</v>
      </c>
      <c r="I53" s="150">
        <v>13.459533211070028</v>
      </c>
      <c r="J53" s="150">
        <v>6.0799671697850854</v>
      </c>
      <c r="K53" s="150">
        <v>5.2415511287985073</v>
      </c>
      <c r="L53" s="150">
        <v>11744.715276486995</v>
      </c>
      <c r="M53" s="150">
        <v>1.640471848848966</v>
      </c>
      <c r="N53" s="150">
        <v>142.49198712279863</v>
      </c>
      <c r="O53" s="150">
        <v>21.324906722855143</v>
      </c>
    </row>
    <row r="54" spans="1:15">
      <c r="A54" s="149" t="s">
        <v>396</v>
      </c>
      <c r="B54" s="150">
        <v>292.91182461301304</v>
      </c>
      <c r="C54" s="151">
        <v>2.9626468422004094E-2</v>
      </c>
      <c r="D54" s="150">
        <v>1.6733651747083294</v>
      </c>
      <c r="E54" s="152">
        <v>1.9464706754923662</v>
      </c>
      <c r="F54" s="152">
        <v>9.5560150390229666</v>
      </c>
      <c r="G54" s="153">
        <v>1.6112048597881579</v>
      </c>
      <c r="H54" s="150">
        <v>86.354290551486798</v>
      </c>
      <c r="I54" s="150">
        <v>82.627875246369896</v>
      </c>
      <c r="J54" s="150">
        <v>21.130123749883058</v>
      </c>
      <c r="K54" s="150">
        <v>10.975053179953449</v>
      </c>
      <c r="L54" s="150">
        <v>12817.863830459273</v>
      </c>
      <c r="M54" s="150">
        <v>11.563389706305474</v>
      </c>
      <c r="N54" s="150">
        <v>924.76964974071268</v>
      </c>
      <c r="O54" s="150">
        <v>20.385685208805803</v>
      </c>
    </row>
    <row r="55" spans="1:15">
      <c r="A55" s="149" t="s">
        <v>395</v>
      </c>
      <c r="B55" s="150">
        <v>240.32521534603964</v>
      </c>
      <c r="C55" s="151">
        <v>0.15508870392955554</v>
      </c>
      <c r="D55" s="150">
        <v>6.2120165904084654</v>
      </c>
      <c r="E55" s="152">
        <v>3.2401362092147972</v>
      </c>
      <c r="F55" s="152">
        <v>9.1245013479333021</v>
      </c>
      <c r="G55" s="153">
        <v>1.083833548729747</v>
      </c>
      <c r="H55" s="150">
        <v>54.938549108444498</v>
      </c>
      <c r="I55" s="150">
        <v>52.359173836678941</v>
      </c>
      <c r="J55" s="150">
        <v>23.459918861785813</v>
      </c>
      <c r="K55" s="150">
        <v>17.656991139926312</v>
      </c>
      <c r="L55" s="150">
        <v>11580.734841929894</v>
      </c>
      <c r="M55" s="150">
        <v>2.6198366327168867</v>
      </c>
      <c r="N55" s="150">
        <v>223.71910848659357</v>
      </c>
      <c r="O55" s="150">
        <v>143.56212517881781</v>
      </c>
    </row>
    <row r="56" spans="1:15">
      <c r="A56" s="149" t="s">
        <v>394</v>
      </c>
      <c r="B56" s="150">
        <v>205.47147905777868</v>
      </c>
      <c r="C56" s="151">
        <v>2.1039519045224338E-2</v>
      </c>
      <c r="D56" s="150">
        <v>1.361835139280573</v>
      </c>
      <c r="E56" s="152">
        <v>0.80376823407867481</v>
      </c>
      <c r="F56" s="152">
        <v>3.3413279964824159</v>
      </c>
      <c r="G56" s="153">
        <v>0.53102099158745275</v>
      </c>
      <c r="H56" s="150">
        <v>33.902146718698432</v>
      </c>
      <c r="I56" s="150">
        <v>43.157362417877998</v>
      </c>
      <c r="J56" s="150">
        <v>19.27784448555288</v>
      </c>
      <c r="K56" s="150">
        <v>15.364200468775953</v>
      </c>
      <c r="L56" s="150">
        <v>13702.359986441492</v>
      </c>
      <c r="M56" s="150">
        <v>6.9141133453446093</v>
      </c>
      <c r="N56" s="150">
        <v>550.08645920264416</v>
      </c>
      <c r="O56" s="150">
        <v>16.024877117360443</v>
      </c>
    </row>
    <row r="57" spans="1:15">
      <c r="A57" s="149" t="s">
        <v>393</v>
      </c>
      <c r="B57" s="150">
        <v>239.60655982378609</v>
      </c>
      <c r="C57" s="151">
        <v>2.3306609201032447E-2</v>
      </c>
      <c r="D57" s="150">
        <v>1.9148193826145923</v>
      </c>
      <c r="E57" s="152">
        <v>1.4564030215948927</v>
      </c>
      <c r="F57" s="152">
        <v>7.4385579156423072</v>
      </c>
      <c r="G57" s="153">
        <v>0.95623293065972648</v>
      </c>
      <c r="H57" s="150">
        <v>64.395169217980992</v>
      </c>
      <c r="I57" s="150">
        <v>62.519116504874653</v>
      </c>
      <c r="J57" s="150">
        <v>18.456436033101753</v>
      </c>
      <c r="K57" s="150">
        <v>10.436782416270267</v>
      </c>
      <c r="L57" s="150">
        <v>12859.782421501774</v>
      </c>
      <c r="M57" s="150">
        <v>8.1117413128799036</v>
      </c>
      <c r="N57" s="150">
        <v>682.49407421839703</v>
      </c>
      <c r="O57" s="150">
        <v>31.445951394596278</v>
      </c>
    </row>
    <row r="58" spans="1:15">
      <c r="A58" s="149" t="s">
        <v>413</v>
      </c>
      <c r="B58" s="150">
        <v>221.27527353987392</v>
      </c>
      <c r="C58" s="151">
        <v>1.6345623756273162E-2</v>
      </c>
      <c r="D58" s="150">
        <v>2.6320300843834477</v>
      </c>
      <c r="E58" s="152">
        <v>1.1875669684150909</v>
      </c>
      <c r="F58" s="152">
        <v>4.4799883856173652</v>
      </c>
      <c r="G58" s="153">
        <v>0.37957067434659691</v>
      </c>
      <c r="H58" s="150">
        <v>31.497597351763119</v>
      </c>
      <c r="I58" s="150">
        <v>40.469152444243072</v>
      </c>
      <c r="J58" s="150">
        <v>22.659133303259221</v>
      </c>
      <c r="K58" s="150">
        <v>22.242836300011273</v>
      </c>
      <c r="L58" s="150">
        <v>11465.669001072787</v>
      </c>
      <c r="M58" s="150">
        <v>2.600039228529675</v>
      </c>
      <c r="N58" s="150">
        <v>225.96456098942755</v>
      </c>
      <c r="O58" s="150">
        <v>54.382438443298248</v>
      </c>
    </row>
    <row r="60" spans="1:15">
      <c r="A60" s="12" t="s">
        <v>329</v>
      </c>
      <c r="B60" s="150">
        <v>324.50697522206474</v>
      </c>
      <c r="C60" s="151">
        <v>6.617300575649564E-3</v>
      </c>
      <c r="D60" s="150">
        <v>23.174564004117247</v>
      </c>
      <c r="E60" s="152">
        <v>1.1283090326949201</v>
      </c>
      <c r="F60" s="152">
        <v>1.5535862926687303</v>
      </c>
      <c r="G60" s="153">
        <v>0.23289751391421212</v>
      </c>
      <c r="H60" s="150">
        <v>9.5609592833599244</v>
      </c>
      <c r="I60" s="150">
        <v>28.26383889537599</v>
      </c>
      <c r="J60" s="150">
        <v>57.465393654243599</v>
      </c>
      <c r="K60" s="150">
        <v>137.68970174250535</v>
      </c>
      <c r="L60" s="150">
        <v>9215.8587217209224</v>
      </c>
      <c r="M60" s="150">
        <v>2.2755496601972438</v>
      </c>
      <c r="N60" s="150">
        <v>182.57409532534348</v>
      </c>
      <c r="O60" s="150">
        <v>173.57648831111567</v>
      </c>
    </row>
    <row r="61" spans="1:15">
      <c r="A61" s="12" t="s">
        <v>327</v>
      </c>
      <c r="B61" s="150">
        <v>349.79264721428586</v>
      </c>
      <c r="C61" s="151">
        <v>5.9614545314084007E-2</v>
      </c>
      <c r="D61" s="150">
        <v>30.35374856879384</v>
      </c>
      <c r="E61" s="152">
        <v>1.7613632835977631</v>
      </c>
      <c r="F61" s="152">
        <v>2.5562480687756159</v>
      </c>
      <c r="G61" s="153">
        <v>0.23232510843248289</v>
      </c>
      <c r="H61" s="150">
        <v>14.08268774401661</v>
      </c>
      <c r="I61" s="150">
        <v>37.54182437970497</v>
      </c>
      <c r="J61" s="150">
        <v>64.015043231937369</v>
      </c>
      <c r="K61" s="150">
        <v>131.22578693639213</v>
      </c>
      <c r="L61" s="150">
        <v>12268.611226064617</v>
      </c>
      <c r="M61" s="150">
        <v>1.0826791490478485</v>
      </c>
      <c r="N61" s="150">
        <v>79.494436461851123</v>
      </c>
      <c r="O61" s="150">
        <v>103.054841793641</v>
      </c>
    </row>
    <row r="62" spans="1:15">
      <c r="A62" s="12" t="s">
        <v>325</v>
      </c>
      <c r="B62" s="150">
        <v>352.31388718111873</v>
      </c>
      <c r="C62" s="151">
        <v>3.7592005971229366E-2</v>
      </c>
      <c r="D62" s="150">
        <v>14.760656602399324</v>
      </c>
      <c r="E62" s="152">
        <v>1.0208158283204163</v>
      </c>
      <c r="F62" s="152">
        <v>1.7725913536895161</v>
      </c>
      <c r="G62" s="153">
        <v>0.29224213643419827</v>
      </c>
      <c r="H62" s="150">
        <v>11.523769376501242</v>
      </c>
      <c r="I62" s="150">
        <v>37.903424125963951</v>
      </c>
      <c r="J62" s="150">
        <v>66.060976641548663</v>
      </c>
      <c r="K62" s="150">
        <v>123.0341990443432</v>
      </c>
      <c r="L62" s="150">
        <v>9395.997348998937</v>
      </c>
      <c r="M62" s="150">
        <v>0.4404012109512937</v>
      </c>
      <c r="N62" s="150">
        <v>33.499030793761577</v>
      </c>
      <c r="O62" s="150">
        <v>25.316121267385817</v>
      </c>
    </row>
    <row r="63" spans="1:15">
      <c r="A63" s="12" t="s">
        <v>324</v>
      </c>
      <c r="B63" s="150">
        <v>831.01557799942861</v>
      </c>
      <c r="C63" s="151">
        <v>0.27723016612842821</v>
      </c>
      <c r="D63" s="150">
        <v>34.493201260951764</v>
      </c>
      <c r="E63" s="152">
        <v>5.7887673491254992</v>
      </c>
      <c r="F63" s="152">
        <v>4.9964790206315381</v>
      </c>
      <c r="G63" s="153">
        <v>1.0516876192007665</v>
      </c>
      <c r="H63" s="150">
        <v>23.385712292677091</v>
      </c>
      <c r="I63" s="150">
        <v>77.156275169619803</v>
      </c>
      <c r="J63" s="150">
        <v>150.13025378750879</v>
      </c>
      <c r="K63" s="150">
        <v>301.49897219947104</v>
      </c>
      <c r="L63" s="150">
        <v>10567.788784422415</v>
      </c>
      <c r="M63" s="150">
        <v>3.3713409990598167</v>
      </c>
      <c r="N63" s="150">
        <v>265.98328043151344</v>
      </c>
      <c r="O63" s="150">
        <v>294.80760996514721</v>
      </c>
    </row>
    <row r="64" spans="1:15">
      <c r="A64" s="12" t="s">
        <v>323</v>
      </c>
      <c r="B64" s="150">
        <v>310.35519990342033</v>
      </c>
      <c r="C64" s="151">
        <v>3.8359369120976754E-2</v>
      </c>
      <c r="D64" s="150">
        <v>24.792260836004601</v>
      </c>
      <c r="E64" s="152">
        <v>0.38759206504229471</v>
      </c>
      <c r="F64" s="152">
        <v>0.84358840778076094</v>
      </c>
      <c r="G64" s="153">
        <v>0.13554893453534533</v>
      </c>
      <c r="H64" s="150">
        <v>5.6476933528311886</v>
      </c>
      <c r="I64" s="150">
        <v>23.56596529720046</v>
      </c>
      <c r="J64" s="150">
        <v>51.402702153386883</v>
      </c>
      <c r="K64" s="150">
        <v>114.96693860849209</v>
      </c>
      <c r="L64" s="150">
        <v>10600.076274209758</v>
      </c>
      <c r="M64" s="150">
        <v>1.6765580128993749</v>
      </c>
      <c r="N64" s="150">
        <v>122.44937274149693</v>
      </c>
      <c r="O64" s="150">
        <v>71.653701830292889</v>
      </c>
    </row>
    <row r="65" spans="1:15">
      <c r="A65" s="12" t="s">
        <v>322</v>
      </c>
      <c r="B65" s="150">
        <v>437.08155502803385</v>
      </c>
      <c r="C65" s="151">
        <v>1.9555530342491675E-2</v>
      </c>
      <c r="D65" s="150">
        <v>22.699156093402465</v>
      </c>
      <c r="E65" s="152">
        <v>0.58660619736018671</v>
      </c>
      <c r="F65" s="152">
        <v>1.0202617463333643</v>
      </c>
      <c r="G65" s="153">
        <v>0.11424959586308843</v>
      </c>
      <c r="H65" s="150">
        <v>8.7020079476242707</v>
      </c>
      <c r="I65" s="150">
        <v>37.029905106842186</v>
      </c>
      <c r="J65" s="150">
        <v>76.927084132287007</v>
      </c>
      <c r="K65" s="150">
        <v>157.98616168344245</v>
      </c>
      <c r="L65" s="150">
        <v>8816.2970747189283</v>
      </c>
      <c r="M65" s="150">
        <v>1.723871351247894</v>
      </c>
      <c r="N65" s="150">
        <v>113.05384505353658</v>
      </c>
      <c r="O65" s="150">
        <v>64.156646445799581</v>
      </c>
    </row>
    <row r="66" spans="1:15">
      <c r="A66" s="12"/>
      <c r="B66" s="150"/>
      <c r="C66" s="151"/>
      <c r="D66" s="150"/>
      <c r="E66" s="152"/>
      <c r="F66" s="152"/>
      <c r="G66" s="153"/>
      <c r="H66" s="150"/>
      <c r="I66" s="150"/>
      <c r="J66" s="150"/>
      <c r="K66" s="150"/>
      <c r="L66" s="150"/>
      <c r="M66" s="150"/>
      <c r="N66" s="150"/>
      <c r="O66" s="150"/>
    </row>
    <row r="67" spans="1:15">
      <c r="A67" s="12" t="s">
        <v>347</v>
      </c>
      <c r="B67" s="150">
        <v>955.1499680994458</v>
      </c>
      <c r="C67" s="151">
        <v>9.3465526823565362E-2</v>
      </c>
      <c r="D67" s="150">
        <v>188.60174230363654</v>
      </c>
      <c r="E67" s="152">
        <v>1.0540151906880189</v>
      </c>
      <c r="F67" s="152">
        <v>2.2684212942538315</v>
      </c>
      <c r="G67" s="153">
        <v>0.16136308065119184</v>
      </c>
      <c r="H67" s="150">
        <v>14.743966448742842</v>
      </c>
      <c r="I67" s="150">
        <v>83.004525639605305</v>
      </c>
      <c r="J67" s="150">
        <v>178.13605479788154</v>
      </c>
      <c r="K67" s="150">
        <v>358.68092284761804</v>
      </c>
      <c r="L67" s="150">
        <v>9788.7610295364866</v>
      </c>
      <c r="M67" s="150">
        <v>0.82714791058166492</v>
      </c>
      <c r="N67" s="150">
        <v>70.62433626674256</v>
      </c>
      <c r="O67" s="150">
        <v>123.78236487917891</v>
      </c>
    </row>
    <row r="68" spans="1:15">
      <c r="A68" s="12" t="s">
        <v>332</v>
      </c>
      <c r="B68" s="150">
        <v>1169.9097103277982</v>
      </c>
      <c r="C68" s="151">
        <v>6.0143583432044422E-2</v>
      </c>
      <c r="D68" s="150">
        <v>211.63751471395742</v>
      </c>
      <c r="E68" s="152">
        <v>1.0563619935855835</v>
      </c>
      <c r="F68" s="152">
        <v>2.0256965584867546</v>
      </c>
      <c r="G68" s="153">
        <v>0.29434978712194221</v>
      </c>
      <c r="H68" s="150">
        <v>15.735811602190642</v>
      </c>
      <c r="I68" s="150">
        <v>83.423702745587377</v>
      </c>
      <c r="J68" s="150">
        <v>224.82719651843652</v>
      </c>
      <c r="K68" s="150">
        <v>579.8110158582424</v>
      </c>
      <c r="L68" s="150">
        <v>11614.826254675152</v>
      </c>
      <c r="M68" s="150">
        <v>13.76516492833948</v>
      </c>
      <c r="N68" s="150">
        <v>982.7578585748505</v>
      </c>
      <c r="O68" s="150">
        <v>769.93454820234706</v>
      </c>
    </row>
    <row r="69" spans="1:15">
      <c r="A69" s="12" t="s">
        <v>331</v>
      </c>
      <c r="B69" s="150">
        <v>2485.1897797667075</v>
      </c>
      <c r="C69" s="151">
        <v>0.28078314493109002</v>
      </c>
      <c r="D69" s="150">
        <v>331.10411037294637</v>
      </c>
      <c r="E69" s="152">
        <v>9.3558931496547491</v>
      </c>
      <c r="F69" s="152">
        <v>11.191829767489203</v>
      </c>
      <c r="G69" s="153">
        <v>2.7321832262676633</v>
      </c>
      <c r="H69" s="150">
        <v>71.15971693406118</v>
      </c>
      <c r="I69" s="150">
        <v>240.42326938178087</v>
      </c>
      <c r="J69" s="150">
        <v>487.39069171051392</v>
      </c>
      <c r="K69" s="150">
        <v>1021.1916917730734</v>
      </c>
      <c r="L69" s="150">
        <v>10808.265959589593</v>
      </c>
      <c r="M69" s="150">
        <v>9.0213350470386597</v>
      </c>
      <c r="N69" s="150">
        <v>451.36273107262417</v>
      </c>
      <c r="O69" s="150">
        <v>629.53470639449608</v>
      </c>
    </row>
    <row r="70" spans="1:15">
      <c r="A70" s="12" t="s">
        <v>345</v>
      </c>
      <c r="B70" s="150">
        <v>956.40422870821078</v>
      </c>
      <c r="C70" s="151">
        <v>7.2146968299739017E-2</v>
      </c>
      <c r="D70" s="150">
        <v>199.30442778753994</v>
      </c>
      <c r="E70" s="152">
        <v>1.4238083867405984</v>
      </c>
      <c r="F70" s="152">
        <v>2.1369553471296876</v>
      </c>
      <c r="G70" s="153">
        <v>0.18967743763444728</v>
      </c>
      <c r="H70" s="150">
        <v>17.360293171534526</v>
      </c>
      <c r="I70" s="150">
        <v>77.4229693629579</v>
      </c>
      <c r="J70" s="150">
        <v>174.13885331150448</v>
      </c>
      <c r="K70" s="150">
        <v>373.56309728330859</v>
      </c>
      <c r="L70" s="150">
        <v>10265.126898154942</v>
      </c>
      <c r="M70" s="150">
        <v>0.96464746195778495</v>
      </c>
      <c r="N70" s="150">
        <v>75.136234862431692</v>
      </c>
      <c r="O70" s="150">
        <v>211.57605564819193</v>
      </c>
    </row>
    <row r="71" spans="1:15">
      <c r="A71" s="12" t="s">
        <v>343</v>
      </c>
      <c r="B71" s="150">
        <v>940.21983196536746</v>
      </c>
      <c r="C71" s="151">
        <v>0.21445214850989291</v>
      </c>
      <c r="D71" s="150">
        <v>177.04487432777654</v>
      </c>
      <c r="E71" s="152">
        <v>1.8679955352553124</v>
      </c>
      <c r="F71" s="152">
        <v>2.3221904719503388</v>
      </c>
      <c r="G71" s="153">
        <v>0.46095192906043503</v>
      </c>
      <c r="H71" s="150">
        <v>17.956410753975362</v>
      </c>
      <c r="I71" s="150">
        <v>77.983532335133518</v>
      </c>
      <c r="J71" s="150">
        <v>177.24857888556085</v>
      </c>
      <c r="K71" s="150">
        <v>416.01997438831478</v>
      </c>
      <c r="L71" s="150">
        <v>10407.263178961608</v>
      </c>
      <c r="M71" s="150">
        <v>2.72759231603548</v>
      </c>
      <c r="N71" s="150">
        <v>168.13872716357167</v>
      </c>
      <c r="O71" s="150">
        <v>240.50176054811882</v>
      </c>
    </row>
    <row r="72" spans="1:15">
      <c r="A72" s="12" t="s">
        <v>341</v>
      </c>
      <c r="B72" s="150">
        <v>1034.4482465812387</v>
      </c>
      <c r="C72" s="151">
        <v>1.6879070314205515</v>
      </c>
      <c r="D72" s="150">
        <v>62.178629423984198</v>
      </c>
      <c r="E72" s="152">
        <v>1.8107280811137998</v>
      </c>
      <c r="F72" s="152">
        <v>2.4938151833082669</v>
      </c>
      <c r="G72" s="153">
        <v>0.10093749050758126</v>
      </c>
      <c r="H72" s="150">
        <v>17.277623759407696</v>
      </c>
      <c r="I72" s="150">
        <v>80.965204760882301</v>
      </c>
      <c r="J72" s="150">
        <v>193.56651710109068</v>
      </c>
      <c r="K72" s="150">
        <v>372.38447384784615</v>
      </c>
      <c r="L72" s="150">
        <v>9844.4427616020421</v>
      </c>
      <c r="M72" s="150">
        <v>0.32966042113581745</v>
      </c>
      <c r="N72" s="150">
        <v>22.733581769454187</v>
      </c>
      <c r="O72" s="150">
        <v>23.932873460048739</v>
      </c>
    </row>
    <row r="73" spans="1:15">
      <c r="A73" s="12" t="s">
        <v>340</v>
      </c>
      <c r="B73" s="150">
        <v>652.43570043337775</v>
      </c>
      <c r="C73" s="151">
        <v>6.2434793054662825E-2</v>
      </c>
      <c r="D73" s="150">
        <v>139.77738480578194</v>
      </c>
      <c r="E73" s="152">
        <v>0.72285560046971031</v>
      </c>
      <c r="F73" s="152">
        <v>0.81778153713784796</v>
      </c>
      <c r="G73" s="153">
        <v>0.17747916860381113</v>
      </c>
      <c r="H73" s="150">
        <v>9.4514992938666875</v>
      </c>
      <c r="I73" s="150">
        <v>47.285814773357117</v>
      </c>
      <c r="J73" s="150">
        <v>125.46227393089218</v>
      </c>
      <c r="K73" s="150">
        <v>342.49277921375841</v>
      </c>
      <c r="L73" s="150">
        <v>11021.772386879053</v>
      </c>
      <c r="M73" s="150">
        <v>7.3279487191712125</v>
      </c>
      <c r="N73" s="150">
        <v>594.8029070210016</v>
      </c>
      <c r="O73" s="150">
        <v>317.8939604236794</v>
      </c>
    </row>
    <row r="74" spans="1:15">
      <c r="A74" s="12" t="s">
        <v>339</v>
      </c>
      <c r="B74" s="150">
        <v>555.79576274181341</v>
      </c>
      <c r="C74" s="151">
        <v>0.62702903621626049</v>
      </c>
      <c r="D74" s="150">
        <v>97.900553144610882</v>
      </c>
      <c r="E74" s="152">
        <v>0.98994507631757622</v>
      </c>
      <c r="F74" s="152">
        <v>1.1517085596046088</v>
      </c>
      <c r="G74" s="153">
        <v>0.11263176601308629</v>
      </c>
      <c r="H74" s="150">
        <v>8.1453009455048431</v>
      </c>
      <c r="I74" s="150">
        <v>40.762695662460565</v>
      </c>
      <c r="J74" s="150">
        <v>106.83049568366054</v>
      </c>
      <c r="K74" s="150">
        <v>247.93698822548922</v>
      </c>
      <c r="L74" s="150">
        <v>10049.605851307342</v>
      </c>
      <c r="M74" s="150">
        <v>2.6490434766541271</v>
      </c>
      <c r="N74" s="150">
        <v>178.92674013337881</v>
      </c>
      <c r="O74" s="150">
        <v>64.597666201242234</v>
      </c>
    </row>
    <row r="75" spans="1:15">
      <c r="A75" s="12" t="s">
        <v>337</v>
      </c>
      <c r="B75" s="150">
        <v>1060.2435340389554</v>
      </c>
      <c r="C75" s="151">
        <v>7.888881784955197E-2</v>
      </c>
      <c r="D75" s="150">
        <v>59.150279472289064</v>
      </c>
      <c r="E75" s="152">
        <v>1.0756471127577751</v>
      </c>
      <c r="F75" s="152">
        <v>2.0673876847295518</v>
      </c>
      <c r="G75" s="153">
        <v>8.3123009580827245E-2</v>
      </c>
      <c r="H75" s="150">
        <v>18.911625482166656</v>
      </c>
      <c r="I75" s="150">
        <v>89.188208387284163</v>
      </c>
      <c r="J75" s="150">
        <v>198.59668035377862</v>
      </c>
      <c r="K75" s="150">
        <v>396.40014540716209</v>
      </c>
      <c r="L75" s="150">
        <v>10133.669488362222</v>
      </c>
      <c r="M75" s="150">
        <v>0.48924283333182017</v>
      </c>
      <c r="N75" s="150">
        <v>28.650293988810549</v>
      </c>
      <c r="O75" s="150">
        <v>36.491716985571294</v>
      </c>
    </row>
    <row r="76" spans="1:15">
      <c r="A76" s="12" t="s">
        <v>335</v>
      </c>
      <c r="B76" s="150">
        <v>805.97858299859513</v>
      </c>
      <c r="C76" s="151">
        <v>8.8420666107275572E-2</v>
      </c>
      <c r="D76" s="150">
        <v>123.53969697262777</v>
      </c>
      <c r="E76" s="152">
        <v>0.84832246651724397</v>
      </c>
      <c r="F76" s="152">
        <v>1.4418841777122686</v>
      </c>
      <c r="G76" s="153">
        <v>0.16343459644028055</v>
      </c>
      <c r="H76" s="150">
        <v>12.181278942513162</v>
      </c>
      <c r="I76" s="150">
        <v>61.932620884636158</v>
      </c>
      <c r="J76" s="150">
        <v>146.30237179617541</v>
      </c>
      <c r="K76" s="150">
        <v>334.75559385704616</v>
      </c>
      <c r="L76" s="150">
        <v>9957.8180491848107</v>
      </c>
      <c r="M76" s="150">
        <v>3.8336347141553979</v>
      </c>
      <c r="N76" s="150">
        <v>286.14986506354245</v>
      </c>
      <c r="O76" s="150">
        <v>238.27255318439813</v>
      </c>
    </row>
    <row r="77" spans="1:15">
      <c r="A77" s="12" t="s">
        <v>333</v>
      </c>
      <c r="B77" s="150">
        <v>703.49056015820679</v>
      </c>
      <c r="C77" s="151">
        <v>0.13596060346057079</v>
      </c>
      <c r="D77" s="150">
        <v>137.715674935257</v>
      </c>
      <c r="E77" s="152">
        <v>0.7190868354627532</v>
      </c>
      <c r="F77" s="152">
        <v>1.5354090911235074</v>
      </c>
      <c r="G77" s="153">
        <v>0.14509240477031324</v>
      </c>
      <c r="H77" s="150">
        <v>11.203899406199703</v>
      </c>
      <c r="I77" s="150">
        <v>54.884438262049919</v>
      </c>
      <c r="J77" s="150">
        <v>124.21173064036272</v>
      </c>
      <c r="K77" s="150">
        <v>284.18999600435478</v>
      </c>
      <c r="L77" s="150">
        <v>10243.506410852719</v>
      </c>
      <c r="M77" s="150">
        <v>2.8522197976532184</v>
      </c>
      <c r="N77" s="150">
        <v>215.05642196509999</v>
      </c>
      <c r="O77" s="150">
        <v>81.372338595158553</v>
      </c>
    </row>
    <row r="79" spans="1:15" ht="15.75">
      <c r="A79" s="148" t="s">
        <v>3624</v>
      </c>
    </row>
    <row r="80" spans="1:15">
      <c r="A80" s="149" t="s">
        <v>3610</v>
      </c>
      <c r="B80" s="150">
        <v>1900.7525387351297</v>
      </c>
      <c r="C80" s="151">
        <v>1.8328795089488217E-2</v>
      </c>
      <c r="D80" s="150">
        <v>8.7885160754384213</v>
      </c>
      <c r="E80" s="152">
        <v>1.4004220562457965</v>
      </c>
      <c r="F80" s="152">
        <v>4.0376063942462128</v>
      </c>
      <c r="G80" s="153">
        <v>1.0627607004204458</v>
      </c>
      <c r="H80" s="150">
        <v>40.7130778566464</v>
      </c>
      <c r="I80" s="150">
        <v>180.27075779937397</v>
      </c>
      <c r="J80" s="150">
        <v>352.05550332638586</v>
      </c>
      <c r="K80" s="150">
        <v>645.49716070953093</v>
      </c>
      <c r="L80" s="150">
        <v>11073.554756542526</v>
      </c>
      <c r="M80" s="150">
        <v>11.537934598628203</v>
      </c>
      <c r="N80" s="150">
        <v>189.69407011849975</v>
      </c>
      <c r="O80" s="150">
        <v>125.61037225414937</v>
      </c>
    </row>
    <row r="81" spans="1:15">
      <c r="A81" s="149" t="s">
        <v>3609</v>
      </c>
      <c r="B81" s="150">
        <v>2106.7199608011338</v>
      </c>
      <c r="C81" s="151">
        <v>1.3216407499720133E-2</v>
      </c>
      <c r="D81" s="150">
        <v>8.2137232969380651</v>
      </c>
      <c r="E81" s="152">
        <v>1.8392916179652685</v>
      </c>
      <c r="F81" s="152">
        <v>4.7801302414402675</v>
      </c>
      <c r="G81" s="153">
        <v>1.3358386161688141</v>
      </c>
      <c r="H81" s="150">
        <v>43.63208164015191</v>
      </c>
      <c r="I81" s="150">
        <v>196.0731513544209</v>
      </c>
      <c r="J81" s="150">
        <v>387.85826144812239</v>
      </c>
      <c r="K81" s="150">
        <v>700.73824411861119</v>
      </c>
      <c r="L81" s="150">
        <v>10399.47494453599</v>
      </c>
      <c r="M81" s="150">
        <v>11.019208160135696</v>
      </c>
      <c r="N81" s="150">
        <v>181.482876471959</v>
      </c>
      <c r="O81" s="150">
        <v>124.14223199775616</v>
      </c>
    </row>
    <row r="82" spans="1:15">
      <c r="A82" s="149" t="s">
        <v>3608</v>
      </c>
      <c r="B82" s="150">
        <v>986.12062041696026</v>
      </c>
      <c r="C82" s="151">
        <v>1.0022319094615121E-2</v>
      </c>
      <c r="D82" s="150">
        <v>5.4439839300596065</v>
      </c>
      <c r="E82" s="152">
        <v>0.41706626660431595</v>
      </c>
      <c r="F82" s="152">
        <v>1.5595744814974082</v>
      </c>
      <c r="G82" s="153">
        <v>0.47208553427938349</v>
      </c>
      <c r="H82" s="150">
        <v>17.534822800252076</v>
      </c>
      <c r="I82" s="150">
        <v>90.621250227149432</v>
      </c>
      <c r="J82" s="150">
        <v>188.05272279349614</v>
      </c>
      <c r="K82" s="150">
        <v>357.20463730575887</v>
      </c>
      <c r="L82" s="150">
        <v>9355.1966966601449</v>
      </c>
      <c r="M82" s="150">
        <v>4.5463045325209803</v>
      </c>
      <c r="N82" s="150">
        <v>71.955519419005967</v>
      </c>
      <c r="O82" s="150">
        <v>32.909232749689004</v>
      </c>
    </row>
    <row r="83" spans="1:15">
      <c r="A83" s="149" t="s">
        <v>3607</v>
      </c>
      <c r="B83" s="150">
        <v>3572.9510061950459</v>
      </c>
      <c r="C83" s="151">
        <v>5.7685808029824821E-2</v>
      </c>
      <c r="D83" s="150">
        <v>11.36191895583579</v>
      </c>
      <c r="E83" s="152">
        <v>3.8599994534648809</v>
      </c>
      <c r="F83" s="152">
        <v>7.9084397363210703</v>
      </c>
      <c r="G83" s="153">
        <v>2.1507938512965405</v>
      </c>
      <c r="H83" s="150">
        <v>85.492432172436565</v>
      </c>
      <c r="I83" s="150">
        <v>364.3632698831604</v>
      </c>
      <c r="J83" s="150">
        <v>645.94940205319892</v>
      </c>
      <c r="K83" s="150">
        <v>1023.1343664360091</v>
      </c>
      <c r="L83" s="150">
        <v>9025.1544019626108</v>
      </c>
      <c r="M83" s="150">
        <v>13.365324373548784</v>
      </c>
      <c r="N83" s="150">
        <v>220.37109962264469</v>
      </c>
      <c r="O83" s="150">
        <v>182.92229302373951</v>
      </c>
    </row>
    <row r="84" spans="1:15">
      <c r="A84" s="149" t="s">
        <v>3606</v>
      </c>
      <c r="B84" s="150">
        <v>2082.6626352506682</v>
      </c>
      <c r="C84" s="151">
        <v>1.454820746617105E-2</v>
      </c>
      <c r="D84" s="150">
        <v>7.7809150182259428</v>
      </c>
      <c r="E84" s="152">
        <v>1.9187713627876792</v>
      </c>
      <c r="F84" s="152">
        <v>4.5525405446637972</v>
      </c>
      <c r="G84" s="153">
        <v>1.2787443939239629</v>
      </c>
      <c r="H84" s="150">
        <v>44.970572027675765</v>
      </c>
      <c r="I84" s="150">
        <v>189.31662645754676</v>
      </c>
      <c r="J84" s="150">
        <v>395.30526963496328</v>
      </c>
      <c r="K84" s="150">
        <v>729.1874350362898</v>
      </c>
      <c r="L84" s="150">
        <v>10484.90878428951</v>
      </c>
      <c r="M84" s="150">
        <v>12.732998850428478</v>
      </c>
      <c r="N84" s="150">
        <v>206.87809589691025</v>
      </c>
      <c r="O84" s="150">
        <v>134.51530337686393</v>
      </c>
    </row>
    <row r="85" spans="1:15">
      <c r="A85" s="149" t="s">
        <v>3605</v>
      </c>
      <c r="B85" s="150">
        <v>1569.3874482872225</v>
      </c>
      <c r="C85" s="151">
        <v>3.2514910561174185E-2</v>
      </c>
      <c r="D85" s="150">
        <v>7.4263348126416897</v>
      </c>
      <c r="E85" s="152">
        <v>1.3562360878428166</v>
      </c>
      <c r="F85" s="152">
        <v>3.6943474713236553</v>
      </c>
      <c r="G85" s="153">
        <v>1.2596036929364367</v>
      </c>
      <c r="H85" s="150">
        <v>36.812492550479703</v>
      </c>
      <c r="I85" s="150">
        <v>156.99128868192167</v>
      </c>
      <c r="J85" s="150">
        <v>287.35372870894491</v>
      </c>
      <c r="K85" s="150">
        <v>487.98049215064572</v>
      </c>
      <c r="L85" s="150">
        <v>8532.0074288265259</v>
      </c>
      <c r="M85" s="150">
        <v>5.1461258581559299</v>
      </c>
      <c r="N85" s="150">
        <v>80.625001531590883</v>
      </c>
      <c r="O85" s="150">
        <v>47.690971251399937</v>
      </c>
    </row>
    <row r="86" spans="1:15">
      <c r="A86" s="149" t="s">
        <v>3604</v>
      </c>
      <c r="B86" s="150">
        <v>958.4843219587342</v>
      </c>
      <c r="C86" s="151">
        <v>8.807620030734032E-3</v>
      </c>
      <c r="D86" s="150">
        <v>6.3190207949283215</v>
      </c>
      <c r="E86" s="152">
        <v>0.39656055120711442</v>
      </c>
      <c r="F86" s="152">
        <v>1.0829076461171141</v>
      </c>
      <c r="G86" s="153">
        <v>0.39548264639923136</v>
      </c>
      <c r="H86" s="150">
        <v>14.003412385577475</v>
      </c>
      <c r="I86" s="150">
        <v>77.449641201050881</v>
      </c>
      <c r="J86" s="150">
        <v>186.26472111631404</v>
      </c>
      <c r="K86" s="150">
        <v>414.42627864598433</v>
      </c>
      <c r="L86" s="150">
        <v>10446.86598554828</v>
      </c>
      <c r="M86" s="150">
        <v>9.7040625077192573</v>
      </c>
      <c r="N86" s="150">
        <v>160.06257715725715</v>
      </c>
      <c r="O86" s="150">
        <v>60.253269606841286</v>
      </c>
    </row>
    <row r="87" spans="1:15">
      <c r="A87" s="149" t="s">
        <v>3603</v>
      </c>
      <c r="B87" s="150">
        <v>1645.6015880623418</v>
      </c>
      <c r="C87" s="151">
        <v>1.3027059075083376E-2</v>
      </c>
      <c r="D87" s="150">
        <v>16.461216755536256</v>
      </c>
      <c r="E87" s="152">
        <v>1.0308877414376891</v>
      </c>
      <c r="F87" s="152">
        <v>2.4637150173944584</v>
      </c>
      <c r="G87" s="153">
        <v>0.71110995276281264</v>
      </c>
      <c r="H87" s="150">
        <v>26.421981689724042</v>
      </c>
      <c r="I87" s="150">
        <v>136.35031814724255</v>
      </c>
      <c r="J87" s="150">
        <v>308.70628611600188</v>
      </c>
      <c r="K87" s="150">
        <v>616.52634428297142</v>
      </c>
      <c r="L87" s="150">
        <v>10435.879980938354</v>
      </c>
      <c r="M87" s="150">
        <v>18.265513460513432</v>
      </c>
      <c r="N87" s="150">
        <v>305.86990976698291</v>
      </c>
      <c r="O87" s="150">
        <v>206.59246981373988</v>
      </c>
    </row>
    <row r="88" spans="1:15">
      <c r="A88" s="149" t="s">
        <v>3602</v>
      </c>
      <c r="B88" s="150">
        <v>1926.0777942985292</v>
      </c>
      <c r="C88" s="151">
        <v>5.447203463718088E-2</v>
      </c>
      <c r="D88" s="150">
        <v>7.5815041310229043</v>
      </c>
      <c r="E88" s="152">
        <v>1.8193741085625965</v>
      </c>
      <c r="F88" s="152">
        <v>4.2472698792226193</v>
      </c>
      <c r="G88" s="153">
        <v>1.398491406333644</v>
      </c>
      <c r="H88" s="150">
        <v>48.586431817309872</v>
      </c>
      <c r="I88" s="150">
        <v>195.07758126566156</v>
      </c>
      <c r="J88" s="150">
        <v>347.91564852657501</v>
      </c>
      <c r="K88" s="150">
        <v>573.88198645607133</v>
      </c>
      <c r="L88" s="150">
        <v>9455.7090812202077</v>
      </c>
      <c r="M88" s="150">
        <v>5.8888507421875129</v>
      </c>
      <c r="N88" s="150">
        <v>104.1579644509108</v>
      </c>
      <c r="O88" s="150">
        <v>73.001468746971511</v>
      </c>
    </row>
    <row r="89" spans="1:15">
      <c r="A89" s="149" t="s">
        <v>3601</v>
      </c>
      <c r="B89" s="150">
        <v>577.25094297397754</v>
      </c>
      <c r="C89" s="151">
        <v>0.10225460632720594</v>
      </c>
      <c r="D89" s="150">
        <v>5.1313498011073708</v>
      </c>
      <c r="E89" s="152">
        <v>0.16183701871725595</v>
      </c>
      <c r="F89" s="152">
        <v>0.7281473767973996</v>
      </c>
      <c r="G89" s="153">
        <v>0.21967032492644339</v>
      </c>
      <c r="H89" s="150">
        <v>8.8702912438603256</v>
      </c>
      <c r="I89" s="150">
        <v>48.310676568956609</v>
      </c>
      <c r="J89" s="150">
        <v>110.83635488167722</v>
      </c>
      <c r="K89" s="150">
        <v>228.18013500067639</v>
      </c>
      <c r="L89" s="150">
        <v>10630.892888207578</v>
      </c>
      <c r="M89" s="150">
        <v>5.1019183574860971</v>
      </c>
      <c r="N89" s="150">
        <v>86.899520369695523</v>
      </c>
      <c r="O89" s="150">
        <v>36.948958495154365</v>
      </c>
    </row>
    <row r="90" spans="1:15">
      <c r="A90" s="149" t="s">
        <v>3600</v>
      </c>
      <c r="B90" s="150">
        <v>932.45465806313416</v>
      </c>
      <c r="C90" s="151">
        <v>2.9675252513781031E-2</v>
      </c>
      <c r="D90" s="150">
        <v>5.9100637904021047</v>
      </c>
      <c r="E90" s="152">
        <v>0.3586122096138693</v>
      </c>
      <c r="F90" s="152">
        <v>1.2650681469517542</v>
      </c>
      <c r="G90" s="153">
        <v>0.32285772011177644</v>
      </c>
      <c r="H90" s="150">
        <v>14.100801356529727</v>
      </c>
      <c r="I90" s="150">
        <v>76.564052975946751</v>
      </c>
      <c r="J90" s="150">
        <v>181.4536204755378</v>
      </c>
      <c r="K90" s="150">
        <v>388.96402167451799</v>
      </c>
      <c r="L90" s="150">
        <v>10563.599659204272</v>
      </c>
      <c r="M90" s="150">
        <v>6.5159311332232468</v>
      </c>
      <c r="N90" s="150">
        <v>106.56293016840714</v>
      </c>
      <c r="O90" s="150">
        <v>43.178747987629698</v>
      </c>
    </row>
    <row r="91" spans="1:15">
      <c r="A91" s="149" t="s">
        <v>3599</v>
      </c>
      <c r="B91" s="150">
        <v>892.06478501331424</v>
      </c>
      <c r="C91" s="151">
        <v>2.3705754753327823E-2</v>
      </c>
      <c r="D91" s="150">
        <v>6.1383409423810749</v>
      </c>
      <c r="E91" s="152">
        <v>0.35872193355909032</v>
      </c>
      <c r="F91" s="152">
        <v>1.126115358648653</v>
      </c>
      <c r="G91" s="153">
        <v>0.32825087324217256</v>
      </c>
      <c r="H91" s="150">
        <v>13.074748609600105</v>
      </c>
      <c r="I91" s="150">
        <v>69.164601861060049</v>
      </c>
      <c r="J91" s="150">
        <v>174.9675208326064</v>
      </c>
      <c r="K91" s="150">
        <v>393.83916474757666</v>
      </c>
      <c r="L91" s="150">
        <v>10539.638674512727</v>
      </c>
      <c r="M91" s="150">
        <v>9.4578177729507278</v>
      </c>
      <c r="N91" s="150">
        <v>158.2726654964915</v>
      </c>
      <c r="O91" s="150">
        <v>63.937604405830371</v>
      </c>
    </row>
    <row r="92" spans="1:15">
      <c r="A92" s="149" t="s">
        <v>3598</v>
      </c>
      <c r="B92" s="150">
        <v>1058.0343014394616</v>
      </c>
      <c r="C92" s="151">
        <v>0.59726763664273697</v>
      </c>
      <c r="D92" s="150">
        <v>5.7741981750067497</v>
      </c>
      <c r="E92" s="152">
        <v>0.81490312272548293</v>
      </c>
      <c r="F92" s="152">
        <v>1.9794647126724527</v>
      </c>
      <c r="G92" s="153">
        <v>0.64809570115320303</v>
      </c>
      <c r="H92" s="150">
        <v>21.213926365424641</v>
      </c>
      <c r="I92" s="150">
        <v>101.85539830410669</v>
      </c>
      <c r="J92" s="150">
        <v>197.98691254429528</v>
      </c>
      <c r="K92" s="150">
        <v>348.43031717167577</v>
      </c>
      <c r="L92" s="150">
        <v>9066.8872144108664</v>
      </c>
      <c r="M92" s="150">
        <v>3.7720484931112432</v>
      </c>
      <c r="N92" s="150">
        <v>63.442131157311451</v>
      </c>
      <c r="O92" s="150">
        <v>33.575867001219834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8"/>
  <sheetViews>
    <sheetView workbookViewId="0">
      <selection activeCell="M5" sqref="M5"/>
    </sheetView>
  </sheetViews>
  <sheetFormatPr defaultColWidth="10.140625" defaultRowHeight="15"/>
  <cols>
    <col min="1" max="1" width="13.42578125" style="35" bestFit="1" customWidth="1"/>
    <col min="2" max="2" width="16.140625" style="35" customWidth="1"/>
    <col min="3" max="3" width="4.7109375" style="35" bestFit="1" customWidth="1"/>
    <col min="4" max="4" width="5.140625" style="35" bestFit="1" customWidth="1"/>
    <col min="5" max="5" width="7.42578125" style="35" bestFit="1" customWidth="1"/>
    <col min="6" max="6" width="8.85546875" style="35" customWidth="1"/>
    <col min="7" max="7" width="7.42578125" style="35" bestFit="1" customWidth="1"/>
    <col min="8" max="8" width="7.85546875" style="35" bestFit="1" customWidth="1"/>
    <col min="9" max="10" width="7.42578125" style="35" bestFit="1" customWidth="1"/>
    <col min="11" max="15" width="6.42578125" style="35" bestFit="1" customWidth="1"/>
    <col min="16" max="16" width="7.42578125" style="35" bestFit="1" customWidth="1"/>
    <col min="17" max="19" width="6.42578125" style="35" bestFit="1" customWidth="1"/>
    <col min="20" max="20" width="10.140625" style="35"/>
    <col min="21" max="21" width="16.7109375" style="35" customWidth="1"/>
    <col min="22" max="22" width="15.42578125" style="35" customWidth="1"/>
    <col min="23" max="16384" width="10.140625" style="35"/>
  </cols>
  <sheetData>
    <row r="2" spans="1:25" ht="15.75">
      <c r="A2" s="40" t="s">
        <v>4225</v>
      </c>
      <c r="B2" s="40" t="s">
        <v>4239</v>
      </c>
      <c r="C2" s="40" t="s">
        <v>225</v>
      </c>
      <c r="D2" s="40" t="s">
        <v>213</v>
      </c>
      <c r="E2" s="123" t="s">
        <v>4261</v>
      </c>
      <c r="F2" s="123" t="s">
        <v>4238</v>
      </c>
      <c r="G2" s="123" t="s">
        <v>3623</v>
      </c>
      <c r="H2" s="123" t="s">
        <v>3622</v>
      </c>
      <c r="I2" s="123" t="s">
        <v>3621</v>
      </c>
      <c r="J2" s="123" t="s">
        <v>3620</v>
      </c>
      <c r="K2" s="123" t="s">
        <v>3619</v>
      </c>
      <c r="L2" s="123" t="s">
        <v>3618</v>
      </c>
      <c r="M2" s="123" t="s">
        <v>3617</v>
      </c>
      <c r="N2" s="123" t="s">
        <v>3616</v>
      </c>
      <c r="O2" s="123" t="s">
        <v>4237</v>
      </c>
      <c r="P2" s="123" t="s">
        <v>3613</v>
      </c>
      <c r="Q2" s="123" t="s">
        <v>4236</v>
      </c>
      <c r="R2" s="123" t="s">
        <v>429</v>
      </c>
      <c r="S2" s="123" t="s">
        <v>2891</v>
      </c>
      <c r="T2" s="40"/>
      <c r="U2" s="124" t="s">
        <v>4242</v>
      </c>
      <c r="V2" s="124" t="s">
        <v>4245</v>
      </c>
      <c r="W2" s="40"/>
      <c r="X2" s="40"/>
      <c r="Y2" s="40"/>
    </row>
    <row r="3" spans="1:25" ht="15.75">
      <c r="A3" s="40"/>
      <c r="B3" s="40"/>
      <c r="C3" s="40"/>
      <c r="D3" s="40"/>
      <c r="E3" s="123" t="s">
        <v>3611</v>
      </c>
      <c r="F3" s="123" t="s">
        <v>3611</v>
      </c>
      <c r="G3" s="123" t="s">
        <v>3611</v>
      </c>
      <c r="H3" s="123" t="s">
        <v>3611</v>
      </c>
      <c r="I3" s="123" t="s">
        <v>3611</v>
      </c>
      <c r="J3" s="123" t="s">
        <v>3611</v>
      </c>
      <c r="K3" s="123" t="s">
        <v>3611</v>
      </c>
      <c r="L3" s="123" t="s">
        <v>3611</v>
      </c>
      <c r="M3" s="123" t="s">
        <v>3611</v>
      </c>
      <c r="N3" s="123" t="s">
        <v>3611</v>
      </c>
      <c r="O3" s="123" t="s">
        <v>3611</v>
      </c>
      <c r="P3" s="123" t="s">
        <v>3611</v>
      </c>
      <c r="Q3" s="123" t="s">
        <v>3611</v>
      </c>
      <c r="R3" s="123" t="s">
        <v>3611</v>
      </c>
      <c r="S3" s="123" t="s">
        <v>3611</v>
      </c>
      <c r="T3" s="40"/>
      <c r="U3" s="124" t="s">
        <v>4243</v>
      </c>
      <c r="V3" s="124" t="s">
        <v>4244</v>
      </c>
      <c r="W3" s="40"/>
      <c r="X3" s="40"/>
      <c r="Y3" s="40"/>
    </row>
    <row r="4" spans="1:25" ht="15.75">
      <c r="A4" s="35" t="s">
        <v>2869</v>
      </c>
      <c r="B4" s="35" t="s">
        <v>4240</v>
      </c>
      <c r="C4" s="118">
        <v>95.8</v>
      </c>
      <c r="D4" s="118">
        <v>1.7</v>
      </c>
      <c r="E4" s="118">
        <v>605.77652338912606</v>
      </c>
      <c r="F4" s="118">
        <v>8.9019123999947496</v>
      </c>
      <c r="G4" s="118">
        <v>536.38420092862202</v>
      </c>
      <c r="H4" s="125">
        <v>2.6268679736542198E-2</v>
      </c>
      <c r="I4" s="119">
        <v>2.1139225488045001</v>
      </c>
      <c r="J4" s="119">
        <v>2.6685427018924601</v>
      </c>
      <c r="K4" s="119">
        <v>5.1069726866504901</v>
      </c>
      <c r="L4" s="119">
        <v>1.46651903194677</v>
      </c>
      <c r="M4" s="118">
        <v>19.950211758266899</v>
      </c>
      <c r="N4" s="118">
        <v>63.4801498936326</v>
      </c>
      <c r="O4" s="118">
        <v>164.458408880977</v>
      </c>
      <c r="P4" s="118">
        <v>6519.9891623899002</v>
      </c>
      <c r="Q4" s="118">
        <v>0.32966863618215803</v>
      </c>
      <c r="R4" s="118">
        <v>37.185656942785499</v>
      </c>
      <c r="S4" s="118">
        <v>48.399400938050903</v>
      </c>
      <c r="T4" s="66"/>
      <c r="U4" s="120">
        <f t="shared" ref="U4:U43" si="0">((5080/(6.01-(LOG((10/7)*F4))))-273)</f>
        <v>762.54809867109452</v>
      </c>
      <c r="V4" s="122">
        <f>AVERAGE(U4:U43)</f>
        <v>788.54607384449037</v>
      </c>
    </row>
    <row r="5" spans="1:25" ht="15.75">
      <c r="A5" s="35" t="s">
        <v>4235</v>
      </c>
      <c r="B5" s="35" t="s">
        <v>4240</v>
      </c>
      <c r="C5" s="118">
        <v>83.1</v>
      </c>
      <c r="D5" s="118">
        <v>4.3</v>
      </c>
      <c r="E5" s="118">
        <v>767.06193030781503</v>
      </c>
      <c r="F5" s="118">
        <v>16.948599080958701</v>
      </c>
      <c r="G5" s="118">
        <v>495.25680955678303</v>
      </c>
      <c r="H5" s="125">
        <v>174.77198050602499</v>
      </c>
      <c r="I5" s="119">
        <v>427.61345690057101</v>
      </c>
      <c r="J5" s="119">
        <v>366.276884268012</v>
      </c>
      <c r="K5" s="119">
        <v>64.509887633854603</v>
      </c>
      <c r="L5" s="119">
        <v>2.74986876738279</v>
      </c>
      <c r="M5" s="118">
        <v>69.159867259406298</v>
      </c>
      <c r="N5" s="118">
        <v>72.800823115690093</v>
      </c>
      <c r="O5" s="118">
        <v>174.82408567188</v>
      </c>
      <c r="P5" s="118">
        <v>7271.9315167311797</v>
      </c>
      <c r="Q5" s="118">
        <v>0.63199111539014896</v>
      </c>
      <c r="R5" s="118">
        <v>24.8204505589752</v>
      </c>
      <c r="S5" s="118">
        <v>55.390762193426298</v>
      </c>
      <c r="T5" s="66"/>
      <c r="U5" s="120">
        <f t="shared" si="0"/>
        <v>825.14943299413744</v>
      </c>
      <c r="V5" s="122">
        <f>STDEV(U4:U43)</f>
        <v>21.86840139091823</v>
      </c>
    </row>
    <row r="6" spans="1:25">
      <c r="A6" s="35" t="s">
        <v>2867</v>
      </c>
      <c r="B6" s="35" t="s">
        <v>4240</v>
      </c>
      <c r="C6" s="118">
        <v>94.1</v>
      </c>
      <c r="D6" s="118">
        <v>1.9</v>
      </c>
      <c r="E6" s="118">
        <v>655.29240979741598</v>
      </c>
      <c r="F6" s="118">
        <v>8.2829882577740506</v>
      </c>
      <c r="G6" s="118">
        <v>281.69921744131199</v>
      </c>
      <c r="H6" s="125">
        <v>2.3422590382248799E-2</v>
      </c>
      <c r="I6" s="119">
        <v>2.0057221061603299</v>
      </c>
      <c r="J6" s="119">
        <v>1.05322833116604</v>
      </c>
      <c r="K6" s="119">
        <v>1.50862891944779</v>
      </c>
      <c r="L6" s="119">
        <v>0.213090608705992</v>
      </c>
      <c r="M6" s="118">
        <v>7.5268886679852596</v>
      </c>
      <c r="N6" s="118">
        <v>32.490455190439597</v>
      </c>
      <c r="O6" s="118">
        <v>128.234843684027</v>
      </c>
      <c r="P6" s="118">
        <v>7495.9122049370499</v>
      </c>
      <c r="Q6" s="118">
        <v>0.285198681714188</v>
      </c>
      <c r="R6" s="118">
        <v>29.3733289630485</v>
      </c>
      <c r="S6" s="118">
        <v>39.569705219922298</v>
      </c>
      <c r="T6" s="66"/>
      <c r="U6" s="120">
        <f t="shared" si="0"/>
        <v>755.9835092915423</v>
      </c>
      <c r="V6" s="120"/>
    </row>
    <row r="7" spans="1:25">
      <c r="A7" s="35" t="s">
        <v>2865</v>
      </c>
      <c r="B7" s="35" t="s">
        <v>4240</v>
      </c>
      <c r="C7" s="118">
        <v>92.5</v>
      </c>
      <c r="D7" s="118">
        <v>1.6</v>
      </c>
      <c r="E7" s="118">
        <v>546.17731886966897</v>
      </c>
      <c r="F7" s="118">
        <v>8.1697586708553303</v>
      </c>
      <c r="G7" s="118">
        <v>209.17752952703</v>
      </c>
      <c r="H7" s="125">
        <v>3.0808654661248901E-2</v>
      </c>
      <c r="I7" s="119">
        <v>1.18118312011112</v>
      </c>
      <c r="J7" s="119">
        <v>0.58229128151770904</v>
      </c>
      <c r="K7" s="119">
        <v>0.93588917646408598</v>
      </c>
      <c r="L7" s="119">
        <v>0.252114512384149</v>
      </c>
      <c r="M7" s="118">
        <v>4.6577718016270202</v>
      </c>
      <c r="N7" s="118">
        <v>21.765058283629301</v>
      </c>
      <c r="O7" s="118">
        <v>92.417133331848902</v>
      </c>
      <c r="P7" s="118">
        <v>5863.9196096948799</v>
      </c>
      <c r="Q7" s="118">
        <v>0.12664462573149499</v>
      </c>
      <c r="R7" s="118">
        <v>12.4876541259493</v>
      </c>
      <c r="S7" s="118">
        <v>25.987308297298998</v>
      </c>
      <c r="T7" s="66"/>
      <c r="U7" s="120">
        <f t="shared" si="0"/>
        <v>754.73907995015998</v>
      </c>
      <c r="V7" s="120"/>
    </row>
    <row r="8" spans="1:25">
      <c r="A8" s="35" t="s">
        <v>2861</v>
      </c>
      <c r="B8" s="35" t="s">
        <v>4240</v>
      </c>
      <c r="C8" s="118">
        <v>90.6</v>
      </c>
      <c r="D8" s="118">
        <v>1.8</v>
      </c>
      <c r="E8" s="118">
        <v>690.40240246057795</v>
      </c>
      <c r="F8" s="118">
        <v>11.071075712231501</v>
      </c>
      <c r="G8" s="118">
        <v>590.45967690818998</v>
      </c>
      <c r="H8" s="125">
        <v>5.7332728932603398</v>
      </c>
      <c r="I8" s="119">
        <v>15.0584037770534</v>
      </c>
      <c r="J8" s="119">
        <v>15.347008119689701</v>
      </c>
      <c r="K8" s="119">
        <v>8.7629034493558997</v>
      </c>
      <c r="L8" s="119">
        <v>2.4316195175036301</v>
      </c>
      <c r="M8" s="118">
        <v>26.995860526953201</v>
      </c>
      <c r="N8" s="118">
        <v>76.837411697832593</v>
      </c>
      <c r="O8" s="118">
        <v>191.71369678033199</v>
      </c>
      <c r="P8" s="118">
        <v>5592.0013092675599</v>
      </c>
      <c r="Q8" s="118">
        <v>0.28379043921727698</v>
      </c>
      <c r="R8" s="118">
        <v>28.8059112809655</v>
      </c>
      <c r="S8" s="118">
        <v>51.319100068013</v>
      </c>
      <c r="T8" s="66"/>
      <c r="U8" s="120">
        <f t="shared" si="0"/>
        <v>782.9336758321017</v>
      </c>
      <c r="V8" s="120"/>
    </row>
    <row r="9" spans="1:25">
      <c r="A9" s="35" t="s">
        <v>2864</v>
      </c>
      <c r="B9" s="35" t="s">
        <v>4240</v>
      </c>
      <c r="C9" s="118">
        <v>91.4</v>
      </c>
      <c r="D9" s="118">
        <v>2.2000000000000002</v>
      </c>
      <c r="E9" s="118">
        <v>584.716668178075</v>
      </c>
      <c r="F9" s="118">
        <v>6.92624233562442</v>
      </c>
      <c r="G9" s="118">
        <v>290.77612992524001</v>
      </c>
      <c r="H9" s="125">
        <v>7.0264381534209094E-2</v>
      </c>
      <c r="I9" s="119">
        <v>2.4333192639007901</v>
      </c>
      <c r="J9" s="119">
        <v>1.11044902525093</v>
      </c>
      <c r="K9" s="119">
        <v>1.3023558043646299</v>
      </c>
      <c r="L9" s="119">
        <v>0.112032106474762</v>
      </c>
      <c r="M9" s="118">
        <v>6.0922262823784896</v>
      </c>
      <c r="N9" s="118">
        <v>29.725934713165099</v>
      </c>
      <c r="O9" s="118">
        <v>127.673508471175</v>
      </c>
      <c r="P9" s="118">
        <v>7603.6025157842096</v>
      </c>
      <c r="Q9" s="118">
        <v>0.344919495418257</v>
      </c>
      <c r="R9" s="118">
        <v>39.925976010155203</v>
      </c>
      <c r="S9" s="118">
        <v>49.043359293155497</v>
      </c>
      <c r="T9" s="66"/>
      <c r="U9" s="120">
        <f t="shared" si="0"/>
        <v>740.04184539445555</v>
      </c>
      <c r="V9" s="120"/>
    </row>
    <row r="10" spans="1:25">
      <c r="A10" s="35" t="s">
        <v>2863</v>
      </c>
      <c r="B10" s="35" t="s">
        <v>4240</v>
      </c>
      <c r="C10" s="118">
        <v>91</v>
      </c>
      <c r="D10" s="118">
        <v>2.1</v>
      </c>
      <c r="E10" s="118">
        <v>694.81663464446399</v>
      </c>
      <c r="F10" s="118">
        <v>11.7737305143577</v>
      </c>
      <c r="G10" s="118">
        <v>945.49962930571803</v>
      </c>
      <c r="H10" s="125">
        <v>5.9591561175746197E-2</v>
      </c>
      <c r="I10" s="119">
        <v>3.2236963790126598</v>
      </c>
      <c r="J10" s="119">
        <v>5.8292541677893901</v>
      </c>
      <c r="K10" s="119">
        <v>12.094343284072</v>
      </c>
      <c r="L10" s="119">
        <v>4.1417141938859601</v>
      </c>
      <c r="M10" s="118">
        <v>39.804078933232503</v>
      </c>
      <c r="N10" s="118">
        <v>111.067284038784</v>
      </c>
      <c r="O10" s="118">
        <v>254.37993686933299</v>
      </c>
      <c r="P10" s="118">
        <v>5720.1966277208203</v>
      </c>
      <c r="Q10" s="118">
        <v>0.42833240245043902</v>
      </c>
      <c r="R10" s="118">
        <v>48.268806774720403</v>
      </c>
      <c r="S10" s="118">
        <v>74.190578122691505</v>
      </c>
      <c r="T10" s="66"/>
      <c r="U10" s="120">
        <f t="shared" si="0"/>
        <v>788.83208135212976</v>
      </c>
      <c r="V10" s="120"/>
    </row>
    <row r="11" spans="1:25">
      <c r="A11" s="35" t="s">
        <v>2860</v>
      </c>
      <c r="B11" s="35" t="s">
        <v>4240</v>
      </c>
      <c r="C11" s="118">
        <v>90.5</v>
      </c>
      <c r="D11" s="118">
        <v>2.9</v>
      </c>
      <c r="E11" s="118">
        <v>592.15837005227002</v>
      </c>
      <c r="F11" s="118">
        <v>10.423929112003099</v>
      </c>
      <c r="G11" s="118">
        <v>266.86495399849503</v>
      </c>
      <c r="H11" s="125">
        <v>2.2829559141392002E-2</v>
      </c>
      <c r="I11" s="119">
        <v>1.1271760048379</v>
      </c>
      <c r="J11" s="119">
        <v>0.96372290370663904</v>
      </c>
      <c r="K11" s="119">
        <v>1.7777909668765</v>
      </c>
      <c r="L11" s="119">
        <v>0.60242548015486796</v>
      </c>
      <c r="M11" s="118">
        <v>7.3902513473438898</v>
      </c>
      <c r="N11" s="118">
        <v>26.7654817305785</v>
      </c>
      <c r="O11" s="118">
        <v>91.556978138615506</v>
      </c>
      <c r="P11" s="118">
        <v>5691.50199087889</v>
      </c>
      <c r="Q11" s="118">
        <v>0.117813518070914</v>
      </c>
      <c r="R11" s="118">
        <v>10.964605437009499</v>
      </c>
      <c r="S11" s="118">
        <v>29.123115531192301</v>
      </c>
      <c r="T11" s="66"/>
      <c r="U11" s="120">
        <f t="shared" si="0"/>
        <v>777.22329230361765</v>
      </c>
      <c r="V11" s="120"/>
    </row>
    <row r="12" spans="1:25">
      <c r="A12" s="35" t="s">
        <v>2854</v>
      </c>
      <c r="B12" s="35" t="s">
        <v>4240</v>
      </c>
      <c r="C12" s="118">
        <v>88.3</v>
      </c>
      <c r="D12" s="118">
        <v>2.6</v>
      </c>
      <c r="E12" s="118">
        <v>611.64928497281005</v>
      </c>
      <c r="F12" s="118">
        <v>10.2770478963287</v>
      </c>
      <c r="G12" s="118">
        <v>246.29490505026399</v>
      </c>
      <c r="H12" s="125">
        <v>3.71143126976664E-2</v>
      </c>
      <c r="I12" s="119">
        <v>2.10439411856022</v>
      </c>
      <c r="J12" s="119">
        <v>1.0643354409272401</v>
      </c>
      <c r="K12" s="119">
        <v>1.3706424113526401</v>
      </c>
      <c r="L12" s="119">
        <v>0.20550383372521</v>
      </c>
      <c r="M12" s="118">
        <v>6.3311531155383598</v>
      </c>
      <c r="N12" s="118">
        <v>26.876732927155501</v>
      </c>
      <c r="O12" s="118">
        <v>103.91866319643199</v>
      </c>
      <c r="P12" s="118">
        <v>6702.9134261170802</v>
      </c>
      <c r="Q12" s="118">
        <v>0.169100310321216</v>
      </c>
      <c r="R12" s="118">
        <v>16.4307146541673</v>
      </c>
      <c r="S12" s="118">
        <v>21.5396585523557</v>
      </c>
      <c r="T12" s="66"/>
      <c r="U12" s="120">
        <f t="shared" si="0"/>
        <v>775.8868703742005</v>
      </c>
      <c r="V12" s="120"/>
    </row>
    <row r="13" spans="1:25">
      <c r="A13" s="35" t="s">
        <v>2857</v>
      </c>
      <c r="B13" s="35" t="s">
        <v>4240</v>
      </c>
      <c r="C13" s="118">
        <v>89.1</v>
      </c>
      <c r="D13" s="118">
        <v>1.9</v>
      </c>
      <c r="E13" s="118">
        <v>548.25395041634897</v>
      </c>
      <c r="F13" s="118">
        <v>9.2898885179719706</v>
      </c>
      <c r="G13" s="118">
        <v>472.01894804514899</v>
      </c>
      <c r="H13" s="125">
        <v>0.100033759103864</v>
      </c>
      <c r="I13" s="119">
        <v>1.8970472341553399</v>
      </c>
      <c r="J13" s="119">
        <v>1.8059123534802199</v>
      </c>
      <c r="K13" s="119">
        <v>3.1193428570334798</v>
      </c>
      <c r="L13" s="119">
        <v>1.1071083252938601</v>
      </c>
      <c r="M13" s="118">
        <v>14.7098317239953</v>
      </c>
      <c r="N13" s="118">
        <v>49.485342560056402</v>
      </c>
      <c r="O13" s="118">
        <v>161.72613852509701</v>
      </c>
      <c r="P13" s="118">
        <v>4691.6509948801104</v>
      </c>
      <c r="Q13" s="118">
        <v>0.245482644896381</v>
      </c>
      <c r="R13" s="118">
        <v>25.595999938525601</v>
      </c>
      <c r="S13" s="118">
        <v>47.997336626694498</v>
      </c>
      <c r="T13" s="66"/>
      <c r="U13" s="120">
        <f t="shared" si="0"/>
        <v>766.47391177917916</v>
      </c>
      <c r="V13" s="120"/>
    </row>
    <row r="14" spans="1:25">
      <c r="A14" s="35" t="s">
        <v>2855</v>
      </c>
      <c r="B14" s="35" t="s">
        <v>4240</v>
      </c>
      <c r="C14" s="118">
        <v>88.7</v>
      </c>
      <c r="D14" s="118">
        <v>2.2000000000000002</v>
      </c>
      <c r="E14" s="118">
        <v>652.20678511048402</v>
      </c>
      <c r="F14" s="118">
        <v>8.8769823330770699</v>
      </c>
      <c r="G14" s="118">
        <v>246.12499500383501</v>
      </c>
      <c r="H14" s="125">
        <v>3.0567381932842402E-2</v>
      </c>
      <c r="I14" s="119">
        <v>1.88047216417217</v>
      </c>
      <c r="J14" s="119">
        <v>0.94386175810050399</v>
      </c>
      <c r="K14" s="119">
        <v>1.2579754113416599</v>
      </c>
      <c r="L14" s="119">
        <v>0.16698195949646</v>
      </c>
      <c r="M14" s="118">
        <v>6.08316095747763</v>
      </c>
      <c r="N14" s="118">
        <v>26.2003899271776</v>
      </c>
      <c r="O14" s="118">
        <v>123.867277933647</v>
      </c>
      <c r="P14" s="118">
        <v>7638.2263408312101</v>
      </c>
      <c r="Q14" s="118">
        <v>0.20182447628775499</v>
      </c>
      <c r="R14" s="118">
        <v>22.011260720290501</v>
      </c>
      <c r="S14" s="118">
        <v>30.889544989808702</v>
      </c>
      <c r="T14" s="66"/>
      <c r="U14" s="120">
        <f t="shared" si="0"/>
        <v>762.29105772948606</v>
      </c>
      <c r="V14" s="120"/>
    </row>
    <row r="15" spans="1:25">
      <c r="A15" s="35" t="s">
        <v>2856</v>
      </c>
      <c r="B15" s="35" t="s">
        <v>4240</v>
      </c>
      <c r="C15" s="118">
        <v>89</v>
      </c>
      <c r="D15" s="118">
        <v>1.7</v>
      </c>
      <c r="E15" s="118">
        <v>656.53763754910199</v>
      </c>
      <c r="F15" s="118">
        <v>10.7280304247705</v>
      </c>
      <c r="G15" s="118">
        <v>453.38793934601301</v>
      </c>
      <c r="H15" s="125">
        <v>4.6569972415618603E-2</v>
      </c>
      <c r="I15" s="119">
        <v>1.50284329308659</v>
      </c>
      <c r="J15" s="119">
        <v>1.9849941063468901</v>
      </c>
      <c r="K15" s="119">
        <v>4.12296776957088</v>
      </c>
      <c r="L15" s="119">
        <v>1.4161398956809901</v>
      </c>
      <c r="M15" s="118">
        <v>15.0688271914753</v>
      </c>
      <c r="N15" s="118">
        <v>49.007004028845301</v>
      </c>
      <c r="O15" s="118">
        <v>151.917000998276</v>
      </c>
      <c r="P15" s="118">
        <v>5424.2501478141803</v>
      </c>
      <c r="Q15" s="118">
        <v>0.155099536611984</v>
      </c>
      <c r="R15" s="118">
        <v>15.708709231306701</v>
      </c>
      <c r="S15" s="118">
        <v>35.8634486881</v>
      </c>
      <c r="T15" s="66"/>
      <c r="U15" s="120">
        <f t="shared" si="0"/>
        <v>779.94182293040831</v>
      </c>
      <c r="V15" s="120"/>
    </row>
    <row r="16" spans="1:25">
      <c r="A16" s="35" t="s">
        <v>2852</v>
      </c>
      <c r="B16" s="35" t="s">
        <v>4240</v>
      </c>
      <c r="C16" s="118">
        <v>87.7</v>
      </c>
      <c r="D16" s="118">
        <v>2.2999999999999998</v>
      </c>
      <c r="E16" s="118">
        <v>643.11525183137496</v>
      </c>
      <c r="F16" s="118">
        <v>8.7853133675168493</v>
      </c>
      <c r="G16" s="118">
        <v>281.543611911943</v>
      </c>
      <c r="H16" s="125">
        <v>1.7898524705198302E-2</v>
      </c>
      <c r="I16" s="119">
        <v>1.0723164131954801</v>
      </c>
      <c r="J16" s="119">
        <v>1.02585123986184</v>
      </c>
      <c r="K16" s="119">
        <v>2.2112477216533</v>
      </c>
      <c r="L16" s="119">
        <v>0.76802147559781997</v>
      </c>
      <c r="M16" s="118">
        <v>9.0502721040968304</v>
      </c>
      <c r="N16" s="118">
        <v>30.088977399107598</v>
      </c>
      <c r="O16" s="118">
        <v>111.55001125601299</v>
      </c>
      <c r="P16" s="118">
        <v>5442.2791321468303</v>
      </c>
      <c r="Q16" s="118">
        <v>7.7806885104147003E-2</v>
      </c>
      <c r="R16" s="118">
        <v>8.8595168652976195</v>
      </c>
      <c r="S16" s="118">
        <v>26.878847885224602</v>
      </c>
      <c r="T16" s="66"/>
      <c r="U16" s="120">
        <f t="shared" si="0"/>
        <v>761.3407685613065</v>
      </c>
      <c r="V16" s="120"/>
    </row>
    <row r="17" spans="1:22">
      <c r="A17" s="35" t="s">
        <v>2851</v>
      </c>
      <c r="B17" s="35" t="s">
        <v>4240</v>
      </c>
      <c r="C17" s="118">
        <v>87.5</v>
      </c>
      <c r="D17" s="118">
        <v>2.5</v>
      </c>
      <c r="E17" s="118">
        <v>591.23594075377503</v>
      </c>
      <c r="F17" s="118">
        <v>9.7746742459929798</v>
      </c>
      <c r="G17" s="118">
        <v>449.27084600443101</v>
      </c>
      <c r="H17" s="125">
        <v>2.3111301128638798E-2</v>
      </c>
      <c r="I17" s="119">
        <v>2.1614222224039898</v>
      </c>
      <c r="J17" s="119">
        <v>1.3130941055271701</v>
      </c>
      <c r="K17" s="119">
        <v>2.3279370334603802</v>
      </c>
      <c r="L17" s="119">
        <v>0.71400725949128896</v>
      </c>
      <c r="M17" s="118">
        <v>13.203088063681101</v>
      </c>
      <c r="N17" s="118">
        <v>50.893847001258798</v>
      </c>
      <c r="O17" s="118">
        <v>159.56335538735701</v>
      </c>
      <c r="P17" s="118">
        <v>6329.0373954896704</v>
      </c>
      <c r="Q17" s="118">
        <v>0.25963280523503701</v>
      </c>
      <c r="R17" s="118">
        <v>28.319818639897001</v>
      </c>
      <c r="S17" s="118">
        <v>48.964332928112803</v>
      </c>
      <c r="T17" s="66"/>
      <c r="U17" s="120">
        <f t="shared" si="0"/>
        <v>771.19412966194045</v>
      </c>
      <c r="V17" s="120"/>
    </row>
    <row r="18" spans="1:22">
      <c r="A18" s="35" t="s">
        <v>2847</v>
      </c>
      <c r="B18" s="35" t="s">
        <v>4240</v>
      </c>
      <c r="C18" s="118">
        <v>86.7</v>
      </c>
      <c r="D18" s="118">
        <v>2.6</v>
      </c>
      <c r="E18" s="118">
        <v>636.44909524609102</v>
      </c>
      <c r="F18" s="118">
        <v>11.317808393486599</v>
      </c>
      <c r="G18" s="118">
        <v>461.17078354312298</v>
      </c>
      <c r="H18" s="125">
        <v>3.0257972389160101E-2</v>
      </c>
      <c r="I18" s="119">
        <v>1.69628739051666</v>
      </c>
      <c r="J18" s="119">
        <v>1.6576438940984599</v>
      </c>
      <c r="K18" s="119">
        <v>3.4427255512830599</v>
      </c>
      <c r="L18" s="119">
        <v>1.20051829159515</v>
      </c>
      <c r="M18" s="118">
        <v>16.0791449204259</v>
      </c>
      <c r="N18" s="118">
        <v>51.402908268498102</v>
      </c>
      <c r="O18" s="118">
        <v>135.48201526923401</v>
      </c>
      <c r="P18" s="118">
        <v>5929.0474891090998</v>
      </c>
      <c r="Q18" s="118">
        <v>0.22410653204513201</v>
      </c>
      <c r="R18" s="118">
        <v>25.927620907151798</v>
      </c>
      <c r="S18" s="118">
        <v>48.518846702263701</v>
      </c>
      <c r="T18" s="66"/>
      <c r="U18" s="120">
        <f t="shared" si="0"/>
        <v>785.03891134538071</v>
      </c>
      <c r="V18" s="120"/>
    </row>
    <row r="19" spans="1:22">
      <c r="A19" s="35" t="s">
        <v>2848</v>
      </c>
      <c r="B19" s="35" t="s">
        <v>4240</v>
      </c>
      <c r="C19" s="118">
        <v>86.7</v>
      </c>
      <c r="D19" s="118">
        <v>1.9</v>
      </c>
      <c r="E19" s="118">
        <v>607.48837883797898</v>
      </c>
      <c r="F19" s="118">
        <v>9.9578892040684401</v>
      </c>
      <c r="G19" s="118">
        <v>643.67800127304895</v>
      </c>
      <c r="H19" s="125">
        <v>3.9628123094917499E-2</v>
      </c>
      <c r="I19" s="119">
        <v>2.2643010888570201</v>
      </c>
      <c r="J19" s="119">
        <v>3.1472708882098099</v>
      </c>
      <c r="K19" s="119">
        <v>6.8998302174153103</v>
      </c>
      <c r="L19" s="119">
        <v>2.2895896526795299</v>
      </c>
      <c r="M19" s="118">
        <v>27.096028149298899</v>
      </c>
      <c r="N19" s="118">
        <v>73.032593162325796</v>
      </c>
      <c r="O19" s="118">
        <v>186.12119821363001</v>
      </c>
      <c r="P19" s="118">
        <v>6176.8052946460102</v>
      </c>
      <c r="Q19" s="118">
        <v>0.35699797156395902</v>
      </c>
      <c r="R19" s="118">
        <v>42.1045410439324</v>
      </c>
      <c r="S19" s="118">
        <v>62.646629115027203</v>
      </c>
      <c r="T19" s="66"/>
      <c r="U19" s="120">
        <f t="shared" si="0"/>
        <v>772.92802765161923</v>
      </c>
      <c r="V19" s="120"/>
    </row>
    <row r="20" spans="1:22">
      <c r="A20" s="35" t="s">
        <v>2849</v>
      </c>
      <c r="B20" s="35" t="s">
        <v>4240</v>
      </c>
      <c r="C20" s="118">
        <v>86.9</v>
      </c>
      <c r="D20" s="118">
        <v>1.6</v>
      </c>
      <c r="E20" s="118">
        <v>594.94363293758704</v>
      </c>
      <c r="F20" s="118">
        <v>11.683114804532901</v>
      </c>
      <c r="G20" s="118">
        <v>939.74442517964906</v>
      </c>
      <c r="H20" s="125">
        <v>6.9950000219244607E-2</v>
      </c>
      <c r="I20" s="119">
        <v>3.17269570362456</v>
      </c>
      <c r="J20" s="119">
        <v>5.6091134058513603</v>
      </c>
      <c r="K20" s="119">
        <v>12.3343790092599</v>
      </c>
      <c r="L20" s="119">
        <v>4.2208724442480499</v>
      </c>
      <c r="M20" s="118">
        <v>42.060363853920599</v>
      </c>
      <c r="N20" s="118">
        <v>112.476048739039</v>
      </c>
      <c r="O20" s="118">
        <v>280.31817743094598</v>
      </c>
      <c r="P20" s="118">
        <v>4935.98317270197</v>
      </c>
      <c r="Q20" s="118">
        <v>0.44634030171231898</v>
      </c>
      <c r="R20" s="118">
        <v>54.0700711528604</v>
      </c>
      <c r="S20" s="118">
        <v>83.329219836762405</v>
      </c>
      <c r="T20" s="66"/>
      <c r="U20" s="120">
        <f t="shared" si="0"/>
        <v>788.08787419552004</v>
      </c>
      <c r="V20" s="120"/>
    </row>
    <row r="21" spans="1:22">
      <c r="A21" s="35" t="s">
        <v>2846</v>
      </c>
      <c r="B21" s="35" t="s">
        <v>4240</v>
      </c>
      <c r="C21" s="118">
        <v>86.4</v>
      </c>
      <c r="D21" s="118">
        <v>2</v>
      </c>
      <c r="E21" s="118">
        <v>619.46758325701796</v>
      </c>
      <c r="F21" s="118">
        <v>9.0963888161768107</v>
      </c>
      <c r="G21" s="118">
        <v>333.50940997569001</v>
      </c>
      <c r="H21" s="125">
        <v>2.99385205628785E-2</v>
      </c>
      <c r="I21" s="119">
        <v>1.79657671290346</v>
      </c>
      <c r="J21" s="119">
        <v>1.0748124651693001</v>
      </c>
      <c r="K21" s="119">
        <v>1.5716633479334901</v>
      </c>
      <c r="L21" s="119">
        <v>0.30145641728915301</v>
      </c>
      <c r="M21" s="118">
        <v>7.7978963830542902</v>
      </c>
      <c r="N21" s="118">
        <v>35.4404786313711</v>
      </c>
      <c r="O21" s="118">
        <v>138.948958281133</v>
      </c>
      <c r="P21" s="118">
        <v>7022.9212709511803</v>
      </c>
      <c r="Q21" s="118">
        <v>0.2282687248843</v>
      </c>
      <c r="R21" s="118">
        <v>27.0372896328828</v>
      </c>
      <c r="S21" s="118">
        <v>42.670460908819997</v>
      </c>
      <c r="T21" s="66"/>
      <c r="U21" s="120">
        <f t="shared" si="0"/>
        <v>764.53316575557483</v>
      </c>
      <c r="V21" s="120"/>
    </row>
    <row r="22" spans="1:22">
      <c r="A22" s="35" t="s">
        <v>2843</v>
      </c>
      <c r="B22" s="35" t="s">
        <v>4240</v>
      </c>
      <c r="C22" s="118">
        <v>86.2</v>
      </c>
      <c r="D22" s="118">
        <v>2.2999999999999998</v>
      </c>
      <c r="E22" s="118">
        <v>734.220062414018</v>
      </c>
      <c r="F22" s="118">
        <v>13.9906205375227</v>
      </c>
      <c r="G22" s="118">
        <v>639.96446571844604</v>
      </c>
      <c r="H22" s="125">
        <v>3.6338397426788099E-2</v>
      </c>
      <c r="I22" s="119">
        <v>2.1122053614118101</v>
      </c>
      <c r="J22" s="119">
        <v>2.2272422896410098</v>
      </c>
      <c r="K22" s="119">
        <v>4.9726914980515904</v>
      </c>
      <c r="L22" s="119">
        <v>1.7476409414753</v>
      </c>
      <c r="M22" s="118">
        <v>26.987984608327199</v>
      </c>
      <c r="N22" s="118">
        <v>73.345716775661003</v>
      </c>
      <c r="O22" s="118">
        <v>210.78112107048099</v>
      </c>
      <c r="P22" s="118">
        <v>7191.6292272390601</v>
      </c>
      <c r="Q22" s="118">
        <v>0.36780594561133201</v>
      </c>
      <c r="R22" s="118">
        <v>40.496457904996497</v>
      </c>
      <c r="S22" s="118">
        <v>70.097626631498002</v>
      </c>
      <c r="T22" s="66"/>
      <c r="U22" s="120">
        <f t="shared" si="0"/>
        <v>805.72550122142889</v>
      </c>
      <c r="V22" s="120"/>
    </row>
    <row r="23" spans="1:22">
      <c r="A23" s="35" t="s">
        <v>2842</v>
      </c>
      <c r="B23" s="35" t="s">
        <v>4240</v>
      </c>
      <c r="C23" s="118">
        <v>85.9</v>
      </c>
      <c r="D23" s="118">
        <v>2.2000000000000002</v>
      </c>
      <c r="E23" s="118">
        <v>759.67681879501094</v>
      </c>
      <c r="F23" s="118">
        <v>18.029063932626698</v>
      </c>
      <c r="G23" s="118">
        <v>834.11111502894698</v>
      </c>
      <c r="H23" s="125">
        <v>0.27592953193756897</v>
      </c>
      <c r="I23" s="119">
        <v>2.68402592579208</v>
      </c>
      <c r="J23" s="119">
        <v>2.2685198643950901</v>
      </c>
      <c r="K23" s="119">
        <v>4.1114259855220903</v>
      </c>
      <c r="L23" s="119">
        <v>1.4846771642013401</v>
      </c>
      <c r="M23" s="118">
        <v>23.767567869839599</v>
      </c>
      <c r="N23" s="118">
        <v>92.547947424735</v>
      </c>
      <c r="O23" s="118">
        <v>260.52580480454498</v>
      </c>
      <c r="P23" s="118">
        <v>6663.4100426868999</v>
      </c>
      <c r="Q23" s="118">
        <v>0.36705554355630599</v>
      </c>
      <c r="R23" s="118">
        <v>39.501822412469203</v>
      </c>
      <c r="S23" s="118">
        <v>96.047835113239003</v>
      </c>
      <c r="T23" s="66"/>
      <c r="U23" s="120">
        <f t="shared" si="0"/>
        <v>831.55796554169456</v>
      </c>
      <c r="V23" s="120"/>
    </row>
    <row r="24" spans="1:22">
      <c r="A24" s="35" t="s">
        <v>2841</v>
      </c>
      <c r="B24" s="35" t="s">
        <v>4240</v>
      </c>
      <c r="C24" s="118">
        <v>85.6</v>
      </c>
      <c r="D24" s="118">
        <v>1.6</v>
      </c>
      <c r="E24" s="118">
        <v>634.33984262483705</v>
      </c>
      <c r="F24" s="118">
        <v>11.554171701045799</v>
      </c>
      <c r="G24" s="118">
        <v>869.36577199055603</v>
      </c>
      <c r="H24" s="125">
        <v>4.8017841933312398E-2</v>
      </c>
      <c r="I24" s="119">
        <v>2.4200626260670899</v>
      </c>
      <c r="J24" s="119">
        <v>4.1586826473473399</v>
      </c>
      <c r="K24" s="119">
        <v>10.0072435478119</v>
      </c>
      <c r="L24" s="119">
        <v>3.3735204025602399</v>
      </c>
      <c r="M24" s="118">
        <v>35.711989730108201</v>
      </c>
      <c r="N24" s="118">
        <v>102.976749936516</v>
      </c>
      <c r="O24" s="118">
        <v>249.28573443138399</v>
      </c>
      <c r="P24" s="118">
        <v>5258.6390350764004</v>
      </c>
      <c r="Q24" s="118">
        <v>0.35717499796059798</v>
      </c>
      <c r="R24" s="118">
        <v>40.720563934533203</v>
      </c>
      <c r="S24" s="118">
        <v>72.244133388239007</v>
      </c>
      <c r="T24" s="66"/>
      <c r="U24" s="120">
        <f t="shared" si="0"/>
        <v>787.02070456387037</v>
      </c>
      <c r="V24" s="120"/>
    </row>
    <row r="25" spans="1:22">
      <c r="A25" s="35" t="s">
        <v>2834</v>
      </c>
      <c r="B25" s="35" t="s">
        <v>4240</v>
      </c>
      <c r="C25" s="118">
        <v>85</v>
      </c>
      <c r="D25" s="118">
        <v>1.6</v>
      </c>
      <c r="E25" s="118">
        <v>703.40436373485602</v>
      </c>
      <c r="F25" s="118">
        <v>15.1982126419878</v>
      </c>
      <c r="G25" s="118">
        <v>1019.76475712033</v>
      </c>
      <c r="H25" s="125">
        <v>5.4626403311654102E-2</v>
      </c>
      <c r="I25" s="119">
        <v>3.80724075033184</v>
      </c>
      <c r="J25" s="119">
        <v>4.4892961003043297</v>
      </c>
      <c r="K25" s="119">
        <v>9.0970562004097406</v>
      </c>
      <c r="L25" s="119">
        <v>3.0724814531001599</v>
      </c>
      <c r="M25" s="118">
        <v>36.607930009585502</v>
      </c>
      <c r="N25" s="118">
        <v>115.675635223387</v>
      </c>
      <c r="O25" s="118">
        <v>288.55697599920398</v>
      </c>
      <c r="P25" s="118">
        <v>5683.0113687061503</v>
      </c>
      <c r="Q25" s="118">
        <v>0.47892853787051698</v>
      </c>
      <c r="R25" s="118">
        <v>54.571443085790499</v>
      </c>
      <c r="S25" s="118">
        <v>92.643921212168706</v>
      </c>
      <c r="T25" s="66"/>
      <c r="U25" s="120">
        <f t="shared" si="0"/>
        <v>814.02501355455161</v>
      </c>
      <c r="V25" s="120"/>
    </row>
    <row r="26" spans="1:22">
      <c r="A26" s="35" t="s">
        <v>2835</v>
      </c>
      <c r="B26" s="35" t="s">
        <v>4240</v>
      </c>
      <c r="C26" s="118">
        <v>85.1</v>
      </c>
      <c r="D26" s="118">
        <v>1.4</v>
      </c>
      <c r="E26" s="118">
        <v>796.96551344173804</v>
      </c>
      <c r="F26" s="118">
        <v>15.834738250017001</v>
      </c>
      <c r="G26" s="118">
        <v>1057.4743243033599</v>
      </c>
      <c r="H26" s="125">
        <v>0.13165462100818801</v>
      </c>
      <c r="I26" s="119">
        <v>3.9469804024715698</v>
      </c>
      <c r="J26" s="119">
        <v>7.3485179048877196</v>
      </c>
      <c r="K26" s="119">
        <v>15.6990158809747</v>
      </c>
      <c r="L26" s="119">
        <v>4.97774477289743</v>
      </c>
      <c r="M26" s="118">
        <v>60.3959967556344</v>
      </c>
      <c r="N26" s="118">
        <v>150.136951223615</v>
      </c>
      <c r="O26" s="118">
        <v>310.17190180604598</v>
      </c>
      <c r="P26" s="118">
        <v>6504.0384543581104</v>
      </c>
      <c r="Q26" s="118">
        <v>0.57450868684973799</v>
      </c>
      <c r="R26" s="118">
        <v>61.0679531698649</v>
      </c>
      <c r="S26" s="118">
        <v>102.564522415318</v>
      </c>
      <c r="T26" s="66"/>
      <c r="U26" s="120">
        <f t="shared" si="0"/>
        <v>818.18548393138235</v>
      </c>
      <c r="V26" s="120"/>
    </row>
    <row r="27" spans="1:22">
      <c r="A27" s="35" t="s">
        <v>2831</v>
      </c>
      <c r="B27" s="35" t="s">
        <v>4240</v>
      </c>
      <c r="C27" s="118">
        <v>84.8</v>
      </c>
      <c r="D27" s="118">
        <v>2.5</v>
      </c>
      <c r="E27" s="118">
        <v>629.85576252326098</v>
      </c>
      <c r="F27" s="118">
        <v>13.1091941395599</v>
      </c>
      <c r="G27" s="118">
        <v>547.57833086446601</v>
      </c>
      <c r="H27" s="125">
        <v>2.1846250183628499E-2</v>
      </c>
      <c r="I27" s="119">
        <v>1.62190222041002</v>
      </c>
      <c r="J27" s="119">
        <v>1.4778624930294999</v>
      </c>
      <c r="K27" s="119">
        <v>2.6261100344789101</v>
      </c>
      <c r="L27" s="119">
        <v>1.1043634147852901</v>
      </c>
      <c r="M27" s="118">
        <v>13.367983775475199</v>
      </c>
      <c r="N27" s="118">
        <v>55.377860663951999</v>
      </c>
      <c r="O27" s="118">
        <v>181.66404098862401</v>
      </c>
      <c r="P27" s="118">
        <v>5167.9801379030696</v>
      </c>
      <c r="Q27" s="118">
        <v>0.160413644348194</v>
      </c>
      <c r="R27" s="118">
        <v>18.642459075783201</v>
      </c>
      <c r="S27" s="118">
        <v>50.553845415567402</v>
      </c>
      <c r="T27" s="66"/>
      <c r="U27" s="120">
        <f t="shared" si="0"/>
        <v>799.29052485751731</v>
      </c>
      <c r="V27" s="120"/>
    </row>
    <row r="28" spans="1:22">
      <c r="A28" s="35" t="s">
        <v>2839</v>
      </c>
      <c r="B28" s="35" t="s">
        <v>4240</v>
      </c>
      <c r="C28" s="118">
        <v>85.4</v>
      </c>
      <c r="D28" s="118">
        <v>1.7</v>
      </c>
      <c r="E28" s="118">
        <v>655.93916558677904</v>
      </c>
      <c r="F28" s="118">
        <v>16.4758749622038</v>
      </c>
      <c r="G28" s="118">
        <v>944.55413897265601</v>
      </c>
      <c r="H28" s="125">
        <v>2.93680190169863E-2</v>
      </c>
      <c r="I28" s="119">
        <v>2.8868227843047598</v>
      </c>
      <c r="J28" s="119">
        <v>2.1153270450653601</v>
      </c>
      <c r="K28" s="119">
        <v>3.8927232225171902</v>
      </c>
      <c r="L28" s="119">
        <v>1.40605717977232</v>
      </c>
      <c r="M28" s="118">
        <v>20.986023141706099</v>
      </c>
      <c r="N28" s="118">
        <v>99.428761854781698</v>
      </c>
      <c r="O28" s="118">
        <v>282.025190277165</v>
      </c>
      <c r="P28" s="118">
        <v>5583.4108528161096</v>
      </c>
      <c r="Q28" s="118">
        <v>0.37482631104007802</v>
      </c>
      <c r="R28" s="118">
        <v>46.723055749235897</v>
      </c>
      <c r="S28" s="118">
        <v>97.489983650985195</v>
      </c>
      <c r="T28" s="66"/>
      <c r="U28" s="120">
        <f t="shared" si="0"/>
        <v>822.2407675234972</v>
      </c>
      <c r="V28" s="120"/>
    </row>
    <row r="29" spans="1:22">
      <c r="A29" s="35" t="s">
        <v>2828</v>
      </c>
      <c r="B29" s="35" t="s">
        <v>4240</v>
      </c>
      <c r="C29" s="118">
        <v>84.4</v>
      </c>
      <c r="D29" s="118">
        <v>1.4</v>
      </c>
      <c r="E29" s="118">
        <v>624.70989051178606</v>
      </c>
      <c r="F29" s="118">
        <v>15.2153508605789</v>
      </c>
      <c r="G29" s="118">
        <v>836.04457380231304</v>
      </c>
      <c r="H29" s="125">
        <v>7.8435256706194195E-2</v>
      </c>
      <c r="I29" s="119">
        <v>2.8467029078880901</v>
      </c>
      <c r="J29" s="119">
        <v>2.3401250251715902</v>
      </c>
      <c r="K29" s="119">
        <v>3.7214999578761399</v>
      </c>
      <c r="L29" s="119">
        <v>1.5461085778243999</v>
      </c>
      <c r="M29" s="118">
        <v>20.026548890329298</v>
      </c>
      <c r="N29" s="118">
        <v>83.588370805687404</v>
      </c>
      <c r="O29" s="118">
        <v>217.55094448044599</v>
      </c>
      <c r="P29" s="118">
        <v>5308.7076299067303</v>
      </c>
      <c r="Q29" s="118">
        <v>0.32685664852653901</v>
      </c>
      <c r="R29" s="118">
        <v>37.486725872202904</v>
      </c>
      <c r="S29" s="118">
        <v>81.611206731974207</v>
      </c>
      <c r="T29" s="66"/>
      <c r="U29" s="120">
        <f t="shared" si="0"/>
        <v>814.13887418211993</v>
      </c>
      <c r="V29" s="120"/>
    </row>
    <row r="30" spans="1:22">
      <c r="A30" s="35" t="s">
        <v>2833</v>
      </c>
      <c r="B30" s="35" t="s">
        <v>4240</v>
      </c>
      <c r="C30" s="118">
        <v>85</v>
      </c>
      <c r="D30" s="118">
        <v>1.9</v>
      </c>
      <c r="E30" s="118">
        <v>589.36115096457604</v>
      </c>
      <c r="F30" s="118">
        <v>13.1090316718167</v>
      </c>
      <c r="G30" s="118">
        <v>509.83880143332101</v>
      </c>
      <c r="H30" s="125">
        <v>2.2731654151025599E-2</v>
      </c>
      <c r="I30" s="119">
        <v>1.4495457023081</v>
      </c>
      <c r="J30" s="119">
        <v>1.35431399734554</v>
      </c>
      <c r="K30" s="119">
        <v>2.7421195832732099</v>
      </c>
      <c r="L30" s="119">
        <v>0.93845141496495599</v>
      </c>
      <c r="M30" s="118">
        <v>12.897178416930901</v>
      </c>
      <c r="N30" s="118">
        <v>49.814476499139403</v>
      </c>
      <c r="O30" s="118">
        <v>159.91560530135999</v>
      </c>
      <c r="P30" s="118">
        <v>5112.0735995129098</v>
      </c>
      <c r="Q30" s="118">
        <v>0.156831013186948</v>
      </c>
      <c r="R30" s="118">
        <v>17.457727779533101</v>
      </c>
      <c r="S30" s="118">
        <v>45.085808929555398</v>
      </c>
      <c r="T30" s="66"/>
      <c r="U30" s="120">
        <f t="shared" si="0"/>
        <v>799.28930660059905</v>
      </c>
      <c r="V30" s="120"/>
    </row>
    <row r="31" spans="1:22">
      <c r="A31" s="35" t="s">
        <v>2829</v>
      </c>
      <c r="B31" s="35" t="s">
        <v>4240</v>
      </c>
      <c r="C31" s="118">
        <v>84.5</v>
      </c>
      <c r="D31" s="118">
        <v>1.8</v>
      </c>
      <c r="E31" s="118">
        <v>716.87835676387499</v>
      </c>
      <c r="F31" s="118">
        <v>12.5937316098992</v>
      </c>
      <c r="G31" s="118">
        <v>538.64030446629295</v>
      </c>
      <c r="H31" s="125">
        <v>3.5363044103106103E-2</v>
      </c>
      <c r="I31" s="119">
        <v>1.8050875047528301</v>
      </c>
      <c r="J31" s="119">
        <v>1.70341479691107</v>
      </c>
      <c r="K31" s="119">
        <v>3.22300046530802</v>
      </c>
      <c r="L31" s="119">
        <v>1.2058228891974501</v>
      </c>
      <c r="M31" s="118">
        <v>17.7585277841908</v>
      </c>
      <c r="N31" s="118">
        <v>62.623295229478899</v>
      </c>
      <c r="O31" s="118">
        <v>203.21231462285101</v>
      </c>
      <c r="P31" s="118">
        <v>5662.7664301000996</v>
      </c>
      <c r="Q31" s="118">
        <v>0.19806547891274301</v>
      </c>
      <c r="R31" s="118">
        <v>23.392724729813001</v>
      </c>
      <c r="S31" s="118">
        <v>54.7167683085082</v>
      </c>
      <c r="T31" s="66"/>
      <c r="U31" s="120">
        <f t="shared" si="0"/>
        <v>795.36177682307584</v>
      </c>
      <c r="V31" s="120"/>
    </row>
    <row r="32" spans="1:22">
      <c r="A32" s="35" t="s">
        <v>2830</v>
      </c>
      <c r="B32" s="35" t="s">
        <v>4240</v>
      </c>
      <c r="C32" s="118">
        <v>84.7</v>
      </c>
      <c r="D32" s="118">
        <v>2.8</v>
      </c>
      <c r="E32" s="118">
        <v>618.40087089510496</v>
      </c>
      <c r="F32" s="118">
        <v>12.687485695724201</v>
      </c>
      <c r="G32" s="118">
        <v>487.437910650699</v>
      </c>
      <c r="H32" s="125">
        <v>4.6112966890877703E-2</v>
      </c>
      <c r="I32" s="119">
        <v>1.5587549131706699</v>
      </c>
      <c r="J32" s="119">
        <v>1.2189126372703301</v>
      </c>
      <c r="K32" s="119">
        <v>2.2516170845677799</v>
      </c>
      <c r="L32" s="119">
        <v>0.72933574016428804</v>
      </c>
      <c r="M32" s="118">
        <v>11.426946301251901</v>
      </c>
      <c r="N32" s="118">
        <v>50.0187969236367</v>
      </c>
      <c r="O32" s="118">
        <v>140.54241759844501</v>
      </c>
      <c r="P32" s="118">
        <v>5949.4603482513303</v>
      </c>
      <c r="Q32" s="118">
        <v>0.19391647005833901</v>
      </c>
      <c r="R32" s="118">
        <v>22.194645744162301</v>
      </c>
      <c r="S32" s="118">
        <v>54.049952108473597</v>
      </c>
      <c r="T32" s="66"/>
      <c r="U32" s="120">
        <f t="shared" si="0"/>
        <v>796.08600562740617</v>
      </c>
      <c r="V32" s="120"/>
    </row>
    <row r="33" spans="1:22">
      <c r="A33" s="35" t="s">
        <v>2832</v>
      </c>
      <c r="B33" s="35" t="s">
        <v>4240</v>
      </c>
      <c r="C33" s="118">
        <v>84.8</v>
      </c>
      <c r="D33" s="118">
        <v>2.9</v>
      </c>
      <c r="E33" s="118">
        <v>604.66871443417597</v>
      </c>
      <c r="F33" s="118">
        <v>14.067286558885</v>
      </c>
      <c r="G33" s="118">
        <v>626.30141011560499</v>
      </c>
      <c r="H33" s="125">
        <v>2.4847324004585E-2</v>
      </c>
      <c r="I33" s="119">
        <v>1.78306401600362</v>
      </c>
      <c r="J33" s="119">
        <v>1.6475465613915901</v>
      </c>
      <c r="K33" s="119">
        <v>2.9950630658647901</v>
      </c>
      <c r="L33" s="119">
        <v>1.18597067441146</v>
      </c>
      <c r="M33" s="118">
        <v>15.1117945484026</v>
      </c>
      <c r="N33" s="118">
        <v>67.378336429565096</v>
      </c>
      <c r="O33" s="118">
        <v>184.00286909810899</v>
      </c>
      <c r="P33" s="118">
        <v>5343.5509779723297</v>
      </c>
      <c r="Q33" s="118">
        <v>0.21474665298586401</v>
      </c>
      <c r="R33" s="118">
        <v>25.443413982067302</v>
      </c>
      <c r="S33" s="118">
        <v>64.863217825177799</v>
      </c>
      <c r="T33" s="66"/>
      <c r="U33" s="120">
        <f t="shared" si="0"/>
        <v>806.26942763504803</v>
      </c>
      <c r="V33" s="120"/>
    </row>
    <row r="34" spans="1:22">
      <c r="A34" s="35" t="s">
        <v>2827</v>
      </c>
      <c r="B34" s="35" t="s">
        <v>4240</v>
      </c>
      <c r="C34" s="118">
        <v>83.7</v>
      </c>
      <c r="D34" s="118">
        <v>1.8</v>
      </c>
      <c r="E34" s="118">
        <v>773.18575211009397</v>
      </c>
      <c r="F34" s="118">
        <v>12.7653580766146</v>
      </c>
      <c r="G34" s="118">
        <v>1109.23301305667</v>
      </c>
      <c r="H34" s="125">
        <v>6.6422215392370407E-2</v>
      </c>
      <c r="I34" s="119">
        <v>3.4611698375933302</v>
      </c>
      <c r="J34" s="119">
        <v>6.6047609718943301</v>
      </c>
      <c r="K34" s="119">
        <v>15.493345420856199</v>
      </c>
      <c r="L34" s="119">
        <v>5.3209450525571196</v>
      </c>
      <c r="M34" s="118">
        <v>59.530089562619303</v>
      </c>
      <c r="N34" s="118">
        <v>147.19581168179599</v>
      </c>
      <c r="O34" s="118">
        <v>316.96960612706999</v>
      </c>
      <c r="P34" s="118">
        <v>6643.6206993229798</v>
      </c>
      <c r="Q34" s="118">
        <v>0.568132600974258</v>
      </c>
      <c r="R34" s="118">
        <v>68.047095454584706</v>
      </c>
      <c r="S34" s="118">
        <v>103.389932975311</v>
      </c>
      <c r="T34" s="66"/>
      <c r="U34" s="120">
        <f t="shared" si="0"/>
        <v>796.6842344461752</v>
      </c>
      <c r="V34" s="120"/>
    </row>
    <row r="35" spans="1:22">
      <c r="A35" s="35" t="s">
        <v>2824</v>
      </c>
      <c r="B35" s="35" t="s">
        <v>4240</v>
      </c>
      <c r="C35" s="118">
        <v>83.4</v>
      </c>
      <c r="D35" s="118">
        <v>2.1</v>
      </c>
      <c r="E35" s="118">
        <v>732.00170822448899</v>
      </c>
      <c r="F35" s="118">
        <v>14.958793984373701</v>
      </c>
      <c r="G35" s="118">
        <v>557.73514340360896</v>
      </c>
      <c r="H35" s="125">
        <v>3.5160206155273599E-2</v>
      </c>
      <c r="I35" s="119">
        <v>1.69466955314228</v>
      </c>
      <c r="J35" s="119">
        <v>1.73401113432689</v>
      </c>
      <c r="K35" s="119">
        <v>3.1541810781323001</v>
      </c>
      <c r="L35" s="119">
        <v>0.98358695309365896</v>
      </c>
      <c r="M35" s="118">
        <v>14.233599868524699</v>
      </c>
      <c r="N35" s="118">
        <v>58.904605040932097</v>
      </c>
      <c r="O35" s="118">
        <v>180.84379890725901</v>
      </c>
      <c r="P35" s="118">
        <v>6536.3294902848702</v>
      </c>
      <c r="Q35" s="118">
        <v>0.19558106701939801</v>
      </c>
      <c r="R35" s="118">
        <v>21.399108681049199</v>
      </c>
      <c r="S35" s="118">
        <v>70.078265391343194</v>
      </c>
      <c r="T35" s="66"/>
      <c r="U35" s="120">
        <f t="shared" si="0"/>
        <v>812.42336147589231</v>
      </c>
      <c r="V35" s="120"/>
    </row>
    <row r="36" spans="1:22">
      <c r="A36" s="35" t="s">
        <v>2826</v>
      </c>
      <c r="B36" s="35" t="s">
        <v>4240</v>
      </c>
      <c r="C36" s="118">
        <v>83.6</v>
      </c>
      <c r="D36" s="118">
        <v>1.9</v>
      </c>
      <c r="E36" s="118">
        <v>648.62959264256097</v>
      </c>
      <c r="F36" s="118">
        <v>10.7043525648815</v>
      </c>
      <c r="G36" s="118">
        <v>575.62787769085901</v>
      </c>
      <c r="H36" s="125">
        <v>3.3193233322932503E-2</v>
      </c>
      <c r="I36" s="119">
        <v>1.7608093427745899</v>
      </c>
      <c r="J36" s="119">
        <v>2.1184226030252198</v>
      </c>
      <c r="K36" s="119">
        <v>4.5773534540661203</v>
      </c>
      <c r="L36" s="119">
        <v>1.52669230854656</v>
      </c>
      <c r="M36" s="118">
        <v>18.9535344112271</v>
      </c>
      <c r="N36" s="118">
        <v>63.467852857913599</v>
      </c>
      <c r="O36" s="118">
        <v>169.05343389923601</v>
      </c>
      <c r="P36" s="118">
        <v>6087.3286156727499</v>
      </c>
      <c r="Q36" s="118">
        <v>0.22412482958978799</v>
      </c>
      <c r="R36" s="118">
        <v>24.275994248372601</v>
      </c>
      <c r="S36" s="118">
        <v>57.461955535618699</v>
      </c>
      <c r="T36" s="66"/>
      <c r="U36" s="120">
        <f t="shared" si="0"/>
        <v>779.73243813702243</v>
      </c>
      <c r="V36" s="120"/>
    </row>
    <row r="37" spans="1:22">
      <c r="A37" s="35" t="s">
        <v>2822</v>
      </c>
      <c r="B37" s="35" t="s">
        <v>4240</v>
      </c>
      <c r="C37" s="118">
        <v>82.9</v>
      </c>
      <c r="D37" s="118">
        <v>1.9</v>
      </c>
      <c r="E37" s="118">
        <v>562.18573236201905</v>
      </c>
      <c r="F37" s="118">
        <v>9.89538690567103</v>
      </c>
      <c r="G37" s="118">
        <v>702.59099597227305</v>
      </c>
      <c r="H37" s="125">
        <v>3.0645392698523202E-2</v>
      </c>
      <c r="I37" s="119">
        <v>2.0356908574949699</v>
      </c>
      <c r="J37" s="119">
        <v>2.44542002484582</v>
      </c>
      <c r="K37" s="119">
        <v>5.3784310330970397</v>
      </c>
      <c r="L37" s="119">
        <v>1.8746902663760301</v>
      </c>
      <c r="M37" s="118">
        <v>26.9518363691849</v>
      </c>
      <c r="N37" s="118">
        <v>81.748592769671205</v>
      </c>
      <c r="O37" s="118">
        <v>191.987016967899</v>
      </c>
      <c r="P37" s="118">
        <v>4993.57601138675</v>
      </c>
      <c r="Q37" s="118">
        <v>0.34574522724279899</v>
      </c>
      <c r="R37" s="118">
        <v>38.860482775504302</v>
      </c>
      <c r="S37" s="118">
        <v>62.851056676400098</v>
      </c>
      <c r="T37" s="66"/>
      <c r="U37" s="120">
        <f t="shared" si="0"/>
        <v>772.33948899653433</v>
      </c>
      <c r="V37" s="120"/>
    </row>
    <row r="38" spans="1:22">
      <c r="A38" s="35" t="s">
        <v>2821</v>
      </c>
      <c r="B38" s="35" t="s">
        <v>4240</v>
      </c>
      <c r="C38" s="118">
        <v>82.8</v>
      </c>
      <c r="D38" s="118">
        <v>1.8</v>
      </c>
      <c r="E38" s="118">
        <v>629.22710220579199</v>
      </c>
      <c r="F38" s="118">
        <v>12.5387105917222</v>
      </c>
      <c r="G38" s="118">
        <v>522.45522043463097</v>
      </c>
      <c r="H38" s="125">
        <v>0.54556658051376306</v>
      </c>
      <c r="I38" s="119">
        <v>2.7436010100935899</v>
      </c>
      <c r="J38" s="119">
        <v>2.0394327886902102</v>
      </c>
      <c r="K38" s="119">
        <v>2.3412019125372199</v>
      </c>
      <c r="L38" s="119">
        <v>0.926445138096327</v>
      </c>
      <c r="M38" s="118">
        <v>11.883618995147</v>
      </c>
      <c r="N38" s="118">
        <v>52.599778499332601</v>
      </c>
      <c r="O38" s="118">
        <v>166.22640541916499</v>
      </c>
      <c r="P38" s="118">
        <v>5985.9975149295396</v>
      </c>
      <c r="Q38" s="118">
        <v>0.217017114058252</v>
      </c>
      <c r="R38" s="118">
        <v>23.362834392996</v>
      </c>
      <c r="S38" s="118">
        <v>55.022627960236903</v>
      </c>
      <c r="T38" s="66"/>
      <c r="U38" s="120">
        <f t="shared" si="0"/>
        <v>794.93469778309054</v>
      </c>
      <c r="V38" s="120"/>
    </row>
    <row r="39" spans="1:22">
      <c r="A39" s="35" t="s">
        <v>2819</v>
      </c>
      <c r="B39" s="35" t="s">
        <v>4240</v>
      </c>
      <c r="C39" s="118">
        <v>82.5</v>
      </c>
      <c r="D39" s="118">
        <v>1.6</v>
      </c>
      <c r="E39" s="118">
        <v>643.52353392634302</v>
      </c>
      <c r="F39" s="118">
        <v>15.2643483535567</v>
      </c>
      <c r="G39" s="118">
        <v>1066.47008065199</v>
      </c>
      <c r="H39" s="125">
        <v>3.32555998220238E-2</v>
      </c>
      <c r="I39" s="119">
        <v>3.1266732378090398</v>
      </c>
      <c r="J39" s="119">
        <v>3.00155757582709</v>
      </c>
      <c r="K39" s="119">
        <v>6.2013757046577398</v>
      </c>
      <c r="L39" s="119">
        <v>2.3394241584452899</v>
      </c>
      <c r="M39" s="118">
        <v>31.3997529247698</v>
      </c>
      <c r="N39" s="118">
        <v>120.41307158844</v>
      </c>
      <c r="O39" s="118">
        <v>284.33556300534002</v>
      </c>
      <c r="P39" s="118">
        <v>5259.9003878130497</v>
      </c>
      <c r="Q39" s="118">
        <v>0.47896865063247501</v>
      </c>
      <c r="R39" s="118">
        <v>59.511473565667004</v>
      </c>
      <c r="S39" s="118">
        <v>107.73759190393299</v>
      </c>
      <c r="T39" s="66"/>
      <c r="U39" s="120">
        <f t="shared" si="0"/>
        <v>814.46382227663548</v>
      </c>
      <c r="V39" s="120"/>
    </row>
    <row r="40" spans="1:22">
      <c r="A40" s="35" t="s">
        <v>2815</v>
      </c>
      <c r="B40" s="35" t="s">
        <v>4240</v>
      </c>
      <c r="C40" s="118">
        <v>81.599999999999994</v>
      </c>
      <c r="D40" s="118">
        <v>1.8</v>
      </c>
      <c r="E40" s="118">
        <v>752.77780958314202</v>
      </c>
      <c r="F40" s="118">
        <v>13.1326406180796</v>
      </c>
      <c r="G40" s="118">
        <v>1015.53816705765</v>
      </c>
      <c r="H40" s="125">
        <v>5.18503461874356E-2</v>
      </c>
      <c r="I40" s="119">
        <v>3.0835558647382002</v>
      </c>
      <c r="J40" s="119">
        <v>4.0559595108144304</v>
      </c>
      <c r="K40" s="119">
        <v>8.9285988473649507</v>
      </c>
      <c r="L40" s="119">
        <v>3.22399955592673</v>
      </c>
      <c r="M40" s="118">
        <v>43.929942004148501</v>
      </c>
      <c r="N40" s="118">
        <v>124.094425578295</v>
      </c>
      <c r="O40" s="118">
        <v>300.20737221266302</v>
      </c>
      <c r="P40" s="118">
        <v>7061.1391174506298</v>
      </c>
      <c r="Q40" s="118">
        <v>0.56122089486490001</v>
      </c>
      <c r="R40" s="118">
        <v>67.802598887109994</v>
      </c>
      <c r="S40" s="118">
        <v>104.78454778578001</v>
      </c>
      <c r="T40" s="66"/>
      <c r="U40" s="120">
        <f t="shared" si="0"/>
        <v>799.46620805354723</v>
      </c>
      <c r="V40" s="120"/>
    </row>
    <row r="41" spans="1:22">
      <c r="A41" s="35" t="s">
        <v>2814</v>
      </c>
      <c r="B41" s="35" t="s">
        <v>4240</v>
      </c>
      <c r="C41" s="118">
        <v>81.599999999999994</v>
      </c>
      <c r="D41" s="118">
        <v>2.6</v>
      </c>
      <c r="E41" s="118">
        <v>666.81665930574604</v>
      </c>
      <c r="F41" s="118">
        <v>11.407479954232199</v>
      </c>
      <c r="G41" s="118">
        <v>884.72316359691501</v>
      </c>
      <c r="H41" s="125">
        <v>4.2451102400055098E-2</v>
      </c>
      <c r="I41" s="119">
        <v>3.1725797757366698</v>
      </c>
      <c r="J41" s="119">
        <v>4.5053361485835799</v>
      </c>
      <c r="K41" s="119">
        <v>9.7556112534748305</v>
      </c>
      <c r="L41" s="119">
        <v>3.5689468709869798</v>
      </c>
      <c r="M41" s="118">
        <v>37.189640948474199</v>
      </c>
      <c r="N41" s="118">
        <v>105.191505342599</v>
      </c>
      <c r="O41" s="118">
        <v>242.581272179076</v>
      </c>
      <c r="P41" s="118">
        <v>5116.0241741282798</v>
      </c>
      <c r="Q41" s="118">
        <v>0.41349484782065499</v>
      </c>
      <c r="R41" s="118">
        <v>51.607135302099202</v>
      </c>
      <c r="S41" s="118">
        <v>71.947533553635594</v>
      </c>
      <c r="T41" s="66"/>
      <c r="U41" s="120">
        <f t="shared" si="0"/>
        <v>785.79471951459345</v>
      </c>
      <c r="V41" s="120"/>
    </row>
    <row r="42" spans="1:22">
      <c r="A42" s="35" t="s">
        <v>2813</v>
      </c>
      <c r="B42" s="35" t="s">
        <v>4240</v>
      </c>
      <c r="C42" s="118">
        <v>81.2</v>
      </c>
      <c r="D42" s="118">
        <v>1.8</v>
      </c>
      <c r="E42" s="118">
        <v>625.33373429649498</v>
      </c>
      <c r="F42" s="118">
        <v>9.87972307991976</v>
      </c>
      <c r="G42" s="118">
        <v>962.45083949609</v>
      </c>
      <c r="H42" s="125">
        <v>7.4762119042805497E-2</v>
      </c>
      <c r="I42" s="119">
        <v>3.11501818270097</v>
      </c>
      <c r="J42" s="119">
        <v>5.5290932041583298</v>
      </c>
      <c r="K42" s="119">
        <v>13.1987717408206</v>
      </c>
      <c r="L42" s="119">
        <v>4.4012832340785399</v>
      </c>
      <c r="M42" s="118">
        <v>45.406544715523403</v>
      </c>
      <c r="N42" s="118">
        <v>124.810001428869</v>
      </c>
      <c r="O42" s="118">
        <v>263.69987087649798</v>
      </c>
      <c r="P42" s="118">
        <v>4945.9233747416001</v>
      </c>
      <c r="Q42" s="118">
        <v>0.49027091385646598</v>
      </c>
      <c r="R42" s="118">
        <v>59.803509135539002</v>
      </c>
      <c r="S42" s="118">
        <v>84.736207540998393</v>
      </c>
      <c r="T42" s="66"/>
      <c r="U42" s="120">
        <f t="shared" si="0"/>
        <v>772.19151586881139</v>
      </c>
      <c r="V42" s="120"/>
    </row>
    <row r="43" spans="1:22">
      <c r="A43" s="35" t="s">
        <v>2809</v>
      </c>
      <c r="B43" s="35" t="s">
        <v>4240</v>
      </c>
      <c r="C43" s="118">
        <v>77.3</v>
      </c>
      <c r="D43" s="118">
        <v>1.7</v>
      </c>
      <c r="E43" s="118">
        <v>793.63783921823597</v>
      </c>
      <c r="F43" s="118">
        <v>14.5229905902198</v>
      </c>
      <c r="G43" s="118">
        <v>968.97839439656696</v>
      </c>
      <c r="H43" s="125">
        <v>6.0602756890683403E-2</v>
      </c>
      <c r="I43" s="119">
        <v>3.75474070815793</v>
      </c>
      <c r="J43" s="119">
        <v>7.1900248850048998</v>
      </c>
      <c r="K43" s="119">
        <v>13.3951657158955</v>
      </c>
      <c r="L43" s="119">
        <v>4.1592663371918004</v>
      </c>
      <c r="M43" s="118">
        <v>49.508865692062301</v>
      </c>
      <c r="N43" s="118">
        <v>118.610114670565</v>
      </c>
      <c r="O43" s="118">
        <v>291.03795514843301</v>
      </c>
      <c r="P43" s="118">
        <v>6443.9575926977104</v>
      </c>
      <c r="Q43" s="118">
        <v>0.46845887316513202</v>
      </c>
      <c r="R43" s="118">
        <v>57.536889705944603</v>
      </c>
      <c r="S43" s="118">
        <v>93.300664932549793</v>
      </c>
      <c r="T43" s="66"/>
      <c r="U43" s="120">
        <f t="shared" si="0"/>
        <v>809.45355939126398</v>
      </c>
      <c r="V43" s="120"/>
    </row>
    <row r="44" spans="1:22">
      <c r="C44" s="118"/>
      <c r="D44" s="118"/>
      <c r="E44" s="118"/>
      <c r="F44" s="118"/>
      <c r="G44" s="118"/>
      <c r="H44" s="125"/>
      <c r="I44" s="119"/>
      <c r="J44" s="119"/>
      <c r="K44" s="119"/>
      <c r="L44" s="119"/>
      <c r="M44" s="118"/>
      <c r="N44" s="118"/>
      <c r="O44" s="118"/>
      <c r="P44" s="118"/>
      <c r="Q44" s="118"/>
      <c r="R44" s="118"/>
      <c r="S44" s="118"/>
      <c r="T44" s="66"/>
      <c r="U44" s="120"/>
      <c r="V44" s="120"/>
    </row>
    <row r="45" spans="1:22" ht="15.75">
      <c r="A45" s="35" t="s">
        <v>2767</v>
      </c>
      <c r="B45" s="35" t="s">
        <v>4240</v>
      </c>
      <c r="C45" s="118">
        <v>78.599999999999994</v>
      </c>
      <c r="D45" s="118">
        <v>2</v>
      </c>
      <c r="E45" s="118">
        <v>627.44076103962595</v>
      </c>
      <c r="F45" s="118">
        <v>10.061394019756699</v>
      </c>
      <c r="G45" s="118">
        <v>352.90079500013502</v>
      </c>
      <c r="H45" s="125">
        <v>2.24336627449362E-2</v>
      </c>
      <c r="I45" s="119">
        <v>3.1822796725878701</v>
      </c>
      <c r="J45" s="119">
        <v>1.5067400859378199</v>
      </c>
      <c r="K45" s="119">
        <v>1.7381670972930801</v>
      </c>
      <c r="L45" s="119">
        <v>0.13756441500755101</v>
      </c>
      <c r="M45" s="118">
        <v>8.1481694629862602</v>
      </c>
      <c r="N45" s="118">
        <v>34.239036444073001</v>
      </c>
      <c r="O45" s="118">
        <v>148.75586375453699</v>
      </c>
      <c r="P45" s="118">
        <v>6352.4333330911504</v>
      </c>
      <c r="Q45" s="118">
        <v>0.37703280330717498</v>
      </c>
      <c r="R45" s="118">
        <v>47.132494592477798</v>
      </c>
      <c r="S45" s="118">
        <v>50.044547895245998</v>
      </c>
      <c r="T45" s="66"/>
      <c r="U45" s="120">
        <f>((5080/(6.01-(LOG((10/7)*F45))))-273)</f>
        <v>773.89601982667386</v>
      </c>
      <c r="V45" s="122">
        <f>U45</f>
        <v>773.89601982667386</v>
      </c>
    </row>
    <row r="46" spans="1:22">
      <c r="C46" s="118"/>
      <c r="D46" s="118"/>
      <c r="E46" s="118"/>
      <c r="F46" s="118"/>
      <c r="G46" s="118"/>
      <c r="H46" s="125"/>
      <c r="I46" s="119"/>
      <c r="J46" s="119"/>
      <c r="K46" s="119"/>
      <c r="L46" s="119"/>
      <c r="M46" s="118"/>
      <c r="N46" s="118"/>
      <c r="O46" s="118"/>
      <c r="P46" s="118"/>
      <c r="Q46" s="118"/>
      <c r="R46" s="118"/>
      <c r="S46" s="118"/>
      <c r="T46" s="66"/>
      <c r="U46" s="120"/>
      <c r="V46" s="120"/>
    </row>
    <row r="47" spans="1:22" ht="15.75">
      <c r="A47" s="35" t="s">
        <v>2758</v>
      </c>
      <c r="B47" s="35" t="s">
        <v>4241</v>
      </c>
      <c r="C47" s="118">
        <v>84.4</v>
      </c>
      <c r="D47" s="118">
        <v>1.7</v>
      </c>
      <c r="E47" s="118">
        <v>622.80861409463103</v>
      </c>
      <c r="F47" s="118">
        <v>10.2298794004895</v>
      </c>
      <c r="G47" s="118">
        <v>511.23758277465402</v>
      </c>
      <c r="H47" s="125">
        <v>2.5164547540113098</v>
      </c>
      <c r="I47" s="119">
        <v>16.5302292544552</v>
      </c>
      <c r="J47" s="119">
        <v>8.4193671988389998</v>
      </c>
      <c r="K47" s="119">
        <v>2.7882578982997002</v>
      </c>
      <c r="L47" s="119">
        <v>0.509922100766113</v>
      </c>
      <c r="M47" s="118">
        <v>11.063888098805601</v>
      </c>
      <c r="N47" s="118">
        <v>51.366340531957597</v>
      </c>
      <c r="O47" s="118">
        <v>235.12693968208399</v>
      </c>
      <c r="P47" s="118">
        <v>7049.5813524093101</v>
      </c>
      <c r="Q47" s="118">
        <v>0.73923341227973205</v>
      </c>
      <c r="R47" s="118">
        <v>80.032451407822094</v>
      </c>
      <c r="S47" s="118">
        <v>175.19098339568501</v>
      </c>
      <c r="T47" s="66"/>
      <c r="U47" s="120">
        <f>((5080/(6.01-(LOG((10/7)*F47))))-273)</f>
        <v>775.45437548316158</v>
      </c>
      <c r="V47" s="122">
        <f>U48</f>
        <v>742.27534583181148</v>
      </c>
    </row>
    <row r="48" spans="1:22" ht="17.100000000000001" customHeight="1">
      <c r="A48" s="35" t="s">
        <v>2752</v>
      </c>
      <c r="B48" s="35" t="s">
        <v>4240</v>
      </c>
      <c r="C48" s="118">
        <v>73.3</v>
      </c>
      <c r="D48" s="118">
        <v>2.5</v>
      </c>
      <c r="E48" s="118">
        <v>544.30297340472896</v>
      </c>
      <c r="F48" s="118">
        <v>7.1044307142365604</v>
      </c>
      <c r="G48" s="118">
        <v>344.51633544944701</v>
      </c>
      <c r="H48" s="125">
        <v>0.54731301275947397</v>
      </c>
      <c r="I48" s="119">
        <v>11.642750960865101</v>
      </c>
      <c r="J48" s="119">
        <v>4.29365511684904</v>
      </c>
      <c r="K48" s="119">
        <v>1.4485331276164799</v>
      </c>
      <c r="L48" s="119">
        <v>0.28814776047294499</v>
      </c>
      <c r="M48" s="118">
        <v>6.1587280241574698</v>
      </c>
      <c r="N48" s="118">
        <v>34.841092065375001</v>
      </c>
      <c r="O48" s="118">
        <v>171.044684491803</v>
      </c>
      <c r="P48" s="118">
        <v>6455.7532267307097</v>
      </c>
      <c r="Q48" s="118">
        <v>0.634541906583594</v>
      </c>
      <c r="R48" s="118">
        <v>75.985314775223301</v>
      </c>
      <c r="S48" s="118">
        <v>197.28670402732601</v>
      </c>
      <c r="T48" s="66"/>
      <c r="U48" s="120">
        <f>((5080/(6.01-(LOG((10/7)*F48))))-273)</f>
        <v>742.27534583181148</v>
      </c>
      <c r="V48" s="120"/>
    </row>
    <row r="49" spans="1:23" ht="17.100000000000001" customHeight="1">
      <c r="C49" s="118"/>
      <c r="D49" s="118"/>
      <c r="E49" s="118"/>
      <c r="F49" s="118"/>
      <c r="G49" s="118"/>
      <c r="H49" s="125"/>
      <c r="I49" s="119"/>
      <c r="J49" s="119"/>
      <c r="K49" s="119"/>
      <c r="L49" s="119"/>
      <c r="M49" s="118"/>
      <c r="N49" s="118"/>
      <c r="O49" s="118"/>
      <c r="P49" s="118"/>
      <c r="Q49" s="118"/>
      <c r="R49" s="118"/>
      <c r="S49" s="118"/>
      <c r="T49" s="66"/>
      <c r="U49" s="120"/>
      <c r="V49" s="120"/>
    </row>
    <row r="50" spans="1:23" ht="15.75">
      <c r="A50" s="35" t="s">
        <v>2742</v>
      </c>
      <c r="B50" s="35" t="s">
        <v>4240</v>
      </c>
      <c r="C50" s="118">
        <v>90.6</v>
      </c>
      <c r="D50" s="118">
        <v>3.1</v>
      </c>
      <c r="E50" s="118">
        <v>573.22644282445594</v>
      </c>
      <c r="F50" s="118">
        <v>9.7053292360642693</v>
      </c>
      <c r="G50" s="118">
        <v>367.136433271942</v>
      </c>
      <c r="H50" s="125">
        <v>2.8351637507992099E-2</v>
      </c>
      <c r="I50" s="119">
        <v>13.1200849041591</v>
      </c>
      <c r="J50" s="119">
        <v>4.7066617168676803</v>
      </c>
      <c r="K50" s="119">
        <v>1.33849124150432</v>
      </c>
      <c r="L50" s="119">
        <v>0.24342143174872799</v>
      </c>
      <c r="M50" s="118">
        <v>6.6204295529296697</v>
      </c>
      <c r="N50" s="118">
        <v>33.986317065360801</v>
      </c>
      <c r="O50" s="118">
        <v>202.96888017043801</v>
      </c>
      <c r="P50" s="118">
        <v>8115.8004021394199</v>
      </c>
      <c r="Q50" s="118">
        <v>0.85445660378712895</v>
      </c>
      <c r="R50" s="118">
        <v>90.730137630621797</v>
      </c>
      <c r="S50" s="118">
        <v>218.19808333162899</v>
      </c>
      <c r="T50" s="66"/>
      <c r="U50" s="120">
        <f>((5080/(6.01-(LOG((10/7)*F50))))-273)</f>
        <v>770.53089811767381</v>
      </c>
      <c r="V50" s="122">
        <f>AVERAGE(U50:U53)</f>
        <v>789.40129066581096</v>
      </c>
    </row>
    <row r="51" spans="1:23" ht="15.75">
      <c r="A51" s="35" t="s">
        <v>2733</v>
      </c>
      <c r="B51" s="35" t="s">
        <v>4240</v>
      </c>
      <c r="C51" s="118">
        <v>86</v>
      </c>
      <c r="D51" s="118">
        <v>1.8</v>
      </c>
      <c r="E51" s="118">
        <v>597.40347750613705</v>
      </c>
      <c r="F51" s="118">
        <v>13.4940274697882</v>
      </c>
      <c r="G51" s="118">
        <v>444.32449517059399</v>
      </c>
      <c r="H51" s="125">
        <v>0.119408873166457</v>
      </c>
      <c r="I51" s="119">
        <v>14.103254008415</v>
      </c>
      <c r="J51" s="119">
        <v>4.8253497631344597</v>
      </c>
      <c r="K51" s="119">
        <v>1.7635187276739299</v>
      </c>
      <c r="L51" s="119">
        <v>0.406551201437369</v>
      </c>
      <c r="M51" s="118">
        <v>9.5908435910169008</v>
      </c>
      <c r="N51" s="118">
        <v>40.651268596241302</v>
      </c>
      <c r="O51" s="118">
        <v>188.380454060945</v>
      </c>
      <c r="P51" s="118">
        <v>7744.7279031845701</v>
      </c>
      <c r="Q51" s="118">
        <v>0.57813267158927395</v>
      </c>
      <c r="R51" s="118">
        <v>72.141072266297996</v>
      </c>
      <c r="S51" s="118">
        <v>122.368304421556</v>
      </c>
      <c r="T51" s="66"/>
      <c r="U51" s="120">
        <f>((5080/(6.01-(LOG((10/7)*F51))))-273)</f>
        <v>802.14218462087615</v>
      </c>
      <c r="V51" s="122">
        <f>STDEV(U50:U53)</f>
        <v>13.719282249593101</v>
      </c>
    </row>
    <row r="52" spans="1:23">
      <c r="A52" s="35" t="s">
        <v>2727</v>
      </c>
      <c r="B52" s="35" t="s">
        <v>4240</v>
      </c>
      <c r="C52" s="118">
        <v>87.6</v>
      </c>
      <c r="D52" s="118">
        <v>1.8</v>
      </c>
      <c r="E52" s="118">
        <v>581.82793921053201</v>
      </c>
      <c r="F52" s="118">
        <v>12.698483636678899</v>
      </c>
      <c r="G52" s="118">
        <v>323.77835291265501</v>
      </c>
      <c r="H52" s="125">
        <v>4.3298248182422299</v>
      </c>
      <c r="I52" s="119">
        <v>18.572164550998799</v>
      </c>
      <c r="J52" s="119">
        <v>9.6958951467200798</v>
      </c>
      <c r="K52" s="119">
        <v>2.4660657113396902</v>
      </c>
      <c r="L52" s="119">
        <v>0.35614681898336698</v>
      </c>
      <c r="M52" s="118">
        <v>7.9231623415188999</v>
      </c>
      <c r="N52" s="118">
        <v>32.159792122287797</v>
      </c>
      <c r="O52" s="118">
        <v>174.52776361005101</v>
      </c>
      <c r="P52" s="118">
        <v>6940.4305377436303</v>
      </c>
      <c r="Q52" s="118">
        <v>0.510592686976576</v>
      </c>
      <c r="R52" s="118">
        <v>56.703980289767202</v>
      </c>
      <c r="S52" s="118">
        <v>132.16159535306599</v>
      </c>
      <c r="T52" s="66"/>
      <c r="U52" s="120">
        <f>((5080/(6.01-(LOG((10/7)*F52))))-273)</f>
        <v>796.17067531118755</v>
      </c>
      <c r="V52" s="120"/>
    </row>
    <row r="53" spans="1:23">
      <c r="A53" s="35" t="s">
        <v>2736</v>
      </c>
      <c r="B53" s="35" t="s">
        <v>4240</v>
      </c>
      <c r="C53" s="118">
        <v>87.1</v>
      </c>
      <c r="D53" s="118">
        <v>1.3</v>
      </c>
      <c r="E53" s="118">
        <v>583.58125328211702</v>
      </c>
      <c r="F53" s="118">
        <v>11.7651001725878</v>
      </c>
      <c r="G53" s="118">
        <v>544.64717450544003</v>
      </c>
      <c r="H53" s="125">
        <v>1.92473183668857</v>
      </c>
      <c r="I53" s="119">
        <v>19.187227306146401</v>
      </c>
      <c r="J53" s="119">
        <v>7.7040850130499701</v>
      </c>
      <c r="K53" s="119">
        <v>3.0803590395547098</v>
      </c>
      <c r="L53" s="119">
        <v>0.55238994581981804</v>
      </c>
      <c r="M53" s="118">
        <v>13.085499993420299</v>
      </c>
      <c r="N53" s="118">
        <v>54.845680563660103</v>
      </c>
      <c r="O53" s="118">
        <v>264.274553172813</v>
      </c>
      <c r="P53" s="118">
        <v>7135.1950895964701</v>
      </c>
      <c r="Q53" s="118">
        <v>0.88200536200901103</v>
      </c>
      <c r="R53" s="118">
        <v>95.885456250015693</v>
      </c>
      <c r="S53" s="118">
        <v>192.900967198188</v>
      </c>
      <c r="T53" s="66"/>
      <c r="U53" s="120">
        <f>((5080/(6.01-(LOG((10/7)*F53))))-273)</f>
        <v>788.76140461350633</v>
      </c>
      <c r="V53" s="120"/>
    </row>
    <row r="54" spans="1:23">
      <c r="C54" s="118"/>
      <c r="D54" s="118"/>
      <c r="E54" s="118"/>
      <c r="F54" s="118"/>
      <c r="G54" s="118"/>
      <c r="H54" s="125"/>
      <c r="I54" s="119"/>
      <c r="J54" s="119"/>
      <c r="K54" s="119"/>
      <c r="L54" s="119"/>
      <c r="M54" s="118"/>
      <c r="N54" s="118"/>
      <c r="O54" s="118"/>
      <c r="P54" s="118"/>
      <c r="Q54" s="118"/>
      <c r="R54" s="118"/>
      <c r="S54" s="118"/>
      <c r="T54" s="66"/>
      <c r="U54" s="120"/>
      <c r="V54" s="120"/>
    </row>
    <row r="55" spans="1:23" ht="15.75">
      <c r="A55" s="35" t="s">
        <v>2673</v>
      </c>
      <c r="B55" s="35" t="s">
        <v>4240</v>
      </c>
      <c r="C55" s="118">
        <v>73</v>
      </c>
      <c r="D55" s="118">
        <v>1.4</v>
      </c>
      <c r="E55" s="118">
        <v>645.65095629999996</v>
      </c>
      <c r="F55" s="118">
        <v>5.1646385459999999</v>
      </c>
      <c r="G55" s="118">
        <v>426.42308639999999</v>
      </c>
      <c r="H55" s="125">
        <v>2.731892E-2</v>
      </c>
      <c r="I55" s="119">
        <v>6.8377723340000003</v>
      </c>
      <c r="J55" s="119">
        <v>2.9897111930000002</v>
      </c>
      <c r="K55" s="119">
        <v>2.3077496449999999</v>
      </c>
      <c r="L55" s="119">
        <v>0.87292526999999998</v>
      </c>
      <c r="M55" s="118">
        <v>9.4819103390000006</v>
      </c>
      <c r="N55" s="118">
        <v>42.531154530000002</v>
      </c>
      <c r="O55" s="118">
        <v>211.14327560000001</v>
      </c>
      <c r="P55" s="118">
        <v>7160.8818549999996</v>
      </c>
      <c r="Q55" s="118">
        <v>0.461331149</v>
      </c>
      <c r="R55" s="118">
        <v>59.374534240000003</v>
      </c>
      <c r="S55" s="118">
        <v>154.41352309999999</v>
      </c>
      <c r="T55" s="66"/>
      <c r="U55" s="121">
        <v>715</v>
      </c>
      <c r="V55" s="122">
        <f>AVERAGE(U55:U58)</f>
        <v>705.75</v>
      </c>
    </row>
    <row r="56" spans="1:23" ht="15.75">
      <c r="A56" s="35" t="s">
        <v>2674</v>
      </c>
      <c r="B56" s="35" t="s">
        <v>4240</v>
      </c>
      <c r="C56" s="118">
        <v>76.099999999999994</v>
      </c>
      <c r="D56" s="118">
        <v>1.7</v>
      </c>
      <c r="E56" s="118">
        <v>654.71859219999999</v>
      </c>
      <c r="F56" s="118">
        <v>3.8900578669999999</v>
      </c>
      <c r="G56" s="118">
        <v>318.14213009999997</v>
      </c>
      <c r="H56" s="125">
        <v>1.9100197999999999E-2</v>
      </c>
      <c r="I56" s="119">
        <v>7.3585556690000002</v>
      </c>
      <c r="J56" s="119">
        <v>2.4794474709999998</v>
      </c>
      <c r="K56" s="119">
        <v>1.24730483</v>
      </c>
      <c r="L56" s="119">
        <v>0.40465363100000001</v>
      </c>
      <c r="M56" s="118">
        <v>7.1821949470000002</v>
      </c>
      <c r="N56" s="118">
        <v>29.484385419999999</v>
      </c>
      <c r="O56" s="118">
        <v>167.83231649999999</v>
      </c>
      <c r="P56" s="118">
        <v>7399.5752599999996</v>
      </c>
      <c r="Q56" s="118">
        <v>0.50516618700000004</v>
      </c>
      <c r="R56" s="118">
        <v>60.727875789999999</v>
      </c>
      <c r="S56" s="118">
        <v>231.89281679999999</v>
      </c>
      <c r="T56" s="66"/>
      <c r="U56" s="121">
        <v>692</v>
      </c>
      <c r="V56" s="122">
        <f>STDEV(U55:U58)</f>
        <v>23.357725345875043</v>
      </c>
    </row>
    <row r="57" spans="1:23">
      <c r="A57" s="35" t="s">
        <v>2679</v>
      </c>
      <c r="B57" s="35" t="s">
        <v>4240</v>
      </c>
      <c r="C57" s="118">
        <v>75.2</v>
      </c>
      <c r="D57" s="118">
        <v>1.1000000000000001</v>
      </c>
      <c r="E57" s="118">
        <v>719.50785710000002</v>
      </c>
      <c r="F57" s="118">
        <v>3.445090151</v>
      </c>
      <c r="G57" s="118">
        <v>384.13451320000001</v>
      </c>
      <c r="H57" s="125">
        <v>15.262520690000001</v>
      </c>
      <c r="I57" s="119">
        <v>51.750740819999997</v>
      </c>
      <c r="J57" s="119">
        <v>35.554431139999998</v>
      </c>
      <c r="K57" s="119">
        <v>8.5901892820000008</v>
      </c>
      <c r="L57" s="119">
        <v>0.59238841900000005</v>
      </c>
      <c r="M57" s="118">
        <v>11.35936017</v>
      </c>
      <c r="N57" s="118">
        <v>34.090200580000001</v>
      </c>
      <c r="O57" s="118">
        <v>234.5423467</v>
      </c>
      <c r="P57" s="118">
        <v>10582.40386</v>
      </c>
      <c r="Q57" s="118">
        <v>1.7325469739999999</v>
      </c>
      <c r="R57" s="118">
        <v>203.4199443</v>
      </c>
      <c r="S57" s="118">
        <v>1085.4924599999999</v>
      </c>
      <c r="T57" s="66"/>
      <c r="U57" s="121">
        <v>682</v>
      </c>
      <c r="V57" s="121"/>
    </row>
    <row r="58" spans="1:23">
      <c r="A58" s="35" t="s">
        <v>2684</v>
      </c>
      <c r="B58" s="35" t="s">
        <v>4240</v>
      </c>
      <c r="C58" s="118">
        <v>77.3</v>
      </c>
      <c r="D58" s="118">
        <v>1.8</v>
      </c>
      <c r="E58" s="118">
        <v>655.78814320000004</v>
      </c>
      <c r="F58" s="118">
        <v>6.4349886039999999</v>
      </c>
      <c r="G58" s="118">
        <v>717.02847059999999</v>
      </c>
      <c r="H58" s="125">
        <v>23.778800990000001</v>
      </c>
      <c r="I58" s="119">
        <v>69.481073480000006</v>
      </c>
      <c r="J58" s="119">
        <v>46.570707259999999</v>
      </c>
      <c r="K58" s="119">
        <v>10.70127415</v>
      </c>
      <c r="L58" s="119">
        <v>1.1821614380000001</v>
      </c>
      <c r="M58" s="118">
        <v>22.115374039999999</v>
      </c>
      <c r="N58" s="118">
        <v>68.751734729999995</v>
      </c>
      <c r="O58" s="118">
        <v>309.09435070000001</v>
      </c>
      <c r="P58" s="118">
        <v>8545.2178270000004</v>
      </c>
      <c r="Q58" s="118">
        <v>2.312561681</v>
      </c>
      <c r="R58" s="118">
        <v>279.06035059999999</v>
      </c>
      <c r="S58" s="118">
        <v>787.18233299999997</v>
      </c>
      <c r="T58" s="66"/>
      <c r="U58" s="121">
        <v>734</v>
      </c>
      <c r="V58" s="121"/>
    </row>
    <row r="59" spans="1:23">
      <c r="A59" s="35" t="s">
        <v>2629</v>
      </c>
      <c r="B59" s="35" t="s">
        <v>4240</v>
      </c>
      <c r="C59" s="118">
        <v>72.7</v>
      </c>
      <c r="D59" s="118">
        <v>1.5</v>
      </c>
      <c r="E59" s="118">
        <v>636.44502980000004</v>
      </c>
      <c r="F59" s="118">
        <v>18.96168054</v>
      </c>
      <c r="G59" s="118">
        <v>618.85963939999999</v>
      </c>
      <c r="H59" s="125">
        <v>5.1792874119999999</v>
      </c>
      <c r="I59" s="119">
        <v>62.732727179999998</v>
      </c>
      <c r="J59" s="119">
        <v>34.317011440000002</v>
      </c>
      <c r="K59" s="119">
        <v>6.3045236439999996</v>
      </c>
      <c r="L59" s="119">
        <v>14.66027098</v>
      </c>
      <c r="M59" s="118">
        <v>14.23542685</v>
      </c>
      <c r="N59" s="118">
        <v>58.095540810000003</v>
      </c>
      <c r="O59" s="118">
        <v>326.57661910000002</v>
      </c>
      <c r="P59" s="118">
        <v>8404.1568860000007</v>
      </c>
      <c r="Q59" s="118">
        <v>2.3573263889999998</v>
      </c>
      <c r="R59" s="118">
        <v>248.48289869999999</v>
      </c>
      <c r="S59" s="118">
        <v>1122.0536079999999</v>
      </c>
      <c r="T59" s="66"/>
      <c r="U59" s="121">
        <v>837</v>
      </c>
      <c r="V59" s="121"/>
      <c r="W59" s="35" t="s">
        <v>4434</v>
      </c>
    </row>
    <row r="60" spans="1:23" ht="15.75">
      <c r="A60" s="35" t="s">
        <v>2697</v>
      </c>
      <c r="B60" s="35" t="s">
        <v>4241</v>
      </c>
      <c r="C60" s="118">
        <v>84.5</v>
      </c>
      <c r="D60" s="118">
        <v>2.5</v>
      </c>
      <c r="E60" s="118">
        <v>740.42265989999999</v>
      </c>
      <c r="F60" s="118">
        <v>7.1935329579999996</v>
      </c>
      <c r="G60" s="118">
        <v>575.70912239999996</v>
      </c>
      <c r="H60" s="125">
        <v>2.0127516000000002E-2</v>
      </c>
      <c r="I60" s="119">
        <v>2.6186425670000002</v>
      </c>
      <c r="J60" s="119">
        <v>1.074225473</v>
      </c>
      <c r="K60" s="119">
        <v>1.7154632599999999</v>
      </c>
      <c r="L60" s="119">
        <v>0.102847829</v>
      </c>
      <c r="M60" s="118">
        <v>10.33973531</v>
      </c>
      <c r="N60" s="118">
        <v>57.121782260000003</v>
      </c>
      <c r="O60" s="118">
        <v>273.71509579999997</v>
      </c>
      <c r="P60" s="118">
        <v>8739.6127190000007</v>
      </c>
      <c r="Q60" s="118">
        <v>0.68029283299999999</v>
      </c>
      <c r="R60" s="118">
        <v>78.218020580000001</v>
      </c>
      <c r="S60" s="118">
        <v>336.49939019999999</v>
      </c>
      <c r="T60" s="66"/>
      <c r="U60" s="121">
        <v>743</v>
      </c>
      <c r="V60" s="122"/>
    </row>
    <row r="61" spans="1:23">
      <c r="C61" s="118"/>
      <c r="D61" s="118"/>
      <c r="E61" s="118"/>
      <c r="F61" s="118"/>
      <c r="G61" s="118"/>
      <c r="H61" s="125"/>
      <c r="I61" s="119"/>
      <c r="J61" s="119"/>
      <c r="K61" s="119"/>
      <c r="L61" s="119"/>
      <c r="M61" s="118"/>
      <c r="N61" s="118"/>
      <c r="O61" s="118"/>
      <c r="P61" s="118"/>
      <c r="Q61" s="118"/>
      <c r="R61" s="118"/>
      <c r="S61" s="118"/>
      <c r="T61" s="66"/>
      <c r="U61" s="121"/>
      <c r="V61" s="121"/>
    </row>
    <row r="62" spans="1:23" ht="15.75">
      <c r="A62" s="35" t="s">
        <v>2595</v>
      </c>
      <c r="B62" s="35" t="s">
        <v>4240</v>
      </c>
      <c r="C62" s="118">
        <v>78.2</v>
      </c>
      <c r="D62" s="118">
        <v>1.7</v>
      </c>
      <c r="E62" s="118">
        <v>642.22823937935095</v>
      </c>
      <c r="F62" s="118">
        <v>10.4642441461133</v>
      </c>
      <c r="G62" s="118">
        <v>294.730819356783</v>
      </c>
      <c r="H62" s="125">
        <v>2.0816785174563E-2</v>
      </c>
      <c r="I62" s="119">
        <v>1.3804720489617699</v>
      </c>
      <c r="J62" s="119">
        <v>0.80792831266915899</v>
      </c>
      <c r="K62" s="119">
        <v>1.32444122597142</v>
      </c>
      <c r="L62" s="119">
        <v>0.16231305694154799</v>
      </c>
      <c r="M62" s="118">
        <v>6.5131883618393704</v>
      </c>
      <c r="N62" s="118">
        <v>30.640782030236199</v>
      </c>
      <c r="O62" s="118">
        <v>151.16721389278501</v>
      </c>
      <c r="P62" s="118">
        <v>6336.3269763273902</v>
      </c>
      <c r="Q62" s="118">
        <v>0.119253641715971</v>
      </c>
      <c r="R62" s="118">
        <v>13.9597422155743</v>
      </c>
      <c r="S62" s="118">
        <v>27.869962440447701</v>
      </c>
      <c r="T62" s="66"/>
      <c r="U62" s="120">
        <f>((5080/(6.01-(LOG((10/7)*F62))))-273)</f>
        <v>777.58740140841951</v>
      </c>
      <c r="V62" s="122">
        <f>AVERAGE(U62)</f>
        <v>777.58740140841951</v>
      </c>
    </row>
    <row r="63" spans="1:23" ht="15.75">
      <c r="A63" s="35" t="s">
        <v>2603</v>
      </c>
      <c r="B63" s="35" t="s">
        <v>4240</v>
      </c>
      <c r="C63" s="118">
        <v>77.5</v>
      </c>
      <c r="D63" s="118">
        <v>1.7</v>
      </c>
      <c r="E63" s="118">
        <v>671.10881641597302</v>
      </c>
      <c r="F63" s="118">
        <v>9.5759710082428597</v>
      </c>
      <c r="G63" s="118">
        <v>323.162724609679</v>
      </c>
      <c r="H63" s="125">
        <v>2.3075588654466499E-2</v>
      </c>
      <c r="I63" s="119">
        <v>1.6852566212067599</v>
      </c>
      <c r="J63" s="119">
        <v>0.91245748314154496</v>
      </c>
      <c r="K63" s="119">
        <v>1.3363915115773699</v>
      </c>
      <c r="L63" s="119">
        <v>0.16325488199678601</v>
      </c>
      <c r="M63" s="118">
        <v>7.2786117771364198</v>
      </c>
      <c r="N63" s="118">
        <v>31.7506581074549</v>
      </c>
      <c r="O63" s="118">
        <v>164.042007782772</v>
      </c>
      <c r="P63" s="118">
        <v>7155.3215734403702</v>
      </c>
      <c r="Q63" s="118">
        <v>0.20499507511937001</v>
      </c>
      <c r="R63" s="118">
        <v>22.576485016331102</v>
      </c>
      <c r="S63" s="118">
        <v>71.014475014533701</v>
      </c>
      <c r="T63" s="66"/>
      <c r="U63" s="120">
        <f>((5080/(6.01-(LOG((10/7)*F63))))-273)</f>
        <v>769.28321038458739</v>
      </c>
      <c r="V63" s="122" t="s">
        <v>26</v>
      </c>
    </row>
    <row r="64" spans="1:23">
      <c r="A64" s="35" t="s">
        <v>2607</v>
      </c>
      <c r="B64" s="35" t="s">
        <v>4241</v>
      </c>
      <c r="C64" s="118">
        <v>82.4</v>
      </c>
      <c r="D64" s="118">
        <v>1.6</v>
      </c>
      <c r="E64" s="118">
        <v>641.38281091181295</v>
      </c>
      <c r="F64" s="118">
        <v>12.484200920916299</v>
      </c>
      <c r="G64" s="118">
        <v>316.540809174</v>
      </c>
      <c r="H64" s="125">
        <v>1.86263749051916E-2</v>
      </c>
      <c r="I64" s="119">
        <v>1.35347466514808</v>
      </c>
      <c r="J64" s="119">
        <v>0.73505525369513702</v>
      </c>
      <c r="K64" s="119">
        <v>1.4306334614440801</v>
      </c>
      <c r="L64" s="119">
        <v>0.18326779946458099</v>
      </c>
      <c r="M64" s="118">
        <v>7.4436669688788104</v>
      </c>
      <c r="N64" s="118">
        <v>33.883009660718201</v>
      </c>
      <c r="O64" s="118">
        <v>148.72004947027699</v>
      </c>
      <c r="P64" s="118">
        <v>6055.5836352998804</v>
      </c>
      <c r="Q64" s="118">
        <v>0.127347672706253</v>
      </c>
      <c r="R64" s="118">
        <v>14.066305898031199</v>
      </c>
      <c r="S64" s="118">
        <v>27.109837560729598</v>
      </c>
      <c r="T64" s="66"/>
      <c r="U64" s="120">
        <f>((5080/(6.01-(LOG((10/7)*F64))))-273)</f>
        <v>794.51007462078746</v>
      </c>
      <c r="V64" s="120"/>
    </row>
    <row r="65" spans="1:22">
      <c r="A65" s="35" t="s">
        <v>2599</v>
      </c>
      <c r="B65" s="35" t="s">
        <v>4241</v>
      </c>
      <c r="C65" s="118">
        <v>75.900000000000006</v>
      </c>
      <c r="D65" s="118">
        <v>2.4</v>
      </c>
      <c r="E65" s="118">
        <v>616.34738796813497</v>
      </c>
      <c r="F65" s="118">
        <v>10.1528952526737</v>
      </c>
      <c r="G65" s="118">
        <v>346.702906702456</v>
      </c>
      <c r="H65" s="125">
        <v>2.1245992901086599E-2</v>
      </c>
      <c r="I65" s="119">
        <v>1.6031151283602101</v>
      </c>
      <c r="J65" s="119">
        <v>0.83899697724372602</v>
      </c>
      <c r="K65" s="119">
        <v>1.3065505778147799</v>
      </c>
      <c r="L65" s="119">
        <v>0.15604233628137301</v>
      </c>
      <c r="M65" s="118">
        <v>7.5543022517558001</v>
      </c>
      <c r="N65" s="118">
        <v>34.410311910652602</v>
      </c>
      <c r="O65" s="118">
        <v>155.55149502430299</v>
      </c>
      <c r="P65" s="118">
        <v>6679.0336697843304</v>
      </c>
      <c r="Q65" s="118">
        <v>0.15972970531880501</v>
      </c>
      <c r="R65" s="118">
        <v>19.3648264639579</v>
      </c>
      <c r="S65" s="118">
        <v>30.992288779293801</v>
      </c>
      <c r="T65" s="66"/>
      <c r="U65" s="120">
        <f>((5080/(6.01-(LOG((10/7)*F65))))-273)</f>
        <v>774.74496797014808</v>
      </c>
      <c r="V65" s="120"/>
    </row>
    <row r="66" spans="1:22">
      <c r="A66" s="35" t="s">
        <v>2596</v>
      </c>
      <c r="B66" s="35" t="s">
        <v>4241</v>
      </c>
      <c r="C66" s="118">
        <v>75</v>
      </c>
      <c r="D66" s="118">
        <v>1.7</v>
      </c>
      <c r="E66" s="118">
        <v>646.88413176850599</v>
      </c>
      <c r="F66" s="118">
        <v>11.0317018683334</v>
      </c>
      <c r="G66" s="118">
        <v>301.612135619676</v>
      </c>
      <c r="H66" s="125">
        <v>2.1580310997767301E-2</v>
      </c>
      <c r="I66" s="119">
        <v>1.5605054323908201</v>
      </c>
      <c r="J66" s="119">
        <v>0.80380030380372103</v>
      </c>
      <c r="K66" s="119">
        <v>1.4986465911675499</v>
      </c>
      <c r="L66" s="119">
        <v>0.19434987813900101</v>
      </c>
      <c r="M66" s="118">
        <v>7.0561205345448101</v>
      </c>
      <c r="N66" s="118">
        <v>33.659445744304797</v>
      </c>
      <c r="O66" s="118">
        <v>161.47551886102801</v>
      </c>
      <c r="P66" s="118">
        <v>6733.8797047080498</v>
      </c>
      <c r="Q66" s="118">
        <v>0.118936457151295</v>
      </c>
      <c r="R66" s="118">
        <v>13.6684874843579</v>
      </c>
      <c r="S66" s="118">
        <v>31.091678810637401</v>
      </c>
      <c r="T66" s="66"/>
      <c r="U66" s="120">
        <f>((5080/(6.01-(LOG((10/7)*F66))))-273)</f>
        <v>782.5941712501392</v>
      </c>
      <c r="V66" s="120"/>
    </row>
    <row r="67" spans="1:22">
      <c r="C67" s="118"/>
      <c r="D67" s="118"/>
      <c r="E67" s="118"/>
      <c r="F67" s="118"/>
      <c r="G67" s="118"/>
      <c r="H67" s="119"/>
      <c r="I67" s="119"/>
      <c r="J67" s="119"/>
      <c r="K67" s="119"/>
      <c r="L67" s="119"/>
      <c r="M67" s="118"/>
      <c r="N67" s="118"/>
      <c r="O67" s="118"/>
      <c r="P67" s="118"/>
      <c r="Q67" s="118"/>
      <c r="R67" s="118"/>
      <c r="S67" s="118"/>
      <c r="T67" s="66"/>
      <c r="U67" s="120"/>
      <c r="V67" s="120"/>
    </row>
    <row r="68" spans="1:22" ht="15.75">
      <c r="A68" s="35" t="s">
        <v>2561</v>
      </c>
      <c r="B68" s="35" t="s">
        <v>4240</v>
      </c>
      <c r="C68" s="118">
        <v>380</v>
      </c>
      <c r="D68" s="118">
        <v>29</v>
      </c>
      <c r="E68" s="118">
        <v>642.46340335357297</v>
      </c>
      <c r="F68" s="118">
        <v>8.7344182916434594</v>
      </c>
      <c r="G68" s="118">
        <v>702.266271837619</v>
      </c>
      <c r="H68" s="119">
        <v>7.0318686399860303E-2</v>
      </c>
      <c r="I68" s="119">
        <v>4.3562760166763104</v>
      </c>
      <c r="J68" s="119">
        <v>1.7742733435879501</v>
      </c>
      <c r="K68" s="119">
        <v>1.81167607342905</v>
      </c>
      <c r="L68" s="119">
        <v>0.209225824038244</v>
      </c>
      <c r="M68" s="118">
        <v>9.2513789778028492</v>
      </c>
      <c r="N68" s="118">
        <v>63.2299641019302</v>
      </c>
      <c r="O68" s="118">
        <v>331.066030201545</v>
      </c>
      <c r="P68" s="118">
        <v>7505.8623408572203</v>
      </c>
      <c r="Q68" s="118">
        <v>4.9144427242238597</v>
      </c>
      <c r="R68" s="118">
        <v>72.759976750540005</v>
      </c>
      <c r="S68" s="118">
        <v>436.12430667092201</v>
      </c>
      <c r="T68" s="66"/>
      <c r="U68" s="120">
        <f>((5080/(6.01-(LOG((10/7)*F68))))-273)</f>
        <v>760.8096342590643</v>
      </c>
      <c r="V68" s="122">
        <f>AVERAGE(U68:U72)</f>
        <v>777.89817036625652</v>
      </c>
    </row>
    <row r="69" spans="1:22" ht="15.75">
      <c r="A69" s="35" t="s">
        <v>2559</v>
      </c>
      <c r="B69" s="35" t="s">
        <v>4240</v>
      </c>
      <c r="C69" s="118">
        <v>78.8</v>
      </c>
      <c r="D69" s="118">
        <v>2.7</v>
      </c>
      <c r="E69" s="118">
        <v>666.65979547990401</v>
      </c>
      <c r="F69" s="118">
        <v>13.2166479582605</v>
      </c>
      <c r="G69" s="118">
        <v>360.844693311779</v>
      </c>
      <c r="H69" s="119">
        <v>2.1787050874210401E-2</v>
      </c>
      <c r="I69" s="119">
        <v>1.3414811207462101</v>
      </c>
      <c r="J69" s="119">
        <v>0.89591510552859599</v>
      </c>
      <c r="K69" s="119">
        <v>1.83871183627631</v>
      </c>
      <c r="L69" s="119">
        <v>0.25215231156575602</v>
      </c>
      <c r="M69" s="118">
        <v>8.42330161508362</v>
      </c>
      <c r="N69" s="118">
        <v>38.518266964845203</v>
      </c>
      <c r="O69" s="118">
        <v>170.239701459457</v>
      </c>
      <c r="P69" s="118">
        <v>6566.26321777868</v>
      </c>
      <c r="Q69" s="118">
        <v>0.11454545643399</v>
      </c>
      <c r="R69" s="118">
        <v>12.2827391865628</v>
      </c>
      <c r="S69" s="118">
        <v>22.169999848878099</v>
      </c>
      <c r="T69" s="66"/>
      <c r="U69" s="120">
        <f>((5080/(6.01-(LOG((10/7)*F69))))-273)</f>
        <v>800.09357497788369</v>
      </c>
      <c r="V69" s="122">
        <f>STDEV(U68:U72)</f>
        <v>20.472265892463088</v>
      </c>
    </row>
    <row r="70" spans="1:22">
      <c r="A70" s="35" t="s">
        <v>2557</v>
      </c>
      <c r="B70" s="35" t="s">
        <v>4240</v>
      </c>
      <c r="C70" s="118">
        <v>77.3</v>
      </c>
      <c r="D70" s="118">
        <v>1.7</v>
      </c>
      <c r="E70" s="118">
        <v>663.94942689802599</v>
      </c>
      <c r="F70" s="118">
        <v>9.5163123462750807</v>
      </c>
      <c r="G70" s="118">
        <v>367.23204163147102</v>
      </c>
      <c r="H70" s="119">
        <v>2.1560667080900899E-2</v>
      </c>
      <c r="I70" s="119">
        <v>1.5046646608793</v>
      </c>
      <c r="J70" s="119">
        <v>0.85288986159135405</v>
      </c>
      <c r="K70" s="119">
        <v>1.4225300595246499</v>
      </c>
      <c r="L70" s="119">
        <v>0.193580101580445</v>
      </c>
      <c r="M70" s="118">
        <v>7.6489254951635601</v>
      </c>
      <c r="N70" s="118">
        <v>37.867247989226101</v>
      </c>
      <c r="O70" s="118">
        <v>189.59559721284199</v>
      </c>
      <c r="P70" s="118">
        <v>6970.9437629192098</v>
      </c>
      <c r="Q70" s="118">
        <v>0.246044162753836</v>
      </c>
      <c r="R70" s="118">
        <v>26.165187748541999</v>
      </c>
      <c r="S70" s="118">
        <v>61.395198502416299</v>
      </c>
      <c r="T70" s="66"/>
      <c r="U70" s="120">
        <f>((5080/(6.01-(LOG((10/7)*F70))))-273)</f>
        <v>768.70311774953348</v>
      </c>
      <c r="V70" s="120"/>
    </row>
    <row r="71" spans="1:22">
      <c r="A71" s="35" t="s">
        <v>2556</v>
      </c>
      <c r="B71" s="35" t="s">
        <v>4240</v>
      </c>
      <c r="C71" s="118">
        <v>75.599999999999994</v>
      </c>
      <c r="D71" s="118">
        <v>2.5</v>
      </c>
      <c r="E71" s="118">
        <v>683.83328024212994</v>
      </c>
      <c r="F71" s="118">
        <v>13.194493904334101</v>
      </c>
      <c r="G71" s="118">
        <v>335.533675633283</v>
      </c>
      <c r="H71" s="119">
        <v>2.26436719723574E-2</v>
      </c>
      <c r="I71" s="119">
        <v>1.4479122170166701</v>
      </c>
      <c r="J71" s="119">
        <v>0.91392625408310901</v>
      </c>
      <c r="K71" s="119">
        <v>1.7221789436806001</v>
      </c>
      <c r="L71" s="119">
        <v>0.25594370624331703</v>
      </c>
      <c r="M71" s="118">
        <v>8.0360945083420496</v>
      </c>
      <c r="N71" s="118">
        <v>36.867201888251799</v>
      </c>
      <c r="O71" s="118">
        <v>178.37931839601799</v>
      </c>
      <c r="P71" s="118">
        <v>6766.5098753479697</v>
      </c>
      <c r="Q71" s="118">
        <v>0.139889216746866</v>
      </c>
      <c r="R71" s="118">
        <v>13.9435116550783</v>
      </c>
      <c r="S71" s="118">
        <v>31.5719163093136</v>
      </c>
      <c r="T71" s="66"/>
      <c r="U71" s="120">
        <f>((5080/(6.01-(LOG((10/7)*F71))))-273)</f>
        <v>799.92844532001618</v>
      </c>
      <c r="V71" s="120"/>
    </row>
    <row r="72" spans="1:22">
      <c r="A72" s="35" t="s">
        <v>2555</v>
      </c>
      <c r="B72" s="35" t="s">
        <v>4240</v>
      </c>
      <c r="C72" s="118">
        <v>73.2</v>
      </c>
      <c r="D72" s="118">
        <v>2</v>
      </c>
      <c r="E72" s="118">
        <v>621.88342851459095</v>
      </c>
      <c r="F72" s="118">
        <v>8.6531364199487406</v>
      </c>
      <c r="G72" s="118">
        <v>264.02496373831599</v>
      </c>
      <c r="H72" s="119">
        <v>1.8341929339439001E-2</v>
      </c>
      <c r="I72" s="119">
        <v>1.52811550415009</v>
      </c>
      <c r="J72" s="119">
        <v>0.733628981473335</v>
      </c>
      <c r="K72" s="119">
        <v>1.0951573952093001</v>
      </c>
      <c r="L72" s="119">
        <v>0.12404885315981599</v>
      </c>
      <c r="M72" s="118">
        <v>5.5031836858770902</v>
      </c>
      <c r="N72" s="118">
        <v>29.9453790847327</v>
      </c>
      <c r="O72" s="118">
        <v>131.368444884534</v>
      </c>
      <c r="P72" s="118">
        <v>6762.8957677160297</v>
      </c>
      <c r="Q72" s="118">
        <v>0.23733121415866701</v>
      </c>
      <c r="R72" s="118">
        <v>28.731112555413699</v>
      </c>
      <c r="S72" s="118">
        <v>148.97510779951801</v>
      </c>
      <c r="T72" s="66"/>
      <c r="U72" s="120">
        <f>((5080/(6.01-(LOG((10/7)*F72))))-273)</f>
        <v>759.95607952478485</v>
      </c>
      <c r="V72" s="120"/>
    </row>
    <row r="74" spans="1:22" ht="15.75">
      <c r="A74" s="100" t="s">
        <v>4264</v>
      </c>
      <c r="C74" s="12"/>
      <c r="D74" s="12"/>
      <c r="E74" s="100"/>
      <c r="F74" s="100"/>
      <c r="G74" s="100"/>
      <c r="H74" s="126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</row>
    <row r="75" spans="1:22">
      <c r="A75" s="12" t="s">
        <v>4255</v>
      </c>
      <c r="C75" s="12" t="s">
        <v>4262</v>
      </c>
      <c r="D75" s="12" t="s">
        <v>4262</v>
      </c>
      <c r="E75" s="99">
        <v>43.109636674748501</v>
      </c>
      <c r="F75" s="99">
        <v>47.381202643598897</v>
      </c>
      <c r="G75" s="99">
        <v>39.021849929883999</v>
      </c>
      <c r="H75" s="99">
        <v>36.067792485673301</v>
      </c>
      <c r="I75" s="99">
        <v>40.3885124547826</v>
      </c>
      <c r="J75" s="99">
        <v>38.944441419052602</v>
      </c>
      <c r="K75" s="99">
        <v>39.8462041704109</v>
      </c>
      <c r="L75" s="99">
        <v>38.620960380095497</v>
      </c>
      <c r="M75" s="99">
        <v>37.400303877472297</v>
      </c>
      <c r="N75" s="99">
        <v>37.3959502408375</v>
      </c>
      <c r="O75" s="99">
        <v>42.393152448085203</v>
      </c>
      <c r="P75" s="99">
        <v>40.8381902983649</v>
      </c>
      <c r="Q75" s="99">
        <v>41.985216793352798</v>
      </c>
      <c r="R75" s="99">
        <v>40.871333122510002</v>
      </c>
      <c r="S75" s="99">
        <v>41.463772306357797</v>
      </c>
    </row>
    <row r="76" spans="1:22">
      <c r="A76" s="12" t="s">
        <v>4256</v>
      </c>
      <c r="C76" s="12" t="s">
        <v>4262</v>
      </c>
      <c r="D76" s="12" t="s">
        <v>4262</v>
      </c>
      <c r="E76" s="99">
        <v>38.379264941857102</v>
      </c>
      <c r="F76" s="99">
        <v>43.489277210583303</v>
      </c>
      <c r="G76" s="99">
        <v>39.022047864068099</v>
      </c>
      <c r="H76" s="99">
        <v>35.932020191347803</v>
      </c>
      <c r="I76" s="99">
        <v>37.863437274276301</v>
      </c>
      <c r="J76" s="99">
        <v>34.518111223335602</v>
      </c>
      <c r="K76" s="99">
        <v>35.904454980407301</v>
      </c>
      <c r="L76" s="99">
        <v>34.377909543336898</v>
      </c>
      <c r="M76" s="99">
        <v>37.171626700035702</v>
      </c>
      <c r="N76" s="99">
        <v>34.193890550288003</v>
      </c>
      <c r="O76" s="99">
        <v>36.743695378446198</v>
      </c>
      <c r="P76" s="99">
        <v>36.815571564876898</v>
      </c>
      <c r="Q76" s="99">
        <v>37.739203565188198</v>
      </c>
      <c r="R76" s="99">
        <v>36.5825975871347</v>
      </c>
      <c r="S76" s="99">
        <v>36.418805578713297</v>
      </c>
    </row>
    <row r="77" spans="1:22">
      <c r="A77" s="12" t="s">
        <v>4257</v>
      </c>
      <c r="C77" s="12" t="s">
        <v>4262</v>
      </c>
      <c r="D77" s="12" t="s">
        <v>4262</v>
      </c>
      <c r="E77" s="99">
        <v>39.490602974770603</v>
      </c>
      <c r="F77" s="99">
        <v>42.448897130710797</v>
      </c>
      <c r="G77" s="99">
        <v>37.409091729052797</v>
      </c>
      <c r="H77" s="99">
        <v>35.971152046006203</v>
      </c>
      <c r="I77" s="99">
        <v>36.322489654570802</v>
      </c>
      <c r="J77" s="99">
        <v>34.631160821732699</v>
      </c>
      <c r="K77" s="99">
        <v>36.510191108730098</v>
      </c>
      <c r="L77" s="99">
        <v>34.6040954039902</v>
      </c>
      <c r="M77" s="99">
        <v>37.293861660730002</v>
      </c>
      <c r="N77" s="99">
        <v>34.780737659627</v>
      </c>
      <c r="O77" s="99">
        <v>38.574955874934197</v>
      </c>
      <c r="P77" s="99">
        <v>35.395908760733697</v>
      </c>
      <c r="Q77" s="99">
        <v>37.756561542228297</v>
      </c>
      <c r="R77" s="99">
        <v>37.1059916642131</v>
      </c>
      <c r="S77" s="99">
        <v>36.355483903718003</v>
      </c>
    </row>
    <row r="78" spans="1:22">
      <c r="A78" s="12" t="s">
        <v>4258</v>
      </c>
      <c r="C78" s="12" t="s">
        <v>4262</v>
      </c>
      <c r="D78" s="12" t="s">
        <v>4262</v>
      </c>
      <c r="E78" s="99">
        <v>45.222151528614098</v>
      </c>
      <c r="F78" s="99">
        <v>45.845155556513298</v>
      </c>
      <c r="G78" s="99">
        <v>41.615865517833697</v>
      </c>
      <c r="H78" s="99">
        <v>36.634149957727999</v>
      </c>
      <c r="I78" s="99">
        <v>43.2899545011038</v>
      </c>
      <c r="J78" s="99">
        <v>38.341968202352099</v>
      </c>
      <c r="K78" s="99">
        <v>43.269163182927898</v>
      </c>
      <c r="L78" s="99">
        <v>41.111471578916898</v>
      </c>
      <c r="M78" s="99">
        <v>36.857836566630603</v>
      </c>
      <c r="N78" s="99">
        <v>37.8343751531972</v>
      </c>
      <c r="O78" s="99">
        <v>45.424256564052698</v>
      </c>
      <c r="P78" s="99">
        <v>41.322669434101499</v>
      </c>
      <c r="Q78" s="99">
        <v>42.646848155254801</v>
      </c>
      <c r="R78" s="99">
        <v>42.692532327771801</v>
      </c>
      <c r="S78" s="99">
        <v>42.2014306624623</v>
      </c>
    </row>
    <row r="79" spans="1:22">
      <c r="A79" s="12" t="s">
        <v>4259</v>
      </c>
      <c r="C79" s="12" t="s">
        <v>4262</v>
      </c>
      <c r="D79" s="12" t="s">
        <v>4262</v>
      </c>
      <c r="E79" s="99">
        <v>37.438336581736301</v>
      </c>
      <c r="F79" s="99">
        <v>41.936530627073097</v>
      </c>
      <c r="G79" s="99">
        <v>37.078937126993303</v>
      </c>
      <c r="H79" s="99">
        <v>35.295277082036797</v>
      </c>
      <c r="I79" s="99">
        <v>36.172650141946598</v>
      </c>
      <c r="J79" s="99">
        <v>33.877861432116298</v>
      </c>
      <c r="K79" s="99">
        <v>35.978744376041597</v>
      </c>
      <c r="L79" s="99">
        <v>33.571107026114099</v>
      </c>
      <c r="M79" s="99">
        <v>36.712588241624204</v>
      </c>
      <c r="N79" s="99">
        <v>33.702472892495699</v>
      </c>
      <c r="O79" s="99">
        <v>37.081843206733701</v>
      </c>
      <c r="P79" s="99">
        <v>35.421742060335099</v>
      </c>
      <c r="Q79" s="99">
        <v>36.388647053019902</v>
      </c>
      <c r="R79" s="99">
        <v>36.156857121055097</v>
      </c>
      <c r="S79" s="99">
        <v>35.349225093941598</v>
      </c>
    </row>
    <row r="80" spans="1:22">
      <c r="A80" s="12" t="s">
        <v>4260</v>
      </c>
      <c r="C80" s="12" t="s">
        <v>4262</v>
      </c>
      <c r="D80" s="12" t="s">
        <v>4262</v>
      </c>
      <c r="E80" s="99">
        <v>41.233989600393897</v>
      </c>
      <c r="F80" s="99">
        <v>43.296995073113401</v>
      </c>
      <c r="G80" s="99">
        <v>38.693477873265202</v>
      </c>
      <c r="H80" s="99">
        <v>36.373472339542801</v>
      </c>
      <c r="I80" s="99">
        <v>38.933405326372302</v>
      </c>
      <c r="J80" s="99">
        <v>35.789361798092401</v>
      </c>
      <c r="K80" s="99">
        <v>37.633034118968098</v>
      </c>
      <c r="L80" s="99">
        <v>35.792228740354801</v>
      </c>
      <c r="M80" s="99">
        <v>37.676955851551</v>
      </c>
      <c r="N80" s="99">
        <v>35.339133337346198</v>
      </c>
      <c r="O80" s="99">
        <v>40.811561272021102</v>
      </c>
      <c r="P80" s="99">
        <v>37.186597830186898</v>
      </c>
      <c r="Q80" s="99">
        <v>39.042836052845402</v>
      </c>
      <c r="R80" s="99">
        <v>38.297882477136703</v>
      </c>
      <c r="S80" s="99">
        <v>37.685868968018198</v>
      </c>
    </row>
    <row r="81" spans="1:19">
      <c r="A81" s="12" t="s">
        <v>4255</v>
      </c>
      <c r="C81" s="12" t="s">
        <v>4262</v>
      </c>
      <c r="D81" s="12" t="s">
        <v>4262</v>
      </c>
      <c r="E81" s="99">
        <v>40.229961365072903</v>
      </c>
      <c r="F81" s="99">
        <v>44.697395209985203</v>
      </c>
      <c r="G81" s="99">
        <v>38.405523780271203</v>
      </c>
      <c r="H81" s="99">
        <v>35.997647061850699</v>
      </c>
      <c r="I81" s="99">
        <v>38.8435205225014</v>
      </c>
      <c r="J81" s="99">
        <v>35.867732352830103</v>
      </c>
      <c r="K81" s="99">
        <v>38.288384857819402</v>
      </c>
      <c r="L81" s="99">
        <v>36.416518856390802</v>
      </c>
      <c r="M81" s="99">
        <v>37.296356580555603</v>
      </c>
      <c r="N81" s="99">
        <v>36.030361046810398</v>
      </c>
      <c r="O81" s="99">
        <v>39.751600845126298</v>
      </c>
      <c r="P81" s="99">
        <v>37.030103650812002</v>
      </c>
      <c r="Q81" s="99">
        <v>38.944803354237898</v>
      </c>
      <c r="R81" s="99">
        <v>38.095868540982202</v>
      </c>
      <c r="S81" s="99">
        <v>37.757425876437601</v>
      </c>
    </row>
    <row r="82" spans="1:19">
      <c r="A82" s="12" t="s">
        <v>4256</v>
      </c>
      <c r="C82" s="12" t="s">
        <v>4262</v>
      </c>
      <c r="D82" s="12" t="s">
        <v>4262</v>
      </c>
      <c r="E82" s="99">
        <v>39.416060863299897</v>
      </c>
      <c r="F82" s="99">
        <v>43.470048836187203</v>
      </c>
      <c r="G82" s="99">
        <v>38.171549229247397</v>
      </c>
      <c r="H82" s="99">
        <v>36.000930135146</v>
      </c>
      <c r="I82" s="99">
        <v>37.748527029461698</v>
      </c>
      <c r="J82" s="99">
        <v>35.031108785338098</v>
      </c>
      <c r="K82" s="99">
        <v>37.030827772212</v>
      </c>
      <c r="L82" s="99">
        <v>35.034047503251102</v>
      </c>
      <c r="M82" s="99">
        <v>37.297317954302997</v>
      </c>
      <c r="N82" s="99">
        <v>35.232545141973901</v>
      </c>
      <c r="O82" s="99">
        <v>38.492195194498699</v>
      </c>
      <c r="P82" s="99">
        <v>36.040806111307198</v>
      </c>
      <c r="Q82" s="99">
        <v>38.268300045074398</v>
      </c>
      <c r="R82" s="99">
        <v>37.4038771490222</v>
      </c>
      <c r="S82" s="99">
        <v>37.0595022021879</v>
      </c>
    </row>
    <row r="83" spans="1:19">
      <c r="A83" s="12" t="s">
        <v>4257</v>
      </c>
      <c r="C83" s="12" t="s">
        <v>4262</v>
      </c>
      <c r="D83" s="12" t="s">
        <v>4262</v>
      </c>
      <c r="E83" s="99">
        <v>41.6211061982263</v>
      </c>
      <c r="F83" s="99">
        <v>45.421089124950399</v>
      </c>
      <c r="G83" s="99">
        <v>38.962079252628897</v>
      </c>
      <c r="H83" s="99">
        <v>36.003919212186503</v>
      </c>
      <c r="I83" s="99">
        <v>40.097434710830598</v>
      </c>
      <c r="J83" s="99">
        <v>36.9282456341626</v>
      </c>
      <c r="K83" s="99">
        <v>39.043320122001397</v>
      </c>
      <c r="L83" s="99">
        <v>36.659546221760401</v>
      </c>
      <c r="M83" s="99">
        <v>37.301562387761102</v>
      </c>
      <c r="N83" s="99">
        <v>36.0415064968563</v>
      </c>
      <c r="O83" s="99">
        <v>40.728951120023901</v>
      </c>
      <c r="P83" s="99">
        <v>38.181591584329503</v>
      </c>
      <c r="Q83" s="99">
        <v>39.8689411912301</v>
      </c>
      <c r="R83" s="99">
        <v>39.033946315821503</v>
      </c>
      <c r="S83" s="99">
        <v>38.373446562770503</v>
      </c>
    </row>
    <row r="84" spans="1:19">
      <c r="A84" s="12" t="s">
        <v>4258</v>
      </c>
      <c r="C84" s="12" t="s">
        <v>4262</v>
      </c>
      <c r="D84" s="12" t="s">
        <v>4262</v>
      </c>
      <c r="E84" s="99">
        <v>39.052667045704403</v>
      </c>
      <c r="F84" s="99">
        <v>43.185174478436601</v>
      </c>
      <c r="G84" s="99">
        <v>38.1042735991659</v>
      </c>
      <c r="H84" s="99">
        <v>36.000914701287002</v>
      </c>
      <c r="I84" s="99">
        <v>37.667582616042999</v>
      </c>
      <c r="J84" s="99">
        <v>34.530125659750297</v>
      </c>
      <c r="K84" s="99">
        <v>36.749191388960703</v>
      </c>
      <c r="L84" s="99">
        <v>35.166983950595998</v>
      </c>
      <c r="M84" s="99">
        <v>37.302426155465398</v>
      </c>
      <c r="N84" s="99">
        <v>35.257906579502503</v>
      </c>
      <c r="O84" s="99">
        <v>38.377554349965003</v>
      </c>
      <c r="P84" s="99">
        <v>36.162858935885602</v>
      </c>
      <c r="Q84" s="99">
        <v>37.905089124396198</v>
      </c>
      <c r="R84" s="99">
        <v>37.225269118995101</v>
      </c>
      <c r="S84" s="99">
        <v>36.878357136734799</v>
      </c>
    </row>
    <row r="85" spans="1:19">
      <c r="A85" s="12" t="s">
        <v>4255</v>
      </c>
      <c r="C85" s="12" t="s">
        <v>4262</v>
      </c>
      <c r="D85" s="12" t="s">
        <v>4262</v>
      </c>
      <c r="E85" s="99">
        <v>40.288215399442599</v>
      </c>
      <c r="F85" s="99">
        <v>44.656488937746403</v>
      </c>
      <c r="G85" s="99">
        <v>38.370060287406503</v>
      </c>
      <c r="H85" s="99">
        <v>36.001822844327499</v>
      </c>
      <c r="I85" s="99">
        <v>38.688974778099599</v>
      </c>
      <c r="J85" s="99">
        <v>35.745492002139997</v>
      </c>
      <c r="K85" s="99">
        <v>37.964396917540803</v>
      </c>
      <c r="L85" s="99">
        <v>35.748189763267497</v>
      </c>
      <c r="M85" s="99">
        <v>37.300554070883301</v>
      </c>
      <c r="N85" s="99">
        <v>35.705162968692399</v>
      </c>
      <c r="O85" s="99">
        <v>39.569017349041303</v>
      </c>
      <c r="P85" s="99">
        <v>37.124289872152303</v>
      </c>
      <c r="Q85" s="99">
        <v>38.762156452373503</v>
      </c>
      <c r="R85" s="99">
        <v>37.949190716414599</v>
      </c>
      <c r="S85" s="99">
        <v>37.533894258344198</v>
      </c>
    </row>
    <row r="86" spans="1:19">
      <c r="A86" s="12" t="s">
        <v>4256</v>
      </c>
      <c r="C86" s="12" t="s">
        <v>4262</v>
      </c>
      <c r="D86" s="12" t="s">
        <v>4262</v>
      </c>
      <c r="E86" s="99">
        <v>39.285037736819099</v>
      </c>
      <c r="F86" s="99">
        <v>43.396993800795499</v>
      </c>
      <c r="G86" s="99">
        <v>38.234235236855298</v>
      </c>
      <c r="H86" s="99">
        <v>35.998771429366499</v>
      </c>
      <c r="I86" s="99">
        <v>37.928829663127701</v>
      </c>
      <c r="J86" s="99">
        <v>35.151051936438002</v>
      </c>
      <c r="K86" s="99">
        <v>37.276549941253201</v>
      </c>
      <c r="L86" s="99">
        <v>35.421092536530701</v>
      </c>
      <c r="M86" s="99">
        <v>37.299304253295603</v>
      </c>
      <c r="N86" s="99">
        <v>35.1957503825749</v>
      </c>
      <c r="O86" s="99">
        <v>38.702927926513198</v>
      </c>
      <c r="P86" s="99">
        <v>36.295113770891298</v>
      </c>
      <c r="Q86" s="99">
        <v>38.487675689622598</v>
      </c>
      <c r="R86" s="99">
        <v>37.669730322336299</v>
      </c>
      <c r="S86" s="99">
        <v>37.256062103458298</v>
      </c>
    </row>
    <row r="87" spans="1:19">
      <c r="A87" s="12" t="s">
        <v>4257</v>
      </c>
      <c r="C87" s="12" t="s">
        <v>4262</v>
      </c>
      <c r="D87" s="12" t="s">
        <v>4262</v>
      </c>
      <c r="E87" s="99">
        <v>40.2236410021601</v>
      </c>
      <c r="F87" s="99">
        <v>44.232841287426297</v>
      </c>
      <c r="G87" s="99">
        <v>38.348264555698002</v>
      </c>
      <c r="H87" s="99">
        <v>36.007081051641002</v>
      </c>
      <c r="I87" s="99">
        <v>38.486029953758397</v>
      </c>
      <c r="J87" s="99">
        <v>35.759179963510398</v>
      </c>
      <c r="K87" s="99">
        <v>37.819536082176199</v>
      </c>
      <c r="L87" s="99">
        <v>35.672189024311997</v>
      </c>
      <c r="M87" s="99">
        <v>37.301633505185201</v>
      </c>
      <c r="N87" s="99">
        <v>35.717131647547703</v>
      </c>
      <c r="O87" s="99">
        <v>39.571289051588998</v>
      </c>
      <c r="P87" s="99">
        <v>37.115581463199703</v>
      </c>
      <c r="Q87" s="99">
        <v>38.7004909509429</v>
      </c>
      <c r="R87" s="99">
        <v>37.947193723075003</v>
      </c>
      <c r="S87" s="99">
        <v>37.499933831470798</v>
      </c>
    </row>
    <row r="88" spans="1:19">
      <c r="A88" s="12" t="s">
        <v>4258</v>
      </c>
      <c r="C88" s="12" t="s">
        <v>4262</v>
      </c>
      <c r="D88" s="12" t="s">
        <v>4262</v>
      </c>
      <c r="E88" s="99">
        <v>39.828491302984801</v>
      </c>
      <c r="F88" s="99">
        <v>44.259840359815598</v>
      </c>
      <c r="G88" s="99">
        <v>38.302836150001902</v>
      </c>
      <c r="H88" s="99">
        <v>36.001696615927401</v>
      </c>
      <c r="I88" s="99">
        <v>38.764157954273003</v>
      </c>
      <c r="J88" s="99">
        <v>35.458157448110697</v>
      </c>
      <c r="K88" s="99">
        <v>37.739079427869399</v>
      </c>
      <c r="L88" s="99">
        <v>35.722197700010703</v>
      </c>
      <c r="M88" s="99">
        <v>37.300094177292003</v>
      </c>
      <c r="N88" s="99">
        <v>35.463266237658203</v>
      </c>
      <c r="O88" s="99">
        <v>39.0969568620636</v>
      </c>
      <c r="P88" s="99">
        <v>36.441539881557702</v>
      </c>
      <c r="Q88" s="99">
        <v>38.622401488173303</v>
      </c>
      <c r="R88" s="99">
        <v>37.781502656815903</v>
      </c>
      <c r="S88" s="99">
        <v>37.429411529147103</v>
      </c>
    </row>
    <row r="89" spans="1:19">
      <c r="A89" s="12" t="s">
        <v>4255</v>
      </c>
      <c r="C89" s="12" t="s">
        <v>4262</v>
      </c>
      <c r="D89" s="12" t="s">
        <v>4262</v>
      </c>
      <c r="E89" s="99">
        <v>39.856082947485199</v>
      </c>
      <c r="F89" s="99">
        <v>43.870299471795697</v>
      </c>
      <c r="G89" s="99">
        <v>38.291390233344998</v>
      </c>
      <c r="H89" s="99">
        <v>35.998459440782099</v>
      </c>
      <c r="I89" s="99">
        <v>38.287209133160601</v>
      </c>
      <c r="J89" s="99">
        <v>35.592635406651397</v>
      </c>
      <c r="K89" s="99">
        <v>37.8026901396452</v>
      </c>
      <c r="L89" s="99">
        <v>35.479277976396801</v>
      </c>
      <c r="M89" s="99">
        <v>37.297822030754602</v>
      </c>
      <c r="N89" s="99">
        <v>35.476683323465501</v>
      </c>
      <c r="O89" s="99">
        <v>39.119176713822803</v>
      </c>
      <c r="P89" s="99">
        <v>36.736677654133203</v>
      </c>
      <c r="Q89" s="99">
        <v>38.536463068410697</v>
      </c>
      <c r="R89" s="99">
        <v>37.755501994711999</v>
      </c>
      <c r="S89" s="99">
        <v>37.326776739529599</v>
      </c>
    </row>
    <row r="90" spans="1:19">
      <c r="A90" s="12" t="s">
        <v>4256</v>
      </c>
      <c r="C90" s="12" t="s">
        <v>4262</v>
      </c>
      <c r="D90" s="12" t="s">
        <v>4262</v>
      </c>
      <c r="E90" s="99">
        <v>40.152398671846299</v>
      </c>
      <c r="F90" s="99">
        <v>44.549485669711999</v>
      </c>
      <c r="G90" s="99">
        <v>38.350985872287403</v>
      </c>
      <c r="H90" s="99">
        <v>35.999187448850698</v>
      </c>
      <c r="I90" s="99">
        <v>39.1290472927137</v>
      </c>
      <c r="J90" s="99">
        <v>35.522217451337099</v>
      </c>
      <c r="K90" s="99">
        <v>37.742178852465102</v>
      </c>
      <c r="L90" s="99">
        <v>36.195328686961098</v>
      </c>
      <c r="M90" s="99">
        <v>37.298325439215397</v>
      </c>
      <c r="N90" s="99">
        <v>35.744830730015899</v>
      </c>
      <c r="O90" s="99">
        <v>39.583966191902</v>
      </c>
      <c r="P90" s="99">
        <v>36.755217208404403</v>
      </c>
      <c r="Q90" s="99">
        <v>38.7472914916668</v>
      </c>
      <c r="R90" s="99">
        <v>38.003833956423797</v>
      </c>
      <c r="S90" s="99">
        <v>37.599429085661001</v>
      </c>
    </row>
    <row r="91" spans="1:19">
      <c r="A91" s="12" t="s">
        <v>4257</v>
      </c>
      <c r="C91" s="12" t="s">
        <v>4262</v>
      </c>
      <c r="D91" s="12" t="s">
        <v>4262</v>
      </c>
      <c r="E91" s="99">
        <v>39.309445397681202</v>
      </c>
      <c r="F91" s="99">
        <v>42.779843144967202</v>
      </c>
      <c r="G91" s="99">
        <v>38.173830378257499</v>
      </c>
      <c r="H91" s="99">
        <v>36.006044322189297</v>
      </c>
      <c r="I91" s="99">
        <v>37.186202609814799</v>
      </c>
      <c r="J91" s="99">
        <v>34.875378120726197</v>
      </c>
      <c r="K91" s="99">
        <v>36.993014534364697</v>
      </c>
      <c r="L91" s="99">
        <v>34.460514398723902</v>
      </c>
      <c r="M91" s="99">
        <v>37.305142416368</v>
      </c>
      <c r="N91" s="99">
        <v>34.967655008704703</v>
      </c>
      <c r="O91" s="99">
        <v>37.261713673411599</v>
      </c>
      <c r="P91" s="99">
        <v>36.1798879412368</v>
      </c>
      <c r="Q91" s="99">
        <v>37.955290813241497</v>
      </c>
      <c r="R91" s="99">
        <v>37.199278842580703</v>
      </c>
      <c r="S91" s="99">
        <v>36.844932243503798</v>
      </c>
    </row>
    <row r="92" spans="1:19">
      <c r="A92" s="12" t="s">
        <v>4258</v>
      </c>
      <c r="C92" s="12" t="s">
        <v>4262</v>
      </c>
      <c r="D92" s="12" t="s">
        <v>4262</v>
      </c>
      <c r="E92" s="99">
        <v>40.702241135828203</v>
      </c>
      <c r="F92" s="99">
        <v>45.650954782909302</v>
      </c>
      <c r="G92" s="99">
        <v>38.3959360314389</v>
      </c>
      <c r="H92" s="99">
        <v>36.003976222621503</v>
      </c>
      <c r="I92" s="99">
        <v>39.654404278807398</v>
      </c>
      <c r="J92" s="99">
        <v>36.321490076912497</v>
      </c>
      <c r="K92" s="99">
        <v>38.8711612624708</v>
      </c>
      <c r="L92" s="99">
        <v>36.716253376733498</v>
      </c>
      <c r="M92" s="99">
        <v>37.302393359282497</v>
      </c>
      <c r="N92" s="99">
        <v>36.523831244338702</v>
      </c>
      <c r="O92" s="99">
        <v>40.164033565592298</v>
      </c>
      <c r="P92" s="99">
        <v>37.175419400248401</v>
      </c>
      <c r="Q92" s="99">
        <v>39.025935325469497</v>
      </c>
      <c r="R92" s="99">
        <v>38.463077291352</v>
      </c>
      <c r="S92" s="99">
        <v>37.735763965923297</v>
      </c>
    </row>
    <row r="93" spans="1:19">
      <c r="A93" s="12" t="s">
        <v>4255</v>
      </c>
      <c r="C93" s="12" t="s">
        <v>4262</v>
      </c>
      <c r="D93" s="12" t="s">
        <v>4262</v>
      </c>
      <c r="E93" s="99">
        <v>39.383980697126098</v>
      </c>
      <c r="F93" s="99">
        <v>42.898071084949699</v>
      </c>
      <c r="G93" s="99">
        <v>38.234684692584402</v>
      </c>
      <c r="H93" s="99">
        <v>35.9959048508506</v>
      </c>
      <c r="I93" s="99">
        <v>37.911108242696699</v>
      </c>
      <c r="J93" s="99">
        <v>34.999831892083002</v>
      </c>
      <c r="K93" s="99">
        <v>37.188414394347703</v>
      </c>
      <c r="L93" s="99">
        <v>35.134018751731503</v>
      </c>
      <c r="M93" s="99">
        <v>37.298218001558503</v>
      </c>
      <c r="N93" s="99">
        <v>35.145300348898701</v>
      </c>
      <c r="O93" s="99">
        <v>38.680912026793301</v>
      </c>
      <c r="P93" s="99">
        <v>36.365232406665001</v>
      </c>
      <c r="Q93" s="99">
        <v>38.295586388455597</v>
      </c>
      <c r="R93" s="99">
        <v>37.427981054915797</v>
      </c>
      <c r="S93" s="99">
        <v>37.0624717391077</v>
      </c>
    </row>
    <row r="94" spans="1:19">
      <c r="A94" s="12" t="s">
        <v>4256</v>
      </c>
      <c r="C94" s="12" t="s">
        <v>4262</v>
      </c>
      <c r="D94" s="12" t="s">
        <v>4262</v>
      </c>
      <c r="E94" s="99">
        <v>40.976954349736502</v>
      </c>
      <c r="F94" s="99">
        <v>44.871244301351801</v>
      </c>
      <c r="G94" s="99">
        <v>38.393736176708302</v>
      </c>
      <c r="H94" s="99">
        <v>36.001935707164499</v>
      </c>
      <c r="I94" s="99">
        <v>38.705393087021001</v>
      </c>
      <c r="J94" s="99">
        <v>36.059522009820697</v>
      </c>
      <c r="K94" s="99">
        <v>38.142212685309403</v>
      </c>
      <c r="L94" s="99">
        <v>36.158576060291502</v>
      </c>
      <c r="M94" s="99">
        <v>37.301169246203798</v>
      </c>
      <c r="N94" s="99">
        <v>35.919908675619702</v>
      </c>
      <c r="O94" s="99">
        <v>40.202819616187</v>
      </c>
      <c r="P94" s="99">
        <v>36.976388784367799</v>
      </c>
      <c r="Q94" s="99">
        <v>38.942057172452998</v>
      </c>
      <c r="R94" s="99">
        <v>38.1989281014935</v>
      </c>
      <c r="S94" s="99">
        <v>37.671212951532901</v>
      </c>
    </row>
    <row r="95" spans="1:19">
      <c r="A95" s="12" t="s">
        <v>4257</v>
      </c>
      <c r="C95" s="12" t="s">
        <v>4262</v>
      </c>
      <c r="D95" s="12" t="s">
        <v>4262</v>
      </c>
      <c r="E95" s="99">
        <v>39.051482805603797</v>
      </c>
      <c r="F95" s="99">
        <v>43.045906656320597</v>
      </c>
      <c r="G95" s="99">
        <v>38.1937904909568</v>
      </c>
      <c r="H95" s="99">
        <v>36.005656599541098</v>
      </c>
      <c r="I95" s="99">
        <v>37.7942601354885</v>
      </c>
      <c r="J95" s="99">
        <v>34.912983670748297</v>
      </c>
      <c r="K95" s="99">
        <v>37.290666769707698</v>
      </c>
      <c r="L95" s="99">
        <v>35.182348777829901</v>
      </c>
      <c r="M95" s="99">
        <v>37.303297565473201</v>
      </c>
      <c r="N95" s="99">
        <v>35.044126033140103</v>
      </c>
      <c r="O95" s="99">
        <v>38.755032506159601</v>
      </c>
      <c r="P95" s="99">
        <v>36.379164022571203</v>
      </c>
      <c r="Q95" s="99">
        <v>38.161527223145796</v>
      </c>
      <c r="R95" s="99">
        <v>37.529897725462099</v>
      </c>
      <c r="S95" s="99">
        <v>36.908147396320302</v>
      </c>
    </row>
    <row r="96" spans="1:19">
      <c r="A96" s="12" t="s">
        <v>4258</v>
      </c>
      <c r="C96" s="12" t="s">
        <v>4262</v>
      </c>
      <c r="D96" s="12" t="s">
        <v>4262</v>
      </c>
      <c r="E96" s="99">
        <v>40.926665193972099</v>
      </c>
      <c r="F96" s="99">
        <v>45.569975159168003</v>
      </c>
      <c r="G96" s="99">
        <v>38.472607745500397</v>
      </c>
      <c r="H96" s="99">
        <v>35.996283213211001</v>
      </c>
      <c r="I96" s="99">
        <v>38.938639143833399</v>
      </c>
      <c r="J96" s="99">
        <v>35.960828488366403</v>
      </c>
      <c r="K96" s="99">
        <v>38.233054512922898</v>
      </c>
      <c r="L96" s="99">
        <v>36.296112168198</v>
      </c>
      <c r="M96" s="99">
        <v>37.291904244618898</v>
      </c>
      <c r="N96" s="99">
        <v>36.304402514513598</v>
      </c>
      <c r="O96" s="99">
        <v>40.578750399011099</v>
      </c>
      <c r="P96" s="99">
        <v>37.437529267857997</v>
      </c>
      <c r="Q96" s="99">
        <v>39.086339995623497</v>
      </c>
      <c r="R96" s="99">
        <v>38.5121236958541</v>
      </c>
      <c r="S96" s="99">
        <v>38.009088408966001</v>
      </c>
    </row>
    <row r="97" spans="1:19">
      <c r="A97" s="12" t="s">
        <v>4255</v>
      </c>
      <c r="C97" s="12" t="s">
        <v>4262</v>
      </c>
      <c r="D97" s="12" t="s">
        <v>4262</v>
      </c>
      <c r="E97" s="99">
        <v>39.556657812933302</v>
      </c>
      <c r="F97" s="99">
        <v>43.400873054265098</v>
      </c>
      <c r="G97" s="99">
        <v>38.2731289823042</v>
      </c>
      <c r="H97" s="99">
        <v>36.004894416255802</v>
      </c>
      <c r="I97" s="99">
        <v>37.890113588484901</v>
      </c>
      <c r="J97" s="99">
        <v>35.349937511059402</v>
      </c>
      <c r="K97" s="99">
        <v>37.3971842804159</v>
      </c>
      <c r="L97" s="99">
        <v>35.443973449791997</v>
      </c>
      <c r="M97" s="99">
        <v>37.302302595009799</v>
      </c>
      <c r="N97" s="99">
        <v>35.230669144403798</v>
      </c>
      <c r="O97" s="99">
        <v>38.639881730936999</v>
      </c>
      <c r="P97" s="99">
        <v>36.446456654215801</v>
      </c>
      <c r="Q97" s="99">
        <v>38.386336360070999</v>
      </c>
      <c r="R97" s="99">
        <v>37.615101439654303</v>
      </c>
      <c r="S97" s="99">
        <v>37.181125873379401</v>
      </c>
    </row>
    <row r="98" spans="1:19">
      <c r="A98" s="12" t="s">
        <v>4256</v>
      </c>
      <c r="C98" s="12" t="s">
        <v>4262</v>
      </c>
      <c r="D98" s="12" t="s">
        <v>4262</v>
      </c>
      <c r="E98" s="99">
        <v>41.114897922081198</v>
      </c>
      <c r="F98" s="99">
        <v>45.017162212706303</v>
      </c>
      <c r="G98" s="99">
        <v>38.352313190911303</v>
      </c>
      <c r="H98" s="99">
        <v>36.0015111699241</v>
      </c>
      <c r="I98" s="99">
        <v>40.284294447543402</v>
      </c>
      <c r="J98" s="99">
        <v>35.850238565651701</v>
      </c>
      <c r="K98" s="99">
        <v>38.702287513258199</v>
      </c>
      <c r="L98" s="99">
        <v>36.462546187534599</v>
      </c>
      <c r="M98" s="99">
        <v>37.3012036434408</v>
      </c>
      <c r="N98" s="99">
        <v>35.985483408522597</v>
      </c>
      <c r="O98" s="99">
        <v>40.091521098223602</v>
      </c>
      <c r="P98" s="99">
        <v>37.011840550248202</v>
      </c>
      <c r="Q98" s="99">
        <v>38.980201422128701</v>
      </c>
      <c r="R98" s="99">
        <v>38.192401684740702</v>
      </c>
      <c r="S98" s="99">
        <v>37.881785200210302</v>
      </c>
    </row>
    <row r="99" spans="1:19">
      <c r="A99" s="12" t="s">
        <v>4257</v>
      </c>
      <c r="C99" s="12" t="s">
        <v>4262</v>
      </c>
      <c r="D99" s="12" t="s">
        <v>4262</v>
      </c>
      <c r="E99" s="99">
        <v>39.690604154624602</v>
      </c>
      <c r="F99" s="99">
        <v>43.7282424381537</v>
      </c>
      <c r="G99" s="99">
        <v>38.332653378394099</v>
      </c>
      <c r="H99" s="99">
        <v>36.000881956444303</v>
      </c>
      <c r="I99" s="99">
        <v>37.929061518243302</v>
      </c>
      <c r="J99" s="99">
        <v>35.498283363823099</v>
      </c>
      <c r="K99" s="99">
        <v>37.255169622390099</v>
      </c>
      <c r="L99" s="99">
        <v>35.310020652539897</v>
      </c>
      <c r="M99" s="99">
        <v>37.303314494594197</v>
      </c>
      <c r="N99" s="99">
        <v>35.385821555316902</v>
      </c>
      <c r="O99" s="99">
        <v>38.800220993355701</v>
      </c>
      <c r="P99" s="99">
        <v>36.5627444762154</v>
      </c>
      <c r="Q99" s="99">
        <v>38.454424214166401</v>
      </c>
      <c r="R99" s="99">
        <v>37.6409757966927</v>
      </c>
      <c r="S99" s="99">
        <v>37.227715862380002</v>
      </c>
    </row>
    <row r="100" spans="1:19">
      <c r="A100" s="12" t="s">
        <v>4258</v>
      </c>
      <c r="C100" s="12" t="s">
        <v>4262</v>
      </c>
      <c r="D100" s="12" t="s">
        <v>4262</v>
      </c>
      <c r="E100" s="99">
        <v>39.9010911937891</v>
      </c>
      <c r="F100" s="99">
        <v>43.920511812807298</v>
      </c>
      <c r="G100" s="99">
        <v>38.262617371643401</v>
      </c>
      <c r="H100" s="99">
        <v>36.001693701580301</v>
      </c>
      <c r="I100" s="99">
        <v>38.4653355570249</v>
      </c>
      <c r="J100" s="99">
        <v>35.399449099218998</v>
      </c>
      <c r="K100" s="99">
        <v>37.7149700007703</v>
      </c>
      <c r="L100" s="99">
        <v>35.661093139740103</v>
      </c>
      <c r="M100" s="99">
        <v>37.299361567561398</v>
      </c>
      <c r="N100" s="99">
        <v>35.403021669660099</v>
      </c>
      <c r="O100" s="99">
        <v>39.173740254689697</v>
      </c>
      <c r="P100" s="99">
        <v>36.6596530426608</v>
      </c>
      <c r="Q100" s="99">
        <v>38.538522127066898</v>
      </c>
      <c r="R100" s="99">
        <v>37.7313832312839</v>
      </c>
      <c r="S100" s="99">
        <v>37.344958738774501</v>
      </c>
    </row>
    <row r="101" spans="1:19">
      <c r="A101" s="12" t="s">
        <v>4255</v>
      </c>
      <c r="C101" s="12" t="s">
        <v>4262</v>
      </c>
      <c r="D101" s="12" t="s">
        <v>4262</v>
      </c>
      <c r="E101" s="99">
        <v>40.212039139146498</v>
      </c>
      <c r="F101" s="99">
        <v>44.494579665445698</v>
      </c>
      <c r="G101" s="99">
        <v>38.396526429194402</v>
      </c>
      <c r="H101" s="99">
        <v>35.999625296271901</v>
      </c>
      <c r="I101" s="99">
        <v>38.6798940209572</v>
      </c>
      <c r="J101" s="99">
        <v>35.692762873965698</v>
      </c>
      <c r="K101" s="99">
        <v>37.821660589718299</v>
      </c>
      <c r="L101" s="99">
        <v>35.902654841259597</v>
      </c>
      <c r="M101" s="99">
        <v>37.299956624217401</v>
      </c>
      <c r="N101" s="99">
        <v>36.079311271586398</v>
      </c>
      <c r="O101" s="99">
        <v>39.554391151242299</v>
      </c>
      <c r="P101" s="99">
        <v>37.0550150229639</v>
      </c>
      <c r="Q101" s="99">
        <v>38.830690396715298</v>
      </c>
      <c r="R101" s="99">
        <v>38.123972667868898</v>
      </c>
      <c r="S101" s="99">
        <v>37.609177461584999</v>
      </c>
    </row>
    <row r="102" spans="1:19">
      <c r="A102" s="12" t="s">
        <v>4256</v>
      </c>
      <c r="C102" s="12" t="s">
        <v>4262</v>
      </c>
      <c r="D102" s="12" t="s">
        <v>4262</v>
      </c>
      <c r="E102" s="99">
        <v>39.803888262067403</v>
      </c>
      <c r="F102" s="99">
        <v>43.775294275580698</v>
      </c>
      <c r="G102" s="99">
        <v>38.286963399963099</v>
      </c>
      <c r="H102" s="99">
        <v>36.000067737597597</v>
      </c>
      <c r="I102" s="99">
        <v>38.332730976661402</v>
      </c>
      <c r="J102" s="99">
        <v>35.3835616442271</v>
      </c>
      <c r="K102" s="99">
        <v>37.689512825064199</v>
      </c>
      <c r="L102" s="99">
        <v>35.5487671579397</v>
      </c>
      <c r="M102" s="99">
        <v>37.300765426982998</v>
      </c>
      <c r="N102" s="99">
        <v>35.288051180062503</v>
      </c>
      <c r="O102" s="99">
        <v>38.889633898728597</v>
      </c>
      <c r="P102" s="99">
        <v>36.425689095777898</v>
      </c>
      <c r="Q102" s="99">
        <v>38.505730008124999</v>
      </c>
      <c r="R102" s="99">
        <v>37.70185036438</v>
      </c>
      <c r="S102" s="99">
        <v>37.285698066267003</v>
      </c>
    </row>
    <row r="103" spans="1:19">
      <c r="A103" s="12" t="s">
        <v>4257</v>
      </c>
      <c r="C103" s="12" t="s">
        <v>4262</v>
      </c>
      <c r="D103" s="12" t="s">
        <v>4262</v>
      </c>
      <c r="E103" s="99">
        <v>39.588437122328401</v>
      </c>
      <c r="F103" s="99">
        <v>44.057232910664503</v>
      </c>
      <c r="G103" s="99">
        <v>38.281541551156003</v>
      </c>
      <c r="H103" s="99">
        <v>35.999672641142098</v>
      </c>
      <c r="I103" s="99">
        <v>38.137238112307102</v>
      </c>
      <c r="J103" s="99">
        <v>35.327760634876199</v>
      </c>
      <c r="K103" s="99">
        <v>37.308120266023501</v>
      </c>
      <c r="L103" s="99">
        <v>35.379463785927697</v>
      </c>
      <c r="M103" s="99">
        <v>37.2985498626769</v>
      </c>
      <c r="N103" s="99">
        <v>35.480071818684401</v>
      </c>
      <c r="O103" s="99">
        <v>39.515631656938503</v>
      </c>
      <c r="P103" s="99">
        <v>36.9451947115557</v>
      </c>
      <c r="Q103" s="99">
        <v>38.524972057221603</v>
      </c>
      <c r="R103" s="99">
        <v>37.8063051508502</v>
      </c>
      <c r="S103" s="99">
        <v>37.300640642380998</v>
      </c>
    </row>
    <row r="104" spans="1:19">
      <c r="A104" s="12" t="s">
        <v>4258</v>
      </c>
      <c r="C104" s="12" t="s">
        <v>4262</v>
      </c>
      <c r="D104" s="12" t="s">
        <v>4262</v>
      </c>
      <c r="E104" s="99">
        <v>40.273782207591097</v>
      </c>
      <c r="F104" s="99">
        <v>44.020927833718901</v>
      </c>
      <c r="G104" s="99">
        <v>38.415797725437201</v>
      </c>
      <c r="H104" s="99">
        <v>35.999585310505097</v>
      </c>
      <c r="I104" s="99">
        <v>38.8297554623406</v>
      </c>
      <c r="J104" s="99">
        <v>35.790700817607302</v>
      </c>
      <c r="K104" s="99">
        <v>38.3842505678059</v>
      </c>
      <c r="L104" s="99">
        <v>35.962231438966597</v>
      </c>
      <c r="M104" s="99">
        <v>37.298103139191099</v>
      </c>
      <c r="N104" s="99">
        <v>35.927833149070601</v>
      </c>
      <c r="O104" s="99">
        <v>39.280864782370102</v>
      </c>
      <c r="P104" s="99">
        <v>36.761737460572</v>
      </c>
      <c r="Q104" s="99">
        <v>38.824734251131403</v>
      </c>
      <c r="R104" s="99">
        <v>38.040658756810998</v>
      </c>
      <c r="S104" s="99">
        <v>37.656986412037398</v>
      </c>
    </row>
    <row r="105" spans="1:19">
      <c r="A105" s="12" t="s">
        <v>4255</v>
      </c>
      <c r="C105" s="12" t="s">
        <v>4262</v>
      </c>
      <c r="D105" s="12" t="s">
        <v>4262</v>
      </c>
      <c r="E105" s="99">
        <v>39.985409134011398</v>
      </c>
      <c r="F105" s="99">
        <v>44.418353592322703</v>
      </c>
      <c r="G105" s="99">
        <v>38.275648643046097</v>
      </c>
      <c r="H105" s="99">
        <v>35.997979957233298</v>
      </c>
      <c r="I105" s="99">
        <v>38.409621800847098</v>
      </c>
      <c r="J105" s="99">
        <v>35.5360495242996</v>
      </c>
      <c r="K105" s="99">
        <v>37.767356497956698</v>
      </c>
      <c r="L105" s="99">
        <v>35.5032695363317</v>
      </c>
      <c r="M105" s="99">
        <v>37.299407379119799</v>
      </c>
      <c r="N105" s="99">
        <v>35.375608299644497</v>
      </c>
      <c r="O105" s="99">
        <v>39.256581110941198</v>
      </c>
      <c r="P105" s="99">
        <v>36.634571414447102</v>
      </c>
      <c r="Q105" s="99">
        <v>38.557935042197897</v>
      </c>
      <c r="R105" s="99">
        <v>37.7792919842095</v>
      </c>
      <c r="S105" s="99">
        <v>37.387303458243402</v>
      </c>
    </row>
    <row r="106" spans="1:19">
      <c r="A106" s="12" t="s">
        <v>4256</v>
      </c>
      <c r="C106" s="12" t="s">
        <v>4262</v>
      </c>
      <c r="D106" s="12" t="s">
        <v>4262</v>
      </c>
      <c r="E106" s="99">
        <v>39.920896308707498</v>
      </c>
      <c r="F106" s="99">
        <v>43.529862649499201</v>
      </c>
      <c r="G106" s="99">
        <v>38.426774304073</v>
      </c>
      <c r="H106" s="99">
        <v>35.999482635004902</v>
      </c>
      <c r="I106" s="99">
        <v>38.610422307856801</v>
      </c>
      <c r="J106" s="99">
        <v>35.640041491676001</v>
      </c>
      <c r="K106" s="99">
        <v>37.556241826694901</v>
      </c>
      <c r="L106" s="99">
        <v>36.023154561830097</v>
      </c>
      <c r="M106" s="99">
        <v>37.297087794689602</v>
      </c>
      <c r="N106" s="99">
        <v>36.033317030480397</v>
      </c>
      <c r="O106" s="99">
        <v>39.293497984331701</v>
      </c>
      <c r="P106" s="99">
        <v>36.969037678706002</v>
      </c>
      <c r="Q106" s="99">
        <v>38.703768176553197</v>
      </c>
      <c r="R106" s="99">
        <v>37.9497886226264</v>
      </c>
      <c r="S106" s="99">
        <v>37.435756554269403</v>
      </c>
    </row>
    <row r="107" spans="1:19">
      <c r="A107" s="12" t="s">
        <v>4257</v>
      </c>
      <c r="C107" s="12" t="s">
        <v>4262</v>
      </c>
      <c r="D107" s="12" t="s">
        <v>4262</v>
      </c>
      <c r="E107" s="99">
        <v>39.353838663775299</v>
      </c>
      <c r="F107" s="99">
        <v>43.825984088940501</v>
      </c>
      <c r="G107" s="99">
        <v>38.204633703874499</v>
      </c>
      <c r="H107" s="99">
        <v>36.001512282535401</v>
      </c>
      <c r="I107" s="99">
        <v>37.817048459302598</v>
      </c>
      <c r="J107" s="99">
        <v>34.868179327766597</v>
      </c>
      <c r="K107" s="99">
        <v>37.537903413169502</v>
      </c>
      <c r="L107" s="99">
        <v>34.998205403214698</v>
      </c>
      <c r="M107" s="99">
        <v>37.298847427291399</v>
      </c>
      <c r="N107" s="99">
        <v>34.577423815462097</v>
      </c>
      <c r="O107" s="99">
        <v>38.571376975474898</v>
      </c>
      <c r="P107" s="99">
        <v>36.405329971093003</v>
      </c>
      <c r="Q107" s="99">
        <v>38.232227466390903</v>
      </c>
      <c r="R107" s="99">
        <v>37.359358660052798</v>
      </c>
      <c r="S107" s="99">
        <v>37.037847862501401</v>
      </c>
    </row>
    <row r="108" spans="1:19">
      <c r="A108" s="12" t="s">
        <v>4258</v>
      </c>
      <c r="C108" s="12" t="s">
        <v>4262</v>
      </c>
      <c r="D108" s="12" t="s">
        <v>4262</v>
      </c>
      <c r="E108" s="99">
        <v>40.663747484952999</v>
      </c>
      <c r="F108" s="99">
        <v>44.493242456930702</v>
      </c>
      <c r="G108" s="99">
        <v>38.436775131926602</v>
      </c>
      <c r="H108" s="99">
        <v>36.004901408095598</v>
      </c>
      <c r="I108" s="99">
        <v>39.1978464603663</v>
      </c>
      <c r="J108" s="99">
        <v>36.143636096635099</v>
      </c>
      <c r="K108" s="99">
        <v>38.018300760434698</v>
      </c>
      <c r="L108" s="99">
        <v>36.081821882057397</v>
      </c>
      <c r="M108" s="99">
        <v>37.303619010327601</v>
      </c>
      <c r="N108" s="99">
        <v>36.071486530583101</v>
      </c>
      <c r="O108" s="99">
        <v>40.014116261311898</v>
      </c>
      <c r="P108" s="99">
        <v>36.975604732231403</v>
      </c>
      <c r="Q108" s="99">
        <v>38.906830405997603</v>
      </c>
      <c r="R108" s="99">
        <v>38.145858439230103</v>
      </c>
      <c r="S108" s="99">
        <v>37.671099862609999</v>
      </c>
    </row>
    <row r="109" spans="1:19">
      <c r="A109" s="12" t="s">
        <v>4255</v>
      </c>
      <c r="C109" s="12" t="s">
        <v>4262</v>
      </c>
      <c r="D109" s="12" t="s">
        <v>4262</v>
      </c>
      <c r="E109" s="99">
        <v>39.996540167035903</v>
      </c>
      <c r="F109" s="99">
        <v>44.2888715686545</v>
      </c>
      <c r="G109" s="99">
        <v>38.255986403381797</v>
      </c>
      <c r="H109" s="99">
        <v>35.998904958284697</v>
      </c>
      <c r="I109" s="99">
        <v>38.078184511779</v>
      </c>
      <c r="J109" s="99">
        <v>35.286839141081998</v>
      </c>
      <c r="K109" s="99">
        <v>37.554107980793198</v>
      </c>
      <c r="L109" s="99">
        <v>35.550221082817899</v>
      </c>
      <c r="M109" s="99">
        <v>37.298615628556703</v>
      </c>
      <c r="N109" s="99">
        <v>35.525732387606297</v>
      </c>
      <c r="O109" s="99">
        <v>38.8770736694362</v>
      </c>
      <c r="P109" s="99">
        <v>36.6823797707845</v>
      </c>
      <c r="Q109" s="99">
        <v>38.541436795718703</v>
      </c>
      <c r="R109" s="99">
        <v>37.672614429282902</v>
      </c>
      <c r="S109" s="99">
        <v>37.387253769052002</v>
      </c>
    </row>
    <row r="110" spans="1:19">
      <c r="A110" s="12" t="s">
        <v>4256</v>
      </c>
      <c r="C110" s="12" t="s">
        <v>4262</v>
      </c>
      <c r="D110" s="12" t="s">
        <v>4262</v>
      </c>
      <c r="E110" s="99">
        <v>39.689663057664603</v>
      </c>
      <c r="F110" s="99">
        <v>43.211455551742198</v>
      </c>
      <c r="G110" s="99">
        <v>38.3822553699503</v>
      </c>
      <c r="H110" s="99">
        <v>35.999961881376102</v>
      </c>
      <c r="I110" s="99">
        <v>38.7300327797603</v>
      </c>
      <c r="J110" s="99">
        <v>35.909722703091397</v>
      </c>
      <c r="K110" s="99">
        <v>37.948236126268</v>
      </c>
      <c r="L110" s="99">
        <v>35.690443086242198</v>
      </c>
      <c r="M110" s="99">
        <v>37.300247253970497</v>
      </c>
      <c r="N110" s="99">
        <v>35.263991270632999</v>
      </c>
      <c r="O110" s="99">
        <v>39.7719919344026</v>
      </c>
      <c r="P110" s="99">
        <v>36.700603334714899</v>
      </c>
      <c r="Q110" s="99">
        <v>38.5963661358415</v>
      </c>
      <c r="R110" s="99">
        <v>37.896886354909299</v>
      </c>
      <c r="S110" s="99">
        <v>37.382955619521603</v>
      </c>
    </row>
    <row r="111" spans="1:19">
      <c r="A111" s="12" t="s">
        <v>4257</v>
      </c>
      <c r="C111" s="12" t="s">
        <v>4262</v>
      </c>
      <c r="D111" s="12" t="s">
        <v>4262</v>
      </c>
      <c r="E111" s="99">
        <v>39.951445793500397</v>
      </c>
      <c r="F111" s="99">
        <v>44.0908538386673</v>
      </c>
      <c r="G111" s="99">
        <v>38.257693776724402</v>
      </c>
      <c r="H111" s="99">
        <v>35.999977636076999</v>
      </c>
      <c r="I111" s="99">
        <v>38.345459566349099</v>
      </c>
      <c r="J111" s="99">
        <v>35.209634420708099</v>
      </c>
      <c r="K111" s="99">
        <v>37.648927852082601</v>
      </c>
      <c r="L111" s="99">
        <v>35.510091635261297</v>
      </c>
      <c r="M111" s="99">
        <v>37.298000136665401</v>
      </c>
      <c r="N111" s="99">
        <v>35.538107522451597</v>
      </c>
      <c r="O111" s="99">
        <v>38.870966327069397</v>
      </c>
      <c r="P111" s="99">
        <v>36.680894480171197</v>
      </c>
      <c r="Q111" s="99">
        <v>38.543940220382602</v>
      </c>
      <c r="R111" s="99">
        <v>37.736593350094601</v>
      </c>
      <c r="S111" s="99">
        <v>37.345310999316403</v>
      </c>
    </row>
    <row r="112" spans="1:19">
      <c r="A112" s="12" t="s">
        <v>4258</v>
      </c>
      <c r="C112" s="12" t="s">
        <v>4262</v>
      </c>
      <c r="D112" s="12" t="s">
        <v>4262</v>
      </c>
      <c r="E112" s="99">
        <v>39.814534984379399</v>
      </c>
      <c r="F112" s="99">
        <v>43.918040308257403</v>
      </c>
      <c r="G112" s="99">
        <v>38.377771985218402</v>
      </c>
      <c r="H112" s="99">
        <v>35.999469034068099</v>
      </c>
      <c r="I112" s="99">
        <v>38.425136008697699</v>
      </c>
      <c r="J112" s="99">
        <v>35.623437614403301</v>
      </c>
      <c r="K112" s="99">
        <v>37.715826997234601</v>
      </c>
      <c r="L112" s="99">
        <v>35.765304958879497</v>
      </c>
      <c r="M112" s="99">
        <v>37.297452056550199</v>
      </c>
      <c r="N112" s="99">
        <v>35.484635613347798</v>
      </c>
      <c r="O112" s="99">
        <v>39.4937931350131</v>
      </c>
      <c r="P112" s="99">
        <v>36.721681060749503</v>
      </c>
      <c r="Q112" s="99">
        <v>38.5918544600571</v>
      </c>
      <c r="R112" s="99">
        <v>37.823005108442899</v>
      </c>
      <c r="S112" s="99">
        <v>37.423755082167602</v>
      </c>
    </row>
    <row r="113" spans="1:19">
      <c r="A113" s="12" t="s">
        <v>4255</v>
      </c>
      <c r="C113" s="12" t="s">
        <v>4262</v>
      </c>
      <c r="D113" s="12" t="s">
        <v>4262</v>
      </c>
      <c r="E113" s="99">
        <v>40.1501450726971</v>
      </c>
      <c r="F113" s="99">
        <v>44.282817082509801</v>
      </c>
      <c r="G113" s="99">
        <v>38.309067218462602</v>
      </c>
      <c r="H113" s="99">
        <v>35.999728793548101</v>
      </c>
      <c r="I113" s="99">
        <v>38.400820516638397</v>
      </c>
      <c r="J113" s="99">
        <v>35.604343623461503</v>
      </c>
      <c r="K113" s="99">
        <v>37.750691477127702</v>
      </c>
      <c r="L113" s="99">
        <v>35.574379274461101</v>
      </c>
      <c r="M113" s="99">
        <v>37.299016596115102</v>
      </c>
      <c r="N113" s="99">
        <v>35.580569765015099</v>
      </c>
      <c r="O113" s="99">
        <v>39.292842129224397</v>
      </c>
      <c r="P113" s="99">
        <v>36.808429969077103</v>
      </c>
      <c r="Q113" s="99">
        <v>38.6109619031077</v>
      </c>
      <c r="R113" s="99">
        <v>37.860717124485703</v>
      </c>
      <c r="S113" s="99">
        <v>37.414703954457501</v>
      </c>
    </row>
    <row r="114" spans="1:19">
      <c r="A114" s="12" t="s">
        <v>4256</v>
      </c>
      <c r="C114" s="12" t="s">
        <v>4262</v>
      </c>
      <c r="D114" s="12" t="s">
        <v>4262</v>
      </c>
      <c r="E114" s="99">
        <v>39.5784087651557</v>
      </c>
      <c r="F114" s="99">
        <v>43.184266304626597</v>
      </c>
      <c r="G114" s="99">
        <v>38.183173371942303</v>
      </c>
      <c r="H114" s="99">
        <v>36.002100770798101</v>
      </c>
      <c r="I114" s="99">
        <v>38.152631976655798</v>
      </c>
      <c r="J114" s="99">
        <v>35.248189664870303</v>
      </c>
      <c r="K114" s="99">
        <v>37.545002768614403</v>
      </c>
      <c r="L114" s="99">
        <v>35.440031725744802</v>
      </c>
      <c r="M114" s="99">
        <v>37.2996992447843</v>
      </c>
      <c r="N114" s="99">
        <v>35.084875325221901</v>
      </c>
      <c r="O114" s="99">
        <v>39.004037634378498</v>
      </c>
      <c r="P114" s="99">
        <v>36.490714635432397</v>
      </c>
      <c r="Q114" s="99">
        <v>38.401533826330898</v>
      </c>
      <c r="R114" s="99">
        <v>37.5455060549899</v>
      </c>
      <c r="S114" s="99">
        <v>37.207316465430701</v>
      </c>
    </row>
    <row r="115" spans="1:19">
      <c r="A115" s="12" t="s">
        <v>4257</v>
      </c>
      <c r="C115" s="12" t="s">
        <v>4262</v>
      </c>
      <c r="D115" s="12" t="s">
        <v>4262</v>
      </c>
      <c r="E115" s="99">
        <v>40.8704285463918</v>
      </c>
      <c r="F115" s="99">
        <v>44.975728814022901</v>
      </c>
      <c r="G115" s="99">
        <v>38.459505950126299</v>
      </c>
      <c r="H115" s="99">
        <v>36.003361144274997</v>
      </c>
      <c r="I115" s="99">
        <v>38.860107316968602</v>
      </c>
      <c r="J115" s="99">
        <v>36.226941884572497</v>
      </c>
      <c r="K115" s="99">
        <v>38.005839453718302</v>
      </c>
      <c r="L115" s="99">
        <v>36.146883074244101</v>
      </c>
      <c r="M115" s="99">
        <v>37.301155551760502</v>
      </c>
      <c r="N115" s="99">
        <v>36.366769029536897</v>
      </c>
      <c r="O115" s="99">
        <v>39.844936485585499</v>
      </c>
      <c r="P115" s="99">
        <v>37.425842247499098</v>
      </c>
      <c r="Q115" s="99">
        <v>38.985642212608902</v>
      </c>
      <c r="R115" s="99">
        <v>38.273729815119502</v>
      </c>
      <c r="S115" s="99">
        <v>37.979407097055699</v>
      </c>
    </row>
    <row r="116" spans="1:19">
      <c r="A116" s="12" t="s">
        <v>4258</v>
      </c>
      <c r="C116" s="12" t="s">
        <v>4262</v>
      </c>
      <c r="D116" s="12" t="s">
        <v>4262</v>
      </c>
      <c r="E116" s="99">
        <v>39.567166045190199</v>
      </c>
      <c r="F116" s="99">
        <v>43.482554806584197</v>
      </c>
      <c r="G116" s="99">
        <v>38.212700186323097</v>
      </c>
      <c r="H116" s="99">
        <v>36.001045497564398</v>
      </c>
      <c r="I116" s="99">
        <v>37.893384882880802</v>
      </c>
      <c r="J116" s="99">
        <v>35.232593583599503</v>
      </c>
      <c r="K116" s="99">
        <v>37.423681946315</v>
      </c>
      <c r="L116" s="99">
        <v>35.292196202653699</v>
      </c>
      <c r="M116" s="99">
        <v>37.300088075779101</v>
      </c>
      <c r="N116" s="99">
        <v>34.9130045473417</v>
      </c>
      <c r="O116" s="99">
        <v>38.894338768526097</v>
      </c>
      <c r="P116" s="99">
        <v>36.356384639966898</v>
      </c>
      <c r="Q116" s="99">
        <v>38.426563432060803</v>
      </c>
      <c r="R116" s="99">
        <v>37.5323976084644</v>
      </c>
      <c r="S116" s="99">
        <v>37.228361861950297</v>
      </c>
    </row>
    <row r="117" spans="1:19">
      <c r="A117" s="12" t="s">
        <v>4255</v>
      </c>
      <c r="C117" s="12" t="s">
        <v>4262</v>
      </c>
      <c r="D117" s="12" t="s">
        <v>4262</v>
      </c>
      <c r="E117" s="99">
        <v>40.097773644537902</v>
      </c>
      <c r="F117" s="99">
        <v>44.429111369338301</v>
      </c>
      <c r="G117" s="99">
        <v>38.379952887262199</v>
      </c>
      <c r="H117" s="99">
        <v>36.001841534354398</v>
      </c>
      <c r="I117" s="99">
        <v>38.784511161318598</v>
      </c>
      <c r="J117" s="99">
        <v>35.652100383813199</v>
      </c>
      <c r="K117" s="99">
        <v>37.967637989508098</v>
      </c>
      <c r="L117" s="99">
        <v>35.838236926484299</v>
      </c>
      <c r="M117" s="99">
        <v>37.301889255019702</v>
      </c>
      <c r="N117" s="99">
        <v>35.959466796737601</v>
      </c>
      <c r="O117" s="99">
        <v>39.498658633716097</v>
      </c>
      <c r="P117" s="99">
        <v>37.016009785187101</v>
      </c>
      <c r="Q117" s="99">
        <v>38.764952602923202</v>
      </c>
      <c r="R117" s="99">
        <v>37.971027663823698</v>
      </c>
      <c r="S117" s="99">
        <v>37.660159627395601</v>
      </c>
    </row>
    <row r="118" spans="1:19">
      <c r="A118" s="12" t="s">
        <v>4256</v>
      </c>
      <c r="C118" s="12" t="s">
        <v>4262</v>
      </c>
      <c r="D118" s="12" t="s">
        <v>4262</v>
      </c>
      <c r="E118" s="99">
        <v>39.542627725111799</v>
      </c>
      <c r="F118" s="99">
        <v>43.316922494597797</v>
      </c>
      <c r="G118" s="99">
        <v>38.203846088399096</v>
      </c>
      <c r="H118" s="99">
        <v>35.996870657673497</v>
      </c>
      <c r="I118" s="99">
        <v>37.901152557841201</v>
      </c>
      <c r="J118" s="99">
        <v>34.906570964036298</v>
      </c>
      <c r="K118" s="99">
        <v>37.4467033985933</v>
      </c>
      <c r="L118" s="99">
        <v>35.1672433412621</v>
      </c>
      <c r="M118" s="99">
        <v>37.298159215890301</v>
      </c>
      <c r="N118" s="99">
        <v>35.129521665636197</v>
      </c>
      <c r="O118" s="99">
        <v>38.414090909243498</v>
      </c>
      <c r="P118" s="99">
        <v>36.3009812194056</v>
      </c>
      <c r="Q118" s="99">
        <v>38.2743406698199</v>
      </c>
      <c r="R118" s="99">
        <v>37.533477679090197</v>
      </c>
      <c r="S118" s="99">
        <v>37.141093670998401</v>
      </c>
    </row>
    <row r="119" spans="1:19">
      <c r="A119" s="12" t="s">
        <v>4257</v>
      </c>
      <c r="C119" s="12" t="s">
        <v>4262</v>
      </c>
      <c r="D119" s="12" t="s">
        <v>4262</v>
      </c>
      <c r="E119" s="99">
        <v>40.504629633022802</v>
      </c>
      <c r="F119" s="99">
        <v>45.379101847031698</v>
      </c>
      <c r="G119" s="99">
        <v>38.562894350496798</v>
      </c>
      <c r="H119" s="99">
        <v>36.002046268565302</v>
      </c>
      <c r="I119" s="99">
        <v>39.603958072862298</v>
      </c>
      <c r="J119" s="99">
        <v>36.717514516882702</v>
      </c>
      <c r="K119" s="99">
        <v>38.5856136826267</v>
      </c>
      <c r="L119" s="99">
        <v>36.751105237986899</v>
      </c>
      <c r="M119" s="99">
        <v>37.301570174637803</v>
      </c>
      <c r="N119" s="99">
        <v>37.726001317164503</v>
      </c>
      <c r="O119" s="99">
        <v>40.5117749750355</v>
      </c>
      <c r="P119" s="99">
        <v>37.3349970810985</v>
      </c>
      <c r="Q119" s="99">
        <v>39.153559812132599</v>
      </c>
      <c r="R119" s="99">
        <v>38.327896733379099</v>
      </c>
      <c r="S119" s="99">
        <v>38.049352466315703</v>
      </c>
    </row>
    <row r="120" spans="1:19">
      <c r="A120" s="12" t="s">
        <v>4258</v>
      </c>
      <c r="C120" s="12" t="s">
        <v>4262</v>
      </c>
      <c r="D120" s="12" t="s">
        <v>4262</v>
      </c>
      <c r="E120" s="99">
        <v>39.491828446499703</v>
      </c>
      <c r="F120" s="99">
        <v>43.352716767764299</v>
      </c>
      <c r="G120" s="99">
        <v>38.109047009194697</v>
      </c>
      <c r="H120" s="99">
        <v>35.997241656031498</v>
      </c>
      <c r="I120" s="99">
        <v>37.495659682937898</v>
      </c>
      <c r="J120" s="99">
        <v>34.749258047309503</v>
      </c>
      <c r="K120" s="99">
        <v>37.317457156697202</v>
      </c>
      <c r="L120" s="99">
        <v>35.040479608813598</v>
      </c>
      <c r="M120" s="99">
        <v>37.3005741425632</v>
      </c>
      <c r="N120" s="99">
        <v>34.640620534397101</v>
      </c>
      <c r="O120" s="99">
        <v>37.944348995269301</v>
      </c>
      <c r="P120" s="99">
        <v>36.119368293126001</v>
      </c>
      <c r="Q120" s="99">
        <v>38.131872177532699</v>
      </c>
      <c r="R120" s="99">
        <v>37.302168382279703</v>
      </c>
      <c r="S120" s="99">
        <v>36.851928847255103</v>
      </c>
    </row>
    <row r="121" spans="1:19">
      <c r="A121" s="12" t="s">
        <v>4255</v>
      </c>
      <c r="C121" s="12" t="s">
        <v>4262</v>
      </c>
      <c r="D121" s="12" t="s">
        <v>4262</v>
      </c>
      <c r="E121" s="99">
        <v>40.2201035396251</v>
      </c>
      <c r="F121" s="99">
        <v>44.472129394175397</v>
      </c>
      <c r="G121" s="99">
        <v>38.343391713144101</v>
      </c>
      <c r="H121" s="99">
        <v>36.001303820186401</v>
      </c>
      <c r="I121" s="99">
        <v>38.874916460823798</v>
      </c>
      <c r="J121" s="99">
        <v>35.940118649360599</v>
      </c>
      <c r="K121" s="99">
        <v>38.278118208307603</v>
      </c>
      <c r="L121" s="99">
        <v>36.0976036131621</v>
      </c>
      <c r="M121" s="99">
        <v>37.300869716739903</v>
      </c>
      <c r="N121" s="99">
        <v>36.035012104803698</v>
      </c>
      <c r="O121" s="99">
        <v>39.362169970265498</v>
      </c>
      <c r="P121" s="99">
        <v>37.0548203515132</v>
      </c>
      <c r="Q121" s="99">
        <v>38.942109058995001</v>
      </c>
      <c r="R121" s="99">
        <v>38.1122067742441</v>
      </c>
      <c r="S121" s="99">
        <v>37.641290079351499</v>
      </c>
    </row>
    <row r="122" spans="1:19">
      <c r="A122" s="12" t="s">
        <v>4256</v>
      </c>
      <c r="C122" s="12" t="s">
        <v>4262</v>
      </c>
      <c r="D122" s="12" t="s">
        <v>4262</v>
      </c>
      <c r="E122" s="99">
        <v>39.999842112454303</v>
      </c>
      <c r="F122" s="99">
        <v>43.976063954708401</v>
      </c>
      <c r="G122" s="99">
        <v>38.3212510444136</v>
      </c>
      <c r="H122" s="99">
        <v>35.992239871580999</v>
      </c>
      <c r="I122" s="99">
        <v>38.447477652932598</v>
      </c>
      <c r="J122" s="99">
        <v>35.543158490933699</v>
      </c>
      <c r="K122" s="99">
        <v>37.639524925821398</v>
      </c>
      <c r="L122" s="99">
        <v>35.454859222957502</v>
      </c>
      <c r="M122" s="99">
        <v>37.292924646088203</v>
      </c>
      <c r="N122" s="99">
        <v>35.366434276980598</v>
      </c>
      <c r="O122" s="99">
        <v>39.461317817274903</v>
      </c>
      <c r="P122" s="99">
        <v>36.645366486912998</v>
      </c>
      <c r="Q122" s="99">
        <v>38.486256596696997</v>
      </c>
      <c r="R122" s="99">
        <v>37.772719341252298</v>
      </c>
      <c r="S122" s="99">
        <v>37.34850303068</v>
      </c>
    </row>
    <row r="123" spans="1:19">
      <c r="A123" s="12" t="s">
        <v>4257</v>
      </c>
      <c r="C123" s="12" t="s">
        <v>4262</v>
      </c>
      <c r="D123" s="12" t="s">
        <v>4262</v>
      </c>
      <c r="E123" s="99">
        <v>39.440304904985503</v>
      </c>
      <c r="F123" s="99">
        <v>43.640478141978903</v>
      </c>
      <c r="G123" s="99">
        <v>38.206659274968501</v>
      </c>
      <c r="H123" s="99">
        <v>35.997220776380203</v>
      </c>
      <c r="I123" s="99">
        <v>38.071545744672299</v>
      </c>
      <c r="J123" s="99">
        <v>34.831713198763197</v>
      </c>
      <c r="K123" s="99">
        <v>37.338235251665601</v>
      </c>
      <c r="L123" s="99">
        <v>35.319112697567299</v>
      </c>
      <c r="M123" s="99">
        <v>37.2989344808814</v>
      </c>
      <c r="N123" s="99">
        <v>35.145365195307903</v>
      </c>
      <c r="O123" s="99">
        <v>38.557329475108602</v>
      </c>
      <c r="P123" s="99">
        <v>36.351765309613299</v>
      </c>
      <c r="Q123" s="99">
        <v>38.473782279180199</v>
      </c>
      <c r="R123" s="99">
        <v>37.558483694237502</v>
      </c>
      <c r="S123" s="99">
        <v>37.193131757577497</v>
      </c>
    </row>
    <row r="124" spans="1:19">
      <c r="A124" s="12" t="s">
        <v>4258</v>
      </c>
      <c r="C124" s="12" t="s">
        <v>4262</v>
      </c>
      <c r="D124" s="12" t="s">
        <v>4262</v>
      </c>
      <c r="E124" s="99">
        <v>41.000494572145499</v>
      </c>
      <c r="F124" s="99">
        <v>45.653211450665502</v>
      </c>
      <c r="G124" s="99">
        <v>38.483859182739202</v>
      </c>
      <c r="H124" s="99">
        <v>35.9966290978129</v>
      </c>
      <c r="I124" s="99">
        <v>38.859205778679502</v>
      </c>
      <c r="J124" s="99">
        <v>36.740324101374497</v>
      </c>
      <c r="K124" s="99">
        <v>38.698537332664998</v>
      </c>
      <c r="L124" s="99">
        <v>36.5343600230877</v>
      </c>
      <c r="M124" s="99">
        <v>37.295902067035101</v>
      </c>
      <c r="N124" s="99">
        <v>36.092239461129701</v>
      </c>
      <c r="O124" s="99">
        <v>40.654995687591402</v>
      </c>
      <c r="P124" s="99">
        <v>37.351410183523598</v>
      </c>
      <c r="Q124" s="99">
        <v>38.778144925049702</v>
      </c>
      <c r="R124" s="99">
        <v>38.638595884163202</v>
      </c>
      <c r="S124" s="99">
        <v>37.836979101153403</v>
      </c>
    </row>
    <row r="125" spans="1:19">
      <c r="A125" s="12" t="s">
        <v>4255</v>
      </c>
      <c r="C125" s="12" t="s">
        <v>4262</v>
      </c>
      <c r="D125" s="12" t="s">
        <v>4262</v>
      </c>
      <c r="E125" s="99">
        <v>40.555023481648597</v>
      </c>
      <c r="F125" s="99">
        <v>44.533831212043403</v>
      </c>
      <c r="G125" s="99">
        <v>38.269264644836497</v>
      </c>
      <c r="H125" s="99">
        <v>36.000801498538202</v>
      </c>
      <c r="I125" s="99">
        <v>38.392231943256803</v>
      </c>
      <c r="J125" s="99">
        <v>35.406341559683099</v>
      </c>
      <c r="K125" s="99">
        <v>37.777007549705097</v>
      </c>
      <c r="L125" s="99">
        <v>35.548175998457602</v>
      </c>
      <c r="M125" s="99">
        <v>37.300916984080203</v>
      </c>
      <c r="N125" s="99">
        <v>35.299659341266299</v>
      </c>
      <c r="O125" s="99">
        <v>39.146806642819897</v>
      </c>
      <c r="P125" s="99">
        <v>36.757238088410503</v>
      </c>
      <c r="Q125" s="99">
        <v>38.588766510034901</v>
      </c>
      <c r="R125" s="99">
        <v>37.785190697056898</v>
      </c>
      <c r="S125" s="99">
        <v>37.5692804165026</v>
      </c>
    </row>
    <row r="126" spans="1:19">
      <c r="A126" s="12" t="s">
        <v>4256</v>
      </c>
      <c r="C126" s="12" t="s">
        <v>4262</v>
      </c>
      <c r="D126" s="12" t="s">
        <v>4262</v>
      </c>
      <c r="E126" s="99">
        <v>39.714201587912797</v>
      </c>
      <c r="F126" s="99">
        <v>43.662733393650797</v>
      </c>
      <c r="G126" s="99">
        <v>38.314499401590197</v>
      </c>
      <c r="H126" s="99">
        <v>35.999626862951999</v>
      </c>
      <c r="I126" s="99">
        <v>38.377393060678401</v>
      </c>
      <c r="J126" s="99">
        <v>35.486368839405998</v>
      </c>
      <c r="K126" s="99">
        <v>37.523373925509098</v>
      </c>
      <c r="L126" s="99">
        <v>35.569654303173699</v>
      </c>
      <c r="M126" s="99">
        <v>37.300619816418298</v>
      </c>
      <c r="N126" s="99">
        <v>35.61456832999</v>
      </c>
      <c r="O126" s="99">
        <v>39.076140155210297</v>
      </c>
      <c r="P126" s="99">
        <v>36.577558491544401</v>
      </c>
      <c r="Q126" s="99">
        <v>38.538623057867802</v>
      </c>
      <c r="R126" s="99">
        <v>37.686579056031597</v>
      </c>
      <c r="S126" s="99">
        <v>37.253050031343101</v>
      </c>
    </row>
    <row r="127" spans="1:19">
      <c r="A127" s="12" t="s">
        <v>4257</v>
      </c>
      <c r="C127" s="12" t="s">
        <v>4262</v>
      </c>
      <c r="D127" s="12" t="s">
        <v>4262</v>
      </c>
      <c r="E127" s="99">
        <v>39.531420115011898</v>
      </c>
      <c r="F127" s="99">
        <v>43.446824565131102</v>
      </c>
      <c r="G127" s="99">
        <v>38.209186151578301</v>
      </c>
      <c r="H127" s="99">
        <v>36.0040275417972</v>
      </c>
      <c r="I127" s="99">
        <v>38.074359514761099</v>
      </c>
      <c r="J127" s="99">
        <v>35.074794295415501</v>
      </c>
      <c r="K127" s="99">
        <v>37.307779116869597</v>
      </c>
      <c r="L127" s="99">
        <v>35.3074116419698</v>
      </c>
      <c r="M127" s="99">
        <v>37.300255872768801</v>
      </c>
      <c r="N127" s="99">
        <v>34.973054255437802</v>
      </c>
      <c r="O127" s="99">
        <v>39.012662269504197</v>
      </c>
      <c r="P127" s="99">
        <v>36.4806645126585</v>
      </c>
      <c r="Q127" s="99">
        <v>38.164429021778503</v>
      </c>
      <c r="R127" s="99">
        <v>37.619071986954403</v>
      </c>
      <c r="S127" s="99">
        <v>37.129654422940199</v>
      </c>
    </row>
    <row r="128" spans="1:19">
      <c r="A128" s="12" t="s">
        <v>4258</v>
      </c>
      <c r="C128" s="12" t="s">
        <v>4262</v>
      </c>
      <c r="D128" s="12" t="s">
        <v>4262</v>
      </c>
      <c r="E128" s="99">
        <v>40.658825999243902</v>
      </c>
      <c r="F128" s="99">
        <v>46.595281644853401</v>
      </c>
      <c r="G128" s="99">
        <v>38.472481502209597</v>
      </c>
      <c r="H128" s="99">
        <v>36.001856602227399</v>
      </c>
      <c r="I128" s="99">
        <v>40.826046963239797</v>
      </c>
      <c r="J128" s="99">
        <v>37.021371836972797</v>
      </c>
      <c r="K128" s="99">
        <v>39.3744454745651</v>
      </c>
      <c r="L128" s="99">
        <v>36.818800221243897</v>
      </c>
      <c r="M128" s="99">
        <v>37.303692138710304</v>
      </c>
      <c r="N128" s="99">
        <v>38.038994668573302</v>
      </c>
      <c r="O128" s="99">
        <v>40.025436403241599</v>
      </c>
      <c r="P128" s="99">
        <v>37.888561721336501</v>
      </c>
      <c r="Q128" s="99">
        <v>40.397718992062103</v>
      </c>
      <c r="R128" s="99">
        <v>38.512155026056597</v>
      </c>
      <c r="S128" s="99">
        <v>38.063505063139999</v>
      </c>
    </row>
    <row r="129" spans="1:19">
      <c r="A129" s="12" t="s">
        <v>4255</v>
      </c>
      <c r="C129" s="12" t="s">
        <v>4262</v>
      </c>
      <c r="D129" s="12" t="s">
        <v>4262</v>
      </c>
      <c r="E129" s="99">
        <v>39.286579249465497</v>
      </c>
      <c r="F129" s="99">
        <v>42.668320795401002</v>
      </c>
      <c r="G129" s="99">
        <v>38.151317482796202</v>
      </c>
      <c r="H129" s="99">
        <v>36.000395124211899</v>
      </c>
      <c r="I129" s="99">
        <v>37.6737249783301</v>
      </c>
      <c r="J129" s="99">
        <v>34.962950882292702</v>
      </c>
      <c r="K129" s="99">
        <v>37.089157529225702</v>
      </c>
      <c r="L129" s="99">
        <v>35.242113809630901</v>
      </c>
      <c r="M129" s="99">
        <v>37.299053447932103</v>
      </c>
      <c r="N129" s="99">
        <v>34.752726997550802</v>
      </c>
      <c r="O129" s="99">
        <v>38.686780647160198</v>
      </c>
      <c r="P129" s="99">
        <v>36.281176282483003</v>
      </c>
      <c r="Q129" s="99">
        <v>37.9265784723205</v>
      </c>
      <c r="R129" s="99">
        <v>37.430697140886103</v>
      </c>
      <c r="S129" s="99">
        <v>36.777715507558398</v>
      </c>
    </row>
    <row r="130" spans="1:19">
      <c r="A130" s="12" t="s">
        <v>4256</v>
      </c>
      <c r="C130" s="12" t="s">
        <v>4262</v>
      </c>
      <c r="D130" s="12" t="s">
        <v>4262</v>
      </c>
      <c r="E130" s="99">
        <v>41.208654075906303</v>
      </c>
      <c r="F130" s="99">
        <v>46.459539427833903</v>
      </c>
      <c r="G130" s="99">
        <v>38.452096744060597</v>
      </c>
      <c r="H130" s="99">
        <v>36.004298582789403</v>
      </c>
      <c r="I130" s="99">
        <v>39.3045059947966</v>
      </c>
      <c r="J130" s="99">
        <v>35.919188212683103</v>
      </c>
      <c r="K130" s="99">
        <v>38.983090252675098</v>
      </c>
      <c r="L130" s="99">
        <v>36.1764072946117</v>
      </c>
      <c r="M130" s="99">
        <v>37.301967348984697</v>
      </c>
      <c r="N130" s="99">
        <v>36.174591314176801</v>
      </c>
      <c r="O130" s="99">
        <v>40.082341176234301</v>
      </c>
      <c r="P130" s="99">
        <v>37.634685294469001</v>
      </c>
      <c r="Q130" s="99">
        <v>39.036429033998203</v>
      </c>
      <c r="R130" s="99">
        <v>38.605054482911399</v>
      </c>
      <c r="S130" s="99">
        <v>37.886936616616403</v>
      </c>
    </row>
    <row r="131" spans="1:19">
      <c r="A131" s="12" t="s">
        <v>4257</v>
      </c>
      <c r="C131" s="12" t="s">
        <v>4262</v>
      </c>
      <c r="D131" s="12" t="s">
        <v>4262</v>
      </c>
      <c r="E131" s="99">
        <v>39.428321456790698</v>
      </c>
      <c r="F131" s="99">
        <v>42.859584866120898</v>
      </c>
      <c r="G131" s="99">
        <v>38.261318842866899</v>
      </c>
      <c r="H131" s="99">
        <v>35.996964902048802</v>
      </c>
      <c r="I131" s="99">
        <v>37.799631823067102</v>
      </c>
      <c r="J131" s="99">
        <v>34.967959184267102</v>
      </c>
      <c r="K131" s="99">
        <v>37.246603971188399</v>
      </c>
      <c r="L131" s="99">
        <v>35.017267235474101</v>
      </c>
      <c r="M131" s="99">
        <v>37.298348280771002</v>
      </c>
      <c r="N131" s="99">
        <v>35.001513313907203</v>
      </c>
      <c r="O131" s="99">
        <v>38.246284019290698</v>
      </c>
      <c r="P131" s="99">
        <v>36.296808098705</v>
      </c>
      <c r="Q131" s="99">
        <v>38.199295124427699</v>
      </c>
      <c r="R131" s="99">
        <v>37.244524878119201</v>
      </c>
      <c r="S131" s="99">
        <v>36.908711895718</v>
      </c>
    </row>
    <row r="132" spans="1:19">
      <c r="A132" s="12" t="s">
        <v>4258</v>
      </c>
      <c r="C132" s="12" t="s">
        <v>4262</v>
      </c>
      <c r="D132" s="12" t="s">
        <v>4262</v>
      </c>
      <c r="E132" s="99">
        <v>39.898965287222303</v>
      </c>
      <c r="F132" s="99">
        <v>44.309304738756403</v>
      </c>
      <c r="G132" s="99">
        <v>38.289567235000597</v>
      </c>
      <c r="H132" s="99">
        <v>35.999398009613699</v>
      </c>
      <c r="I132" s="99">
        <v>38.497876797034102</v>
      </c>
      <c r="J132" s="99">
        <v>35.604074299711598</v>
      </c>
      <c r="K132" s="99">
        <v>38.3041000283174</v>
      </c>
      <c r="L132" s="99">
        <v>35.903455718072998</v>
      </c>
      <c r="M132" s="99">
        <v>37.300755956176403</v>
      </c>
      <c r="N132" s="99">
        <v>35.731566871028598</v>
      </c>
      <c r="O132" s="99">
        <v>39.672842799683998</v>
      </c>
      <c r="P132" s="99">
        <v>37.197111868370797</v>
      </c>
      <c r="Q132" s="99">
        <v>38.660945264982402</v>
      </c>
      <c r="R132" s="99">
        <v>37.937286747117298</v>
      </c>
      <c r="S132" s="99">
        <v>37.4801289977745</v>
      </c>
    </row>
    <row r="133" spans="1:19">
      <c r="A133" s="12" t="s">
        <v>4255</v>
      </c>
      <c r="C133" s="12" t="s">
        <v>4262</v>
      </c>
      <c r="D133" s="12" t="s">
        <v>4262</v>
      </c>
      <c r="E133" s="99">
        <v>41.601302805223099</v>
      </c>
      <c r="F133" s="99">
        <v>45.308612266894002</v>
      </c>
      <c r="G133" s="99">
        <v>38.454623808878601</v>
      </c>
      <c r="H133" s="99">
        <v>36.009492538793197</v>
      </c>
      <c r="I133" s="99">
        <v>39.215466143618698</v>
      </c>
      <c r="J133" s="99">
        <v>37.271433303861997</v>
      </c>
      <c r="K133" s="99">
        <v>38.665485130750497</v>
      </c>
      <c r="L133" s="99">
        <v>35.943679843796197</v>
      </c>
      <c r="M133" s="99">
        <v>37.3094714493932</v>
      </c>
      <c r="N133" s="99">
        <v>36.854312278375602</v>
      </c>
      <c r="O133" s="99">
        <v>39.507886968672501</v>
      </c>
      <c r="P133" s="99">
        <v>37.063223063828701</v>
      </c>
      <c r="Q133" s="99">
        <v>39.662432468599</v>
      </c>
      <c r="R133" s="99">
        <v>38.532658660897503</v>
      </c>
      <c r="S133" s="99">
        <v>38.190680894549899</v>
      </c>
    </row>
    <row r="134" spans="1:19">
      <c r="A134" s="12" t="s">
        <v>4256</v>
      </c>
      <c r="C134" s="12" t="s">
        <v>4262</v>
      </c>
      <c r="D134" s="12" t="s">
        <v>4262</v>
      </c>
      <c r="E134" s="99">
        <v>39.363235970226803</v>
      </c>
      <c r="F134" s="99">
        <v>43.547520090754901</v>
      </c>
      <c r="G134" s="99">
        <v>38.268601430113797</v>
      </c>
      <c r="H134" s="99">
        <v>35.998866690089898</v>
      </c>
      <c r="I134" s="99">
        <v>38.288374843076902</v>
      </c>
      <c r="J134" s="99">
        <v>35.069069337891698</v>
      </c>
      <c r="K134" s="99">
        <v>37.538268208234697</v>
      </c>
      <c r="L134" s="99">
        <v>35.512779811209498</v>
      </c>
      <c r="M134" s="99">
        <v>37.302069072234303</v>
      </c>
      <c r="N134" s="99">
        <v>35.103207329220901</v>
      </c>
      <c r="O134" s="99">
        <v>39.106073523928302</v>
      </c>
      <c r="P134" s="99">
        <v>36.597421083496101</v>
      </c>
      <c r="Q134" s="99">
        <v>38.3450364959617</v>
      </c>
      <c r="R134" s="99">
        <v>37.657681726021401</v>
      </c>
      <c r="S134" s="99">
        <v>37.248270249181601</v>
      </c>
    </row>
    <row r="135" spans="1:19">
      <c r="A135" s="12" t="s">
        <v>4257</v>
      </c>
      <c r="C135" s="12" t="s">
        <v>4262</v>
      </c>
      <c r="D135" s="12" t="s">
        <v>4262</v>
      </c>
      <c r="E135" s="99">
        <v>39.913667387581398</v>
      </c>
      <c r="F135" s="99">
        <v>43.832005288290901</v>
      </c>
      <c r="G135" s="99">
        <v>38.259918615525599</v>
      </c>
      <c r="H135" s="99">
        <v>36.003998460881199</v>
      </c>
      <c r="I135" s="99">
        <v>38.1317351770344</v>
      </c>
      <c r="J135" s="99">
        <v>35.5483211142881</v>
      </c>
      <c r="K135" s="99">
        <v>37.488809240353</v>
      </c>
      <c r="L135" s="99">
        <v>35.468409821584203</v>
      </c>
      <c r="M135" s="99">
        <v>37.303459549737099</v>
      </c>
      <c r="N135" s="99">
        <v>35.444556511937598</v>
      </c>
      <c r="O135" s="99">
        <v>39.018966270168399</v>
      </c>
      <c r="P135" s="99">
        <v>36.491201894120699</v>
      </c>
      <c r="Q135" s="99">
        <v>38.606982377651903</v>
      </c>
      <c r="R135" s="99">
        <v>37.744334697666197</v>
      </c>
      <c r="S135" s="99">
        <v>37.339551009959003</v>
      </c>
    </row>
    <row r="136" spans="1:19">
      <c r="A136" s="12" t="s">
        <v>4258</v>
      </c>
      <c r="C136" s="12" t="s">
        <v>4262</v>
      </c>
      <c r="D136" s="12" t="s">
        <v>4262</v>
      </c>
      <c r="E136" s="99">
        <v>40.078978738989697</v>
      </c>
      <c r="F136" s="99">
        <v>44.744095167814699</v>
      </c>
      <c r="G136" s="99">
        <v>38.408775627523603</v>
      </c>
      <c r="H136" s="99">
        <v>36.001532092185101</v>
      </c>
      <c r="I136" s="99">
        <v>38.927105191861102</v>
      </c>
      <c r="J136" s="99">
        <v>35.610801858129001</v>
      </c>
      <c r="K136" s="99">
        <v>38.130049569094197</v>
      </c>
      <c r="L136" s="99">
        <v>36.015383253871804</v>
      </c>
      <c r="M136" s="99">
        <v>37.301806220312102</v>
      </c>
      <c r="N136" s="99">
        <v>36.101381075610199</v>
      </c>
      <c r="O136" s="99">
        <v>39.463545689670397</v>
      </c>
      <c r="P136" s="99">
        <v>37.165585466289798</v>
      </c>
      <c r="Q136" s="99">
        <v>38.652968199688402</v>
      </c>
      <c r="R136" s="99">
        <v>37.982553903006099</v>
      </c>
      <c r="S136" s="99">
        <v>37.526098317789</v>
      </c>
    </row>
    <row r="137" spans="1:19">
      <c r="A137" s="12" t="s">
        <v>4255</v>
      </c>
      <c r="C137" s="12" t="s">
        <v>4262</v>
      </c>
      <c r="D137" s="12" t="s">
        <v>4262</v>
      </c>
      <c r="E137" s="99">
        <v>40.049488492949003</v>
      </c>
      <c r="F137" s="99">
        <v>44.058551127056298</v>
      </c>
      <c r="G137" s="99">
        <v>38.271989825817698</v>
      </c>
      <c r="H137" s="99">
        <v>35.999438447747998</v>
      </c>
      <c r="I137" s="99">
        <v>38.851920415995103</v>
      </c>
      <c r="J137" s="99">
        <v>36.407068464833102</v>
      </c>
      <c r="K137" s="99">
        <v>37.885636873170498</v>
      </c>
      <c r="L137" s="99">
        <v>35.860158998426897</v>
      </c>
      <c r="M137" s="99">
        <v>37.298540897440603</v>
      </c>
      <c r="N137" s="99">
        <v>35.578997677583999</v>
      </c>
      <c r="O137" s="99">
        <v>39.945865622089698</v>
      </c>
      <c r="P137" s="99">
        <v>36.612542049300899</v>
      </c>
      <c r="Q137" s="99">
        <v>38.785831766843899</v>
      </c>
      <c r="R137" s="99">
        <v>37.919906413525901</v>
      </c>
      <c r="S137" s="99">
        <v>37.493882217936701</v>
      </c>
    </row>
    <row r="138" spans="1:19">
      <c r="A138" s="12" t="s">
        <v>4256</v>
      </c>
      <c r="C138" s="12" t="s">
        <v>4262</v>
      </c>
      <c r="D138" s="12" t="s">
        <v>4262</v>
      </c>
      <c r="E138" s="99">
        <v>39.735550207866197</v>
      </c>
      <c r="F138" s="99">
        <v>43.603360784666698</v>
      </c>
      <c r="G138" s="99">
        <v>38.343910191497599</v>
      </c>
      <c r="H138" s="99">
        <v>35.997563239073003</v>
      </c>
      <c r="I138" s="99">
        <v>38.127156604963901</v>
      </c>
      <c r="J138" s="99">
        <v>34.973518810905297</v>
      </c>
      <c r="K138" s="99">
        <v>37.432155573226602</v>
      </c>
      <c r="L138" s="99">
        <v>35.467561965757199</v>
      </c>
      <c r="M138" s="99">
        <v>37.298982785279399</v>
      </c>
      <c r="N138" s="99">
        <v>35.440815944124999</v>
      </c>
      <c r="O138" s="99">
        <v>38.895170744478897</v>
      </c>
      <c r="P138" s="99">
        <v>36.7511722793462</v>
      </c>
      <c r="Q138" s="99">
        <v>38.511949576940196</v>
      </c>
      <c r="R138" s="99">
        <v>37.708833060489802</v>
      </c>
      <c r="S138" s="99">
        <v>37.299982691161901</v>
      </c>
    </row>
    <row r="139" spans="1:19">
      <c r="A139" s="12" t="s">
        <v>4257</v>
      </c>
      <c r="C139" s="12" t="s">
        <v>4262</v>
      </c>
      <c r="D139" s="12" t="s">
        <v>4262</v>
      </c>
      <c r="E139" s="99">
        <v>39.493252112160803</v>
      </c>
      <c r="F139" s="99">
        <v>44.273434981099797</v>
      </c>
      <c r="G139" s="99">
        <v>38.128075611117502</v>
      </c>
      <c r="H139" s="99">
        <v>36.000718350840799</v>
      </c>
      <c r="I139" s="99">
        <v>37.9253825548451</v>
      </c>
      <c r="J139" s="99">
        <v>35.557419338630801</v>
      </c>
      <c r="K139" s="99">
        <v>37.543556918835002</v>
      </c>
      <c r="L139" s="99">
        <v>35.344223679802703</v>
      </c>
      <c r="M139" s="99">
        <v>37.2947494257062</v>
      </c>
      <c r="N139" s="99">
        <v>35.2031593913254</v>
      </c>
      <c r="O139" s="99">
        <v>38.857884978059502</v>
      </c>
      <c r="P139" s="99">
        <v>36.187298582809099</v>
      </c>
      <c r="Q139" s="99">
        <v>38.318849176731497</v>
      </c>
      <c r="R139" s="99">
        <v>37.439284155582101</v>
      </c>
      <c r="S139" s="99">
        <v>37.138900972199004</v>
      </c>
    </row>
    <row r="140" spans="1:19">
      <c r="A140" s="12" t="s">
        <v>4258</v>
      </c>
      <c r="C140" s="12" t="s">
        <v>4262</v>
      </c>
      <c r="D140" s="12" t="s">
        <v>4262</v>
      </c>
      <c r="E140" s="99">
        <v>40.453606172863701</v>
      </c>
      <c r="F140" s="99">
        <v>44.146865834595303</v>
      </c>
      <c r="G140" s="99">
        <v>38.502642120824497</v>
      </c>
      <c r="H140" s="99">
        <v>35.995660892008303</v>
      </c>
      <c r="I140" s="99">
        <v>39.2371767206402</v>
      </c>
      <c r="J140" s="99">
        <v>35.997920778993098</v>
      </c>
      <c r="K140" s="99">
        <v>38.105051467966099</v>
      </c>
      <c r="L140" s="99">
        <v>36.202904368556503</v>
      </c>
      <c r="M140" s="99">
        <v>37.293030958800401</v>
      </c>
      <c r="N140" s="99">
        <v>35.927145061884701</v>
      </c>
      <c r="O140" s="99">
        <v>40.407551553626703</v>
      </c>
      <c r="P140" s="99">
        <v>37.691489725195098</v>
      </c>
      <c r="Q140" s="99">
        <v>39.179483141723999</v>
      </c>
      <c r="R140" s="99">
        <v>38.3892721406039</v>
      </c>
      <c r="S140" s="99">
        <v>37.679695758811398</v>
      </c>
    </row>
    <row r="141" spans="1:19">
      <c r="A141" s="12" t="s">
        <v>4255</v>
      </c>
      <c r="C141" s="12" t="s">
        <v>4262</v>
      </c>
      <c r="D141" s="12" t="s">
        <v>4262</v>
      </c>
      <c r="E141" s="99">
        <v>40.110902382979603</v>
      </c>
      <c r="F141" s="99">
        <v>44.001591939965202</v>
      </c>
      <c r="G141" s="99">
        <v>38.369765863239401</v>
      </c>
      <c r="H141" s="99">
        <v>36.006139160307299</v>
      </c>
      <c r="I141" s="99">
        <v>38.7542112688703</v>
      </c>
      <c r="J141" s="99">
        <v>35.818968847098397</v>
      </c>
      <c r="K141" s="99">
        <v>38.438265275576498</v>
      </c>
      <c r="L141" s="99">
        <v>35.647604308346203</v>
      </c>
      <c r="M141" s="99">
        <v>37.300100099398598</v>
      </c>
      <c r="N141" s="99">
        <v>36.070744211001198</v>
      </c>
      <c r="O141" s="99">
        <v>39.5530748693647</v>
      </c>
      <c r="P141" s="99">
        <v>36.676085275794001</v>
      </c>
      <c r="Q141" s="99">
        <v>39.016466624419998</v>
      </c>
      <c r="R141" s="99">
        <v>38.037780437410397</v>
      </c>
      <c r="S141" s="99">
        <v>38.021480673115498</v>
      </c>
    </row>
    <row r="142" spans="1:19">
      <c r="A142" s="12" t="s">
        <v>4256</v>
      </c>
      <c r="C142" s="12" t="s">
        <v>4262</v>
      </c>
      <c r="D142" s="12" t="s">
        <v>4262</v>
      </c>
      <c r="E142" s="99">
        <v>39.3239126152761</v>
      </c>
      <c r="F142" s="99">
        <v>43.886304508774103</v>
      </c>
      <c r="G142" s="99">
        <v>38.144677207200303</v>
      </c>
      <c r="H142" s="99">
        <v>35.997915735220403</v>
      </c>
      <c r="I142" s="99">
        <v>37.656182271301503</v>
      </c>
      <c r="J142" s="99">
        <v>34.768917343125203</v>
      </c>
      <c r="K142" s="99">
        <v>37.206550695471897</v>
      </c>
      <c r="L142" s="99">
        <v>35.118895561435799</v>
      </c>
      <c r="M142" s="99">
        <v>37.297627960091901</v>
      </c>
      <c r="N142" s="99">
        <v>34.864543722120899</v>
      </c>
      <c r="O142" s="99">
        <v>38.510289370163001</v>
      </c>
      <c r="P142" s="99">
        <v>36.4036032953044</v>
      </c>
      <c r="Q142" s="99">
        <v>38.059340847215097</v>
      </c>
      <c r="R142" s="99">
        <v>37.229626371655101</v>
      </c>
      <c r="S142" s="99">
        <v>37.022772442447199</v>
      </c>
    </row>
    <row r="143" spans="1:19">
      <c r="A143" s="12" t="s">
        <v>4257</v>
      </c>
      <c r="C143" s="12" t="s">
        <v>4262</v>
      </c>
      <c r="D143" s="12" t="s">
        <v>4262</v>
      </c>
      <c r="E143" s="99">
        <v>40.954080097671103</v>
      </c>
      <c r="F143" s="99">
        <v>44.000828347372</v>
      </c>
      <c r="G143" s="99">
        <v>38.552657029406397</v>
      </c>
      <c r="H143" s="99">
        <v>36.002327926558401</v>
      </c>
      <c r="I143" s="99">
        <v>39.233174546602598</v>
      </c>
      <c r="J143" s="99">
        <v>36.167681969032401</v>
      </c>
      <c r="K143" s="99">
        <v>38.425285906716397</v>
      </c>
      <c r="L143" s="99">
        <v>36.179041028390998</v>
      </c>
      <c r="M143" s="99">
        <v>37.301558072335503</v>
      </c>
      <c r="N143" s="99">
        <v>36.650549185568202</v>
      </c>
      <c r="O143" s="99">
        <v>39.675531491112103</v>
      </c>
      <c r="P143" s="99">
        <v>37.122528649455298</v>
      </c>
      <c r="Q143" s="99">
        <v>39.773621383384203</v>
      </c>
      <c r="R143" s="99">
        <v>38.680686426025403</v>
      </c>
      <c r="S143" s="99">
        <v>38.276950144248801</v>
      </c>
    </row>
    <row r="144" spans="1:19">
      <c r="A144" s="12" t="s">
        <v>4258</v>
      </c>
      <c r="C144" s="12" t="s">
        <v>4262</v>
      </c>
      <c r="D144" s="12" t="s">
        <v>4262</v>
      </c>
      <c r="E144" s="99">
        <v>39.601112090722097</v>
      </c>
      <c r="F144" s="99">
        <v>44.157785558949598</v>
      </c>
      <c r="G144" s="99">
        <v>38.221988839590402</v>
      </c>
      <c r="H144" s="99">
        <v>35.999805177416199</v>
      </c>
      <c r="I144" s="99">
        <v>38.122304092795801</v>
      </c>
      <c r="J144" s="99">
        <v>35.429187745874103</v>
      </c>
      <c r="K144" s="99">
        <v>37.544624547759398</v>
      </c>
      <c r="L144" s="99">
        <v>35.525398367235702</v>
      </c>
      <c r="M144" s="99">
        <v>37.299753675126802</v>
      </c>
      <c r="N144" s="99">
        <v>35.110343019487402</v>
      </c>
      <c r="O144" s="99">
        <v>39.348631633349797</v>
      </c>
      <c r="P144" s="99">
        <v>36.584652105474703</v>
      </c>
      <c r="Q144" s="99">
        <v>38.298374616594899</v>
      </c>
      <c r="R144" s="99">
        <v>37.591053246161202</v>
      </c>
      <c r="S144" s="99">
        <v>37.148545672569298</v>
      </c>
    </row>
    <row r="145" spans="1:19">
      <c r="A145" s="12" t="s">
        <v>4255</v>
      </c>
      <c r="C145" s="12" t="s">
        <v>4262</v>
      </c>
      <c r="D145" s="12" t="s">
        <v>4262</v>
      </c>
      <c r="E145" s="99">
        <v>39.502964966942699</v>
      </c>
      <c r="F145" s="99">
        <v>43.633458339318899</v>
      </c>
      <c r="G145" s="99">
        <v>38.198328796249797</v>
      </c>
      <c r="H145" s="99">
        <v>35.997894406135202</v>
      </c>
      <c r="I145" s="99">
        <v>38.254774709476003</v>
      </c>
      <c r="J145" s="99">
        <v>35.280043144650698</v>
      </c>
      <c r="K145" s="99">
        <v>37.647981711193303</v>
      </c>
      <c r="L145" s="99">
        <v>35.469734144042299</v>
      </c>
      <c r="M145" s="99">
        <v>37.297584925114499</v>
      </c>
      <c r="N145" s="99">
        <v>35.417955208704903</v>
      </c>
      <c r="O145" s="99">
        <v>38.878824688149699</v>
      </c>
      <c r="P145" s="99">
        <v>36.453896688286498</v>
      </c>
      <c r="Q145" s="99">
        <v>38.497311924308903</v>
      </c>
      <c r="R145" s="99">
        <v>37.698580524307197</v>
      </c>
      <c r="S145" s="99">
        <v>37.297468282093703</v>
      </c>
    </row>
    <row r="146" spans="1:19">
      <c r="A146" s="12" t="s">
        <v>4256</v>
      </c>
      <c r="C146" s="12" t="s">
        <v>4262</v>
      </c>
      <c r="D146" s="12" t="s">
        <v>4262</v>
      </c>
      <c r="E146" s="99">
        <v>41.444062099249997</v>
      </c>
      <c r="F146" s="99">
        <v>45.879509273248402</v>
      </c>
      <c r="G146" s="99">
        <v>38.700218817630997</v>
      </c>
      <c r="H146" s="99">
        <v>36.001891065189398</v>
      </c>
      <c r="I146" s="99">
        <v>39.199713942541997</v>
      </c>
      <c r="J146" s="99">
        <v>36.665210593159699</v>
      </c>
      <c r="K146" s="99">
        <v>38.437919431100497</v>
      </c>
      <c r="L146" s="99">
        <v>36.555338104949101</v>
      </c>
      <c r="M146" s="99">
        <v>37.300778111514198</v>
      </c>
      <c r="N146" s="99">
        <v>36.238078028761997</v>
      </c>
      <c r="O146" s="99">
        <v>40.548533123586097</v>
      </c>
      <c r="P146" s="99">
        <v>37.416664336469204</v>
      </c>
      <c r="Q146" s="99">
        <v>39.199567520848099</v>
      </c>
      <c r="R146" s="99">
        <v>38.448706052141098</v>
      </c>
      <c r="S146" s="99">
        <v>38.141625740655599</v>
      </c>
    </row>
    <row r="147" spans="1:19">
      <c r="A147" s="12" t="s">
        <v>4257</v>
      </c>
      <c r="C147" s="12" t="s">
        <v>4262</v>
      </c>
      <c r="D147" s="12" t="s">
        <v>4262</v>
      </c>
      <c r="E147" s="99">
        <v>38.881772662295504</v>
      </c>
      <c r="F147" s="99">
        <v>42.130782199028197</v>
      </c>
      <c r="G147" s="99">
        <v>38.008940311828603</v>
      </c>
      <c r="H147" s="99">
        <v>35.997169818238397</v>
      </c>
      <c r="I147" s="99">
        <v>37.2516887602861</v>
      </c>
      <c r="J147" s="99">
        <v>34.425237945060402</v>
      </c>
      <c r="K147" s="99">
        <v>36.692146878125001</v>
      </c>
      <c r="L147" s="99">
        <v>34.755707312646599</v>
      </c>
      <c r="M147" s="99">
        <v>37.299543400044598</v>
      </c>
      <c r="N147" s="99">
        <v>34.672584857101199</v>
      </c>
      <c r="O147" s="99">
        <v>37.454057732463099</v>
      </c>
      <c r="P147" s="99">
        <v>35.656195350190998</v>
      </c>
      <c r="Q147" s="99">
        <v>37.701040201920897</v>
      </c>
      <c r="R147" s="99">
        <v>37.039091840631002</v>
      </c>
      <c r="S147" s="99">
        <v>36.712490784747899</v>
      </c>
    </row>
    <row r="148" spans="1:19">
      <c r="A148" s="12" t="s">
        <v>4258</v>
      </c>
      <c r="C148" s="12" t="s">
        <v>4262</v>
      </c>
      <c r="D148" s="12" t="s">
        <v>4262</v>
      </c>
      <c r="E148" s="99">
        <v>44.536145358149199</v>
      </c>
      <c r="F148" s="99">
        <v>46.262316979599802</v>
      </c>
      <c r="G148" s="99">
        <v>39.020503375606701</v>
      </c>
      <c r="H148" s="99">
        <v>35.998292672795799</v>
      </c>
      <c r="I148" s="99">
        <v>39.825625307063198</v>
      </c>
      <c r="J148" s="99">
        <v>38.282599165813302</v>
      </c>
      <c r="K148" s="99">
        <v>40.168684328499403</v>
      </c>
      <c r="L148" s="99">
        <v>36.457570463649603</v>
      </c>
      <c r="M148" s="99">
        <v>37.299292660766</v>
      </c>
      <c r="N148" s="99">
        <v>36.6268072229471</v>
      </c>
      <c r="O148" s="99">
        <v>42.0306324991355</v>
      </c>
      <c r="P148" s="99">
        <v>38.182469585203997</v>
      </c>
      <c r="Q148" s="99">
        <v>40.818637158197603</v>
      </c>
      <c r="R148" s="99">
        <v>38.776549548002698</v>
      </c>
      <c r="S148" s="99">
        <v>39.040483086338703</v>
      </c>
    </row>
    <row r="149" spans="1:19">
      <c r="A149" s="12" t="s">
        <v>4255</v>
      </c>
      <c r="C149" s="12" t="s">
        <v>4262</v>
      </c>
      <c r="D149" s="12" t="s">
        <v>4262</v>
      </c>
      <c r="E149" s="99">
        <v>39.646049228036397</v>
      </c>
      <c r="F149" s="99">
        <v>43.805998807420202</v>
      </c>
      <c r="G149" s="99">
        <v>38.207264410281098</v>
      </c>
      <c r="H149" s="99">
        <v>36.002258025004302</v>
      </c>
      <c r="I149" s="99">
        <v>38.303161580321202</v>
      </c>
      <c r="J149" s="99">
        <v>35.319939927683201</v>
      </c>
      <c r="K149" s="99">
        <v>37.397494140550798</v>
      </c>
      <c r="L149" s="99">
        <v>35.546467558262698</v>
      </c>
      <c r="M149" s="99">
        <v>37.2990708442113</v>
      </c>
      <c r="N149" s="99">
        <v>35.409348070661601</v>
      </c>
      <c r="O149" s="99">
        <v>39.076404253505302</v>
      </c>
      <c r="P149" s="99">
        <v>36.6826707272173</v>
      </c>
      <c r="Q149" s="99">
        <v>38.398112401122198</v>
      </c>
      <c r="R149" s="99">
        <v>37.670387427140497</v>
      </c>
      <c r="S149" s="99">
        <v>37.265405322503497</v>
      </c>
    </row>
    <row r="150" spans="1:19">
      <c r="A150" s="12" t="s">
        <v>4256</v>
      </c>
      <c r="C150" s="12" t="s">
        <v>4262</v>
      </c>
      <c r="D150" s="12" t="s">
        <v>4262</v>
      </c>
      <c r="E150" s="99">
        <v>39.720551169904397</v>
      </c>
      <c r="F150" s="99">
        <v>43.634664589402298</v>
      </c>
      <c r="G150" s="99">
        <v>38.425120934577201</v>
      </c>
      <c r="H150" s="99">
        <v>35.991991163961799</v>
      </c>
      <c r="I150" s="99">
        <v>38.1635872049916</v>
      </c>
      <c r="J150" s="99">
        <v>35.278791775169601</v>
      </c>
      <c r="K150" s="99">
        <v>37.544131846470101</v>
      </c>
      <c r="L150" s="99">
        <v>35.407899883995199</v>
      </c>
      <c r="M150" s="99">
        <v>37.297035975957201</v>
      </c>
      <c r="N150" s="99">
        <v>35.106392639771698</v>
      </c>
      <c r="O150" s="99">
        <v>38.695192015156202</v>
      </c>
      <c r="P150" s="99">
        <v>36.227177247512103</v>
      </c>
      <c r="Q150" s="99">
        <v>38.453100487464397</v>
      </c>
      <c r="R150" s="99">
        <v>37.579163611881199</v>
      </c>
      <c r="S150" s="99">
        <v>37.2707347684428</v>
      </c>
    </row>
    <row r="151" spans="1:19">
      <c r="A151" s="12" t="s">
        <v>4257</v>
      </c>
      <c r="C151" s="12" t="s">
        <v>4262</v>
      </c>
      <c r="D151" s="12" t="s">
        <v>4262</v>
      </c>
      <c r="E151" s="99">
        <v>40.333611113584297</v>
      </c>
      <c r="F151" s="99">
        <v>44.297386154203799</v>
      </c>
      <c r="G151" s="99">
        <v>38.180941456468297</v>
      </c>
      <c r="H151" s="99">
        <v>35.997460075908798</v>
      </c>
      <c r="I151" s="99">
        <v>38.814012041232097</v>
      </c>
      <c r="J151" s="99">
        <v>35.740523068827798</v>
      </c>
      <c r="K151" s="99">
        <v>37.870337488835098</v>
      </c>
      <c r="L151" s="99">
        <v>35.789754067528001</v>
      </c>
      <c r="M151" s="99">
        <v>37.296473688744499</v>
      </c>
      <c r="N151" s="99">
        <v>36.141693522866902</v>
      </c>
      <c r="O151" s="99">
        <v>40.791360127619797</v>
      </c>
      <c r="P151" s="99">
        <v>37.520564715364003</v>
      </c>
      <c r="Q151" s="99">
        <v>38.871849099704797</v>
      </c>
      <c r="R151" s="99">
        <v>38.228169042371199</v>
      </c>
      <c r="S151" s="99">
        <v>37.593845291895903</v>
      </c>
    </row>
    <row r="152" spans="1:19">
      <c r="A152" s="12" t="s">
        <v>4255</v>
      </c>
      <c r="C152" s="12" t="s">
        <v>4262</v>
      </c>
      <c r="D152" s="12" t="s">
        <v>4262</v>
      </c>
      <c r="E152" s="99">
        <v>41.360020458504401</v>
      </c>
      <c r="F152" s="99">
        <v>45.1928391001858</v>
      </c>
      <c r="G152" s="99">
        <v>38.463967287691602</v>
      </c>
      <c r="H152" s="99">
        <v>35.989664102428101</v>
      </c>
      <c r="I152" s="99">
        <v>39.753487778417998</v>
      </c>
      <c r="J152" s="99">
        <v>36.5379135493706</v>
      </c>
      <c r="K152" s="99">
        <v>38.7838094927098</v>
      </c>
      <c r="L152" s="99">
        <v>36.138822267377599</v>
      </c>
      <c r="M152" s="99">
        <v>37.292613587583404</v>
      </c>
      <c r="N152" s="99">
        <v>36.326017330790897</v>
      </c>
      <c r="O152" s="99">
        <v>39.244976696906299</v>
      </c>
      <c r="P152" s="99">
        <v>37.267141841423097</v>
      </c>
      <c r="Q152" s="99">
        <v>39.090601924807103</v>
      </c>
      <c r="R152" s="99">
        <v>38.413640661041399</v>
      </c>
      <c r="S152" s="99">
        <v>38.314718408482001</v>
      </c>
    </row>
    <row r="153" spans="1:19">
      <c r="A153" s="12" t="s">
        <v>4256</v>
      </c>
      <c r="C153" s="12" t="s">
        <v>4262</v>
      </c>
      <c r="D153" s="12" t="s">
        <v>4262</v>
      </c>
      <c r="E153" s="99">
        <v>39.411098475893503</v>
      </c>
      <c r="F153" s="99">
        <v>42.954575920664702</v>
      </c>
      <c r="G153" s="99">
        <v>38.1859498528584</v>
      </c>
      <c r="H153" s="99">
        <v>35.994249931932998</v>
      </c>
      <c r="I153" s="99">
        <v>37.738757898607702</v>
      </c>
      <c r="J153" s="99">
        <v>34.9833148180278</v>
      </c>
      <c r="K153" s="99">
        <v>36.923571532363297</v>
      </c>
      <c r="L153" s="99">
        <v>34.898312061185898</v>
      </c>
      <c r="M153" s="99">
        <v>37.295554507175602</v>
      </c>
      <c r="N153" s="99">
        <v>35.020362439824197</v>
      </c>
      <c r="O153" s="99">
        <v>38.957520990895397</v>
      </c>
      <c r="P153" s="99">
        <v>36.285309673140198</v>
      </c>
      <c r="Q153" s="99">
        <v>38.151872493381397</v>
      </c>
      <c r="R153" s="99">
        <v>37.3626629817118</v>
      </c>
      <c r="S153" s="99">
        <v>36.990342503234203</v>
      </c>
    </row>
    <row r="154" spans="1:19">
      <c r="A154" s="12" t="s">
        <v>4257</v>
      </c>
      <c r="C154" s="12" t="s">
        <v>4262</v>
      </c>
      <c r="D154" s="12" t="s">
        <v>4262</v>
      </c>
      <c r="E154" s="99">
        <v>40.6056428050831</v>
      </c>
      <c r="F154" s="99">
        <v>44.810152600982804</v>
      </c>
      <c r="G154" s="99">
        <v>38.434271515991298</v>
      </c>
      <c r="H154" s="99">
        <v>36.0003585377248</v>
      </c>
      <c r="I154" s="99">
        <v>39.383067134111599</v>
      </c>
      <c r="J154" s="99">
        <v>35.986103582420199</v>
      </c>
      <c r="K154" s="99">
        <v>38.459514794415703</v>
      </c>
      <c r="L154" s="99">
        <v>35.860879527149699</v>
      </c>
      <c r="M154" s="99">
        <v>37.300147377051402</v>
      </c>
      <c r="N154" s="99">
        <v>36.3651899731586</v>
      </c>
      <c r="O154" s="99">
        <v>39.581190515849002</v>
      </c>
      <c r="P154" s="99">
        <v>37.236645578806097</v>
      </c>
      <c r="Q154" s="99">
        <v>38.999678025970503</v>
      </c>
      <c r="R154" s="99">
        <v>38.383597459964797</v>
      </c>
      <c r="S154" s="99">
        <v>38.190013374977902</v>
      </c>
    </row>
    <row r="155" spans="1:19" ht="15.75">
      <c r="A155" s="100" t="s">
        <v>4263</v>
      </c>
      <c r="C155" s="100"/>
      <c r="D155" s="100"/>
      <c r="E155" s="100"/>
      <c r="F155" s="100"/>
      <c r="G155" s="100"/>
      <c r="H155" s="126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</row>
    <row r="156" spans="1:19">
      <c r="A156" s="12" t="s">
        <v>4246</v>
      </c>
      <c r="C156" s="12" t="s">
        <v>4262</v>
      </c>
      <c r="D156" s="12" t="s">
        <v>4262</v>
      </c>
      <c r="E156" s="99">
        <v>31.006681490744601</v>
      </c>
      <c r="F156" s="99">
        <v>20000.382957386901</v>
      </c>
      <c r="G156" s="99">
        <v>14.384028855979199</v>
      </c>
      <c r="H156" s="99">
        <v>7.4722595307659798</v>
      </c>
      <c r="I156" s="99">
        <v>36.724413511419598</v>
      </c>
      <c r="J156" s="99">
        <v>28.797048083181899</v>
      </c>
      <c r="K156" s="99">
        <v>5.5219127683529896</v>
      </c>
      <c r="L156" s="99">
        <v>2.0980723211793202</v>
      </c>
      <c r="M156" s="99">
        <v>2.4777016414397299</v>
      </c>
      <c r="N156" s="99">
        <v>4.8202997762361299</v>
      </c>
      <c r="O156" s="99">
        <v>1.89456552681905</v>
      </c>
      <c r="P156" s="99">
        <v>3.7210951079258199</v>
      </c>
      <c r="Q156" s="99">
        <v>1.9884596019799201</v>
      </c>
      <c r="R156" s="99">
        <v>1.02896936991549</v>
      </c>
      <c r="S156" s="99">
        <v>0.45764166185070998</v>
      </c>
    </row>
    <row r="157" spans="1:19">
      <c r="A157" s="12" t="s">
        <v>4247</v>
      </c>
      <c r="C157" s="12" t="s">
        <v>4262</v>
      </c>
      <c r="D157" s="12" t="s">
        <v>4262</v>
      </c>
      <c r="E157" s="99">
        <v>30.456353025692401</v>
      </c>
      <c r="F157" s="99">
        <v>19036.907361080601</v>
      </c>
      <c r="G157" s="99">
        <v>14.1963416269262</v>
      </c>
      <c r="H157" s="99">
        <v>7.07464669152818</v>
      </c>
      <c r="I157" s="99">
        <v>35.114102700847198</v>
      </c>
      <c r="J157" s="99">
        <v>27.869220820598201</v>
      </c>
      <c r="K157" s="99">
        <v>5.1747674292772103</v>
      </c>
      <c r="L157" s="99">
        <v>2.0601552767045801</v>
      </c>
      <c r="M157" s="99">
        <v>2.5140507296416499</v>
      </c>
      <c r="N157" s="99">
        <v>4.6987987374438704</v>
      </c>
      <c r="O157" s="99">
        <v>1.87287139696248</v>
      </c>
      <c r="P157" s="99">
        <v>3.6967035821194099</v>
      </c>
      <c r="Q157" s="99">
        <v>1.9034308476072399</v>
      </c>
      <c r="R157" s="99">
        <v>0.98599025425060505</v>
      </c>
      <c r="S157" s="99">
        <v>0.44523674313546302</v>
      </c>
    </row>
    <row r="158" spans="1:19">
      <c r="A158" s="12" t="s">
        <v>4248</v>
      </c>
      <c r="C158" s="12" t="s">
        <v>4262</v>
      </c>
      <c r="D158" s="12" t="s">
        <v>4262</v>
      </c>
      <c r="E158" s="99">
        <v>30.409917394778201</v>
      </c>
      <c r="F158" s="99">
        <v>20414.138222895999</v>
      </c>
      <c r="G158" s="99">
        <v>14.4448700589873</v>
      </c>
      <c r="H158" s="99">
        <v>7.6265830395032497</v>
      </c>
      <c r="I158" s="99">
        <v>38.277551109530698</v>
      </c>
      <c r="J158" s="99">
        <v>29.253724400157001</v>
      </c>
      <c r="K158" s="99">
        <v>5.6428110779197702</v>
      </c>
      <c r="L158" s="99">
        <v>2.0388554049886398</v>
      </c>
      <c r="M158" s="99">
        <v>2.7915129617644499</v>
      </c>
      <c r="N158" s="99">
        <v>4.9070282131993199</v>
      </c>
      <c r="O158" s="99">
        <v>1.84017886858369</v>
      </c>
      <c r="P158" s="99">
        <v>3.4419871435931002</v>
      </c>
      <c r="Q158" s="99">
        <v>1.9001923278189801</v>
      </c>
      <c r="R158" s="99">
        <v>1.02462616603162</v>
      </c>
      <c r="S158" s="99">
        <v>0.46050606880093198</v>
      </c>
    </row>
    <row r="159" spans="1:19">
      <c r="A159" s="12" t="s">
        <v>4249</v>
      </c>
      <c r="C159" s="12" t="s">
        <v>4262</v>
      </c>
      <c r="D159" s="12" t="s">
        <v>4262</v>
      </c>
      <c r="E159" s="99">
        <v>36.385534551467103</v>
      </c>
      <c r="F159" s="99">
        <v>22940.015844196601</v>
      </c>
      <c r="G159" s="99">
        <v>29.033334640036902</v>
      </c>
      <c r="H159" s="99">
        <v>17.4057975795407</v>
      </c>
      <c r="I159" s="99">
        <v>49.263198675828697</v>
      </c>
      <c r="J159" s="99">
        <v>33.728769497053101</v>
      </c>
      <c r="K159" s="99">
        <v>7.2136614841973197</v>
      </c>
      <c r="L159" s="99">
        <v>2.7362086101858298</v>
      </c>
      <c r="M159" s="99">
        <v>6.46501371266785</v>
      </c>
      <c r="N159" s="99">
        <v>5.6992924146378403</v>
      </c>
      <c r="O159" s="99">
        <v>2.44054332937336</v>
      </c>
      <c r="P159" s="99">
        <v>5.0361955078220104</v>
      </c>
      <c r="Q159" s="99">
        <v>2.2510623746232299</v>
      </c>
      <c r="R159" s="99">
        <v>1.3537728819097199</v>
      </c>
      <c r="S159" s="99">
        <v>0.60716065562876398</v>
      </c>
    </row>
    <row r="160" spans="1:19">
      <c r="A160" s="12" t="s">
        <v>4250</v>
      </c>
      <c r="C160" s="12" t="s">
        <v>4262</v>
      </c>
      <c r="D160" s="12" t="s">
        <v>4262</v>
      </c>
      <c r="E160" s="99">
        <v>35.871071131741601</v>
      </c>
      <c r="F160" s="99">
        <v>21770.719005046602</v>
      </c>
      <c r="G160" s="99">
        <v>28.533732249699501</v>
      </c>
      <c r="H160" s="99">
        <v>15.3691584905993</v>
      </c>
      <c r="I160" s="99">
        <v>45.715016327549698</v>
      </c>
      <c r="J160" s="99">
        <v>33.065350243047099</v>
      </c>
      <c r="K160" s="99">
        <v>6.8558103133835697</v>
      </c>
      <c r="L160" s="99">
        <v>2.48957147783642</v>
      </c>
      <c r="M160" s="99">
        <v>5.7016336878502099</v>
      </c>
      <c r="N160" s="99">
        <v>5.2695976232519</v>
      </c>
      <c r="O160" s="99">
        <v>2.36321252035897</v>
      </c>
      <c r="P160" s="99">
        <v>4.5353180284970902</v>
      </c>
      <c r="Q160" s="99">
        <v>2.2772753689031102</v>
      </c>
      <c r="R160" s="99">
        <v>1.3031464251162801</v>
      </c>
      <c r="S160" s="99">
        <v>0.57469881003330803</v>
      </c>
    </row>
    <row r="161" spans="1:19">
      <c r="A161" s="12" t="s">
        <v>4251</v>
      </c>
      <c r="C161" s="12" t="s">
        <v>4262</v>
      </c>
      <c r="D161" s="12" t="s">
        <v>4262</v>
      </c>
      <c r="E161" s="99">
        <v>35.431339872300001</v>
      </c>
      <c r="F161" s="99">
        <v>21680.549465593798</v>
      </c>
      <c r="G161" s="99">
        <v>27.800854583351001</v>
      </c>
      <c r="H161" s="99">
        <v>15.1185578924991</v>
      </c>
      <c r="I161" s="99">
        <v>46.8534969730283</v>
      </c>
      <c r="J161" s="99">
        <v>31.699713144362001</v>
      </c>
      <c r="K161" s="99">
        <v>6.8221385094223397</v>
      </c>
      <c r="L161" s="99">
        <v>2.4603110780538402</v>
      </c>
      <c r="M161" s="99">
        <v>5.4160755501042104</v>
      </c>
      <c r="N161" s="99">
        <v>5.3232396305304404</v>
      </c>
      <c r="O161" s="99">
        <v>2.3337171406421802</v>
      </c>
      <c r="P161" s="99">
        <v>4.7241956730110299</v>
      </c>
      <c r="Q161" s="99">
        <v>2.20270414821365</v>
      </c>
      <c r="R161" s="99">
        <v>1.3219844814597801</v>
      </c>
      <c r="S161" s="99">
        <v>0.56627687235707003</v>
      </c>
    </row>
    <row r="162" spans="1:19">
      <c r="A162" s="12" t="s">
        <v>4252</v>
      </c>
      <c r="C162" s="12" t="s">
        <v>4262</v>
      </c>
      <c r="D162" s="12" t="s">
        <v>4262</v>
      </c>
      <c r="E162" s="99">
        <v>35.889347704894398</v>
      </c>
      <c r="F162" s="99">
        <v>22339.519653620398</v>
      </c>
      <c r="G162" s="99">
        <v>25.292249119062799</v>
      </c>
      <c r="H162" s="99">
        <v>14.840690769632401</v>
      </c>
      <c r="I162" s="99">
        <v>46.638003273202699</v>
      </c>
      <c r="J162" s="99">
        <v>33.651463435559101</v>
      </c>
      <c r="K162" s="99">
        <v>6.7580763019556098</v>
      </c>
      <c r="L162" s="99">
        <v>2.33697776024903</v>
      </c>
      <c r="M162" s="99">
        <v>6.45621665912648</v>
      </c>
      <c r="N162" s="99">
        <v>5.1272323429725102</v>
      </c>
      <c r="O162" s="99">
        <v>2.0401033816642999</v>
      </c>
      <c r="P162" s="99">
        <v>4.5291925905177699</v>
      </c>
      <c r="Q162" s="99">
        <v>2.2600050633631401</v>
      </c>
      <c r="R162" s="99">
        <v>1.3563053347112799</v>
      </c>
      <c r="S162" s="99">
        <v>0.55600505167783498</v>
      </c>
    </row>
    <row r="163" spans="1:19">
      <c r="A163" s="12" t="s">
        <v>4253</v>
      </c>
      <c r="C163" s="12" t="s">
        <v>4262</v>
      </c>
      <c r="D163" s="12" t="s">
        <v>4262</v>
      </c>
      <c r="E163" s="99">
        <v>35.753806454694399</v>
      </c>
      <c r="F163" s="99">
        <v>21542.109738883199</v>
      </c>
      <c r="G163" s="99">
        <v>26.892418870263999</v>
      </c>
      <c r="H163" s="99">
        <v>14.891431664236899</v>
      </c>
      <c r="I163" s="99">
        <v>47.176436836290101</v>
      </c>
      <c r="J163" s="99">
        <v>33.212013819407701</v>
      </c>
      <c r="K163" s="99">
        <v>7.0176119238926704</v>
      </c>
      <c r="L163" s="99">
        <v>2.4632968426465101</v>
      </c>
      <c r="M163" s="99">
        <v>5.9647335364182901</v>
      </c>
      <c r="N163" s="99">
        <v>5.4371776886822003</v>
      </c>
      <c r="O163" s="99">
        <v>2.3522278922979698</v>
      </c>
      <c r="P163" s="99">
        <v>4.3745762666146897</v>
      </c>
      <c r="Q163" s="99">
        <v>2.2836345901555699</v>
      </c>
      <c r="R163" s="99">
        <v>1.3657544100732899</v>
      </c>
      <c r="S163" s="99">
        <v>0.58388512090110301</v>
      </c>
    </row>
    <row r="164" spans="1:19">
      <c r="A164" s="12" t="s">
        <v>4254</v>
      </c>
      <c r="C164" s="12" t="s">
        <v>4262</v>
      </c>
      <c r="D164" s="12" t="s">
        <v>4262</v>
      </c>
      <c r="E164" s="99">
        <v>35.289350995295898</v>
      </c>
      <c r="F164" s="99">
        <v>21920.532590044601</v>
      </c>
      <c r="G164" s="99">
        <v>24.621957415424699</v>
      </c>
      <c r="H164" s="99">
        <v>13.2986626085124</v>
      </c>
      <c r="I164" s="99">
        <v>45.772396912498301</v>
      </c>
      <c r="J164" s="99">
        <v>31.9769129467591</v>
      </c>
      <c r="K164" s="99">
        <v>6.4666467282734503</v>
      </c>
      <c r="L164" s="99">
        <v>2.3926369746697702</v>
      </c>
      <c r="M164" s="99">
        <v>5.4204494432453201</v>
      </c>
      <c r="N164" s="99">
        <v>4.9111697425726701</v>
      </c>
      <c r="O164" s="99">
        <v>2.2103629761188599</v>
      </c>
      <c r="P164" s="99">
        <v>4.0290259444974801</v>
      </c>
      <c r="Q164" s="99">
        <v>2.2872142766583399</v>
      </c>
      <c r="R164" s="99">
        <v>1.25091129627197</v>
      </c>
      <c r="S164" s="99">
        <v>0.56076171393117702</v>
      </c>
    </row>
    <row r="165" spans="1:19">
      <c r="A165" s="12" t="s">
        <v>4246</v>
      </c>
      <c r="C165" s="12" t="s">
        <v>4262</v>
      </c>
      <c r="D165" s="12" t="s">
        <v>4262</v>
      </c>
      <c r="E165" s="99">
        <v>30.432893653752899</v>
      </c>
      <c r="F165" s="99">
        <v>18635.225264434401</v>
      </c>
      <c r="G165" s="99">
        <v>19.9025662332458</v>
      </c>
      <c r="H165" s="99">
        <v>13.991920092225801</v>
      </c>
      <c r="I165" s="99">
        <v>36.920065252132403</v>
      </c>
      <c r="J165" s="99">
        <v>29.082756220794799</v>
      </c>
      <c r="K165" s="99">
        <v>5.9855861244392097</v>
      </c>
      <c r="L165" s="99">
        <v>1.8468162535416599</v>
      </c>
      <c r="M165" s="99">
        <v>5.5293206056239397</v>
      </c>
      <c r="N165" s="99">
        <v>4.3954338852550698</v>
      </c>
      <c r="O165" s="99">
        <v>2.06334501918916</v>
      </c>
      <c r="P165" s="99">
        <v>3.9761131535024798</v>
      </c>
      <c r="Q165" s="99">
        <v>1.98055046077855</v>
      </c>
      <c r="R165" s="99">
        <v>1.0542023150447499</v>
      </c>
      <c r="S165" s="99">
        <v>0.459984805608323</v>
      </c>
    </row>
    <row r="166" spans="1:19">
      <c r="A166" s="12" t="s">
        <v>4247</v>
      </c>
      <c r="C166" s="12" t="s">
        <v>4262</v>
      </c>
      <c r="D166" s="12" t="s">
        <v>4262</v>
      </c>
      <c r="E166" s="99">
        <v>34.223121983973897</v>
      </c>
      <c r="F166" s="99">
        <v>19338.636439370101</v>
      </c>
      <c r="G166" s="99">
        <v>23.640223585203199</v>
      </c>
      <c r="H166" s="99">
        <v>16.149255149573499</v>
      </c>
      <c r="I166" s="99">
        <v>43.091318901260699</v>
      </c>
      <c r="J166" s="99">
        <v>30.4683728660486</v>
      </c>
      <c r="K166" s="99">
        <v>6.5331056498301896</v>
      </c>
      <c r="L166" s="99">
        <v>2.1988031026346699</v>
      </c>
      <c r="M166" s="99">
        <v>6.05104723929849</v>
      </c>
      <c r="N166" s="99">
        <v>4.5857426748218302</v>
      </c>
      <c r="O166" s="99">
        <v>2.0902991091817902</v>
      </c>
      <c r="P166" s="99">
        <v>4.1108704212295297</v>
      </c>
      <c r="Q166" s="99">
        <v>2.1064537171118598</v>
      </c>
      <c r="R166" s="99">
        <v>1.1954535393659</v>
      </c>
      <c r="S166" s="99">
        <v>0.550498804278024</v>
      </c>
    </row>
    <row r="167" spans="1:19">
      <c r="A167" s="12" t="s">
        <v>4248</v>
      </c>
      <c r="C167" s="12" t="s">
        <v>4262</v>
      </c>
      <c r="D167" s="12" t="s">
        <v>4262</v>
      </c>
      <c r="E167" s="99">
        <v>31.665913126363399</v>
      </c>
      <c r="F167" s="99">
        <v>19159.670560945498</v>
      </c>
      <c r="G167" s="99">
        <v>19.849103655237101</v>
      </c>
      <c r="H167" s="99">
        <v>13.689417286742501</v>
      </c>
      <c r="I167" s="99">
        <v>39.1133802304618</v>
      </c>
      <c r="J167" s="99">
        <v>28.679492105550299</v>
      </c>
      <c r="K167" s="99">
        <v>5.4816770111555098</v>
      </c>
      <c r="L167" s="99">
        <v>2.1360542092341701</v>
      </c>
      <c r="M167" s="99">
        <v>5.8545424455649497</v>
      </c>
      <c r="N167" s="99">
        <v>4.9260134473838804</v>
      </c>
      <c r="O167" s="99">
        <v>1.9411878381746299</v>
      </c>
      <c r="P167" s="99">
        <v>3.74651956491781</v>
      </c>
      <c r="Q167" s="99">
        <v>1.96148904973969</v>
      </c>
      <c r="R167" s="99">
        <v>1.1302308597164501</v>
      </c>
      <c r="S167" s="99">
        <v>0.50169943705203401</v>
      </c>
    </row>
    <row r="168" spans="1:19">
      <c r="A168" s="12" t="s">
        <v>4249</v>
      </c>
      <c r="C168" s="12" t="s">
        <v>4262</v>
      </c>
      <c r="D168" s="12" t="s">
        <v>4262</v>
      </c>
      <c r="E168" s="99">
        <v>38.881675834405897</v>
      </c>
      <c r="F168" s="99">
        <v>22157.796432692699</v>
      </c>
      <c r="G168" s="99">
        <v>27.036515966048</v>
      </c>
      <c r="H168" s="99">
        <v>18.4968753741135</v>
      </c>
      <c r="I168" s="99">
        <v>50.488777865590599</v>
      </c>
      <c r="J168" s="99">
        <v>33.1256976455578</v>
      </c>
      <c r="K168" s="99">
        <v>7.6720631822623799</v>
      </c>
      <c r="L168" s="99">
        <v>2.5392526442290402</v>
      </c>
      <c r="M168" s="99">
        <v>6.8202892023202697</v>
      </c>
      <c r="N168" s="99">
        <v>5.6048074798898302</v>
      </c>
      <c r="O168" s="99">
        <v>2.1747020696006301</v>
      </c>
      <c r="P168" s="99">
        <v>5.37482903682921</v>
      </c>
      <c r="Q168" s="99">
        <v>2.5124420874414102</v>
      </c>
      <c r="R168" s="99">
        <v>1.3908065877339499</v>
      </c>
      <c r="S168" s="99">
        <v>0.62262971080555596</v>
      </c>
    </row>
    <row r="169" spans="1:19">
      <c r="A169" s="12" t="s">
        <v>4246</v>
      </c>
      <c r="C169" s="12" t="s">
        <v>4262</v>
      </c>
      <c r="D169" s="12" t="s">
        <v>4262</v>
      </c>
      <c r="E169" s="99">
        <v>29.9848809708358</v>
      </c>
      <c r="F169" s="99">
        <v>17698.611378453901</v>
      </c>
      <c r="G169" s="99">
        <v>22.115180993695599</v>
      </c>
      <c r="H169" s="99">
        <v>14.014886633728899</v>
      </c>
      <c r="I169" s="99">
        <v>38.808538806540199</v>
      </c>
      <c r="J169" s="99">
        <v>30.050999385506799</v>
      </c>
      <c r="K169" s="99">
        <v>5.6404571566963302</v>
      </c>
      <c r="L169" s="99">
        <v>2.2973445787711899</v>
      </c>
      <c r="M169" s="99">
        <v>5.6166636496371201</v>
      </c>
      <c r="N169" s="99">
        <v>4.7874962701119603</v>
      </c>
      <c r="O169" s="99">
        <v>1.9732186790867701</v>
      </c>
      <c r="P169" s="99">
        <v>3.81004614082824</v>
      </c>
      <c r="Q169" s="99">
        <v>2.1289701823987599</v>
      </c>
      <c r="R169" s="99">
        <v>1.1911868084897299</v>
      </c>
      <c r="S169" s="99">
        <v>0.50508518952579795</v>
      </c>
    </row>
    <row r="170" spans="1:19">
      <c r="A170" s="12" t="s">
        <v>4247</v>
      </c>
      <c r="C170" s="12" t="s">
        <v>4262</v>
      </c>
      <c r="D170" s="12" t="s">
        <v>4262</v>
      </c>
      <c r="E170" s="99">
        <v>38.384578784807502</v>
      </c>
      <c r="F170" s="99">
        <v>22032.3377790942</v>
      </c>
      <c r="G170" s="99">
        <v>25.458729188953601</v>
      </c>
      <c r="H170" s="99">
        <v>19.264513882525801</v>
      </c>
      <c r="I170" s="99">
        <v>50.396765590267002</v>
      </c>
      <c r="J170" s="99">
        <v>36.989284531497397</v>
      </c>
      <c r="K170" s="99">
        <v>7.0019614633420204</v>
      </c>
      <c r="L170" s="99">
        <v>2.7245570691335801</v>
      </c>
      <c r="M170" s="99">
        <v>6.9770236245158799</v>
      </c>
      <c r="N170" s="99">
        <v>5.4148043319993304</v>
      </c>
      <c r="O170" s="99">
        <v>2.38272755822863</v>
      </c>
      <c r="P170" s="99">
        <v>5.0764637901259801</v>
      </c>
      <c r="Q170" s="99">
        <v>2.4495522801087999</v>
      </c>
      <c r="R170" s="99">
        <v>1.4600342292239299</v>
      </c>
      <c r="S170" s="99">
        <v>0.56125449159361696</v>
      </c>
    </row>
    <row r="171" spans="1:19">
      <c r="A171" s="12" t="s">
        <v>4248</v>
      </c>
      <c r="C171" s="12" t="s">
        <v>4262</v>
      </c>
      <c r="D171" s="12" t="s">
        <v>4262</v>
      </c>
      <c r="E171" s="99">
        <v>34.302624757827303</v>
      </c>
      <c r="F171" s="99">
        <v>21250.766656713</v>
      </c>
      <c r="G171" s="99">
        <v>22.4684881555429</v>
      </c>
      <c r="H171" s="99">
        <v>17.146175721710499</v>
      </c>
      <c r="I171" s="99">
        <v>44.726134877204302</v>
      </c>
      <c r="J171" s="99">
        <v>32.512522313180703</v>
      </c>
      <c r="K171" s="99">
        <v>6.9080650228680804</v>
      </c>
      <c r="L171" s="99">
        <v>2.45281757373222</v>
      </c>
      <c r="M171" s="99">
        <v>6.5520485864075804</v>
      </c>
      <c r="N171" s="99">
        <v>4.9458256878896103</v>
      </c>
      <c r="O171" s="99">
        <v>2.2439684445019799</v>
      </c>
      <c r="P171" s="99">
        <v>4.1829465083212396</v>
      </c>
      <c r="Q171" s="99">
        <v>2.2213468889507899</v>
      </c>
      <c r="R171" s="99">
        <v>1.31707831882325</v>
      </c>
      <c r="S171" s="99">
        <v>0.529489135044938</v>
      </c>
    </row>
    <row r="172" spans="1:19">
      <c r="A172" s="12" t="s">
        <v>4249</v>
      </c>
      <c r="C172" s="12" t="s">
        <v>4262</v>
      </c>
      <c r="D172" s="12" t="s">
        <v>4262</v>
      </c>
      <c r="E172" s="99">
        <v>29.308215649459601</v>
      </c>
      <c r="F172" s="99">
        <v>18579.563714787299</v>
      </c>
      <c r="G172" s="99">
        <v>20.624795054164199</v>
      </c>
      <c r="H172" s="99">
        <v>15.1063388122638</v>
      </c>
      <c r="I172" s="99">
        <v>38.3822912110655</v>
      </c>
      <c r="J172" s="99">
        <v>28.257831249718599</v>
      </c>
      <c r="K172" s="99">
        <v>6.1388680305232404</v>
      </c>
      <c r="L172" s="99">
        <v>2.00989126449578</v>
      </c>
      <c r="M172" s="99">
        <v>6.2168770682895298</v>
      </c>
      <c r="N172" s="99">
        <v>5.0102545289470299</v>
      </c>
      <c r="O172" s="99">
        <v>2.01416034186584</v>
      </c>
      <c r="P172" s="99">
        <v>3.6853955089650698</v>
      </c>
      <c r="Q172" s="99">
        <v>1.86361012479709</v>
      </c>
      <c r="R172" s="99">
        <v>1.12103168549659</v>
      </c>
      <c r="S172" s="99">
        <v>0.47636750722054899</v>
      </c>
    </row>
    <row r="173" spans="1:19">
      <c r="A173" s="12" t="s">
        <v>4246</v>
      </c>
      <c r="C173" s="12" t="s">
        <v>4262</v>
      </c>
      <c r="D173" s="12" t="s">
        <v>4262</v>
      </c>
      <c r="E173" s="99">
        <v>32.916573135003702</v>
      </c>
      <c r="F173" s="99">
        <v>22160.047505858802</v>
      </c>
      <c r="G173" s="99">
        <v>22.925910366265398</v>
      </c>
      <c r="H173" s="99">
        <v>16.453456933653399</v>
      </c>
      <c r="I173" s="99">
        <v>49.478767372273097</v>
      </c>
      <c r="J173" s="99">
        <v>32.023636777739597</v>
      </c>
      <c r="K173" s="99">
        <v>6.9759386268950196</v>
      </c>
      <c r="L173" s="99">
        <v>2.61768888041449</v>
      </c>
      <c r="M173" s="99">
        <v>6.8443913149338798</v>
      </c>
      <c r="N173" s="99">
        <v>4.7802368781093101</v>
      </c>
      <c r="O173" s="99">
        <v>2.25575911256455</v>
      </c>
      <c r="P173" s="99">
        <v>4.4396306218904504</v>
      </c>
      <c r="Q173" s="99">
        <v>2.2628473067819499</v>
      </c>
      <c r="R173" s="99">
        <v>1.2597848536860501</v>
      </c>
      <c r="S173" s="99">
        <v>0.55994054046248898</v>
      </c>
    </row>
    <row r="174" spans="1:19">
      <c r="A174" s="12" t="s">
        <v>4247</v>
      </c>
      <c r="C174" s="12" t="s">
        <v>4262</v>
      </c>
      <c r="D174" s="12" t="s">
        <v>4262</v>
      </c>
      <c r="E174" s="99">
        <v>35.279457989477002</v>
      </c>
      <c r="F174" s="99">
        <v>23951.055792593401</v>
      </c>
      <c r="G174" s="99">
        <v>25.8749357051571</v>
      </c>
      <c r="H174" s="99">
        <v>18.511070897805102</v>
      </c>
      <c r="I174" s="99">
        <v>48.173386985697299</v>
      </c>
      <c r="J174" s="99">
        <v>35.507638392607603</v>
      </c>
      <c r="K174" s="99">
        <v>7.5195051681019498</v>
      </c>
      <c r="L174" s="99">
        <v>2.6615225796231301</v>
      </c>
      <c r="M174" s="99">
        <v>7.5010947550076299</v>
      </c>
      <c r="N174" s="99">
        <v>5.2882303194076998</v>
      </c>
      <c r="O174" s="99">
        <v>2.6190485640177701</v>
      </c>
      <c r="P174" s="99">
        <v>4.7187906527868497</v>
      </c>
      <c r="Q174" s="99">
        <v>2.4338555979343099</v>
      </c>
      <c r="R174" s="99">
        <v>1.46645384799272</v>
      </c>
      <c r="S174" s="99">
        <v>0.60103169712572702</v>
      </c>
    </row>
    <row r="175" spans="1:19">
      <c r="A175" s="12" t="s">
        <v>4248</v>
      </c>
      <c r="C175" s="12" t="s">
        <v>4262</v>
      </c>
      <c r="D175" s="12" t="s">
        <v>4262</v>
      </c>
      <c r="E175" s="99">
        <v>34.7366962818693</v>
      </c>
      <c r="F175" s="99">
        <v>22916.6709235735</v>
      </c>
      <c r="G175" s="99">
        <v>26.456196369340699</v>
      </c>
      <c r="H175" s="99">
        <v>19.413092156394001</v>
      </c>
      <c r="I175" s="99">
        <v>51.903200313945398</v>
      </c>
      <c r="J175" s="99">
        <v>34.544217240418</v>
      </c>
      <c r="K175" s="99">
        <v>7.7726156798280597</v>
      </c>
      <c r="L175" s="99">
        <v>2.6782478918625801</v>
      </c>
      <c r="M175" s="99">
        <v>7.4649904783339096</v>
      </c>
      <c r="N175" s="99">
        <v>5.5923714517846799</v>
      </c>
      <c r="O175" s="99">
        <v>2.4186771949939101</v>
      </c>
      <c r="P175" s="99">
        <v>4.9716006579932897</v>
      </c>
      <c r="Q175" s="99">
        <v>2.5386530165739298</v>
      </c>
      <c r="R175" s="99">
        <v>1.43919467517502</v>
      </c>
      <c r="S175" s="99">
        <v>0.63645094268988001</v>
      </c>
    </row>
    <row r="176" spans="1:19">
      <c r="A176" s="12" t="s">
        <v>4249</v>
      </c>
      <c r="C176" s="12" t="s">
        <v>4262</v>
      </c>
      <c r="D176" s="12" t="s">
        <v>4262</v>
      </c>
      <c r="E176" s="99">
        <v>31.2500234771103</v>
      </c>
      <c r="F176" s="99">
        <v>19726.2487407402</v>
      </c>
      <c r="G176" s="99">
        <v>21.631345095257501</v>
      </c>
      <c r="H176" s="99">
        <v>14.0187433944988</v>
      </c>
      <c r="I176" s="99">
        <v>41.981978134998499</v>
      </c>
      <c r="J176" s="99">
        <v>28.345101373513899</v>
      </c>
      <c r="K176" s="99">
        <v>5.77679406371381</v>
      </c>
      <c r="L176" s="99">
        <v>2.0457366675393001</v>
      </c>
      <c r="M176" s="99">
        <v>5.6151402842659204</v>
      </c>
      <c r="N176" s="99">
        <v>4.8758920948825404</v>
      </c>
      <c r="O176" s="99">
        <v>2.0743906655164102</v>
      </c>
      <c r="P176" s="99">
        <v>3.96775957500601</v>
      </c>
      <c r="Q176" s="99">
        <v>2.07976280529738</v>
      </c>
      <c r="R176" s="99">
        <v>1.0697051843302099</v>
      </c>
      <c r="S176" s="99">
        <v>0.49974580079553999</v>
      </c>
    </row>
    <row r="177" spans="1:19">
      <c r="A177" s="12" t="s">
        <v>4246</v>
      </c>
      <c r="C177" s="12" t="s">
        <v>4262</v>
      </c>
      <c r="D177" s="12" t="s">
        <v>4262</v>
      </c>
      <c r="E177" s="99">
        <v>35.9309542683975</v>
      </c>
      <c r="F177" s="99">
        <v>20805.112248430902</v>
      </c>
      <c r="G177" s="99">
        <v>24.2638699481898</v>
      </c>
      <c r="H177" s="99">
        <v>16.753795929835601</v>
      </c>
      <c r="I177" s="99">
        <v>46.814953636375101</v>
      </c>
      <c r="J177" s="99">
        <v>32.219518944796803</v>
      </c>
      <c r="K177" s="99">
        <v>6.9173727206407403</v>
      </c>
      <c r="L177" s="99">
        <v>2.3944082692886699</v>
      </c>
      <c r="M177" s="99">
        <v>6.9852898139781097</v>
      </c>
      <c r="N177" s="99">
        <v>5.1986262428769798</v>
      </c>
      <c r="O177" s="99">
        <v>2.1995329621252799</v>
      </c>
      <c r="P177" s="99">
        <v>4.4328015652808004</v>
      </c>
      <c r="Q177" s="99">
        <v>2.3355594934772901</v>
      </c>
      <c r="R177" s="99">
        <v>1.3133129661246801</v>
      </c>
      <c r="S177" s="99">
        <v>0.60146618920880102</v>
      </c>
    </row>
    <row r="178" spans="1:19">
      <c r="A178" s="12" t="s">
        <v>4247</v>
      </c>
      <c r="C178" s="12" t="s">
        <v>4262</v>
      </c>
      <c r="D178" s="12" t="s">
        <v>4262</v>
      </c>
      <c r="E178" s="99">
        <v>36.839416833320399</v>
      </c>
      <c r="F178" s="99">
        <v>22690.6294542057</v>
      </c>
      <c r="G178" s="99">
        <v>24.782574248689102</v>
      </c>
      <c r="H178" s="99">
        <v>17.536234762907199</v>
      </c>
      <c r="I178" s="99">
        <v>48.093668079184098</v>
      </c>
      <c r="J178" s="99">
        <v>33.810071401259201</v>
      </c>
      <c r="K178" s="99">
        <v>7.34307461277601</v>
      </c>
      <c r="L178" s="99">
        <v>2.6324852714562801</v>
      </c>
      <c r="M178" s="99">
        <v>6.4396243467365597</v>
      </c>
      <c r="N178" s="99">
        <v>5.1337553313212796</v>
      </c>
      <c r="O178" s="99">
        <v>2.2919423906715202</v>
      </c>
      <c r="P178" s="99">
        <v>5.0752567605427101</v>
      </c>
      <c r="Q178" s="99">
        <v>2.2907204001507702</v>
      </c>
      <c r="R178" s="99">
        <v>1.3460031933535801</v>
      </c>
      <c r="S178" s="99">
        <v>0.56074925928642005</v>
      </c>
    </row>
    <row r="179" spans="1:19">
      <c r="A179" s="12" t="s">
        <v>4248</v>
      </c>
      <c r="C179" s="12" t="s">
        <v>4262</v>
      </c>
      <c r="D179" s="12" t="s">
        <v>4262</v>
      </c>
      <c r="E179" s="99">
        <v>33.128889152764899</v>
      </c>
      <c r="F179" s="99">
        <v>22749.538126742402</v>
      </c>
      <c r="G179" s="99">
        <v>25.2490172448659</v>
      </c>
      <c r="H179" s="99">
        <v>17.535188818405</v>
      </c>
      <c r="I179" s="99">
        <v>43.780592027469503</v>
      </c>
      <c r="J179" s="99">
        <v>31.139520572048099</v>
      </c>
      <c r="K179" s="99">
        <v>6.8231723373381703</v>
      </c>
      <c r="L179" s="99">
        <v>2.7732347557481698</v>
      </c>
      <c r="M179" s="99">
        <v>7.1367051689499901</v>
      </c>
      <c r="N179" s="99">
        <v>5.6878683285553704</v>
      </c>
      <c r="O179" s="99">
        <v>2.4086102410366399</v>
      </c>
      <c r="P179" s="99">
        <v>4.7801141208901701</v>
      </c>
      <c r="Q179" s="99">
        <v>2.2207137717179601</v>
      </c>
      <c r="R179" s="99">
        <v>1.3306134420842499</v>
      </c>
      <c r="S179" s="99">
        <v>0.55233733833606902</v>
      </c>
    </row>
    <row r="180" spans="1:19">
      <c r="A180" s="12" t="s">
        <v>4249</v>
      </c>
      <c r="C180" s="12" t="s">
        <v>4262</v>
      </c>
      <c r="D180" s="12" t="s">
        <v>4262</v>
      </c>
      <c r="E180" s="99">
        <v>34.318933352341901</v>
      </c>
      <c r="F180" s="99">
        <v>21561.302869197501</v>
      </c>
      <c r="G180" s="99">
        <v>25.033816829436599</v>
      </c>
      <c r="H180" s="99">
        <v>16.690332295590199</v>
      </c>
      <c r="I180" s="99">
        <v>46.569250455380804</v>
      </c>
      <c r="J180" s="99">
        <v>33.878411736763503</v>
      </c>
      <c r="K180" s="99">
        <v>7.7356367214150401</v>
      </c>
      <c r="L180" s="99">
        <v>2.4940217428156899</v>
      </c>
      <c r="M180" s="99">
        <v>6.8365315380093703</v>
      </c>
      <c r="N180" s="99">
        <v>5.6260354774935299</v>
      </c>
      <c r="O180" s="99">
        <v>2.3154241140515501</v>
      </c>
      <c r="P180" s="99">
        <v>4.6262966070373803</v>
      </c>
      <c r="Q180" s="99">
        <v>2.34530828672042</v>
      </c>
      <c r="R180" s="99">
        <v>1.3061907639133901</v>
      </c>
      <c r="S180" s="99">
        <v>0.55037820075827404</v>
      </c>
    </row>
    <row r="181" spans="1:19">
      <c r="A181" s="12" t="s">
        <v>4246</v>
      </c>
      <c r="C181" s="12" t="s">
        <v>4262</v>
      </c>
      <c r="D181" s="12" t="s">
        <v>4262</v>
      </c>
      <c r="E181" s="99">
        <v>37.374038482351402</v>
      </c>
      <c r="F181" s="99">
        <v>22170.159333244501</v>
      </c>
      <c r="G181" s="99">
        <v>24.410105032931</v>
      </c>
      <c r="H181" s="99">
        <v>17.233356340990099</v>
      </c>
      <c r="I181" s="99">
        <v>46.879478996987203</v>
      </c>
      <c r="J181" s="99">
        <v>31.727155118038102</v>
      </c>
      <c r="K181" s="99">
        <v>7.0261502809317902</v>
      </c>
      <c r="L181" s="99">
        <v>2.48045192910724</v>
      </c>
      <c r="M181" s="99">
        <v>6.9283799274511901</v>
      </c>
      <c r="N181" s="99">
        <v>5.2894857467692704</v>
      </c>
      <c r="O181" s="99">
        <v>2.2975993224452802</v>
      </c>
      <c r="P181" s="99">
        <v>4.49359014201886</v>
      </c>
      <c r="Q181" s="99">
        <v>2.2609464072627499</v>
      </c>
      <c r="R181" s="99">
        <v>1.3085843027433099</v>
      </c>
      <c r="S181" s="99">
        <v>0.57027976363883504</v>
      </c>
    </row>
    <row r="182" spans="1:19">
      <c r="A182" s="12" t="s">
        <v>4247</v>
      </c>
      <c r="C182" s="12" t="s">
        <v>4262</v>
      </c>
      <c r="D182" s="12" t="s">
        <v>4262</v>
      </c>
      <c r="E182" s="99">
        <v>31.663726503963399</v>
      </c>
      <c r="F182" s="99">
        <v>20104.126490666898</v>
      </c>
      <c r="G182" s="99">
        <v>24.549603660894999</v>
      </c>
      <c r="H182" s="99">
        <v>15.3433073650406</v>
      </c>
      <c r="I182" s="99">
        <v>43.941232293004397</v>
      </c>
      <c r="J182" s="99">
        <v>32.180048754569</v>
      </c>
      <c r="K182" s="99">
        <v>6.06301295970193</v>
      </c>
      <c r="L182" s="99">
        <v>2.4634251180678901</v>
      </c>
      <c r="M182" s="99">
        <v>5.9974587981669503</v>
      </c>
      <c r="N182" s="99">
        <v>5.0474424527544102</v>
      </c>
      <c r="O182" s="99">
        <v>2.2217951405555998</v>
      </c>
      <c r="P182" s="99">
        <v>4.1024301323970302</v>
      </c>
      <c r="Q182" s="99">
        <v>2.10601142075225</v>
      </c>
      <c r="R182" s="99">
        <v>1.2496800976357501</v>
      </c>
      <c r="S182" s="99">
        <v>0.52191234881412096</v>
      </c>
    </row>
    <row r="183" spans="1:19">
      <c r="A183" s="12" t="s">
        <v>4248</v>
      </c>
      <c r="C183" s="12" t="s">
        <v>4262</v>
      </c>
      <c r="D183" s="12" t="s">
        <v>4262</v>
      </c>
      <c r="E183" s="99">
        <v>33.316320016054597</v>
      </c>
      <c r="F183" s="99">
        <v>20639.526814274101</v>
      </c>
      <c r="G183" s="99">
        <v>24.254184380727501</v>
      </c>
      <c r="H183" s="99">
        <v>17.344820410619999</v>
      </c>
      <c r="I183" s="99">
        <v>45.041667510255401</v>
      </c>
      <c r="J183" s="99">
        <v>33.173918182398502</v>
      </c>
      <c r="K183" s="99">
        <v>6.9183670785831</v>
      </c>
      <c r="L183" s="99">
        <v>2.5368478071605298</v>
      </c>
      <c r="M183" s="99">
        <v>6.7351055870672702</v>
      </c>
      <c r="N183" s="99">
        <v>5.3987461387054898</v>
      </c>
      <c r="O183" s="99">
        <v>2.1966183047697299</v>
      </c>
      <c r="P183" s="99">
        <v>4.2628024218421698</v>
      </c>
      <c r="Q183" s="99">
        <v>2.08289531706696</v>
      </c>
      <c r="R183" s="99">
        <v>1.3199450362684</v>
      </c>
      <c r="S183" s="99">
        <v>0.50196348160359605</v>
      </c>
    </row>
    <row r="184" spans="1:19">
      <c r="A184" s="12" t="s">
        <v>4249</v>
      </c>
      <c r="C184" s="12" t="s">
        <v>4262</v>
      </c>
      <c r="D184" s="12" t="s">
        <v>4262</v>
      </c>
      <c r="E184" s="99">
        <v>42.671912206472598</v>
      </c>
      <c r="F184" s="99">
        <v>26490.666296745199</v>
      </c>
      <c r="G184" s="99">
        <v>31.343619405623699</v>
      </c>
      <c r="H184" s="99">
        <v>20.465236474826298</v>
      </c>
      <c r="I184" s="99">
        <v>60.912067774569401</v>
      </c>
      <c r="J184" s="99">
        <v>40.638681920576701</v>
      </c>
      <c r="K184" s="99">
        <v>8.8035812623745304</v>
      </c>
      <c r="L184" s="99">
        <v>3.1519396129949002</v>
      </c>
      <c r="M184" s="99">
        <v>8.3234998996443395</v>
      </c>
      <c r="N184" s="99">
        <v>6.5126447504932603</v>
      </c>
      <c r="O184" s="99">
        <v>2.6765312412322499</v>
      </c>
      <c r="P184" s="99">
        <v>5.9986209348554604</v>
      </c>
      <c r="Q184" s="99">
        <v>2.9506688945314399</v>
      </c>
      <c r="R184" s="99">
        <v>1.69836299538292</v>
      </c>
      <c r="S184" s="99">
        <v>0.68348969203368504</v>
      </c>
    </row>
    <row r="185" spans="1:19">
      <c r="A185" s="12" t="s">
        <v>4246</v>
      </c>
      <c r="C185" s="12" t="s">
        <v>4262</v>
      </c>
      <c r="D185" s="12" t="s">
        <v>4262</v>
      </c>
      <c r="E185" s="99">
        <v>32.552231431237402</v>
      </c>
      <c r="F185" s="99">
        <v>18993.010236525799</v>
      </c>
      <c r="G185" s="99">
        <v>22.226479141481999</v>
      </c>
      <c r="H185" s="99">
        <v>15.109281055921899</v>
      </c>
      <c r="I185" s="99">
        <v>38.344426035820597</v>
      </c>
      <c r="J185" s="99">
        <v>29.0607115952442</v>
      </c>
      <c r="K185" s="99">
        <v>6.3229802189418001</v>
      </c>
      <c r="L185" s="99">
        <v>2.18931696170428</v>
      </c>
      <c r="M185" s="99">
        <v>5.8400895195094096</v>
      </c>
      <c r="N185" s="99">
        <v>4.7963361365499999</v>
      </c>
      <c r="O185" s="99">
        <v>1.8816506815263001</v>
      </c>
      <c r="P185" s="99">
        <v>4.3337468316440804</v>
      </c>
      <c r="Q185" s="99">
        <v>1.91283952428527</v>
      </c>
      <c r="R185" s="99">
        <v>1.16775365957385</v>
      </c>
      <c r="S185" s="99">
        <v>0.43000027496950299</v>
      </c>
    </row>
    <row r="186" spans="1:19">
      <c r="A186" s="12" t="s">
        <v>4247</v>
      </c>
      <c r="C186" s="12" t="s">
        <v>4262</v>
      </c>
      <c r="D186" s="12" t="s">
        <v>4262</v>
      </c>
      <c r="E186" s="99">
        <v>32.135279838613798</v>
      </c>
      <c r="F186" s="99">
        <v>20769.926150102801</v>
      </c>
      <c r="G186" s="99">
        <v>25.303407610546198</v>
      </c>
      <c r="H186" s="99">
        <v>17.5843955353929</v>
      </c>
      <c r="I186" s="99">
        <v>45.229116401807097</v>
      </c>
      <c r="J186" s="99">
        <v>30.9614733577782</v>
      </c>
      <c r="K186" s="99">
        <v>6.92675695247652</v>
      </c>
      <c r="L186" s="99">
        <v>2.4905419288487498</v>
      </c>
      <c r="M186" s="99">
        <v>7.0903078324414199</v>
      </c>
      <c r="N186" s="99">
        <v>5.8579232309414504</v>
      </c>
      <c r="O186" s="99">
        <v>2.4843099373019801</v>
      </c>
      <c r="P186" s="99">
        <v>4.9961360846159701</v>
      </c>
      <c r="Q186" s="99">
        <v>2.1250401381868</v>
      </c>
      <c r="R186" s="99">
        <v>1.4130033301906599</v>
      </c>
      <c r="S186" s="99">
        <v>0.55408751026012903</v>
      </c>
    </row>
    <row r="187" spans="1:19">
      <c r="A187" s="12" t="s">
        <v>4248</v>
      </c>
      <c r="C187" s="12" t="s">
        <v>4262</v>
      </c>
      <c r="D187" s="12" t="s">
        <v>4262</v>
      </c>
      <c r="E187" s="99">
        <v>35.673461101007597</v>
      </c>
      <c r="F187" s="99">
        <v>23238.4769762373</v>
      </c>
      <c r="G187" s="99">
        <v>26.979554114038098</v>
      </c>
      <c r="H187" s="99">
        <v>17.300321215888001</v>
      </c>
      <c r="I187" s="99">
        <v>49.154570089109001</v>
      </c>
      <c r="J187" s="99">
        <v>33.539775564151697</v>
      </c>
      <c r="K187" s="99">
        <v>7.0832787850591101</v>
      </c>
      <c r="L187" s="99">
        <v>2.7405381855854598</v>
      </c>
      <c r="M187" s="99">
        <v>6.8881630941085898</v>
      </c>
      <c r="N187" s="99">
        <v>5.8644199059092701</v>
      </c>
      <c r="O187" s="99">
        <v>2.34463284137516</v>
      </c>
      <c r="P187" s="99">
        <v>4.7470370452000799</v>
      </c>
      <c r="Q187" s="99">
        <v>2.26538649114153</v>
      </c>
      <c r="R187" s="99">
        <v>1.3647633552220799</v>
      </c>
      <c r="S187" s="99">
        <v>0.58507982882201504</v>
      </c>
    </row>
    <row r="188" spans="1:19">
      <c r="A188" s="12" t="s">
        <v>4249</v>
      </c>
      <c r="C188" s="12" t="s">
        <v>4262</v>
      </c>
      <c r="D188" s="12" t="s">
        <v>4262</v>
      </c>
      <c r="E188" s="99">
        <v>30.884182091705998</v>
      </c>
      <c r="F188" s="99">
        <v>21576.937667623399</v>
      </c>
      <c r="G188" s="99">
        <v>23.807103180362098</v>
      </c>
      <c r="H188" s="99">
        <v>16.111229964238301</v>
      </c>
      <c r="I188" s="99">
        <v>42.132927351066897</v>
      </c>
      <c r="J188" s="99">
        <v>31.3435615730519</v>
      </c>
      <c r="K188" s="99">
        <v>6.5253857604298204</v>
      </c>
      <c r="L188" s="99">
        <v>2.3205977306077799</v>
      </c>
      <c r="M188" s="99">
        <v>6.6143430064808904</v>
      </c>
      <c r="N188" s="99">
        <v>4.9102829746549803</v>
      </c>
      <c r="O188" s="99">
        <v>2.1801884509404799</v>
      </c>
      <c r="P188" s="99">
        <v>4.1047845591037504</v>
      </c>
      <c r="Q188" s="99">
        <v>2.0173712844981302</v>
      </c>
      <c r="R188" s="99">
        <v>1.23872183023614</v>
      </c>
      <c r="S188" s="99">
        <v>0.48793787338327999</v>
      </c>
    </row>
    <row r="189" spans="1:19">
      <c r="A189" s="12" t="s">
        <v>4246</v>
      </c>
      <c r="C189" s="12" t="s">
        <v>4262</v>
      </c>
      <c r="D189" s="12" t="s">
        <v>4262</v>
      </c>
      <c r="E189" s="99">
        <v>29.604532819783699</v>
      </c>
      <c r="F189" s="99">
        <v>18834.289908496601</v>
      </c>
      <c r="G189" s="99">
        <v>21.401602182368901</v>
      </c>
      <c r="H189" s="99">
        <v>14.2800326783436</v>
      </c>
      <c r="I189" s="99">
        <v>39.284832263885001</v>
      </c>
      <c r="J189" s="99">
        <v>28.921008939963802</v>
      </c>
      <c r="K189" s="99">
        <v>6.0955904634075502</v>
      </c>
      <c r="L189" s="99">
        <v>2.2018378353507502</v>
      </c>
      <c r="M189" s="99">
        <v>6.1188252866188204</v>
      </c>
      <c r="N189" s="99">
        <v>4.9518789116112298</v>
      </c>
      <c r="O189" s="99">
        <v>1.87039659853739</v>
      </c>
      <c r="P189" s="99">
        <v>3.8713629912431702</v>
      </c>
      <c r="Q189" s="99">
        <v>2.0223950165194902</v>
      </c>
      <c r="R189" s="99">
        <v>1.1744580940790801</v>
      </c>
      <c r="S189" s="99">
        <v>0.49027409680526302</v>
      </c>
    </row>
    <row r="190" spans="1:19">
      <c r="A190" s="12" t="s">
        <v>4247</v>
      </c>
      <c r="C190" s="12" t="s">
        <v>4262</v>
      </c>
      <c r="D190" s="12" t="s">
        <v>4262</v>
      </c>
      <c r="E190" s="99">
        <v>33.345603331141398</v>
      </c>
      <c r="F190" s="99">
        <v>21525.6807408366</v>
      </c>
      <c r="G190" s="99">
        <v>22.390324183740699</v>
      </c>
      <c r="H190" s="99">
        <v>16.083332495465999</v>
      </c>
      <c r="I190" s="99">
        <v>43.310712250862203</v>
      </c>
      <c r="J190" s="99">
        <v>30.6913893820177</v>
      </c>
      <c r="K190" s="99">
        <v>6.5948514295436604</v>
      </c>
      <c r="L190" s="99">
        <v>2.3768738790291302</v>
      </c>
      <c r="M190" s="99">
        <v>6.3679459616680196</v>
      </c>
      <c r="N190" s="99">
        <v>5.2326928469065903</v>
      </c>
      <c r="O190" s="99">
        <v>2.1042392025718901</v>
      </c>
      <c r="P190" s="99">
        <v>4.5016404752050496</v>
      </c>
      <c r="Q190" s="99">
        <v>2.0443568350669401</v>
      </c>
      <c r="R190" s="99">
        <v>1.2348853501344299</v>
      </c>
      <c r="S190" s="99">
        <v>0.54372118867534702</v>
      </c>
    </row>
    <row r="191" spans="1:19">
      <c r="A191" s="12" t="s">
        <v>4248</v>
      </c>
      <c r="C191" s="12" t="s">
        <v>4262</v>
      </c>
      <c r="D191" s="12" t="s">
        <v>4262</v>
      </c>
      <c r="E191" s="99">
        <v>37.242479851588399</v>
      </c>
      <c r="F191" s="99">
        <v>22258.231010014701</v>
      </c>
      <c r="G191" s="99">
        <v>26.1015602443827</v>
      </c>
      <c r="H191" s="99">
        <v>17.282116821995199</v>
      </c>
      <c r="I191" s="99">
        <v>47.2589332171043</v>
      </c>
      <c r="J191" s="99">
        <v>36.168823146075198</v>
      </c>
      <c r="K191" s="99">
        <v>6.70690261473601</v>
      </c>
      <c r="L191" s="99">
        <v>2.64581447174203</v>
      </c>
      <c r="M191" s="99">
        <v>7.0268951647471596</v>
      </c>
      <c r="N191" s="99">
        <v>5.40022534234852</v>
      </c>
      <c r="O191" s="99">
        <v>2.2276526630590698</v>
      </c>
      <c r="P191" s="99">
        <v>5.01209398026492</v>
      </c>
      <c r="Q191" s="99">
        <v>2.3277555876740701</v>
      </c>
      <c r="R191" s="99">
        <v>1.38753980391113</v>
      </c>
      <c r="S191" s="99">
        <v>0.57560109695740702</v>
      </c>
    </row>
    <row r="192" spans="1:19">
      <c r="A192" s="12" t="s">
        <v>4249</v>
      </c>
      <c r="C192" s="12" t="s">
        <v>4262</v>
      </c>
      <c r="D192" s="12" t="s">
        <v>4262</v>
      </c>
      <c r="E192" s="99">
        <v>34.287642823600898</v>
      </c>
      <c r="F192" s="99">
        <v>23354.1359339343</v>
      </c>
      <c r="G192" s="99">
        <v>26.196620942988002</v>
      </c>
      <c r="H192" s="99">
        <v>17.863401588950499</v>
      </c>
      <c r="I192" s="99">
        <v>46.153510957216</v>
      </c>
      <c r="J192" s="99">
        <v>32.5061671381672</v>
      </c>
      <c r="K192" s="99">
        <v>6.8379441526573901</v>
      </c>
      <c r="L192" s="99">
        <v>2.49016951492198</v>
      </c>
      <c r="M192" s="99">
        <v>7.2488599088907302</v>
      </c>
      <c r="N192" s="99">
        <v>5.3526288385269796</v>
      </c>
      <c r="O192" s="99">
        <v>2.3420129817232702</v>
      </c>
      <c r="P192" s="99">
        <v>4.7170529573459996</v>
      </c>
      <c r="Q192" s="99">
        <v>2.4270793120094698</v>
      </c>
      <c r="R192" s="99">
        <v>1.32099161103244</v>
      </c>
      <c r="S192" s="99">
        <v>0.55485193806310196</v>
      </c>
    </row>
    <row r="193" spans="1:19">
      <c r="A193" s="12" t="s">
        <v>4246</v>
      </c>
      <c r="C193" s="12" t="s">
        <v>4262</v>
      </c>
      <c r="D193" s="12" t="s">
        <v>4262</v>
      </c>
      <c r="E193" s="99">
        <v>29.882058524024298</v>
      </c>
      <c r="F193" s="99">
        <v>19209.181690167701</v>
      </c>
      <c r="G193" s="99">
        <v>20.7049829605842</v>
      </c>
      <c r="H193" s="99">
        <v>15.282904348371</v>
      </c>
      <c r="I193" s="99">
        <v>42.822978920379001</v>
      </c>
      <c r="J193" s="99">
        <v>28.798327119065998</v>
      </c>
      <c r="K193" s="99">
        <v>6.3054045371293599</v>
      </c>
      <c r="L193" s="99">
        <v>2.1990987945802001</v>
      </c>
      <c r="M193" s="99">
        <v>6.0032606935506498</v>
      </c>
      <c r="N193" s="99">
        <v>4.63093057368601</v>
      </c>
      <c r="O193" s="99">
        <v>2.1349793612199202</v>
      </c>
      <c r="P193" s="99">
        <v>4.2535201179167901</v>
      </c>
      <c r="Q193" s="99">
        <v>2.0000315996472402</v>
      </c>
      <c r="R193" s="99">
        <v>1.1635815590204099</v>
      </c>
      <c r="S193" s="99">
        <v>0.52603321997281904</v>
      </c>
    </row>
    <row r="194" spans="1:19">
      <c r="A194" s="12" t="s">
        <v>4247</v>
      </c>
      <c r="C194" s="12" t="s">
        <v>4262</v>
      </c>
      <c r="D194" s="12" t="s">
        <v>4262</v>
      </c>
      <c r="E194" s="99">
        <v>31.896091106145001</v>
      </c>
      <c r="F194" s="99">
        <v>20029.3755286411</v>
      </c>
      <c r="G194" s="99">
        <v>21.686182603576601</v>
      </c>
      <c r="H194" s="99">
        <v>15.9018537962835</v>
      </c>
      <c r="I194" s="99">
        <v>42.478609035022799</v>
      </c>
      <c r="J194" s="99">
        <v>30.043153141688101</v>
      </c>
      <c r="K194" s="99">
        <v>6.4554517681476602</v>
      </c>
      <c r="L194" s="99">
        <v>2.2010563488181498</v>
      </c>
      <c r="M194" s="99">
        <v>6.2486389171552599</v>
      </c>
      <c r="N194" s="99">
        <v>5.21819208950137</v>
      </c>
      <c r="O194" s="99">
        <v>2.2315718940070002</v>
      </c>
      <c r="P194" s="99">
        <v>4.4407461968399904</v>
      </c>
      <c r="Q194" s="99">
        <v>2.0271988200295601</v>
      </c>
      <c r="R194" s="99">
        <v>1.2113512107709199</v>
      </c>
      <c r="S194" s="99">
        <v>0.49940983153933399</v>
      </c>
    </row>
    <row r="195" spans="1:19">
      <c r="A195" s="12" t="s">
        <v>4248</v>
      </c>
      <c r="C195" s="12" t="s">
        <v>4262</v>
      </c>
      <c r="D195" s="12" t="s">
        <v>4262</v>
      </c>
      <c r="E195" s="99">
        <v>32.881291740846002</v>
      </c>
      <c r="F195" s="99">
        <v>19742.943669011001</v>
      </c>
      <c r="G195" s="99">
        <v>23.6792828569363</v>
      </c>
      <c r="H195" s="99">
        <v>15.6021425609822</v>
      </c>
      <c r="I195" s="99">
        <v>44.970916040731403</v>
      </c>
      <c r="J195" s="99">
        <v>30.388885927793002</v>
      </c>
      <c r="K195" s="99">
        <v>6.5228789486933501</v>
      </c>
      <c r="L195" s="99">
        <v>2.3113342157207502</v>
      </c>
      <c r="M195" s="99">
        <v>6.7910478675471104</v>
      </c>
      <c r="N195" s="99">
        <v>4.8389058852857296</v>
      </c>
      <c r="O195" s="99">
        <v>1.8277744681885799</v>
      </c>
      <c r="P195" s="99">
        <v>4.2005526844407397</v>
      </c>
      <c r="Q195" s="99">
        <v>2.05092463927395</v>
      </c>
      <c r="R195" s="99">
        <v>1.2730329749015099</v>
      </c>
      <c r="S195" s="99">
        <v>0.52343827818980504</v>
      </c>
    </row>
    <row r="196" spans="1:19">
      <c r="A196" s="12" t="s">
        <v>4249</v>
      </c>
      <c r="C196" s="12" t="s">
        <v>4262</v>
      </c>
      <c r="D196" s="12" t="s">
        <v>4262</v>
      </c>
      <c r="E196" s="99">
        <v>39.739997489410698</v>
      </c>
      <c r="F196" s="99">
        <v>22004.392087900698</v>
      </c>
      <c r="G196" s="99">
        <v>23.3892133482491</v>
      </c>
      <c r="H196" s="99">
        <v>16.8193718276829</v>
      </c>
      <c r="I196" s="99">
        <v>52.662651402116602</v>
      </c>
      <c r="J196" s="99">
        <v>32.940415297854898</v>
      </c>
      <c r="K196" s="99">
        <v>7.0103534577633901</v>
      </c>
      <c r="L196" s="99">
        <v>2.5110193105877499</v>
      </c>
      <c r="M196" s="99">
        <v>6.6015749292692298</v>
      </c>
      <c r="N196" s="99">
        <v>5.4225532888780803</v>
      </c>
      <c r="O196" s="99">
        <v>2.2348155245955299</v>
      </c>
      <c r="P196" s="99">
        <v>4.2865566531829398</v>
      </c>
      <c r="Q196" s="99">
        <v>2.4381109641549599</v>
      </c>
      <c r="R196" s="99">
        <v>1.3567677029020899</v>
      </c>
      <c r="S196" s="99">
        <v>0.60220765397312903</v>
      </c>
    </row>
    <row r="197" spans="1:19">
      <c r="A197" s="12" t="s">
        <v>4246</v>
      </c>
      <c r="C197" s="12" t="s">
        <v>4262</v>
      </c>
      <c r="D197" s="12" t="s">
        <v>4262</v>
      </c>
      <c r="E197" s="99">
        <v>29.469251110256099</v>
      </c>
      <c r="F197" s="99">
        <v>18407.372989746498</v>
      </c>
      <c r="G197" s="99">
        <v>20.306435034994699</v>
      </c>
      <c r="H197" s="99">
        <v>15.3203758213819</v>
      </c>
      <c r="I197" s="99">
        <v>40.715832745248001</v>
      </c>
      <c r="J197" s="99">
        <v>27.901152156436201</v>
      </c>
      <c r="K197" s="99">
        <v>5.93580990887195</v>
      </c>
      <c r="L197" s="99">
        <v>2.1382083989897298</v>
      </c>
      <c r="M197" s="99">
        <v>5.8720637270079203</v>
      </c>
      <c r="N197" s="99">
        <v>4.7360218548491497</v>
      </c>
      <c r="O197" s="99">
        <v>1.88468539255921</v>
      </c>
      <c r="P197" s="99">
        <v>3.9133961980645702</v>
      </c>
      <c r="Q197" s="99">
        <v>2.15585233938753</v>
      </c>
      <c r="R197" s="99">
        <v>1.1491587339592</v>
      </c>
      <c r="S197" s="99">
        <v>0.51428133971155399</v>
      </c>
    </row>
    <row r="198" spans="1:19">
      <c r="A198" s="12" t="s">
        <v>4247</v>
      </c>
      <c r="C198" s="12" t="s">
        <v>4262</v>
      </c>
      <c r="D198" s="12" t="s">
        <v>4262</v>
      </c>
      <c r="E198" s="99">
        <v>31.686488500976999</v>
      </c>
      <c r="F198" s="99">
        <v>18681.5579875738</v>
      </c>
      <c r="G198" s="99">
        <v>22.328447017086901</v>
      </c>
      <c r="H198" s="99">
        <v>16.898269689945401</v>
      </c>
      <c r="I198" s="99">
        <v>39.1815936541011</v>
      </c>
      <c r="J198" s="99">
        <v>28.3985772742789</v>
      </c>
      <c r="K198" s="99">
        <v>5.9654369492767803</v>
      </c>
      <c r="L198" s="99">
        <v>2.2119216698494699</v>
      </c>
      <c r="M198" s="99">
        <v>6.7486417709916999</v>
      </c>
      <c r="N198" s="99">
        <v>4.740617614054</v>
      </c>
      <c r="O198" s="99">
        <v>2.01473089969805</v>
      </c>
      <c r="P198" s="99">
        <v>4.5021728914333199</v>
      </c>
      <c r="Q198" s="99">
        <v>1.9399254008590601</v>
      </c>
      <c r="R198" s="99">
        <v>1.24378631997452</v>
      </c>
      <c r="S198" s="99">
        <v>0.495126796479397</v>
      </c>
    </row>
    <row r="199" spans="1:19">
      <c r="A199" s="12" t="s">
        <v>4248</v>
      </c>
      <c r="C199" s="12" t="s">
        <v>4262</v>
      </c>
      <c r="D199" s="12" t="s">
        <v>4262</v>
      </c>
      <c r="E199" s="99">
        <v>31.480644203658599</v>
      </c>
      <c r="F199" s="99">
        <v>19147.8405378403</v>
      </c>
      <c r="G199" s="99">
        <v>21.7737180702666</v>
      </c>
      <c r="H199" s="99">
        <v>13.9777773845206</v>
      </c>
      <c r="I199" s="99">
        <v>38.610014647146599</v>
      </c>
      <c r="J199" s="99">
        <v>28.904795805387099</v>
      </c>
      <c r="K199" s="99">
        <v>6.0833120555603104</v>
      </c>
      <c r="L199" s="99">
        <v>2.1470969710007699</v>
      </c>
      <c r="M199" s="99">
        <v>5.8502235211668303</v>
      </c>
      <c r="N199" s="99">
        <v>4.3733208856728698</v>
      </c>
      <c r="O199" s="99">
        <v>1.96777886674003</v>
      </c>
      <c r="P199" s="99">
        <v>3.93161681601498</v>
      </c>
      <c r="Q199" s="99">
        <v>1.9242629587668401</v>
      </c>
      <c r="R199" s="99">
        <v>1.132632596861</v>
      </c>
      <c r="S199" s="99">
        <v>0.483328453572206</v>
      </c>
    </row>
    <row r="200" spans="1:19">
      <c r="A200" s="12" t="s">
        <v>4249</v>
      </c>
      <c r="C200" s="12" t="s">
        <v>4262</v>
      </c>
      <c r="D200" s="12" t="s">
        <v>4262</v>
      </c>
      <c r="E200" s="99">
        <v>41.039250449938898</v>
      </c>
      <c r="F200" s="99">
        <v>25315.530225878701</v>
      </c>
      <c r="G200" s="99">
        <v>29.925199883104</v>
      </c>
      <c r="H200" s="99">
        <v>21.259773837004399</v>
      </c>
      <c r="I200" s="99">
        <v>51.884602415245503</v>
      </c>
      <c r="J200" s="99">
        <v>37.631381374585203</v>
      </c>
      <c r="K200" s="99">
        <v>7.7559669557523296</v>
      </c>
      <c r="L200" s="99">
        <v>3.0965686755553699</v>
      </c>
      <c r="M200" s="99">
        <v>8.1011573707610793</v>
      </c>
      <c r="N200" s="99">
        <v>6.6215294761362804</v>
      </c>
      <c r="O200" s="99">
        <v>2.94092238781912</v>
      </c>
      <c r="P200" s="99">
        <v>5.4803844089450902</v>
      </c>
      <c r="Q200" s="99">
        <v>2.8912628272631098</v>
      </c>
      <c r="R200" s="99">
        <v>1.5801557690413</v>
      </c>
      <c r="S200" s="99">
        <v>0.66095572035081696</v>
      </c>
    </row>
    <row r="201" spans="1:19">
      <c r="A201" s="12" t="s">
        <v>4246</v>
      </c>
      <c r="C201" s="12" t="s">
        <v>4262</v>
      </c>
      <c r="D201" s="12" t="s">
        <v>4262</v>
      </c>
      <c r="E201" s="99">
        <v>35.340620200177398</v>
      </c>
      <c r="F201" s="99">
        <v>21493.983528447501</v>
      </c>
      <c r="G201" s="99">
        <v>25.066169941809701</v>
      </c>
      <c r="H201" s="99">
        <v>17.174540302206101</v>
      </c>
      <c r="I201" s="99">
        <v>45.850960158760202</v>
      </c>
      <c r="J201" s="99">
        <v>34.081046513028603</v>
      </c>
      <c r="K201" s="99">
        <v>7.1148816862274398</v>
      </c>
      <c r="L201" s="99">
        <v>2.5279254087752001</v>
      </c>
      <c r="M201" s="99">
        <v>6.9568490110964998</v>
      </c>
      <c r="N201" s="99">
        <v>5.8143978196762998</v>
      </c>
      <c r="O201" s="99">
        <v>2.3868151786105698</v>
      </c>
      <c r="P201" s="99">
        <v>4.3611248037468497</v>
      </c>
      <c r="Q201" s="99">
        <v>2.51119357280289</v>
      </c>
      <c r="R201" s="99">
        <v>1.3578671849477999</v>
      </c>
      <c r="S201" s="99">
        <v>0.61147655227918196</v>
      </c>
    </row>
    <row r="202" spans="1:19">
      <c r="A202" s="12" t="s">
        <v>4247</v>
      </c>
      <c r="C202" s="12" t="s">
        <v>4262</v>
      </c>
      <c r="D202" s="12" t="s">
        <v>4262</v>
      </c>
      <c r="E202" s="99">
        <v>34.336749521326702</v>
      </c>
      <c r="F202" s="99">
        <v>21362.502613174602</v>
      </c>
      <c r="G202" s="99">
        <v>27.524740936600899</v>
      </c>
      <c r="H202" s="99">
        <v>18.154644564567899</v>
      </c>
      <c r="I202" s="99">
        <v>47.371639874009503</v>
      </c>
      <c r="J202" s="99">
        <v>34.361918865367798</v>
      </c>
      <c r="K202" s="99">
        <v>7.1167518554702998</v>
      </c>
      <c r="L202" s="99">
        <v>2.3419461835717099</v>
      </c>
      <c r="M202" s="99">
        <v>7.2465082418378399</v>
      </c>
      <c r="N202" s="99">
        <v>5.69982483287954</v>
      </c>
      <c r="O202" s="99">
        <v>2.26438068924721</v>
      </c>
      <c r="P202" s="99">
        <v>4.6911154607198604</v>
      </c>
      <c r="Q202" s="99">
        <v>2.2373100050227999</v>
      </c>
      <c r="R202" s="99">
        <v>1.3372492356842101</v>
      </c>
      <c r="S202" s="99">
        <v>0.55764124553825301</v>
      </c>
    </row>
    <row r="203" spans="1:19">
      <c r="A203" s="12" t="s">
        <v>4248</v>
      </c>
      <c r="C203" s="12" t="s">
        <v>4262</v>
      </c>
      <c r="D203" s="12" t="s">
        <v>4262</v>
      </c>
      <c r="E203" s="99">
        <v>32.270744366281299</v>
      </c>
      <c r="F203" s="99">
        <v>19792.2912373656</v>
      </c>
      <c r="G203" s="99">
        <v>22.027896159661601</v>
      </c>
      <c r="H203" s="99">
        <v>15.387762138968901</v>
      </c>
      <c r="I203" s="99">
        <v>40.858711572464699</v>
      </c>
      <c r="J203" s="99">
        <v>30.221091459659402</v>
      </c>
      <c r="K203" s="99">
        <v>6.0663195661796303</v>
      </c>
      <c r="L203" s="99">
        <v>2.2317504709784299</v>
      </c>
      <c r="M203" s="99">
        <v>5.6201730189940804</v>
      </c>
      <c r="N203" s="99">
        <v>4.67720809839604</v>
      </c>
      <c r="O203" s="99">
        <v>2.1830927857354698</v>
      </c>
      <c r="P203" s="99">
        <v>3.95807559902814</v>
      </c>
      <c r="Q203" s="99">
        <v>1.9191329976550799</v>
      </c>
      <c r="R203" s="99">
        <v>1.18559878704141</v>
      </c>
      <c r="S203" s="99">
        <v>0.48019912305170498</v>
      </c>
    </row>
    <row r="204" spans="1:19">
      <c r="A204" s="12" t="s">
        <v>4249</v>
      </c>
      <c r="C204" s="12" t="s">
        <v>4262</v>
      </c>
      <c r="D204" s="12" t="s">
        <v>4262</v>
      </c>
      <c r="E204" s="99">
        <v>34.189078423184398</v>
      </c>
      <c r="F204" s="99">
        <v>21886.671298910001</v>
      </c>
      <c r="G204" s="99">
        <v>26.505284773883702</v>
      </c>
      <c r="H204" s="99">
        <v>18.662732588786199</v>
      </c>
      <c r="I204" s="99">
        <v>49.968690766888002</v>
      </c>
      <c r="J204" s="99">
        <v>33.728286444965804</v>
      </c>
      <c r="K204" s="99">
        <v>7.7052528847664004</v>
      </c>
      <c r="L204" s="99">
        <v>2.8290934993723602</v>
      </c>
      <c r="M204" s="99">
        <v>7.06467069008694</v>
      </c>
      <c r="N204" s="99">
        <v>5.9453563604315898</v>
      </c>
      <c r="O204" s="99">
        <v>2.3613118954225998</v>
      </c>
      <c r="P204" s="99">
        <v>4.53378899588248</v>
      </c>
      <c r="Q204" s="99">
        <v>2.3277536021704299</v>
      </c>
      <c r="R204" s="99">
        <v>1.4447906364502501</v>
      </c>
      <c r="S204" s="99">
        <v>0.59980590714147197</v>
      </c>
    </row>
    <row r="205" spans="1:19">
      <c r="A205" s="12" t="s">
        <v>4246</v>
      </c>
      <c r="C205" s="12" t="s">
        <v>4262</v>
      </c>
      <c r="D205" s="12" t="s">
        <v>4262</v>
      </c>
      <c r="E205" s="99">
        <v>30.575497679588398</v>
      </c>
      <c r="F205" s="99">
        <v>18575.9893191503</v>
      </c>
      <c r="G205" s="99">
        <v>21.310101331148999</v>
      </c>
      <c r="H205" s="99">
        <v>15.3309898505322</v>
      </c>
      <c r="I205" s="99">
        <v>41.255838045136599</v>
      </c>
      <c r="J205" s="99">
        <v>28.935904457575699</v>
      </c>
      <c r="K205" s="99">
        <v>5.99317977107519</v>
      </c>
      <c r="L205" s="99">
        <v>2.0360023805823499</v>
      </c>
      <c r="M205" s="99">
        <v>5.9882342637188799</v>
      </c>
      <c r="N205" s="99">
        <v>4.7118504124839298</v>
      </c>
      <c r="O205" s="99">
        <v>1.97365201191705</v>
      </c>
      <c r="P205" s="99">
        <v>3.73447806714554</v>
      </c>
      <c r="Q205" s="99">
        <v>1.9892511249762199</v>
      </c>
      <c r="R205" s="99">
        <v>1.11063754061497</v>
      </c>
      <c r="S205" s="99">
        <v>0.50644247608561499</v>
      </c>
    </row>
    <row r="206" spans="1:19">
      <c r="A206" s="12" t="s">
        <v>4247</v>
      </c>
      <c r="C206" s="12" t="s">
        <v>4262</v>
      </c>
      <c r="D206" s="12" t="s">
        <v>4262</v>
      </c>
      <c r="E206" s="99">
        <v>33.029799259171199</v>
      </c>
      <c r="F206" s="99">
        <v>18997.8295357442</v>
      </c>
      <c r="G206" s="99">
        <v>23.783734425067301</v>
      </c>
      <c r="H206" s="99">
        <v>14.782621932773299</v>
      </c>
      <c r="I206" s="99">
        <v>41.052312159157204</v>
      </c>
      <c r="J206" s="99">
        <v>28.180346378046401</v>
      </c>
      <c r="K206" s="99">
        <v>6.6495789302113497</v>
      </c>
      <c r="L206" s="99">
        <v>2.4610367437197902</v>
      </c>
      <c r="M206" s="99">
        <v>6.0246422895413101</v>
      </c>
      <c r="N206" s="99">
        <v>5.50617904580103</v>
      </c>
      <c r="O206" s="99">
        <v>2.1528411591574801</v>
      </c>
      <c r="P206" s="99">
        <v>4.1998741962895201</v>
      </c>
      <c r="Q206" s="99">
        <v>2.00453841586799</v>
      </c>
      <c r="R206" s="99">
        <v>1.3263988601105401</v>
      </c>
      <c r="S206" s="99">
        <v>0.51438929964043001</v>
      </c>
    </row>
    <row r="207" spans="1:19">
      <c r="A207" s="12" t="s">
        <v>4248</v>
      </c>
      <c r="C207" s="12" t="s">
        <v>4262</v>
      </c>
      <c r="D207" s="12" t="s">
        <v>4262</v>
      </c>
      <c r="E207" s="99">
        <v>35.826805021907397</v>
      </c>
      <c r="F207" s="99">
        <v>21407.499525602601</v>
      </c>
      <c r="G207" s="99">
        <v>25.391523530301299</v>
      </c>
      <c r="H207" s="99">
        <v>18.219354745897199</v>
      </c>
      <c r="I207" s="99">
        <v>46.1849637783072</v>
      </c>
      <c r="J207" s="99">
        <v>31.346919584935801</v>
      </c>
      <c r="K207" s="99">
        <v>7.2461548400425597</v>
      </c>
      <c r="L207" s="99">
        <v>2.5707080403089999</v>
      </c>
      <c r="M207" s="99">
        <v>7.5453819957211596</v>
      </c>
      <c r="N207" s="99">
        <v>5.6456827834625196</v>
      </c>
      <c r="O207" s="99">
        <v>2.1127668252383298</v>
      </c>
      <c r="P207" s="99">
        <v>3.9600914709190702</v>
      </c>
      <c r="Q207" s="99">
        <v>2.1583922764163899</v>
      </c>
      <c r="R207" s="99">
        <v>1.4136080935401001</v>
      </c>
      <c r="S207" s="99">
        <v>0.516330289820083</v>
      </c>
    </row>
    <row r="208" spans="1:19">
      <c r="A208" s="12" t="s">
        <v>4249</v>
      </c>
      <c r="C208" s="12" t="s">
        <v>4262</v>
      </c>
      <c r="D208" s="12" t="s">
        <v>4262</v>
      </c>
      <c r="E208" s="99">
        <v>34.085960867249703</v>
      </c>
      <c r="F208" s="99">
        <v>20989.323036032001</v>
      </c>
      <c r="G208" s="99">
        <v>24.897374963662799</v>
      </c>
      <c r="H208" s="99">
        <v>15.4761973520962</v>
      </c>
      <c r="I208" s="99">
        <v>44.292409226531397</v>
      </c>
      <c r="J208" s="99">
        <v>31.815458522927401</v>
      </c>
      <c r="K208" s="99">
        <v>6.6769464456210796</v>
      </c>
      <c r="L208" s="99">
        <v>2.3583537597569499</v>
      </c>
      <c r="M208" s="99">
        <v>5.91419452892801</v>
      </c>
      <c r="N208" s="99">
        <v>5.2080922942358496</v>
      </c>
      <c r="O208" s="99">
        <v>2.0156590498811</v>
      </c>
      <c r="P208" s="99">
        <v>4.1399526726765297</v>
      </c>
      <c r="Q208" s="99">
        <v>2.2632747591547902</v>
      </c>
      <c r="R208" s="99">
        <v>1.2642383594628499</v>
      </c>
      <c r="S208" s="99">
        <v>0.53103740452501502</v>
      </c>
    </row>
    <row r="209" spans="1:19">
      <c r="A209" s="12" t="s">
        <v>4246</v>
      </c>
      <c r="C209" s="12" t="s">
        <v>4262</v>
      </c>
      <c r="D209" s="12" t="s">
        <v>4262</v>
      </c>
      <c r="E209" s="99">
        <v>30.397881741798599</v>
      </c>
      <c r="F209" s="99">
        <v>20504.7012384429</v>
      </c>
      <c r="G209" s="99">
        <v>25.5924786506827</v>
      </c>
      <c r="H209" s="99">
        <v>15.1506404101647</v>
      </c>
      <c r="I209" s="99">
        <v>45.094539671371798</v>
      </c>
      <c r="J209" s="99">
        <v>30.9704229285739</v>
      </c>
      <c r="K209" s="99">
        <v>6.4056236596078602</v>
      </c>
      <c r="L209" s="99">
        <v>2.4116425078036099</v>
      </c>
      <c r="M209" s="99">
        <v>6.3669563184846201</v>
      </c>
      <c r="N209" s="99">
        <v>4.4133025277162101</v>
      </c>
      <c r="O209" s="99">
        <v>1.93889851814502</v>
      </c>
      <c r="P209" s="99">
        <v>4.0311238858468998</v>
      </c>
      <c r="Q209" s="99">
        <v>2.24091360641849</v>
      </c>
      <c r="R209" s="99">
        <v>1.2026619403032399</v>
      </c>
      <c r="S209" s="99">
        <v>0.52696084975530699</v>
      </c>
    </row>
    <row r="210" spans="1:19">
      <c r="A210" s="12" t="s">
        <v>4247</v>
      </c>
      <c r="C210" s="12" t="s">
        <v>4262</v>
      </c>
      <c r="D210" s="12" t="s">
        <v>4262</v>
      </c>
      <c r="E210" s="99">
        <v>34.8886814236552</v>
      </c>
      <c r="F210" s="99">
        <v>21812.029930917401</v>
      </c>
      <c r="G210" s="99">
        <v>25.8323599306981</v>
      </c>
      <c r="H210" s="99">
        <v>16.662595239487601</v>
      </c>
      <c r="I210" s="99">
        <v>43.510853796841097</v>
      </c>
      <c r="J210" s="99">
        <v>31.6312575661645</v>
      </c>
      <c r="K210" s="99">
        <v>7.3224620592285898</v>
      </c>
      <c r="L210" s="99">
        <v>2.34829369813363</v>
      </c>
      <c r="M210" s="99">
        <v>6.2939550637523602</v>
      </c>
      <c r="N210" s="99">
        <v>5.6534420799532699</v>
      </c>
      <c r="O210" s="99">
        <v>2.1705103211308101</v>
      </c>
      <c r="P210" s="99">
        <v>4.4364088737930398</v>
      </c>
      <c r="Q210" s="99">
        <v>2.2423103879972199</v>
      </c>
      <c r="R210" s="99">
        <v>1.2719368165590099</v>
      </c>
      <c r="S210" s="99">
        <v>0.52137603444855296</v>
      </c>
    </row>
    <row r="211" spans="1:19">
      <c r="A211" s="12" t="s">
        <v>4248</v>
      </c>
      <c r="C211" s="12" t="s">
        <v>4262</v>
      </c>
      <c r="D211" s="12" t="s">
        <v>4262</v>
      </c>
      <c r="E211" s="99">
        <v>34.277593519873001</v>
      </c>
      <c r="F211" s="99">
        <v>20471.854714341702</v>
      </c>
      <c r="G211" s="99">
        <v>22.7783325040105</v>
      </c>
      <c r="H211" s="99">
        <v>15.058323584125199</v>
      </c>
      <c r="I211" s="99">
        <v>43.3872754578043</v>
      </c>
      <c r="J211" s="99">
        <v>29.2852281511983</v>
      </c>
      <c r="K211" s="99">
        <v>6.2346885653567599</v>
      </c>
      <c r="L211" s="99">
        <v>2.1278045082627899</v>
      </c>
      <c r="M211" s="99">
        <v>6.4879558836300504</v>
      </c>
      <c r="N211" s="99">
        <v>5.5393857083026701</v>
      </c>
      <c r="O211" s="99">
        <v>2.2518360624041902</v>
      </c>
      <c r="P211" s="99">
        <v>4.7137429738983103</v>
      </c>
      <c r="Q211" s="99">
        <v>1.9532733505417701</v>
      </c>
      <c r="R211" s="99">
        <v>1.2127123212950299</v>
      </c>
      <c r="S211" s="99">
        <v>0.49010011916185903</v>
      </c>
    </row>
    <row r="212" spans="1:19">
      <c r="A212" s="12" t="s">
        <v>4249</v>
      </c>
      <c r="C212" s="12" t="s">
        <v>4262</v>
      </c>
      <c r="D212" s="12" t="s">
        <v>4262</v>
      </c>
      <c r="E212" s="99">
        <v>29.806785341498099</v>
      </c>
      <c r="F212" s="99">
        <v>18153.205261514999</v>
      </c>
      <c r="G212" s="99">
        <v>22.263450156909201</v>
      </c>
      <c r="H212" s="99">
        <v>15.046839865316599</v>
      </c>
      <c r="I212" s="99">
        <v>38.726991069111499</v>
      </c>
      <c r="J212" s="99">
        <v>27.074160947392102</v>
      </c>
      <c r="K212" s="99">
        <v>5.8830005716358498</v>
      </c>
      <c r="L212" s="99">
        <v>1.99790625227303</v>
      </c>
      <c r="M212" s="99">
        <v>5.4913800082942199</v>
      </c>
      <c r="N212" s="99">
        <v>4.9114580182195002</v>
      </c>
      <c r="O212" s="99">
        <v>2.04190551207205</v>
      </c>
      <c r="P212" s="99">
        <v>3.8515400840625</v>
      </c>
      <c r="Q212" s="99">
        <v>1.78012667504135</v>
      </c>
      <c r="R212" s="99">
        <v>1.14531688165901</v>
      </c>
      <c r="S212" s="99">
        <v>0.46357497170314399</v>
      </c>
    </row>
    <row r="213" spans="1:19">
      <c r="A213" s="12" t="s">
        <v>4246</v>
      </c>
      <c r="C213" s="12" t="s">
        <v>4262</v>
      </c>
      <c r="D213" s="12" t="s">
        <v>4262</v>
      </c>
      <c r="E213" s="99">
        <v>37.9791701751179</v>
      </c>
      <c r="F213" s="99">
        <v>23467.640464599299</v>
      </c>
      <c r="G213" s="99">
        <v>26.837656631996602</v>
      </c>
      <c r="H213" s="99">
        <v>18.271988738330499</v>
      </c>
      <c r="I213" s="99">
        <v>50.096458091785699</v>
      </c>
      <c r="J213" s="99">
        <v>33.727834923773798</v>
      </c>
      <c r="K213" s="99">
        <v>6.9597364395691397</v>
      </c>
      <c r="L213" s="99">
        <v>2.6112905608843899</v>
      </c>
      <c r="M213" s="99">
        <v>7.0904397585869097</v>
      </c>
      <c r="N213" s="99">
        <v>5.7163029493059403</v>
      </c>
      <c r="O213" s="99">
        <v>2.3492483406443498</v>
      </c>
      <c r="P213" s="99">
        <v>4.7667341750162704</v>
      </c>
      <c r="Q213" s="99">
        <v>2.4630273405718599</v>
      </c>
      <c r="R213" s="99">
        <v>1.4589486880818101</v>
      </c>
      <c r="S213" s="99">
        <v>0.62773121876594495</v>
      </c>
    </row>
    <row r="214" spans="1:19">
      <c r="A214" s="12" t="s">
        <v>4247</v>
      </c>
      <c r="C214" s="12" t="s">
        <v>4262</v>
      </c>
      <c r="D214" s="12" t="s">
        <v>4262</v>
      </c>
      <c r="E214" s="99">
        <v>32.7297374289098</v>
      </c>
      <c r="F214" s="99">
        <v>19656.8248290187</v>
      </c>
      <c r="G214" s="99">
        <v>22.955738646960501</v>
      </c>
      <c r="H214" s="99">
        <v>14.944549887921101</v>
      </c>
      <c r="I214" s="99">
        <v>40.9302539567284</v>
      </c>
      <c r="J214" s="99">
        <v>26.7587950604164</v>
      </c>
      <c r="K214" s="99">
        <v>6.3463297708114101</v>
      </c>
      <c r="L214" s="99">
        <v>2.08214990128493</v>
      </c>
      <c r="M214" s="99">
        <v>5.9287095955856302</v>
      </c>
      <c r="N214" s="99">
        <v>5.4324760667373502</v>
      </c>
      <c r="O214" s="99">
        <v>1.9287306128200801</v>
      </c>
      <c r="P214" s="99">
        <v>4.39810595816403</v>
      </c>
      <c r="Q214" s="99">
        <v>1.9821913780362701</v>
      </c>
      <c r="R214" s="99">
        <v>1.1868435017313701</v>
      </c>
      <c r="S214" s="99">
        <v>0.469177008429217</v>
      </c>
    </row>
    <row r="215" spans="1:19">
      <c r="A215" s="12" t="s">
        <v>4248</v>
      </c>
      <c r="C215" s="12" t="s">
        <v>4262</v>
      </c>
      <c r="D215" s="12" t="s">
        <v>4262</v>
      </c>
      <c r="E215" s="99">
        <v>29.424030449192198</v>
      </c>
      <c r="F215" s="99">
        <v>18020.864887568699</v>
      </c>
      <c r="G215" s="99">
        <v>21.337027788595499</v>
      </c>
      <c r="H215" s="99">
        <v>16.714205597433502</v>
      </c>
      <c r="I215" s="99">
        <v>39.027991163911999</v>
      </c>
      <c r="J215" s="99">
        <v>28.9122568289479</v>
      </c>
      <c r="K215" s="99">
        <v>6.3290307379968498</v>
      </c>
      <c r="L215" s="99">
        <v>2.1601249574659702</v>
      </c>
      <c r="M215" s="99">
        <v>6.0485530909332796</v>
      </c>
      <c r="N215" s="99">
        <v>5.3866472841542903</v>
      </c>
      <c r="O215" s="99">
        <v>2.1298826696918001</v>
      </c>
      <c r="P215" s="99">
        <v>4.26207636062811</v>
      </c>
      <c r="Q215" s="99">
        <v>1.8415061607929299</v>
      </c>
      <c r="R215" s="99">
        <v>1.17308993921897</v>
      </c>
      <c r="S215" s="99">
        <v>0.48792466141707402</v>
      </c>
    </row>
    <row r="216" spans="1:19">
      <c r="A216" s="12" t="s">
        <v>4249</v>
      </c>
      <c r="C216" s="12" t="s">
        <v>4262</v>
      </c>
      <c r="D216" s="12" t="s">
        <v>4262</v>
      </c>
      <c r="E216" s="99">
        <v>35.018228700319398</v>
      </c>
      <c r="F216" s="99">
        <v>20944.986037802399</v>
      </c>
      <c r="G216" s="99">
        <v>25.4212320288112</v>
      </c>
      <c r="H216" s="99">
        <v>16.297602364133901</v>
      </c>
      <c r="I216" s="99">
        <v>45.425200004588099</v>
      </c>
      <c r="J216" s="99">
        <v>31.245513810616</v>
      </c>
      <c r="K216" s="99">
        <v>6.6208333446546703</v>
      </c>
      <c r="L216" s="99">
        <v>2.2818897216360399</v>
      </c>
      <c r="M216" s="99">
        <v>6.4844675882652503</v>
      </c>
      <c r="N216" s="99">
        <v>5.5706801238404102</v>
      </c>
      <c r="O216" s="99">
        <v>1.9441178525812199</v>
      </c>
      <c r="P216" s="99">
        <v>3.8869071302645999</v>
      </c>
      <c r="Q216" s="99">
        <v>2.16583630877179</v>
      </c>
      <c r="R216" s="99">
        <v>1.27138875094127</v>
      </c>
      <c r="S216" s="99">
        <v>0.54618491466349295</v>
      </c>
    </row>
    <row r="217" spans="1:19">
      <c r="A217" s="12" t="s">
        <v>4246</v>
      </c>
      <c r="C217" s="12" t="s">
        <v>4262</v>
      </c>
      <c r="D217" s="12" t="s">
        <v>4262</v>
      </c>
      <c r="E217" s="99">
        <v>29.340483347463799</v>
      </c>
      <c r="F217" s="99">
        <v>18331.8009876734</v>
      </c>
      <c r="G217" s="99">
        <v>20.985976894856901</v>
      </c>
      <c r="H217" s="99">
        <v>15.0060558830401</v>
      </c>
      <c r="I217" s="99">
        <v>39.390259352148902</v>
      </c>
      <c r="J217" s="99">
        <v>27.018506927143601</v>
      </c>
      <c r="K217" s="99">
        <v>5.3262828061552803</v>
      </c>
      <c r="L217" s="99">
        <v>2.0690069211314301</v>
      </c>
      <c r="M217" s="99">
        <v>5.3061288909889504</v>
      </c>
      <c r="N217" s="99">
        <v>4.7187429963563696</v>
      </c>
      <c r="O217" s="99">
        <v>2.0107946525769398</v>
      </c>
      <c r="P217" s="99">
        <v>3.97258648015909</v>
      </c>
      <c r="Q217" s="99">
        <v>1.85873388167957</v>
      </c>
      <c r="R217" s="99">
        <v>1.09483523926616</v>
      </c>
      <c r="S217" s="99">
        <v>0.47413294313167598</v>
      </c>
    </row>
    <row r="218" spans="1:19">
      <c r="A218" s="12" t="s">
        <v>4247</v>
      </c>
      <c r="C218" s="12" t="s">
        <v>4262</v>
      </c>
      <c r="D218" s="12" t="s">
        <v>4262</v>
      </c>
      <c r="E218" s="99">
        <v>36.207144459150001</v>
      </c>
      <c r="F218" s="99">
        <v>20643.219380888699</v>
      </c>
      <c r="G218" s="99">
        <v>23.164291709182098</v>
      </c>
      <c r="H218" s="99">
        <v>16.496960748257901</v>
      </c>
      <c r="I218" s="99">
        <v>40.669441167746299</v>
      </c>
      <c r="J218" s="99">
        <v>31.0066891392024</v>
      </c>
      <c r="K218" s="99">
        <v>6.4794856659439599</v>
      </c>
      <c r="L218" s="99">
        <v>2.4299003424664001</v>
      </c>
      <c r="M218" s="99">
        <v>7.7073461541297501</v>
      </c>
      <c r="N218" s="99">
        <v>5.4970323958711598</v>
      </c>
      <c r="O218" s="99">
        <v>2.15505795351929</v>
      </c>
      <c r="P218" s="99">
        <v>4.7443115155696596</v>
      </c>
      <c r="Q218" s="99">
        <v>2.1241705100911901</v>
      </c>
      <c r="R218" s="99">
        <v>1.2967886781126801</v>
      </c>
      <c r="S218" s="99">
        <v>0.57601693843428503</v>
      </c>
    </row>
    <row r="219" spans="1:19">
      <c r="A219" s="12" t="s">
        <v>4248</v>
      </c>
      <c r="C219" s="12" t="s">
        <v>4262</v>
      </c>
      <c r="D219" s="12" t="s">
        <v>4262</v>
      </c>
      <c r="E219" s="99">
        <v>38.804140843469597</v>
      </c>
      <c r="F219" s="99">
        <v>22314.737017330499</v>
      </c>
      <c r="G219" s="99">
        <v>25.931844765093</v>
      </c>
      <c r="H219" s="99">
        <v>17.324315102014602</v>
      </c>
      <c r="I219" s="99">
        <v>47.306883131707302</v>
      </c>
      <c r="J219" s="99">
        <v>34.078464449991301</v>
      </c>
      <c r="K219" s="99">
        <v>7.3549856083778602</v>
      </c>
      <c r="L219" s="99">
        <v>2.6648285650280199</v>
      </c>
      <c r="M219" s="99">
        <v>7.7157954233545603</v>
      </c>
      <c r="N219" s="99">
        <v>6.0003123395798097</v>
      </c>
      <c r="O219" s="99">
        <v>2.51017328826932</v>
      </c>
      <c r="P219" s="99">
        <v>4.8340455822339496</v>
      </c>
      <c r="Q219" s="99">
        <v>2.27320402071576</v>
      </c>
      <c r="R219" s="99">
        <v>1.4183114599195601</v>
      </c>
      <c r="S219" s="99">
        <v>0.57022359179416504</v>
      </c>
    </row>
    <row r="220" spans="1:19">
      <c r="A220" s="12" t="s">
        <v>4249</v>
      </c>
      <c r="C220" s="12" t="s">
        <v>4262</v>
      </c>
      <c r="D220" s="12" t="s">
        <v>4262</v>
      </c>
      <c r="E220" s="99">
        <v>32.290461386770502</v>
      </c>
      <c r="F220" s="99">
        <v>21048.371645243598</v>
      </c>
      <c r="G220" s="99">
        <v>25.2286108913924</v>
      </c>
      <c r="H220" s="99">
        <v>17.064515674027</v>
      </c>
      <c r="I220" s="99">
        <v>43.261848287702001</v>
      </c>
      <c r="J220" s="99">
        <v>31.620237345893202</v>
      </c>
      <c r="K220" s="99">
        <v>6.6800252018224597</v>
      </c>
      <c r="L220" s="99">
        <v>2.4624639181986798</v>
      </c>
      <c r="M220" s="99">
        <v>6.5472649339142102</v>
      </c>
      <c r="N220" s="99">
        <v>5.1148041014929202</v>
      </c>
      <c r="O220" s="99">
        <v>2.2017944905915199</v>
      </c>
      <c r="P220" s="99">
        <v>4.3897320886193203</v>
      </c>
      <c r="Q220" s="99">
        <v>2.2933724378744702</v>
      </c>
      <c r="R220" s="99">
        <v>1.2936383693433899</v>
      </c>
      <c r="S220" s="99">
        <v>0.54325739496108605</v>
      </c>
    </row>
    <row r="221" spans="1:19">
      <c r="A221" s="12" t="s">
        <v>4246</v>
      </c>
      <c r="C221" s="12" t="s">
        <v>4262</v>
      </c>
      <c r="D221" s="12" t="s">
        <v>4262</v>
      </c>
      <c r="E221" s="99">
        <v>31.5721271496807</v>
      </c>
      <c r="F221" s="99">
        <v>19523.302472517</v>
      </c>
      <c r="G221" s="99">
        <v>21.885223871430899</v>
      </c>
      <c r="H221" s="99">
        <v>13.847119343435301</v>
      </c>
      <c r="I221" s="99">
        <v>36.400189611616902</v>
      </c>
      <c r="J221" s="99">
        <v>26.0642283960225</v>
      </c>
      <c r="K221" s="99">
        <v>5.7435077594890798</v>
      </c>
      <c r="L221" s="99">
        <v>2.0824408985659901</v>
      </c>
      <c r="M221" s="99">
        <v>5.8747171810251899</v>
      </c>
      <c r="N221" s="99">
        <v>4.7895393769735302</v>
      </c>
      <c r="O221" s="99">
        <v>1.7163379174165101</v>
      </c>
      <c r="P221" s="99">
        <v>3.9860771147913798</v>
      </c>
      <c r="Q221" s="99">
        <v>1.8992377429682701</v>
      </c>
      <c r="R221" s="99">
        <v>1.1111024843709001</v>
      </c>
      <c r="S221" s="99">
        <v>0.46377056696809299</v>
      </c>
    </row>
    <row r="222" spans="1:19">
      <c r="A222" s="12" t="s">
        <v>4247</v>
      </c>
      <c r="C222" s="12" t="s">
        <v>4262</v>
      </c>
      <c r="D222" s="12" t="s">
        <v>4262</v>
      </c>
      <c r="E222" s="99">
        <v>33.441267184660603</v>
      </c>
      <c r="F222" s="99">
        <v>20513.616081231499</v>
      </c>
      <c r="G222" s="99">
        <v>23.6742557403281</v>
      </c>
      <c r="H222" s="99">
        <v>15.8427834563592</v>
      </c>
      <c r="I222" s="99">
        <v>42.718647644809202</v>
      </c>
      <c r="J222" s="99">
        <v>29.345341837641801</v>
      </c>
      <c r="K222" s="99">
        <v>6.2598095516526202</v>
      </c>
      <c r="L222" s="99">
        <v>2.3022577361417298</v>
      </c>
      <c r="M222" s="99">
        <v>6.2155797515892699</v>
      </c>
      <c r="N222" s="99">
        <v>5.2357901684556101</v>
      </c>
      <c r="O222" s="99">
        <v>2.1260791900687201</v>
      </c>
      <c r="P222" s="99">
        <v>4.2636751938200304</v>
      </c>
      <c r="Q222" s="99">
        <v>1.96619619170495</v>
      </c>
      <c r="R222" s="99">
        <v>1.2177098597143301</v>
      </c>
      <c r="S222" s="99">
        <v>0.51145056735845895</v>
      </c>
    </row>
    <row r="223" spans="1:19">
      <c r="A223" s="12" t="s">
        <v>4248</v>
      </c>
      <c r="C223" s="12" t="s">
        <v>4262</v>
      </c>
      <c r="D223" s="12" t="s">
        <v>4262</v>
      </c>
      <c r="E223" s="99">
        <v>32.266627491413402</v>
      </c>
      <c r="F223" s="99">
        <v>19409.692450759001</v>
      </c>
      <c r="G223" s="99">
        <v>25.461983376299699</v>
      </c>
      <c r="H223" s="99">
        <v>15.587366880667</v>
      </c>
      <c r="I223" s="99">
        <v>40.5006976279426</v>
      </c>
      <c r="J223" s="99">
        <v>28.8524049651061</v>
      </c>
      <c r="K223" s="99">
        <v>6.5191402987392797</v>
      </c>
      <c r="L223" s="99">
        <v>2.3808378464862199</v>
      </c>
      <c r="M223" s="99">
        <v>6.40673890349583</v>
      </c>
      <c r="N223" s="99">
        <v>5.7157939727577798</v>
      </c>
      <c r="O223" s="99">
        <v>2.0140369052841698</v>
      </c>
      <c r="P223" s="99">
        <v>3.9156310625216202</v>
      </c>
      <c r="Q223" s="99">
        <v>2.0156321777314301</v>
      </c>
      <c r="R223" s="99">
        <v>1.18700805259664</v>
      </c>
      <c r="S223" s="99">
        <v>0.53539422265883096</v>
      </c>
    </row>
    <row r="224" spans="1:19">
      <c r="A224" s="12" t="s">
        <v>4249</v>
      </c>
      <c r="C224" s="12" t="s">
        <v>4262</v>
      </c>
      <c r="D224" s="12" t="s">
        <v>4262</v>
      </c>
      <c r="E224" s="99">
        <v>29.200221978407399</v>
      </c>
      <c r="F224" s="99">
        <v>17659.856456423298</v>
      </c>
      <c r="G224" s="99">
        <v>19.745578748867501</v>
      </c>
      <c r="H224" s="99">
        <v>13.6790291451429</v>
      </c>
      <c r="I224" s="99">
        <v>35.346514349982598</v>
      </c>
      <c r="J224" s="99">
        <v>24.777145896262098</v>
      </c>
      <c r="K224" s="99">
        <v>5.7383328921275298</v>
      </c>
      <c r="L224" s="99">
        <v>1.8332987056444101</v>
      </c>
      <c r="M224" s="99">
        <v>5.4026572968033202</v>
      </c>
      <c r="N224" s="99">
        <v>4.5714338149171603</v>
      </c>
      <c r="O224" s="99">
        <v>1.8308761337606101</v>
      </c>
      <c r="P224" s="99">
        <v>3.6987661149030999</v>
      </c>
      <c r="Q224" s="99">
        <v>1.7524752076678201</v>
      </c>
      <c r="R224" s="99">
        <v>1.0651263872443799</v>
      </c>
      <c r="S224" s="99">
        <v>0.41582689505717801</v>
      </c>
    </row>
    <row r="225" spans="1:19">
      <c r="A225" s="12" t="s">
        <v>4246</v>
      </c>
      <c r="C225" s="12" t="s">
        <v>4262</v>
      </c>
      <c r="D225" s="12" t="s">
        <v>4262</v>
      </c>
      <c r="E225" s="99">
        <v>30.628971608357801</v>
      </c>
      <c r="F225" s="99">
        <v>18170.999256887098</v>
      </c>
      <c r="G225" s="99">
        <v>20.654437302854301</v>
      </c>
      <c r="H225" s="99">
        <v>13.9380781752419</v>
      </c>
      <c r="I225" s="99">
        <v>37.741717198868798</v>
      </c>
      <c r="J225" s="99">
        <v>27.419869286732499</v>
      </c>
      <c r="K225" s="99">
        <v>5.8815254148840896</v>
      </c>
      <c r="L225" s="99">
        <v>2.0152406835206098</v>
      </c>
      <c r="M225" s="99">
        <v>5.4454378295766599</v>
      </c>
      <c r="N225" s="99">
        <v>4.9971679886888198</v>
      </c>
      <c r="O225" s="99">
        <v>2.1340755620146101</v>
      </c>
      <c r="P225" s="99">
        <v>3.8724354420839502</v>
      </c>
      <c r="Q225" s="99">
        <v>1.91710762951136</v>
      </c>
      <c r="R225" s="99">
        <v>1.0808192281146201</v>
      </c>
      <c r="S225" s="99">
        <v>0.45734332618211698</v>
      </c>
    </row>
    <row r="226" spans="1:19">
      <c r="A226" s="12" t="s">
        <v>4247</v>
      </c>
      <c r="C226" s="12" t="s">
        <v>4262</v>
      </c>
      <c r="D226" s="12" t="s">
        <v>4262</v>
      </c>
      <c r="E226" s="99">
        <v>30.881396218106001</v>
      </c>
      <c r="F226" s="99">
        <v>18590.797315270898</v>
      </c>
      <c r="G226" s="99">
        <v>24.086629670762498</v>
      </c>
      <c r="H226" s="99">
        <v>16.5837060297847</v>
      </c>
      <c r="I226" s="99">
        <v>38.782287027560002</v>
      </c>
      <c r="J226" s="99">
        <v>28.879997330496401</v>
      </c>
      <c r="K226" s="99">
        <v>6.6849590443525599</v>
      </c>
      <c r="L226" s="99">
        <v>2.26381555462928</v>
      </c>
      <c r="M226" s="99">
        <v>6.3846341513841596</v>
      </c>
      <c r="N226" s="99">
        <v>5.1301129434163801</v>
      </c>
      <c r="O226" s="99">
        <v>2.0821708015170102</v>
      </c>
      <c r="P226" s="99">
        <v>4.1565958510431003</v>
      </c>
      <c r="Q226" s="99">
        <v>1.9450742133763099</v>
      </c>
      <c r="R226" s="99">
        <v>1.1872621247806701</v>
      </c>
      <c r="S226" s="99">
        <v>0.50832879182077295</v>
      </c>
    </row>
    <row r="227" spans="1:19">
      <c r="A227" s="12" t="s">
        <v>4248</v>
      </c>
      <c r="C227" s="12" t="s">
        <v>4262</v>
      </c>
      <c r="D227" s="12" t="s">
        <v>4262</v>
      </c>
      <c r="E227" s="99">
        <v>34.155460652528397</v>
      </c>
      <c r="F227" s="99">
        <v>20446.346363785298</v>
      </c>
      <c r="G227" s="99">
        <v>26.310570154467602</v>
      </c>
      <c r="H227" s="99">
        <v>17.479573088636801</v>
      </c>
      <c r="I227" s="99">
        <v>45.297263993654902</v>
      </c>
      <c r="J227" s="99">
        <v>30.5605791223973</v>
      </c>
      <c r="K227" s="99">
        <v>6.8535536293112198</v>
      </c>
      <c r="L227" s="99">
        <v>2.3701137382432802</v>
      </c>
      <c r="M227" s="99">
        <v>6.7214723198840796</v>
      </c>
      <c r="N227" s="99">
        <v>5.4403067164661101</v>
      </c>
      <c r="O227" s="99">
        <v>2.3244610412896498</v>
      </c>
      <c r="P227" s="99">
        <v>4.5099494616834201</v>
      </c>
      <c r="Q227" s="99">
        <v>2.0621052184813902</v>
      </c>
      <c r="R227" s="99">
        <v>1.25148254745444</v>
      </c>
      <c r="S227" s="99">
        <v>0.50677876520991605</v>
      </c>
    </row>
    <row r="228" spans="1:19">
      <c r="A228" s="12" t="s">
        <v>4249</v>
      </c>
      <c r="C228" s="12" t="s">
        <v>4262</v>
      </c>
      <c r="D228" s="12" t="s">
        <v>4262</v>
      </c>
      <c r="E228" s="99">
        <v>37.245098889112199</v>
      </c>
      <c r="F228" s="99">
        <v>22546.299858117</v>
      </c>
      <c r="G228" s="99">
        <v>28.724888518470099</v>
      </c>
      <c r="H228" s="99">
        <v>16.157012734091499</v>
      </c>
      <c r="I228" s="99">
        <v>44.176873423926402</v>
      </c>
      <c r="J228" s="99">
        <v>33.406251413551097</v>
      </c>
      <c r="K228" s="99">
        <v>7.2490706084757504</v>
      </c>
      <c r="L228" s="99">
        <v>2.5990165400000298</v>
      </c>
      <c r="M228" s="99">
        <v>7.28362955669468</v>
      </c>
      <c r="N228" s="99">
        <v>5.8636156523115197</v>
      </c>
      <c r="O228" s="99">
        <v>2.2478694920971201</v>
      </c>
      <c r="P228" s="99">
        <v>4.5792121858740504</v>
      </c>
      <c r="Q228" s="99">
        <v>2.4344736335455499</v>
      </c>
      <c r="R228" s="99">
        <v>1.4486362706790801</v>
      </c>
      <c r="S228" s="99">
        <v>0.56913644388088502</v>
      </c>
    </row>
    <row r="229" spans="1:19">
      <c r="A229" s="12" t="s">
        <v>4246</v>
      </c>
      <c r="C229" s="12" t="s">
        <v>4262</v>
      </c>
      <c r="D229" s="12" t="s">
        <v>4262</v>
      </c>
      <c r="E229" s="99">
        <v>33.277185037944001</v>
      </c>
      <c r="F229" s="99">
        <v>21634.7307141417</v>
      </c>
      <c r="G229" s="99">
        <v>26.9325904209913</v>
      </c>
      <c r="H229" s="99">
        <v>16.203279459610599</v>
      </c>
      <c r="I229" s="99">
        <v>44.998392624180198</v>
      </c>
      <c r="J229" s="99">
        <v>33.034336863172001</v>
      </c>
      <c r="K229" s="99">
        <v>6.7441948053314098</v>
      </c>
      <c r="L229" s="99">
        <v>2.6341871891380801</v>
      </c>
      <c r="M229" s="99">
        <v>6.4547738178673102</v>
      </c>
      <c r="N229" s="99">
        <v>5.4128737487798997</v>
      </c>
      <c r="O229" s="99">
        <v>2.3941831048275901</v>
      </c>
      <c r="P229" s="99">
        <v>4.5125106896707203</v>
      </c>
      <c r="Q229" s="99">
        <v>2.1991793787354701</v>
      </c>
      <c r="R229" s="99">
        <v>1.2989996444763401</v>
      </c>
      <c r="S229" s="99">
        <v>0.55872964640927802</v>
      </c>
    </row>
    <row r="230" spans="1:19">
      <c r="A230" s="12" t="s">
        <v>4247</v>
      </c>
      <c r="C230" s="12" t="s">
        <v>4262</v>
      </c>
      <c r="D230" s="12" t="s">
        <v>4262</v>
      </c>
      <c r="E230" s="99">
        <v>30.7189018761181</v>
      </c>
      <c r="F230" s="99">
        <v>19050.4078325148</v>
      </c>
      <c r="G230" s="99">
        <v>21.811868246684298</v>
      </c>
      <c r="H230" s="99">
        <v>14.2131945092086</v>
      </c>
      <c r="I230" s="99">
        <v>40.303298943794601</v>
      </c>
      <c r="J230" s="99">
        <v>29.429774500070302</v>
      </c>
      <c r="K230" s="99">
        <v>6.4872921657402101</v>
      </c>
      <c r="L230" s="99">
        <v>2.3663916185357401</v>
      </c>
      <c r="M230" s="99">
        <v>6.7291579220409501</v>
      </c>
      <c r="N230" s="99">
        <v>4.7093756702693002</v>
      </c>
      <c r="O230" s="99">
        <v>1.9519341011175599</v>
      </c>
      <c r="P230" s="99">
        <v>3.9045778307710699</v>
      </c>
      <c r="Q230" s="99">
        <v>1.9119071698418999</v>
      </c>
      <c r="R230" s="99">
        <v>1.2373507547995</v>
      </c>
      <c r="S230" s="99">
        <v>0.49153086770273002</v>
      </c>
    </row>
    <row r="231" spans="1:19">
      <c r="A231" s="12" t="s">
        <v>4248</v>
      </c>
      <c r="C231" s="12" t="s">
        <v>4262</v>
      </c>
      <c r="D231" s="12" t="s">
        <v>4262</v>
      </c>
      <c r="E231" s="99">
        <v>34.223738833020299</v>
      </c>
      <c r="F231" s="99">
        <v>21245.616557696601</v>
      </c>
      <c r="G231" s="99">
        <v>26.532106751303299</v>
      </c>
      <c r="H231" s="99">
        <v>16.856519552979499</v>
      </c>
      <c r="I231" s="99">
        <v>43.085955263401502</v>
      </c>
      <c r="J231" s="99">
        <v>31.138055553598399</v>
      </c>
      <c r="K231" s="99">
        <v>6.9220652288990401</v>
      </c>
      <c r="L231" s="99">
        <v>2.47416353896533</v>
      </c>
      <c r="M231" s="99">
        <v>6.9240107173632301</v>
      </c>
      <c r="N231" s="99">
        <v>5.1648836313715103</v>
      </c>
      <c r="O231" s="99">
        <v>1.8581014331052901</v>
      </c>
      <c r="P231" s="99">
        <v>4.7924288257539702</v>
      </c>
      <c r="Q231" s="99">
        <v>2.2564087545684499</v>
      </c>
      <c r="R231" s="99">
        <v>1.3083906070165201</v>
      </c>
      <c r="S231" s="99">
        <v>0.52287374371469897</v>
      </c>
    </row>
    <row r="232" spans="1:19">
      <c r="A232" s="12" t="s">
        <v>4249</v>
      </c>
      <c r="C232" s="12" t="s">
        <v>4262</v>
      </c>
      <c r="D232" s="12" t="s">
        <v>4262</v>
      </c>
      <c r="E232" s="99">
        <v>33.443145965398003</v>
      </c>
      <c r="F232" s="99">
        <v>20004.872515923202</v>
      </c>
      <c r="G232" s="99">
        <v>19.9693615530459</v>
      </c>
      <c r="H232" s="99">
        <v>13.3557107301713</v>
      </c>
      <c r="I232" s="99">
        <v>42.894848742894098</v>
      </c>
      <c r="J232" s="99">
        <v>29.738217043923601</v>
      </c>
      <c r="K232" s="99">
        <v>6.0273151017960904</v>
      </c>
      <c r="L232" s="99">
        <v>2.4149643697514902</v>
      </c>
      <c r="M232" s="99">
        <v>6.4277552287841901</v>
      </c>
      <c r="N232" s="99">
        <v>4.8244208546198504</v>
      </c>
      <c r="O232" s="99">
        <v>2.07557977065788</v>
      </c>
      <c r="P232" s="99">
        <v>3.7952406678047601</v>
      </c>
      <c r="Q232" s="99">
        <v>1.9113006793110401</v>
      </c>
      <c r="R232" s="99">
        <v>1.2346737599242701</v>
      </c>
      <c r="S232" s="99">
        <v>0.49124692709683598</v>
      </c>
    </row>
    <row r="233" spans="1:19">
      <c r="A233" s="12" t="s">
        <v>4246</v>
      </c>
      <c r="C233" s="12" t="s">
        <v>4262</v>
      </c>
      <c r="D233" s="12" t="s">
        <v>4262</v>
      </c>
      <c r="E233" s="99">
        <v>31.5371404710591</v>
      </c>
      <c r="F233" s="99">
        <v>19263.2199841933</v>
      </c>
      <c r="G233" s="99">
        <v>21.966683088099799</v>
      </c>
      <c r="H233" s="99">
        <v>14.0933073712071</v>
      </c>
      <c r="I233" s="99">
        <v>38.911794721905103</v>
      </c>
      <c r="J233" s="99">
        <v>29.7042728411718</v>
      </c>
      <c r="K233" s="99">
        <v>5.7786069549975396</v>
      </c>
      <c r="L233" s="99">
        <v>1.9716135832850501</v>
      </c>
      <c r="M233" s="99">
        <v>5.83894692314992</v>
      </c>
      <c r="N233" s="99">
        <v>4.3341057162554497</v>
      </c>
      <c r="O233" s="99">
        <v>2.11256108066689</v>
      </c>
      <c r="P233" s="99">
        <v>3.8500612077664398</v>
      </c>
      <c r="Q233" s="99">
        <v>2.12096978856041</v>
      </c>
      <c r="R233" s="99">
        <v>1.1358061477372201</v>
      </c>
      <c r="S233" s="99">
        <v>0.48644845079125698</v>
      </c>
    </row>
    <row r="234" spans="1:19">
      <c r="A234" s="12" t="s">
        <v>4247</v>
      </c>
      <c r="C234" s="12" t="s">
        <v>4262</v>
      </c>
      <c r="D234" s="12" t="s">
        <v>4262</v>
      </c>
      <c r="E234" s="99">
        <v>30.571850964649901</v>
      </c>
      <c r="F234" s="99">
        <v>18585.7369939772</v>
      </c>
      <c r="G234" s="99">
        <v>20.2364117041672</v>
      </c>
      <c r="H234" s="99">
        <v>16.277457552305702</v>
      </c>
      <c r="I234" s="99">
        <v>40.5705483413319</v>
      </c>
      <c r="J234" s="99">
        <v>28.353728669608699</v>
      </c>
      <c r="K234" s="99">
        <v>5.8309157543338701</v>
      </c>
      <c r="L234" s="99">
        <v>2.0708576975246298</v>
      </c>
      <c r="M234" s="99">
        <v>5.23961540650365</v>
      </c>
      <c r="N234" s="99">
        <v>4.67809556644929</v>
      </c>
      <c r="O234" s="99">
        <v>1.98095299306642</v>
      </c>
      <c r="P234" s="99">
        <v>4.2265743071725597</v>
      </c>
      <c r="Q234" s="99">
        <v>1.94354312708323</v>
      </c>
      <c r="R234" s="99">
        <v>1.1678185317418499</v>
      </c>
      <c r="S234" s="99">
        <v>0.50406751269657901</v>
      </c>
    </row>
    <row r="235" spans="1:19">
      <c r="A235" s="12" t="s">
        <v>4248</v>
      </c>
      <c r="C235" s="12" t="s">
        <v>4262</v>
      </c>
      <c r="D235" s="12" t="s">
        <v>4262</v>
      </c>
      <c r="E235" s="99">
        <v>25.941192820334301</v>
      </c>
      <c r="F235" s="99">
        <v>16827.910872010401</v>
      </c>
      <c r="G235" s="99">
        <v>20.151670087053599</v>
      </c>
      <c r="H235" s="99">
        <v>12.063649324909999</v>
      </c>
      <c r="I235" s="99">
        <v>35.846285825030101</v>
      </c>
      <c r="J235" s="99">
        <v>23.902619208197599</v>
      </c>
      <c r="K235" s="99">
        <v>5.0694316599835103</v>
      </c>
      <c r="L235" s="99">
        <v>1.7718625782259501</v>
      </c>
      <c r="M235" s="99">
        <v>5.12900960252166</v>
      </c>
      <c r="N235" s="99">
        <v>4.08382640374401</v>
      </c>
      <c r="O235" s="99">
        <v>1.77253142609192</v>
      </c>
      <c r="P235" s="99">
        <v>3.3681060902192499</v>
      </c>
      <c r="Q235" s="99">
        <v>1.64914555877573</v>
      </c>
      <c r="R235" s="99">
        <v>0.97466050885595801</v>
      </c>
      <c r="S235" s="99">
        <v>0.41685991854050602</v>
      </c>
    </row>
    <row r="236" spans="1:19">
      <c r="A236" s="12" t="s">
        <v>4246</v>
      </c>
      <c r="C236" s="12" t="s">
        <v>4262</v>
      </c>
      <c r="D236" s="12" t="s">
        <v>4262</v>
      </c>
      <c r="E236" s="99">
        <v>26.766577684770599</v>
      </c>
      <c r="F236" s="99">
        <v>16965.209990675401</v>
      </c>
      <c r="G236" s="99">
        <v>18.456722921441099</v>
      </c>
      <c r="H236" s="99">
        <v>12.378850239839601</v>
      </c>
      <c r="I236" s="99">
        <v>36.950426749934998</v>
      </c>
      <c r="J236" s="99">
        <v>24.687067521119101</v>
      </c>
      <c r="K236" s="99">
        <v>5.3388351487523398</v>
      </c>
      <c r="L236" s="99">
        <v>2.0122120000195101</v>
      </c>
      <c r="M236" s="99">
        <v>4.9634540585356701</v>
      </c>
      <c r="N236" s="99">
        <v>4.3537084092807801</v>
      </c>
      <c r="O236" s="99">
        <v>1.9149849332341</v>
      </c>
      <c r="P236" s="99">
        <v>3.5371265563132899</v>
      </c>
      <c r="Q236" s="99">
        <v>1.85163978576525</v>
      </c>
      <c r="R236" s="99">
        <v>1.0213743548216201</v>
      </c>
      <c r="S236" s="99">
        <v>0.460169599531839</v>
      </c>
    </row>
    <row r="237" spans="1:19">
      <c r="A237" s="12" t="s">
        <v>4247</v>
      </c>
      <c r="C237" s="12" t="s">
        <v>4262</v>
      </c>
      <c r="D237" s="12" t="s">
        <v>4262</v>
      </c>
      <c r="E237" s="99">
        <v>32.709652319249699</v>
      </c>
      <c r="F237" s="99">
        <v>19214.170168625598</v>
      </c>
      <c r="G237" s="99">
        <v>22.7800713823497</v>
      </c>
      <c r="H237" s="99">
        <v>14.6636112625919</v>
      </c>
      <c r="I237" s="99">
        <v>40.060133270182398</v>
      </c>
      <c r="J237" s="99">
        <v>26.658631589718102</v>
      </c>
      <c r="K237" s="99">
        <v>6.02495841623728</v>
      </c>
      <c r="L237" s="99">
        <v>2.1188238859338502</v>
      </c>
      <c r="M237" s="99">
        <v>6.2111472788159103</v>
      </c>
      <c r="N237" s="99">
        <v>5.0544294845684998</v>
      </c>
      <c r="O237" s="99">
        <v>1.9946739522066399</v>
      </c>
      <c r="P237" s="99">
        <v>3.77518047871567</v>
      </c>
      <c r="Q237" s="99">
        <v>1.9863260577999799</v>
      </c>
      <c r="R237" s="99">
        <v>1.2254568217797699</v>
      </c>
      <c r="S237" s="99">
        <v>0.479073293201633</v>
      </c>
    </row>
    <row r="238" spans="1:19">
      <c r="A238" s="12" t="s">
        <v>4248</v>
      </c>
      <c r="C238" s="12" t="s">
        <v>4262</v>
      </c>
      <c r="D238" s="12" t="s">
        <v>4262</v>
      </c>
      <c r="E238" s="99">
        <v>36.818412374468402</v>
      </c>
      <c r="F238" s="99">
        <v>21977.301026800102</v>
      </c>
      <c r="G238" s="99">
        <v>25.444107093890899</v>
      </c>
      <c r="H238" s="99">
        <v>17.777827220798802</v>
      </c>
      <c r="I238" s="99">
        <v>46.4698673374129</v>
      </c>
      <c r="J238" s="99">
        <v>34.434304718406302</v>
      </c>
      <c r="K238" s="99">
        <v>6.8556669026319801</v>
      </c>
      <c r="L238" s="99">
        <v>2.6145005654276199</v>
      </c>
      <c r="M238" s="99">
        <v>7.2621350694776599</v>
      </c>
      <c r="N238" s="99">
        <v>5.6713620027477001</v>
      </c>
      <c r="O238" s="99">
        <v>2.2145472770635499</v>
      </c>
      <c r="P238" s="99">
        <v>5.3940693940994704</v>
      </c>
      <c r="Q238" s="99">
        <v>2.1899243509207298</v>
      </c>
      <c r="R238" s="99">
        <v>1.3318309805147499</v>
      </c>
      <c r="S238" s="99">
        <v>0.56740205938619503</v>
      </c>
    </row>
  </sheetData>
  <conditionalFormatting sqref="F4:F72">
    <cfRule type="cellIs" dxfId="0" priority="1" operator="greaterThan">
      <formula>50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02"/>
  <sheetViews>
    <sheetView zoomScaleNormal="100" workbookViewId="0">
      <pane xSplit="1" ySplit="5" topLeftCell="B51" activePane="bottomRight" state="frozen"/>
      <selection activeCell="A6" sqref="A6:XFD9"/>
      <selection pane="topRight" activeCell="A6" sqref="A6:XFD9"/>
      <selection pane="bottomLeft" activeCell="A6" sqref="A6:XFD9"/>
      <selection pane="bottomRight" activeCell="F604" sqref="F604"/>
    </sheetView>
  </sheetViews>
  <sheetFormatPr defaultColWidth="10.140625" defaultRowHeight="15"/>
  <cols>
    <col min="1" max="1" width="18.7109375" style="35" customWidth="1"/>
    <col min="2" max="2" width="12.140625" style="35" customWidth="1"/>
    <col min="3" max="3" width="7.42578125" style="35" customWidth="1"/>
    <col min="4" max="4" width="6.140625" style="35" customWidth="1"/>
    <col min="5" max="8" width="12.140625" style="35" bestFit="1" customWidth="1"/>
    <col min="9" max="9" width="23.7109375" style="35" customWidth="1"/>
    <col min="10" max="13" width="10.28515625" style="35" bestFit="1" customWidth="1"/>
    <col min="14" max="14" width="11.140625" style="35" customWidth="1"/>
    <col min="15" max="15" width="10" style="35" customWidth="1"/>
    <col min="16" max="16" width="6.28515625" style="35" customWidth="1"/>
    <col min="17" max="18" width="10.28515625" style="35" bestFit="1" customWidth="1"/>
    <col min="19" max="19" width="10.140625" style="35"/>
    <col min="20" max="21" width="10.28515625" style="35" bestFit="1" customWidth="1"/>
    <col min="22" max="22" width="10.140625" style="35"/>
    <col min="23" max="26" width="13.42578125" style="35" bestFit="1" customWidth="1"/>
    <col min="27" max="27" width="13.28515625" style="35" bestFit="1" customWidth="1"/>
    <col min="28" max="28" width="13.42578125" style="35" bestFit="1" customWidth="1"/>
    <col min="29" max="29" width="12.140625" style="35" bestFit="1" customWidth="1"/>
    <col min="30" max="30" width="11" style="35" bestFit="1" customWidth="1"/>
    <col min="31" max="31" width="12.140625" style="35" bestFit="1" customWidth="1"/>
    <col min="32" max="33" width="11" style="35" bestFit="1" customWidth="1"/>
    <col min="34" max="34" width="10.28515625" style="35" bestFit="1" customWidth="1"/>
    <col min="35" max="35" width="11" style="35" bestFit="1" customWidth="1"/>
    <col min="36" max="36" width="10.28515625" style="35" bestFit="1" customWidth="1"/>
    <col min="37" max="37" width="11" style="35" bestFit="1" customWidth="1"/>
    <col min="38" max="38" width="10.28515625" style="35" bestFit="1" customWidth="1"/>
    <col min="39" max="43" width="10.140625" style="35"/>
    <col min="44" max="44" width="15.140625" style="35" customWidth="1"/>
    <col min="45" max="16384" width="10.140625" style="35"/>
  </cols>
  <sheetData>
    <row r="1" spans="1:46" ht="16.5" thickBot="1">
      <c r="A1" s="64" t="s">
        <v>4433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46" ht="18.75">
      <c r="A2" s="40"/>
      <c r="E2" s="167" t="s">
        <v>2893</v>
      </c>
      <c r="F2" s="168"/>
      <c r="G2" s="168"/>
      <c r="H2" s="168"/>
      <c r="I2" s="168"/>
      <c r="J2" s="169" t="s">
        <v>2892</v>
      </c>
      <c r="K2" s="170"/>
      <c r="L2" s="170"/>
      <c r="M2" s="170"/>
      <c r="N2" s="170"/>
      <c r="O2" s="171"/>
      <c r="W2" s="176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8"/>
      <c r="AM2" s="43"/>
      <c r="AN2" s="135" t="s">
        <v>4265</v>
      </c>
      <c r="AO2" s="136" t="s">
        <v>4266</v>
      </c>
      <c r="AP2" s="136" t="s">
        <v>4267</v>
      </c>
      <c r="AQ2" s="136"/>
      <c r="AR2" s="136" t="s">
        <v>4268</v>
      </c>
      <c r="AS2" s="136" t="s">
        <v>4269</v>
      </c>
      <c r="AT2" s="137" t="s">
        <v>4270</v>
      </c>
    </row>
    <row r="3" spans="1:46" ht="15.75">
      <c r="B3" s="40" t="s">
        <v>2891</v>
      </c>
      <c r="C3" s="40" t="s">
        <v>2890</v>
      </c>
      <c r="D3" s="40"/>
      <c r="E3" s="40" t="s">
        <v>2889</v>
      </c>
      <c r="F3" s="40" t="s">
        <v>2887</v>
      </c>
      <c r="G3" s="40" t="s">
        <v>2888</v>
      </c>
      <c r="H3" s="40" t="s">
        <v>2887</v>
      </c>
      <c r="I3" s="62" t="s">
        <v>2886</v>
      </c>
      <c r="J3" s="40" t="s">
        <v>2885</v>
      </c>
      <c r="K3" s="40" t="s">
        <v>2881</v>
      </c>
      <c r="L3" s="40" t="s">
        <v>2884</v>
      </c>
      <c r="M3" s="40" t="s">
        <v>2881</v>
      </c>
      <c r="N3" s="40" t="s">
        <v>2883</v>
      </c>
      <c r="O3" s="40" t="s">
        <v>2881</v>
      </c>
      <c r="P3" s="40"/>
      <c r="Q3" s="61" t="s">
        <v>2882</v>
      </c>
      <c r="R3" s="40" t="s">
        <v>2881</v>
      </c>
      <c r="T3" s="40" t="s">
        <v>2880</v>
      </c>
      <c r="W3" s="138" t="s">
        <v>4271</v>
      </c>
      <c r="X3" s="138" t="s">
        <v>4272</v>
      </c>
      <c r="Y3" s="138" t="s">
        <v>4273</v>
      </c>
      <c r="Z3" s="138" t="s">
        <v>4274</v>
      </c>
      <c r="AA3" s="138" t="s">
        <v>4275</v>
      </c>
      <c r="AB3" s="138" t="s">
        <v>4276</v>
      </c>
      <c r="AC3" s="138" t="s">
        <v>4277</v>
      </c>
      <c r="AD3" s="138" t="s">
        <v>4278</v>
      </c>
      <c r="AE3" s="138" t="s">
        <v>4279</v>
      </c>
      <c r="AF3" s="138" t="s">
        <v>4280</v>
      </c>
      <c r="AG3" s="138" t="s">
        <v>4281</v>
      </c>
      <c r="AH3" s="138" t="s">
        <v>4282</v>
      </c>
      <c r="AI3" s="138" t="s">
        <v>4283</v>
      </c>
      <c r="AJ3" s="138" t="s">
        <v>4284</v>
      </c>
      <c r="AK3" s="138" t="s">
        <v>4285</v>
      </c>
      <c r="AL3" s="138" t="s">
        <v>4286</v>
      </c>
      <c r="AM3" s="43"/>
      <c r="AN3" s="43"/>
      <c r="AO3" s="43"/>
      <c r="AP3" s="43"/>
      <c r="AQ3" s="138"/>
      <c r="AR3" s="43"/>
      <c r="AS3" s="43"/>
      <c r="AT3" s="43"/>
    </row>
    <row r="4" spans="1:46" ht="15.75">
      <c r="A4" s="40" t="s">
        <v>2879</v>
      </c>
      <c r="B4" s="40" t="s">
        <v>418</v>
      </c>
      <c r="C4" s="40"/>
      <c r="D4" s="40"/>
      <c r="E4" s="40" t="s">
        <v>2878</v>
      </c>
      <c r="F4" s="40" t="s">
        <v>2877</v>
      </c>
      <c r="G4" s="40" t="s">
        <v>2878</v>
      </c>
      <c r="H4" s="40" t="s">
        <v>2877</v>
      </c>
      <c r="I4" s="40" t="s">
        <v>2876</v>
      </c>
      <c r="J4" s="40" t="s">
        <v>225</v>
      </c>
      <c r="K4" s="40" t="s">
        <v>2874</v>
      </c>
      <c r="L4" s="40" t="s">
        <v>225</v>
      </c>
      <c r="M4" s="40" t="s">
        <v>2874</v>
      </c>
      <c r="N4" s="40" t="s">
        <v>225</v>
      </c>
      <c r="O4" s="40" t="s">
        <v>2874</v>
      </c>
      <c r="P4" s="40"/>
      <c r="Q4" s="40" t="s">
        <v>2875</v>
      </c>
      <c r="R4" s="40" t="s">
        <v>2874</v>
      </c>
      <c r="T4" s="40" t="s">
        <v>2873</v>
      </c>
      <c r="U4" s="40" t="s">
        <v>2872</v>
      </c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12">
        <v>0.6</v>
      </c>
      <c r="AO4" s="12">
        <v>0.7</v>
      </c>
      <c r="AP4" s="12">
        <v>1</v>
      </c>
      <c r="AQ4" s="43"/>
      <c r="AR4" s="43"/>
      <c r="AS4" s="43"/>
      <c r="AT4" s="43"/>
    </row>
    <row r="5" spans="1:46" ht="15.75">
      <c r="A5" s="60"/>
      <c r="B5" s="60"/>
      <c r="C5" s="60"/>
      <c r="E5" s="40"/>
      <c r="F5" s="40"/>
      <c r="G5" s="40"/>
      <c r="H5" s="40"/>
      <c r="I5" s="40"/>
      <c r="J5" s="59" t="s">
        <v>2871</v>
      </c>
      <c r="K5" s="59" t="s">
        <v>2871</v>
      </c>
      <c r="L5" s="59" t="s">
        <v>2871</v>
      </c>
      <c r="M5" s="59" t="s">
        <v>2871</v>
      </c>
      <c r="N5" s="59" t="s">
        <v>2871</v>
      </c>
      <c r="O5" s="59" t="s">
        <v>2871</v>
      </c>
      <c r="P5" s="59"/>
      <c r="Q5" s="59" t="s">
        <v>2871</v>
      </c>
      <c r="R5" s="59" t="s">
        <v>2871</v>
      </c>
    </row>
    <row r="6" spans="1:46" ht="15.75">
      <c r="A6" s="98" t="s">
        <v>3736</v>
      </c>
      <c r="B6" s="142">
        <v>5.8674045915838597</v>
      </c>
      <c r="C6" s="143">
        <v>4.3631891687837598E-2</v>
      </c>
      <c r="D6" s="98"/>
      <c r="E6" s="143">
        <v>37.8800552028084</v>
      </c>
      <c r="F6" s="143">
        <v>1.7117081607965501</v>
      </c>
      <c r="G6" s="144">
        <v>0.58764145641083299</v>
      </c>
      <c r="H6" s="144">
        <v>5.4359367900784397E-2</v>
      </c>
      <c r="I6" s="143">
        <v>0.44787492918813199</v>
      </c>
      <c r="J6" s="99">
        <v>1161.2</v>
      </c>
      <c r="K6" s="99">
        <v>28.6</v>
      </c>
      <c r="L6" s="99">
        <v>167.97</v>
      </c>
      <c r="M6" s="99">
        <v>3.75</v>
      </c>
      <c r="N6" s="99">
        <v>4477.1000000000004</v>
      </c>
      <c r="O6" s="99">
        <v>67.3</v>
      </c>
      <c r="P6" s="99"/>
      <c r="Q6" s="99">
        <v>75.89</v>
      </c>
      <c r="R6" s="99">
        <v>1.7</v>
      </c>
      <c r="S6" s="12"/>
      <c r="T6" s="128">
        <f>(L6-J6)/L6*100</f>
        <v>-591.31392510567366</v>
      </c>
      <c r="U6" s="128">
        <f>(L6-N6)/L6*100</f>
        <v>-2565.4164434125141</v>
      </c>
      <c r="W6" s="79" t="s">
        <v>26</v>
      </c>
      <c r="X6" s="79" t="s">
        <v>26</v>
      </c>
      <c r="Y6" s="79" t="s">
        <v>26</v>
      </c>
      <c r="Z6" s="79" t="s">
        <v>26</v>
      </c>
      <c r="AA6" s="79" t="s">
        <v>26</v>
      </c>
      <c r="AB6" s="79" t="s">
        <v>26</v>
      </c>
      <c r="AC6" s="79" t="s">
        <v>26</v>
      </c>
      <c r="AD6" s="79" t="s">
        <v>26</v>
      </c>
      <c r="AE6" s="79" t="s">
        <v>26</v>
      </c>
      <c r="AF6" s="79" t="s">
        <v>26</v>
      </c>
      <c r="AG6" s="79" t="s">
        <v>26</v>
      </c>
      <c r="AH6" s="79" t="s">
        <v>26</v>
      </c>
      <c r="AI6" s="79" t="s">
        <v>26</v>
      </c>
      <c r="AJ6" s="79" t="s">
        <v>26</v>
      </c>
      <c r="AK6" s="79" t="s">
        <v>26</v>
      </c>
      <c r="AL6" s="79" t="s">
        <v>26</v>
      </c>
      <c r="AR6" s="146" t="e">
        <f>+(7708+(AN$4*960))/(10.52-LOG(AO$4)-LOG(AP$4)-LOG(W6))-273</f>
        <v>#VALUE!</v>
      </c>
      <c r="AS6" s="146" t="e">
        <f>AVERAGE(AR6:AR100)</f>
        <v>#VALUE!</v>
      </c>
      <c r="AT6" s="146" t="e">
        <f>STDEV(AR6:AR100)</f>
        <v>#VALUE!</v>
      </c>
    </row>
    <row r="7" spans="1:46">
      <c r="A7" s="98" t="s">
        <v>3745</v>
      </c>
      <c r="B7" s="142">
        <v>6.1277350990506996</v>
      </c>
      <c r="C7" s="143">
        <v>4.56863258083339E-2</v>
      </c>
      <c r="D7" s="98"/>
      <c r="E7" s="143">
        <v>41.558225759506399</v>
      </c>
      <c r="F7" s="143">
        <v>2.3033885855059402</v>
      </c>
      <c r="G7" s="144">
        <v>0.51204911313327806</v>
      </c>
      <c r="H7" s="144">
        <v>5.0596899143283497E-2</v>
      </c>
      <c r="I7" s="143">
        <v>0.47324497258202303</v>
      </c>
      <c r="J7" s="99">
        <v>1007.8</v>
      </c>
      <c r="K7" s="99">
        <v>28</v>
      </c>
      <c r="L7" s="99">
        <v>153.28</v>
      </c>
      <c r="M7" s="99">
        <v>4.2</v>
      </c>
      <c r="N7" s="99">
        <v>4275.6000000000004</v>
      </c>
      <c r="O7" s="99">
        <v>72.7</v>
      </c>
      <c r="P7" s="99"/>
      <c r="Q7" s="99">
        <v>81.05</v>
      </c>
      <c r="R7" s="99">
        <v>2.23</v>
      </c>
      <c r="S7" s="12"/>
      <c r="T7" s="128">
        <f t="shared" ref="T7:T70" si="0">(L7-J7)/L7*100</f>
        <v>-557.48956158663873</v>
      </c>
      <c r="U7" s="128">
        <f t="shared" ref="U7:U70" si="1">(L7-N7)/L7*100</f>
        <v>-2689.4050104384137</v>
      </c>
      <c r="W7" s="79" t="s">
        <v>26</v>
      </c>
      <c r="X7" s="79" t="s">
        <v>26</v>
      </c>
      <c r="Y7" s="79" t="s">
        <v>26</v>
      </c>
      <c r="Z7" s="79" t="s">
        <v>26</v>
      </c>
      <c r="AA7" s="79" t="s">
        <v>26</v>
      </c>
      <c r="AB7" s="79" t="s">
        <v>26</v>
      </c>
      <c r="AC7" s="79" t="s">
        <v>26</v>
      </c>
      <c r="AD7" s="79" t="s">
        <v>26</v>
      </c>
      <c r="AE7" s="79" t="s">
        <v>26</v>
      </c>
      <c r="AF7" s="79" t="s">
        <v>26</v>
      </c>
      <c r="AG7" s="79" t="s">
        <v>26</v>
      </c>
      <c r="AH7" s="79" t="s">
        <v>26</v>
      </c>
      <c r="AI7" s="79" t="s">
        <v>26</v>
      </c>
      <c r="AJ7" s="79" t="s">
        <v>26</v>
      </c>
      <c r="AK7" s="79" t="s">
        <v>26</v>
      </c>
      <c r="AL7" s="79" t="s">
        <v>26</v>
      </c>
    </row>
    <row r="8" spans="1:46">
      <c r="A8" s="98" t="s">
        <v>3746</v>
      </c>
      <c r="B8" s="142">
        <v>6.3171634862616699</v>
      </c>
      <c r="C8" s="143">
        <v>4.8681413540221902E-2</v>
      </c>
      <c r="D8" s="98"/>
      <c r="E8" s="143">
        <v>43.2298553955034</v>
      </c>
      <c r="F8" s="143">
        <v>2.3830170550833598</v>
      </c>
      <c r="G8" s="144">
        <v>0.477521422364102</v>
      </c>
      <c r="H8" s="144">
        <v>4.24164882539202E-2</v>
      </c>
      <c r="I8" s="143">
        <v>0.31523236611413302</v>
      </c>
      <c r="J8" s="99">
        <v>939.4</v>
      </c>
      <c r="K8" s="99">
        <v>27.1</v>
      </c>
      <c r="L8" s="99">
        <v>147.41999999999999</v>
      </c>
      <c r="M8" s="99">
        <v>4.0199999999999996</v>
      </c>
      <c r="N8" s="99">
        <v>4172.6000000000004</v>
      </c>
      <c r="O8" s="99">
        <v>65.7</v>
      </c>
      <c r="P8" s="99"/>
      <c r="Q8" s="99">
        <v>83.13</v>
      </c>
      <c r="R8" s="99">
        <v>2.2799999999999998</v>
      </c>
      <c r="S8" s="12"/>
      <c r="T8" s="128">
        <f t="shared" si="0"/>
        <v>-537.22697056030393</v>
      </c>
      <c r="U8" s="128">
        <f t="shared" si="1"/>
        <v>-2730.4164970831644</v>
      </c>
      <c r="W8" s="79" t="s">
        <v>26</v>
      </c>
      <c r="X8" s="79" t="s">
        <v>26</v>
      </c>
      <c r="Y8" s="79" t="s">
        <v>26</v>
      </c>
      <c r="Z8" s="79" t="s">
        <v>26</v>
      </c>
      <c r="AA8" s="79" t="s">
        <v>26</v>
      </c>
      <c r="AB8" s="79" t="s">
        <v>26</v>
      </c>
      <c r="AC8" s="79" t="s">
        <v>26</v>
      </c>
      <c r="AD8" s="79" t="s">
        <v>26</v>
      </c>
      <c r="AE8" s="79" t="s">
        <v>26</v>
      </c>
      <c r="AF8" s="79" t="s">
        <v>26</v>
      </c>
      <c r="AG8" s="79" t="s">
        <v>26</v>
      </c>
      <c r="AH8" s="79" t="s">
        <v>26</v>
      </c>
      <c r="AI8" s="79" t="s">
        <v>26</v>
      </c>
      <c r="AJ8" s="79" t="s">
        <v>26</v>
      </c>
      <c r="AK8" s="79" t="s">
        <v>26</v>
      </c>
      <c r="AL8" s="79" t="s">
        <v>26</v>
      </c>
    </row>
    <row r="9" spans="1:46">
      <c r="A9" s="98" t="s">
        <v>3747</v>
      </c>
      <c r="B9" s="142">
        <v>6.0261957259802701</v>
      </c>
      <c r="C9" s="143">
        <v>4.6838492089064897E-2</v>
      </c>
      <c r="D9" s="98"/>
      <c r="E9" s="143">
        <v>40.3572088432934</v>
      </c>
      <c r="F9" s="143">
        <v>2.2125432804226701</v>
      </c>
      <c r="G9" s="144">
        <v>0.46457278952296499</v>
      </c>
      <c r="H9" s="144">
        <v>4.2743859926677397E-2</v>
      </c>
      <c r="I9" s="143">
        <v>0.31775887847029599</v>
      </c>
      <c r="J9" s="99">
        <v>964.9</v>
      </c>
      <c r="K9" s="99">
        <v>28.3</v>
      </c>
      <c r="L9" s="99">
        <v>157.79</v>
      </c>
      <c r="M9" s="99">
        <v>4.2699999999999996</v>
      </c>
      <c r="N9" s="99">
        <v>4131.8999999999996</v>
      </c>
      <c r="O9" s="99">
        <v>68.2</v>
      </c>
      <c r="P9" s="99"/>
      <c r="Q9" s="99">
        <v>91.11</v>
      </c>
      <c r="R9" s="99">
        <v>2.48</v>
      </c>
      <c r="S9" s="12"/>
      <c r="T9" s="128">
        <f t="shared" si="0"/>
        <v>-511.50896761518476</v>
      </c>
      <c r="U9" s="128">
        <f t="shared" si="1"/>
        <v>-2518.6070093161798</v>
      </c>
      <c r="W9" s="79" t="s">
        <v>26</v>
      </c>
      <c r="X9" s="79" t="s">
        <v>26</v>
      </c>
      <c r="Y9" s="79" t="s">
        <v>26</v>
      </c>
      <c r="Z9" s="79" t="s">
        <v>26</v>
      </c>
      <c r="AA9" s="79" t="s">
        <v>26</v>
      </c>
      <c r="AB9" s="79" t="s">
        <v>26</v>
      </c>
      <c r="AC9" s="79" t="s">
        <v>26</v>
      </c>
      <c r="AD9" s="79" t="s">
        <v>26</v>
      </c>
      <c r="AE9" s="79" t="s">
        <v>26</v>
      </c>
      <c r="AF9" s="79" t="s">
        <v>26</v>
      </c>
      <c r="AG9" s="79" t="s">
        <v>26</v>
      </c>
      <c r="AH9" s="79" t="s">
        <v>26</v>
      </c>
      <c r="AI9" s="79" t="s">
        <v>26</v>
      </c>
      <c r="AJ9" s="79" t="s">
        <v>26</v>
      </c>
      <c r="AK9" s="79" t="s">
        <v>26</v>
      </c>
      <c r="AL9" s="79" t="s">
        <v>26</v>
      </c>
    </row>
    <row r="10" spans="1:46">
      <c r="A10" s="98" t="s">
        <v>3748</v>
      </c>
      <c r="B10" s="142">
        <v>6.2108207185772102</v>
      </c>
      <c r="C10" s="143">
        <v>4.81954235037809E-2</v>
      </c>
      <c r="D10" s="98"/>
      <c r="E10" s="143">
        <v>42.590197678717402</v>
      </c>
      <c r="F10" s="143">
        <v>2.2117758972115502</v>
      </c>
      <c r="G10" s="144">
        <v>0.477353621170096</v>
      </c>
      <c r="H10" s="144">
        <v>4.4853235576960603E-2</v>
      </c>
      <c r="I10" s="143">
        <v>0.43408513611576</v>
      </c>
      <c r="J10" s="99">
        <v>948.4</v>
      </c>
      <c r="K10" s="99">
        <v>26.3</v>
      </c>
      <c r="L10" s="99">
        <v>149.61000000000001</v>
      </c>
      <c r="M10" s="99">
        <v>3.84</v>
      </c>
      <c r="N10" s="99">
        <v>4172.1000000000004</v>
      </c>
      <c r="O10" s="99">
        <v>69.5</v>
      </c>
      <c r="P10" s="99"/>
      <c r="Q10" s="99">
        <v>84.4</v>
      </c>
      <c r="R10" s="99">
        <v>2.1800000000000002</v>
      </c>
      <c r="S10" s="12"/>
      <c r="T10" s="128">
        <f t="shared" si="0"/>
        <v>-533.91484526435397</v>
      </c>
      <c r="U10" s="128">
        <f t="shared" si="1"/>
        <v>-2688.6504912773207</v>
      </c>
      <c r="W10" s="79" t="s">
        <v>26</v>
      </c>
      <c r="X10" s="79" t="s">
        <v>26</v>
      </c>
      <c r="Y10" s="79" t="s">
        <v>26</v>
      </c>
      <c r="Z10" s="79" t="s">
        <v>26</v>
      </c>
      <c r="AA10" s="79" t="s">
        <v>26</v>
      </c>
      <c r="AB10" s="79" t="s">
        <v>26</v>
      </c>
      <c r="AC10" s="79" t="s">
        <v>26</v>
      </c>
      <c r="AD10" s="79" t="s">
        <v>26</v>
      </c>
      <c r="AE10" s="79" t="s">
        <v>26</v>
      </c>
      <c r="AF10" s="79" t="s">
        <v>26</v>
      </c>
      <c r="AG10" s="79" t="s">
        <v>26</v>
      </c>
      <c r="AH10" s="79" t="s">
        <v>26</v>
      </c>
      <c r="AI10" s="79" t="s">
        <v>26</v>
      </c>
      <c r="AJ10" s="79" t="s">
        <v>26</v>
      </c>
      <c r="AK10" s="79" t="s">
        <v>26</v>
      </c>
      <c r="AL10" s="79" t="s">
        <v>26</v>
      </c>
    </row>
    <row r="11" spans="1:46">
      <c r="A11" s="98" t="s">
        <v>3749</v>
      </c>
      <c r="B11" s="142">
        <v>5.8917434804671904</v>
      </c>
      <c r="C11" s="143">
        <v>4.6260730739237102E-2</v>
      </c>
      <c r="D11" s="98"/>
      <c r="E11" s="143">
        <v>41.891017264240098</v>
      </c>
      <c r="F11" s="143">
        <v>2.4752900575395902</v>
      </c>
      <c r="G11" s="144">
        <v>0.49259973363637999</v>
      </c>
      <c r="H11" s="144">
        <v>4.1655492079733798E-2</v>
      </c>
      <c r="I11" s="143">
        <v>0.25155449276730202</v>
      </c>
      <c r="J11" s="99">
        <v>978.2</v>
      </c>
      <c r="K11" s="99">
        <v>28.3</v>
      </c>
      <c r="L11" s="99">
        <v>152.08000000000001</v>
      </c>
      <c r="M11" s="99">
        <v>4.4400000000000004</v>
      </c>
      <c r="N11" s="99">
        <v>4218.6000000000004</v>
      </c>
      <c r="O11" s="99">
        <v>62.4</v>
      </c>
      <c r="P11" s="99"/>
      <c r="Q11" s="99">
        <v>83.43</v>
      </c>
      <c r="R11" s="99">
        <v>2.4500000000000002</v>
      </c>
      <c r="S11" s="12"/>
      <c r="T11" s="128">
        <f t="shared" si="0"/>
        <v>-543.21409784324044</v>
      </c>
      <c r="U11" s="128">
        <f t="shared" si="1"/>
        <v>-2673.934771173067</v>
      </c>
      <c r="W11" s="79" t="s">
        <v>26</v>
      </c>
      <c r="X11" s="79" t="s">
        <v>26</v>
      </c>
      <c r="Y11" s="79" t="s">
        <v>26</v>
      </c>
      <c r="Z11" s="79" t="s">
        <v>26</v>
      </c>
      <c r="AA11" s="79" t="s">
        <v>26</v>
      </c>
      <c r="AB11" s="79" t="s">
        <v>26</v>
      </c>
      <c r="AC11" s="79" t="s">
        <v>26</v>
      </c>
      <c r="AD11" s="79" t="s">
        <v>26</v>
      </c>
      <c r="AE11" s="79" t="s">
        <v>26</v>
      </c>
      <c r="AF11" s="79" t="s">
        <v>26</v>
      </c>
      <c r="AG11" s="79" t="s">
        <v>26</v>
      </c>
      <c r="AH11" s="79" t="s">
        <v>26</v>
      </c>
      <c r="AI11" s="79" t="s">
        <v>26</v>
      </c>
      <c r="AJ11" s="79" t="s">
        <v>26</v>
      </c>
      <c r="AK11" s="79" t="s">
        <v>26</v>
      </c>
      <c r="AL11" s="79" t="s">
        <v>26</v>
      </c>
    </row>
    <row r="12" spans="1:46">
      <c r="A12" s="98" t="s">
        <v>3750</v>
      </c>
      <c r="B12" s="142">
        <v>6.2559383596930802</v>
      </c>
      <c r="C12" s="143">
        <v>4.7361550472443899E-2</v>
      </c>
      <c r="D12" s="98"/>
      <c r="E12" s="143">
        <v>41.288584388533401</v>
      </c>
      <c r="F12" s="143">
        <v>2.1119225391202998</v>
      </c>
      <c r="G12" s="144">
        <v>0.50286782588926404</v>
      </c>
      <c r="H12" s="144">
        <v>4.8379211009128099E-2</v>
      </c>
      <c r="I12" s="143">
        <v>0.45028547888908499</v>
      </c>
      <c r="J12" s="99">
        <v>1000.4</v>
      </c>
      <c r="K12" s="99">
        <v>27.4</v>
      </c>
      <c r="L12" s="99">
        <v>154.27000000000001</v>
      </c>
      <c r="M12" s="99">
        <v>3.9</v>
      </c>
      <c r="N12" s="99">
        <v>4249</v>
      </c>
      <c r="O12" s="99">
        <v>70.900000000000006</v>
      </c>
      <c r="P12" s="99"/>
      <c r="Q12" s="99">
        <v>83.03</v>
      </c>
      <c r="R12" s="99">
        <v>2.11</v>
      </c>
      <c r="S12" s="12"/>
      <c r="T12" s="128">
        <f t="shared" si="0"/>
        <v>-548.4734556297401</v>
      </c>
      <c r="U12" s="128">
        <f t="shared" si="1"/>
        <v>-2654.2620081674982</v>
      </c>
      <c r="W12" s="79" t="s">
        <v>26</v>
      </c>
      <c r="X12" s="79" t="s">
        <v>26</v>
      </c>
      <c r="Y12" s="79" t="s">
        <v>26</v>
      </c>
      <c r="Z12" s="79" t="s">
        <v>26</v>
      </c>
      <c r="AA12" s="79" t="s">
        <v>26</v>
      </c>
      <c r="AB12" s="79" t="s">
        <v>26</v>
      </c>
      <c r="AC12" s="79" t="s">
        <v>26</v>
      </c>
      <c r="AD12" s="79" t="s">
        <v>26</v>
      </c>
      <c r="AE12" s="79" t="s">
        <v>26</v>
      </c>
      <c r="AF12" s="79" t="s">
        <v>26</v>
      </c>
      <c r="AG12" s="79" t="s">
        <v>26</v>
      </c>
      <c r="AH12" s="79" t="s">
        <v>26</v>
      </c>
      <c r="AI12" s="79" t="s">
        <v>26</v>
      </c>
      <c r="AJ12" s="79" t="s">
        <v>26</v>
      </c>
      <c r="AK12" s="79" t="s">
        <v>26</v>
      </c>
      <c r="AL12" s="79" t="s">
        <v>26</v>
      </c>
    </row>
    <row r="13" spans="1:46">
      <c r="A13" s="98" t="s">
        <v>3751</v>
      </c>
      <c r="B13" s="142">
        <v>5.9096538438126203</v>
      </c>
      <c r="C13" s="143">
        <v>4.7936385021706301E-2</v>
      </c>
      <c r="D13" s="98"/>
      <c r="E13" s="143">
        <v>41.664035925756203</v>
      </c>
      <c r="F13" s="143">
        <v>2.1076583778453601</v>
      </c>
      <c r="G13" s="144">
        <v>0.499652223309205</v>
      </c>
      <c r="H13" s="144">
        <v>3.7657874592459901E-2</v>
      </c>
      <c r="I13" s="143">
        <v>0.63811495108812899</v>
      </c>
      <c r="J13" s="99">
        <v>990.6</v>
      </c>
      <c r="K13" s="99">
        <v>18.399999999999999</v>
      </c>
      <c r="L13" s="99">
        <v>152.9</v>
      </c>
      <c r="M13" s="99">
        <v>3.82</v>
      </c>
      <c r="N13" s="99">
        <v>4239.5</v>
      </c>
      <c r="O13" s="99">
        <v>55.6</v>
      </c>
      <c r="P13" s="99"/>
      <c r="Q13" s="99">
        <v>82.78</v>
      </c>
      <c r="R13" s="99">
        <v>2.08</v>
      </c>
      <c r="S13" s="12"/>
      <c r="T13" s="128">
        <f t="shared" si="0"/>
        <v>-547.87442773054283</v>
      </c>
      <c r="U13" s="128">
        <f t="shared" si="1"/>
        <v>-2672.7272727272725</v>
      </c>
      <c r="W13" s="79" t="s">
        <v>26</v>
      </c>
      <c r="X13" s="79" t="s">
        <v>26</v>
      </c>
      <c r="Y13" s="79" t="s">
        <v>26</v>
      </c>
      <c r="Z13" s="79" t="s">
        <v>26</v>
      </c>
      <c r="AA13" s="79" t="s">
        <v>26</v>
      </c>
      <c r="AB13" s="79" t="s">
        <v>26</v>
      </c>
      <c r="AC13" s="79" t="s">
        <v>26</v>
      </c>
      <c r="AD13" s="79" t="s">
        <v>26</v>
      </c>
      <c r="AE13" s="79" t="s">
        <v>26</v>
      </c>
      <c r="AF13" s="79" t="s">
        <v>26</v>
      </c>
      <c r="AG13" s="79" t="s">
        <v>26</v>
      </c>
      <c r="AH13" s="79" t="s">
        <v>26</v>
      </c>
      <c r="AI13" s="79" t="s">
        <v>26</v>
      </c>
      <c r="AJ13" s="79" t="s">
        <v>26</v>
      </c>
      <c r="AK13" s="79" t="s">
        <v>26</v>
      </c>
      <c r="AL13" s="79" t="s">
        <v>26</v>
      </c>
    </row>
    <row r="14" spans="1:46">
      <c r="A14" s="98" t="s">
        <v>3752</v>
      </c>
      <c r="B14" s="142">
        <v>5.8029340481235598</v>
      </c>
      <c r="C14" s="143">
        <v>5.32092447156787E-2</v>
      </c>
      <c r="D14" s="98"/>
      <c r="E14" s="143">
        <v>40.121006550508397</v>
      </c>
      <c r="F14" s="143">
        <v>1.7931080738910501</v>
      </c>
      <c r="G14" s="144">
        <v>0.45449686871731898</v>
      </c>
      <c r="H14" s="144">
        <v>3.6765675005458298E-2</v>
      </c>
      <c r="I14" s="143">
        <v>0.43930711850973603</v>
      </c>
      <c r="J14" s="99">
        <v>955</v>
      </c>
      <c r="K14" s="99">
        <v>22.7</v>
      </c>
      <c r="L14" s="99">
        <v>158.69999999999999</v>
      </c>
      <c r="M14" s="99">
        <v>3.5</v>
      </c>
      <c r="N14" s="99">
        <v>4099.3</v>
      </c>
      <c r="O14" s="99">
        <v>60.1</v>
      </c>
      <c r="P14" s="99"/>
      <c r="Q14" s="99">
        <v>93.27</v>
      </c>
      <c r="R14" s="99">
        <v>2.0699999999999998</v>
      </c>
      <c r="S14" s="12"/>
      <c r="T14" s="128">
        <f t="shared" si="0"/>
        <v>-501.76433522369257</v>
      </c>
      <c r="U14" s="128">
        <f t="shared" si="1"/>
        <v>-2483.0497794580974</v>
      </c>
      <c r="W14" s="79" t="s">
        <v>26</v>
      </c>
      <c r="X14" s="79" t="s">
        <v>26</v>
      </c>
      <c r="Y14" s="79" t="s">
        <v>26</v>
      </c>
      <c r="Z14" s="79" t="s">
        <v>26</v>
      </c>
      <c r="AA14" s="79" t="s">
        <v>26</v>
      </c>
      <c r="AB14" s="79" t="s">
        <v>26</v>
      </c>
      <c r="AC14" s="79" t="s">
        <v>26</v>
      </c>
      <c r="AD14" s="79" t="s">
        <v>26</v>
      </c>
      <c r="AE14" s="79" t="s">
        <v>26</v>
      </c>
      <c r="AF14" s="79" t="s">
        <v>26</v>
      </c>
      <c r="AG14" s="79" t="s">
        <v>26</v>
      </c>
      <c r="AH14" s="79" t="s">
        <v>26</v>
      </c>
      <c r="AI14" s="79" t="s">
        <v>26</v>
      </c>
      <c r="AJ14" s="79" t="s">
        <v>26</v>
      </c>
      <c r="AK14" s="79" t="s">
        <v>26</v>
      </c>
      <c r="AL14" s="79" t="s">
        <v>26</v>
      </c>
    </row>
    <row r="15" spans="1:46">
      <c r="A15" s="98" t="s">
        <v>3753</v>
      </c>
      <c r="B15" s="142">
        <v>5.7027200850067601</v>
      </c>
      <c r="C15" s="143">
        <v>5.1728733914682301E-2</v>
      </c>
      <c r="D15" s="98"/>
      <c r="E15" s="143">
        <v>40.1909363474917</v>
      </c>
      <c r="F15" s="143">
        <v>1.6662690184740401</v>
      </c>
      <c r="G15" s="144">
        <v>0.44793157819519702</v>
      </c>
      <c r="H15" s="144">
        <v>4.5333297108901098E-2</v>
      </c>
      <c r="I15" s="143">
        <v>0.33181435736484099</v>
      </c>
      <c r="J15" s="99">
        <v>944.9</v>
      </c>
      <c r="K15" s="99">
        <v>29.5</v>
      </c>
      <c r="L15" s="99">
        <v>158.43</v>
      </c>
      <c r="M15" s="99">
        <v>3.24</v>
      </c>
      <c r="N15" s="99">
        <v>4077.7</v>
      </c>
      <c r="O15" s="99">
        <v>75.3</v>
      </c>
      <c r="P15" s="99"/>
      <c r="Q15" s="99">
        <v>94.17</v>
      </c>
      <c r="R15" s="99">
        <v>1.94</v>
      </c>
      <c r="S15" s="12"/>
      <c r="T15" s="128">
        <f t="shared" si="0"/>
        <v>-496.41482042542447</v>
      </c>
      <c r="U15" s="128">
        <f t="shared" si="1"/>
        <v>-2473.8180900082052</v>
      </c>
      <c r="W15" s="79" t="s">
        <v>26</v>
      </c>
      <c r="X15" s="79" t="s">
        <v>26</v>
      </c>
      <c r="Y15" s="79" t="s">
        <v>26</v>
      </c>
      <c r="Z15" s="79" t="s">
        <v>26</v>
      </c>
      <c r="AA15" s="79" t="s">
        <v>26</v>
      </c>
      <c r="AB15" s="79" t="s">
        <v>26</v>
      </c>
      <c r="AC15" s="79" t="s">
        <v>26</v>
      </c>
      <c r="AD15" s="79" t="s">
        <v>26</v>
      </c>
      <c r="AE15" s="79" t="s">
        <v>26</v>
      </c>
      <c r="AF15" s="79" t="s">
        <v>26</v>
      </c>
      <c r="AG15" s="79" t="s">
        <v>26</v>
      </c>
      <c r="AH15" s="79" t="s">
        <v>26</v>
      </c>
      <c r="AI15" s="79" t="s">
        <v>26</v>
      </c>
      <c r="AJ15" s="79" t="s">
        <v>26</v>
      </c>
      <c r="AK15" s="79" t="s">
        <v>26</v>
      </c>
      <c r="AL15" s="79" t="s">
        <v>26</v>
      </c>
    </row>
    <row r="16" spans="1:46">
      <c r="A16" s="98" t="s">
        <v>3754</v>
      </c>
      <c r="B16" s="142">
        <v>5.7138821188668203</v>
      </c>
      <c r="C16" s="143">
        <v>5.2089373735175699E-2</v>
      </c>
      <c r="D16" s="98"/>
      <c r="E16" s="143">
        <v>40.887820182348399</v>
      </c>
      <c r="F16" s="143">
        <v>1.7756548194853401</v>
      </c>
      <c r="G16" s="144">
        <v>0.48669802840924298</v>
      </c>
      <c r="H16" s="144">
        <v>4.2968997285936499E-2</v>
      </c>
      <c r="I16" s="143">
        <v>0.41930345492540899</v>
      </c>
      <c r="J16" s="99">
        <v>985.9</v>
      </c>
      <c r="K16" s="99">
        <v>25.4</v>
      </c>
      <c r="L16" s="99">
        <v>155.76</v>
      </c>
      <c r="M16" s="99">
        <v>3.34</v>
      </c>
      <c r="N16" s="99">
        <v>4200.8</v>
      </c>
      <c r="O16" s="99">
        <v>65.2</v>
      </c>
      <c r="P16" s="99"/>
      <c r="Q16" s="99">
        <v>86.41</v>
      </c>
      <c r="R16" s="99">
        <v>1.86</v>
      </c>
      <c r="S16" s="12"/>
      <c r="T16" s="128">
        <f t="shared" si="0"/>
        <v>-532.96096558808426</v>
      </c>
      <c r="U16" s="128">
        <f t="shared" si="1"/>
        <v>-2596.9696969696975</v>
      </c>
      <c r="W16" s="79" t="s">
        <v>26</v>
      </c>
      <c r="X16" s="79" t="s">
        <v>26</v>
      </c>
      <c r="Y16" s="79" t="s">
        <v>26</v>
      </c>
      <c r="Z16" s="79" t="s">
        <v>26</v>
      </c>
      <c r="AA16" s="79" t="s">
        <v>26</v>
      </c>
      <c r="AB16" s="79" t="s">
        <v>26</v>
      </c>
      <c r="AC16" s="79" t="s">
        <v>26</v>
      </c>
      <c r="AD16" s="79" t="s">
        <v>26</v>
      </c>
      <c r="AE16" s="79" t="s">
        <v>26</v>
      </c>
      <c r="AF16" s="79" t="s">
        <v>26</v>
      </c>
      <c r="AG16" s="79" t="s">
        <v>26</v>
      </c>
      <c r="AH16" s="79" t="s">
        <v>26</v>
      </c>
      <c r="AI16" s="79" t="s">
        <v>26</v>
      </c>
      <c r="AJ16" s="79" t="s">
        <v>26</v>
      </c>
      <c r="AK16" s="79" t="s">
        <v>26</v>
      </c>
      <c r="AL16" s="79" t="s">
        <v>26</v>
      </c>
    </row>
    <row r="17" spans="1:38">
      <c r="A17" s="98" t="s">
        <v>3737</v>
      </c>
      <c r="B17" s="142">
        <v>6.2389267250720799</v>
      </c>
      <c r="C17" s="143">
        <v>4.7212949090479503E-2</v>
      </c>
      <c r="D17" s="98"/>
      <c r="E17" s="143">
        <v>37.8255692789064</v>
      </c>
      <c r="F17" s="143">
        <v>1.9650417967631999</v>
      </c>
      <c r="G17" s="144">
        <v>0.49934974024394402</v>
      </c>
      <c r="H17" s="144">
        <v>4.1964613157727197E-2</v>
      </c>
      <c r="I17" s="143">
        <v>0.32291109903224802</v>
      </c>
      <c r="J17" s="99">
        <v>1052.5</v>
      </c>
      <c r="K17" s="99">
        <v>27.3</v>
      </c>
      <c r="L17" s="99">
        <v>168.21</v>
      </c>
      <c r="M17" s="99">
        <v>4.3099999999999996</v>
      </c>
      <c r="N17" s="99">
        <v>4238.6000000000004</v>
      </c>
      <c r="O17" s="99">
        <v>61.9</v>
      </c>
      <c r="P17" s="99"/>
      <c r="Q17" s="99">
        <v>91.19</v>
      </c>
      <c r="R17" s="99">
        <v>2.35</v>
      </c>
      <c r="S17" s="12"/>
      <c r="T17" s="128">
        <f t="shared" si="0"/>
        <v>-525.70596278461437</v>
      </c>
      <c r="U17" s="128">
        <f t="shared" si="1"/>
        <v>-2419.8264074668568</v>
      </c>
      <c r="W17" s="79" t="s">
        <v>26</v>
      </c>
      <c r="X17" s="79" t="s">
        <v>26</v>
      </c>
      <c r="Y17" s="79" t="s">
        <v>26</v>
      </c>
      <c r="Z17" s="79" t="s">
        <v>26</v>
      </c>
      <c r="AA17" s="79" t="s">
        <v>26</v>
      </c>
      <c r="AB17" s="79" t="s">
        <v>26</v>
      </c>
      <c r="AC17" s="79" t="s">
        <v>26</v>
      </c>
      <c r="AD17" s="79" t="s">
        <v>26</v>
      </c>
      <c r="AE17" s="79" t="s">
        <v>26</v>
      </c>
      <c r="AF17" s="79" t="s">
        <v>26</v>
      </c>
      <c r="AG17" s="79" t="s">
        <v>26</v>
      </c>
      <c r="AH17" s="79" t="s">
        <v>26</v>
      </c>
      <c r="AI17" s="79" t="s">
        <v>26</v>
      </c>
      <c r="AJ17" s="79" t="s">
        <v>26</v>
      </c>
      <c r="AK17" s="79" t="s">
        <v>26</v>
      </c>
      <c r="AL17" s="79" t="s">
        <v>26</v>
      </c>
    </row>
    <row r="18" spans="1:38">
      <c r="A18" s="98" t="s">
        <v>3755</v>
      </c>
      <c r="B18" s="142">
        <v>5.7026058235064303</v>
      </c>
      <c r="C18" s="143">
        <v>5.1795435158746198E-2</v>
      </c>
      <c r="D18" s="98"/>
      <c r="E18" s="143">
        <v>40.4037942424102</v>
      </c>
      <c r="F18" s="143">
        <v>1.5367173460299199</v>
      </c>
      <c r="G18" s="144">
        <v>0.493696033192638</v>
      </c>
      <c r="H18" s="144">
        <v>6.2419086320346297E-2</v>
      </c>
      <c r="I18" s="143">
        <v>0.53024966662325601</v>
      </c>
      <c r="J18" s="99">
        <v>1002.5</v>
      </c>
      <c r="K18" s="99">
        <v>35.4</v>
      </c>
      <c r="L18" s="99">
        <v>157.61000000000001</v>
      </c>
      <c r="M18" s="99">
        <v>2.96</v>
      </c>
      <c r="N18" s="99">
        <v>4221.8</v>
      </c>
      <c r="O18" s="99">
        <v>93.3</v>
      </c>
      <c r="P18" s="99"/>
      <c r="Q18" s="99">
        <v>86.31</v>
      </c>
      <c r="R18" s="99">
        <v>1.63</v>
      </c>
      <c r="S18" s="12"/>
      <c r="T18" s="128">
        <f t="shared" si="0"/>
        <v>-536.06370154178023</v>
      </c>
      <c r="U18" s="128">
        <f t="shared" si="1"/>
        <v>-2578.6371423133046</v>
      </c>
      <c r="W18" s="79" t="s">
        <v>26</v>
      </c>
      <c r="X18" s="79" t="s">
        <v>26</v>
      </c>
      <c r="Y18" s="79" t="s">
        <v>26</v>
      </c>
      <c r="Z18" s="79" t="s">
        <v>26</v>
      </c>
      <c r="AA18" s="79" t="s">
        <v>26</v>
      </c>
      <c r="AB18" s="79" t="s">
        <v>26</v>
      </c>
      <c r="AC18" s="79" t="s">
        <v>26</v>
      </c>
      <c r="AD18" s="79" t="s">
        <v>26</v>
      </c>
      <c r="AE18" s="79" t="s">
        <v>26</v>
      </c>
      <c r="AF18" s="79" t="s">
        <v>26</v>
      </c>
      <c r="AG18" s="79" t="s">
        <v>26</v>
      </c>
      <c r="AH18" s="79" t="s">
        <v>26</v>
      </c>
      <c r="AI18" s="79" t="s">
        <v>26</v>
      </c>
      <c r="AJ18" s="79" t="s">
        <v>26</v>
      </c>
      <c r="AK18" s="79" t="s">
        <v>26</v>
      </c>
      <c r="AL18" s="79" t="s">
        <v>26</v>
      </c>
    </row>
    <row r="19" spans="1:38">
      <c r="A19" s="98" t="s">
        <v>3756</v>
      </c>
      <c r="B19" s="142">
        <v>5.1812186045878699</v>
      </c>
      <c r="C19" s="143">
        <v>4.09273804540774E-2</v>
      </c>
      <c r="D19" s="98"/>
      <c r="E19" s="143">
        <v>39.832959414957998</v>
      </c>
      <c r="F19" s="143">
        <v>1.72703781444225</v>
      </c>
      <c r="G19" s="144">
        <v>0.51240096611410502</v>
      </c>
      <c r="H19" s="144">
        <v>4.5905119128376297E-2</v>
      </c>
      <c r="I19" s="143">
        <v>0.13986690648188599</v>
      </c>
      <c r="J19" s="99">
        <v>1035.5999999999999</v>
      </c>
      <c r="K19" s="99">
        <v>30.5</v>
      </c>
      <c r="L19" s="99">
        <v>159.84</v>
      </c>
      <c r="M19" s="99">
        <v>3.42</v>
      </c>
      <c r="N19" s="99">
        <v>4276.6000000000004</v>
      </c>
      <c r="O19" s="99">
        <v>65.900000000000006</v>
      </c>
      <c r="P19" s="99"/>
      <c r="Q19" s="99">
        <v>84.49</v>
      </c>
      <c r="R19" s="99">
        <v>1.82</v>
      </c>
      <c r="S19" s="12"/>
      <c r="T19" s="128">
        <f t="shared" si="0"/>
        <v>-547.89789789789779</v>
      </c>
      <c r="U19" s="128">
        <f t="shared" si="1"/>
        <v>-2575.5505505505507</v>
      </c>
      <c r="W19" s="79" t="s">
        <v>26</v>
      </c>
      <c r="X19" s="79" t="s">
        <v>26</v>
      </c>
      <c r="Y19" s="79" t="s">
        <v>26</v>
      </c>
      <c r="Z19" s="79" t="s">
        <v>26</v>
      </c>
      <c r="AA19" s="79" t="s">
        <v>26</v>
      </c>
      <c r="AB19" s="79" t="s">
        <v>26</v>
      </c>
      <c r="AC19" s="79" t="s">
        <v>26</v>
      </c>
      <c r="AD19" s="79" t="s">
        <v>26</v>
      </c>
      <c r="AE19" s="79" t="s">
        <v>26</v>
      </c>
      <c r="AF19" s="79" t="s">
        <v>26</v>
      </c>
      <c r="AG19" s="79" t="s">
        <v>26</v>
      </c>
      <c r="AH19" s="79" t="s">
        <v>26</v>
      </c>
      <c r="AI19" s="79" t="s">
        <v>26</v>
      </c>
      <c r="AJ19" s="79" t="s">
        <v>26</v>
      </c>
      <c r="AK19" s="79" t="s">
        <v>26</v>
      </c>
      <c r="AL19" s="79" t="s">
        <v>26</v>
      </c>
    </row>
    <row r="20" spans="1:38">
      <c r="A20" s="98" t="s">
        <v>3757</v>
      </c>
      <c r="B20" s="142">
        <v>4.99474709320718</v>
      </c>
      <c r="C20" s="143">
        <v>4.4151304111857699E-2</v>
      </c>
      <c r="D20" s="98"/>
      <c r="E20" s="143">
        <v>44.869537948679302</v>
      </c>
      <c r="F20" s="143">
        <v>2.1569764417881601</v>
      </c>
      <c r="G20" s="144">
        <v>0.442813456432184</v>
      </c>
      <c r="H20" s="144">
        <v>4.5541961033629202E-2</v>
      </c>
      <c r="I20" s="143">
        <v>0.33485836062416102</v>
      </c>
      <c r="J20" s="99">
        <v>871.9</v>
      </c>
      <c r="K20" s="99">
        <v>28.6</v>
      </c>
      <c r="L20" s="99">
        <v>142.09</v>
      </c>
      <c r="M20" s="99">
        <v>3.38</v>
      </c>
      <c r="N20" s="99">
        <v>4060.6</v>
      </c>
      <c r="O20" s="99">
        <v>76.599999999999994</v>
      </c>
      <c r="P20" s="99"/>
      <c r="Q20" s="99">
        <v>85.14</v>
      </c>
      <c r="R20" s="99">
        <v>2.0299999999999998</v>
      </c>
      <c r="S20" s="12"/>
      <c r="T20" s="128">
        <f t="shared" si="0"/>
        <v>-513.62516714758249</v>
      </c>
      <c r="U20" s="128">
        <f t="shared" si="1"/>
        <v>-2757.7662045182628</v>
      </c>
      <c r="W20" s="79" t="s">
        <v>26</v>
      </c>
      <c r="X20" s="79" t="s">
        <v>26</v>
      </c>
      <c r="Y20" s="79" t="s">
        <v>26</v>
      </c>
      <c r="Z20" s="79" t="s">
        <v>26</v>
      </c>
      <c r="AA20" s="79" t="s">
        <v>26</v>
      </c>
      <c r="AB20" s="79" t="s">
        <v>26</v>
      </c>
      <c r="AC20" s="79" t="s">
        <v>26</v>
      </c>
      <c r="AD20" s="79" t="s">
        <v>26</v>
      </c>
      <c r="AE20" s="79" t="s">
        <v>26</v>
      </c>
      <c r="AF20" s="79" t="s">
        <v>26</v>
      </c>
      <c r="AG20" s="79" t="s">
        <v>26</v>
      </c>
      <c r="AH20" s="79" t="s">
        <v>26</v>
      </c>
      <c r="AI20" s="79" t="s">
        <v>26</v>
      </c>
      <c r="AJ20" s="79" t="s">
        <v>26</v>
      </c>
      <c r="AK20" s="79" t="s">
        <v>26</v>
      </c>
      <c r="AL20" s="79" t="s">
        <v>26</v>
      </c>
    </row>
    <row r="21" spans="1:38" s="97" customFormat="1">
      <c r="A21" s="98" t="s">
        <v>3758</v>
      </c>
      <c r="B21" s="142">
        <v>5.4891107772040497</v>
      </c>
      <c r="C21" s="143">
        <v>4.68060211965707E-2</v>
      </c>
      <c r="D21" s="98"/>
      <c r="E21" s="143">
        <v>37.7298354958372</v>
      </c>
      <c r="F21" s="143">
        <v>1.7301430604931001</v>
      </c>
      <c r="G21" s="144">
        <v>0.46310816457072901</v>
      </c>
      <c r="H21" s="144">
        <v>3.5225648626021899E-2</v>
      </c>
      <c r="I21" s="143">
        <v>0.390078902821205</v>
      </c>
      <c r="J21" s="99">
        <v>1005.4</v>
      </c>
      <c r="K21" s="99">
        <v>22.9</v>
      </c>
      <c r="L21" s="99">
        <v>168.63</v>
      </c>
      <c r="M21" s="99">
        <v>3.82</v>
      </c>
      <c r="N21" s="99">
        <v>4127.2</v>
      </c>
      <c r="O21" s="99">
        <v>56.4</v>
      </c>
      <c r="P21" s="99"/>
      <c r="Q21" s="99">
        <v>97.67</v>
      </c>
      <c r="R21" s="99">
        <v>2.2200000000000002</v>
      </c>
      <c r="S21" s="12"/>
      <c r="T21" s="128">
        <f t="shared" si="0"/>
        <v>-496.21656881930852</v>
      </c>
      <c r="U21" s="128">
        <f t="shared" si="1"/>
        <v>-2347.488584474886</v>
      </c>
      <c r="V21" s="35"/>
      <c r="W21" s="79" t="s">
        <v>26</v>
      </c>
      <c r="X21" s="79" t="s">
        <v>26</v>
      </c>
      <c r="Y21" s="79" t="s">
        <v>26</v>
      </c>
      <c r="Z21" s="79" t="s">
        <v>26</v>
      </c>
      <c r="AA21" s="79" t="s">
        <v>26</v>
      </c>
      <c r="AB21" s="79" t="s">
        <v>26</v>
      </c>
      <c r="AC21" s="79" t="s">
        <v>26</v>
      </c>
      <c r="AD21" s="79" t="s">
        <v>26</v>
      </c>
      <c r="AE21" s="79" t="s">
        <v>26</v>
      </c>
      <c r="AF21" s="79" t="s">
        <v>26</v>
      </c>
      <c r="AG21" s="79" t="s">
        <v>26</v>
      </c>
      <c r="AH21" s="79" t="s">
        <v>26</v>
      </c>
      <c r="AI21" s="79" t="s">
        <v>26</v>
      </c>
      <c r="AJ21" s="79" t="s">
        <v>26</v>
      </c>
      <c r="AK21" s="79" t="s">
        <v>26</v>
      </c>
      <c r="AL21" s="79" t="s">
        <v>26</v>
      </c>
    </row>
    <row r="22" spans="1:38" s="97" customFormat="1">
      <c r="A22" s="98" t="s">
        <v>3759</v>
      </c>
      <c r="B22" s="142">
        <v>5.5187704681582002</v>
      </c>
      <c r="C22" s="143">
        <v>4.69874223261618E-2</v>
      </c>
      <c r="D22" s="98"/>
      <c r="E22" s="143">
        <v>41.545542071744002</v>
      </c>
      <c r="F22" s="143">
        <v>1.7384532496813001</v>
      </c>
      <c r="G22" s="144">
        <v>0.452784483642584</v>
      </c>
      <c r="H22" s="144">
        <v>4.1184362528018499E-2</v>
      </c>
      <c r="I22" s="143">
        <v>0.46807907399421</v>
      </c>
      <c r="J22" s="99">
        <v>931.2</v>
      </c>
      <c r="K22" s="99">
        <v>24.5</v>
      </c>
      <c r="L22" s="99">
        <v>153.33000000000001</v>
      </c>
      <c r="M22" s="99">
        <v>3.17</v>
      </c>
      <c r="N22" s="99">
        <v>4093.7</v>
      </c>
      <c r="O22" s="99">
        <v>67.599999999999994</v>
      </c>
      <c r="P22" s="99"/>
      <c r="Q22" s="99">
        <v>90.36</v>
      </c>
      <c r="R22" s="99">
        <v>1.88</v>
      </c>
      <c r="S22" s="12"/>
      <c r="T22" s="128">
        <f t="shared" si="0"/>
        <v>-507.31755038152994</v>
      </c>
      <c r="U22" s="128">
        <f t="shared" si="1"/>
        <v>-2569.8623883127889</v>
      </c>
      <c r="V22" s="35"/>
      <c r="W22" s="79" t="s">
        <v>26</v>
      </c>
      <c r="X22" s="79" t="s">
        <v>26</v>
      </c>
      <c r="Y22" s="79" t="s">
        <v>26</v>
      </c>
      <c r="Z22" s="79" t="s">
        <v>26</v>
      </c>
      <c r="AA22" s="79" t="s">
        <v>26</v>
      </c>
      <c r="AB22" s="79" t="s">
        <v>26</v>
      </c>
      <c r="AC22" s="79" t="s">
        <v>26</v>
      </c>
      <c r="AD22" s="79" t="s">
        <v>26</v>
      </c>
      <c r="AE22" s="79" t="s">
        <v>26</v>
      </c>
      <c r="AF22" s="79" t="s">
        <v>26</v>
      </c>
      <c r="AG22" s="79" t="s">
        <v>26</v>
      </c>
      <c r="AH22" s="79" t="s">
        <v>26</v>
      </c>
      <c r="AI22" s="79" t="s">
        <v>26</v>
      </c>
      <c r="AJ22" s="79" t="s">
        <v>26</v>
      </c>
      <c r="AK22" s="79" t="s">
        <v>26</v>
      </c>
      <c r="AL22" s="79" t="s">
        <v>26</v>
      </c>
    </row>
    <row r="23" spans="1:38" s="97" customFormat="1">
      <c r="A23" s="98" t="s">
        <v>3760</v>
      </c>
      <c r="B23" s="142">
        <v>5.60386837192614</v>
      </c>
      <c r="C23" s="143">
        <v>4.7351381923739597E-2</v>
      </c>
      <c r="D23" s="98"/>
      <c r="E23" s="143">
        <v>41.896017171699803</v>
      </c>
      <c r="F23" s="143">
        <v>1.7447107678976199</v>
      </c>
      <c r="G23" s="144">
        <v>0.50585760881415398</v>
      </c>
      <c r="H23" s="144">
        <v>4.3424477669188902E-2</v>
      </c>
      <c r="I23" s="143">
        <v>0.253784790292017</v>
      </c>
      <c r="J23" s="99">
        <v>994.9</v>
      </c>
      <c r="K23" s="99">
        <v>27.1</v>
      </c>
      <c r="L23" s="99">
        <v>152.06</v>
      </c>
      <c r="M23" s="99">
        <v>3.13</v>
      </c>
      <c r="N23" s="99">
        <v>4257.7</v>
      </c>
      <c r="O23" s="99">
        <v>63.2</v>
      </c>
      <c r="P23" s="99"/>
      <c r="Q23" s="99">
        <v>81.36</v>
      </c>
      <c r="R23" s="99">
        <v>1.68</v>
      </c>
      <c r="S23" s="12"/>
      <c r="T23" s="128">
        <f t="shared" si="0"/>
        <v>-554.28120478758376</v>
      </c>
      <c r="U23" s="128">
        <f t="shared" si="1"/>
        <v>-2700.0131527028798</v>
      </c>
      <c r="V23" s="35"/>
      <c r="W23" s="79" t="s">
        <v>26</v>
      </c>
      <c r="X23" s="79" t="s">
        <v>26</v>
      </c>
      <c r="Y23" s="79" t="s">
        <v>26</v>
      </c>
      <c r="Z23" s="79" t="s">
        <v>26</v>
      </c>
      <c r="AA23" s="79" t="s">
        <v>26</v>
      </c>
      <c r="AB23" s="79" t="s">
        <v>26</v>
      </c>
      <c r="AC23" s="79" t="s">
        <v>26</v>
      </c>
      <c r="AD23" s="79" t="s">
        <v>26</v>
      </c>
      <c r="AE23" s="79" t="s">
        <v>26</v>
      </c>
      <c r="AF23" s="79" t="s">
        <v>26</v>
      </c>
      <c r="AG23" s="79" t="s">
        <v>26</v>
      </c>
      <c r="AH23" s="79" t="s">
        <v>26</v>
      </c>
      <c r="AI23" s="79" t="s">
        <v>26</v>
      </c>
      <c r="AJ23" s="79" t="s">
        <v>26</v>
      </c>
      <c r="AK23" s="79" t="s">
        <v>26</v>
      </c>
      <c r="AL23" s="79" t="s">
        <v>26</v>
      </c>
    </row>
    <row r="24" spans="1:38" s="97" customFormat="1">
      <c r="A24" s="98" t="s">
        <v>3761</v>
      </c>
      <c r="B24" s="142">
        <v>6.6504858083271401</v>
      </c>
      <c r="C24" s="143">
        <v>5.4198501967148101E-2</v>
      </c>
      <c r="D24" s="98"/>
      <c r="E24" s="143">
        <v>46.099573542563597</v>
      </c>
      <c r="F24" s="143">
        <v>2.2780102375690499</v>
      </c>
      <c r="G24" s="144">
        <v>0.47670370720086003</v>
      </c>
      <c r="H24" s="144">
        <v>4.0850986922008101E-2</v>
      </c>
      <c r="I24" s="143">
        <v>0.53335419527456596</v>
      </c>
      <c r="J24" s="99">
        <v>899.5</v>
      </c>
      <c r="K24" s="99">
        <v>21.7</v>
      </c>
      <c r="L24" s="99">
        <v>138.34</v>
      </c>
      <c r="M24" s="99">
        <v>3.38</v>
      </c>
      <c r="N24" s="99">
        <v>4170.1000000000004</v>
      </c>
      <c r="O24" s="99">
        <v>63.4</v>
      </c>
      <c r="P24" s="99"/>
      <c r="Q24" s="99">
        <v>78.09</v>
      </c>
      <c r="R24" s="99">
        <v>1.92</v>
      </c>
      <c r="S24" s="12"/>
      <c r="T24" s="128">
        <f t="shared" si="0"/>
        <v>-550.20962845164081</v>
      </c>
      <c r="U24" s="128">
        <f t="shared" si="1"/>
        <v>-2914.3848489229435</v>
      </c>
      <c r="V24" s="35"/>
      <c r="W24" s="79" t="s">
        <v>26</v>
      </c>
      <c r="X24" s="79" t="s">
        <v>26</v>
      </c>
      <c r="Y24" s="79" t="s">
        <v>26</v>
      </c>
      <c r="Z24" s="79" t="s">
        <v>26</v>
      </c>
      <c r="AA24" s="79" t="s">
        <v>26</v>
      </c>
      <c r="AB24" s="79" t="s">
        <v>26</v>
      </c>
      <c r="AC24" s="79" t="s">
        <v>26</v>
      </c>
      <c r="AD24" s="79" t="s">
        <v>26</v>
      </c>
      <c r="AE24" s="79" t="s">
        <v>26</v>
      </c>
      <c r="AF24" s="79" t="s">
        <v>26</v>
      </c>
      <c r="AG24" s="79" t="s">
        <v>26</v>
      </c>
      <c r="AH24" s="79" t="s">
        <v>26</v>
      </c>
      <c r="AI24" s="79" t="s">
        <v>26</v>
      </c>
      <c r="AJ24" s="79" t="s">
        <v>26</v>
      </c>
      <c r="AK24" s="79" t="s">
        <v>26</v>
      </c>
      <c r="AL24" s="79" t="s">
        <v>26</v>
      </c>
    </row>
    <row r="25" spans="1:38" s="97" customFormat="1">
      <c r="A25" s="98" t="s">
        <v>3738</v>
      </c>
      <c r="B25" s="142">
        <v>6.6829822562271701</v>
      </c>
      <c r="C25" s="143">
        <v>5.2557308228471197E-2</v>
      </c>
      <c r="D25" s="98"/>
      <c r="E25" s="143">
        <v>40.640994109412198</v>
      </c>
      <c r="F25" s="143">
        <v>2.0462067005060902</v>
      </c>
      <c r="G25" s="144">
        <v>0.489052528950085</v>
      </c>
      <c r="H25" s="144">
        <v>4.0550274850068103E-2</v>
      </c>
      <c r="I25" s="143">
        <v>0.36344407345963298</v>
      </c>
      <c r="J25" s="99">
        <v>992.8</v>
      </c>
      <c r="K25" s="99">
        <v>25.3</v>
      </c>
      <c r="L25" s="99">
        <v>156.69999999999999</v>
      </c>
      <c r="M25" s="99">
        <v>3.9</v>
      </c>
      <c r="N25" s="99">
        <v>4207.8999999999996</v>
      </c>
      <c r="O25" s="99">
        <v>61.2</v>
      </c>
      <c r="P25" s="99"/>
      <c r="Q25" s="99">
        <v>86.55</v>
      </c>
      <c r="R25" s="99">
        <v>2.16</v>
      </c>
      <c r="S25" s="12"/>
      <c r="T25" s="128">
        <f t="shared" si="0"/>
        <v>-533.56732610082963</v>
      </c>
      <c r="U25" s="128">
        <f t="shared" si="1"/>
        <v>-2585.3222718570519</v>
      </c>
      <c r="V25" s="35"/>
      <c r="W25" s="79" t="s">
        <v>26</v>
      </c>
      <c r="X25" s="79" t="s">
        <v>26</v>
      </c>
      <c r="Y25" s="79" t="s">
        <v>26</v>
      </c>
      <c r="Z25" s="79" t="s">
        <v>26</v>
      </c>
      <c r="AA25" s="79" t="s">
        <v>26</v>
      </c>
      <c r="AB25" s="79" t="s">
        <v>26</v>
      </c>
      <c r="AC25" s="79" t="s">
        <v>26</v>
      </c>
      <c r="AD25" s="79" t="s">
        <v>26</v>
      </c>
      <c r="AE25" s="79" t="s">
        <v>26</v>
      </c>
      <c r="AF25" s="79" t="s">
        <v>26</v>
      </c>
      <c r="AG25" s="79" t="s">
        <v>26</v>
      </c>
      <c r="AH25" s="79" t="s">
        <v>26</v>
      </c>
      <c r="AI25" s="79" t="s">
        <v>26</v>
      </c>
      <c r="AJ25" s="79" t="s">
        <v>26</v>
      </c>
      <c r="AK25" s="79" t="s">
        <v>26</v>
      </c>
      <c r="AL25" s="79" t="s">
        <v>26</v>
      </c>
    </row>
    <row r="26" spans="1:38" s="97" customFormat="1">
      <c r="A26" s="98" t="s">
        <v>3739</v>
      </c>
      <c r="B26" s="142">
        <v>6.7742381126148601</v>
      </c>
      <c r="C26" s="143">
        <v>4.9611547864081298E-2</v>
      </c>
      <c r="D26" s="98"/>
      <c r="E26" s="143">
        <v>43.108470508527297</v>
      </c>
      <c r="F26" s="143">
        <v>2.54122840556149</v>
      </c>
      <c r="G26" s="144">
        <v>0.51613165043838405</v>
      </c>
      <c r="H26" s="144">
        <v>6.8747202232026294E-2</v>
      </c>
      <c r="I26" s="143">
        <v>0.69480677980205396</v>
      </c>
      <c r="J26" s="99">
        <v>989.6</v>
      </c>
      <c r="K26" s="99">
        <v>32.1</v>
      </c>
      <c r="L26" s="99">
        <v>147.83000000000001</v>
      </c>
      <c r="M26" s="99">
        <v>4.3099999999999996</v>
      </c>
      <c r="N26" s="99">
        <v>4287.3</v>
      </c>
      <c r="O26" s="99">
        <v>97.9</v>
      </c>
      <c r="P26" s="99"/>
      <c r="Q26" s="99">
        <v>77.53</v>
      </c>
      <c r="R26" s="99">
        <v>2.27</v>
      </c>
      <c r="S26" s="12"/>
      <c r="T26" s="128">
        <f t="shared" si="0"/>
        <v>-569.4175742406818</v>
      </c>
      <c r="U26" s="128">
        <f t="shared" si="1"/>
        <v>-2800.1555841168911</v>
      </c>
      <c r="V26" s="35"/>
      <c r="W26" s="79" t="s">
        <v>26</v>
      </c>
      <c r="X26" s="79" t="s">
        <v>26</v>
      </c>
      <c r="Y26" s="79" t="s">
        <v>26</v>
      </c>
      <c r="Z26" s="79" t="s">
        <v>26</v>
      </c>
      <c r="AA26" s="79" t="s">
        <v>26</v>
      </c>
      <c r="AB26" s="79" t="s">
        <v>26</v>
      </c>
      <c r="AC26" s="79" t="s">
        <v>26</v>
      </c>
      <c r="AD26" s="79" t="s">
        <v>26</v>
      </c>
      <c r="AE26" s="79" t="s">
        <v>26</v>
      </c>
      <c r="AF26" s="79" t="s">
        <v>26</v>
      </c>
      <c r="AG26" s="79" t="s">
        <v>26</v>
      </c>
      <c r="AH26" s="79" t="s">
        <v>26</v>
      </c>
      <c r="AI26" s="79" t="s">
        <v>26</v>
      </c>
      <c r="AJ26" s="79" t="s">
        <v>26</v>
      </c>
      <c r="AK26" s="79" t="s">
        <v>26</v>
      </c>
      <c r="AL26" s="79" t="s">
        <v>26</v>
      </c>
    </row>
    <row r="27" spans="1:38" s="97" customFormat="1">
      <c r="A27" s="98" t="s">
        <v>3740</v>
      </c>
      <c r="B27" s="142">
        <v>6.4694345257818</v>
      </c>
      <c r="C27" s="143">
        <v>4.5885580403240603E-2</v>
      </c>
      <c r="D27" s="98"/>
      <c r="E27" s="143">
        <v>41.517537084740603</v>
      </c>
      <c r="F27" s="143">
        <v>1.98221666476854</v>
      </c>
      <c r="G27" s="144">
        <v>0.51512303811186799</v>
      </c>
      <c r="H27" s="144">
        <v>4.5221343925627502E-2</v>
      </c>
      <c r="I27" s="143">
        <v>0.46587600657498401</v>
      </c>
      <c r="J27" s="99">
        <v>1012.3</v>
      </c>
      <c r="K27" s="99">
        <v>25</v>
      </c>
      <c r="L27" s="99">
        <v>153.43</v>
      </c>
      <c r="M27" s="99">
        <v>3.62</v>
      </c>
      <c r="N27" s="99">
        <v>4284.3999999999996</v>
      </c>
      <c r="O27" s="99">
        <v>64.5</v>
      </c>
      <c r="P27" s="99"/>
      <c r="Q27" s="99">
        <v>80.650000000000006</v>
      </c>
      <c r="R27" s="99">
        <v>1.91</v>
      </c>
      <c r="S27" s="12"/>
      <c r="T27" s="128">
        <f t="shared" si="0"/>
        <v>-559.77970409958925</v>
      </c>
      <c r="U27" s="128">
        <f t="shared" si="1"/>
        <v>-2692.4134784592316</v>
      </c>
      <c r="V27" s="35"/>
      <c r="W27" s="79" t="s">
        <v>26</v>
      </c>
      <c r="X27" s="79" t="s">
        <v>26</v>
      </c>
      <c r="Y27" s="79" t="s">
        <v>26</v>
      </c>
      <c r="Z27" s="79" t="s">
        <v>26</v>
      </c>
      <c r="AA27" s="79" t="s">
        <v>26</v>
      </c>
      <c r="AB27" s="79" t="s">
        <v>26</v>
      </c>
      <c r="AC27" s="79" t="s">
        <v>26</v>
      </c>
      <c r="AD27" s="79" t="s">
        <v>26</v>
      </c>
      <c r="AE27" s="79" t="s">
        <v>26</v>
      </c>
      <c r="AF27" s="79" t="s">
        <v>26</v>
      </c>
      <c r="AG27" s="79" t="s">
        <v>26</v>
      </c>
      <c r="AH27" s="79" t="s">
        <v>26</v>
      </c>
      <c r="AI27" s="79" t="s">
        <v>26</v>
      </c>
      <c r="AJ27" s="79" t="s">
        <v>26</v>
      </c>
      <c r="AK27" s="79" t="s">
        <v>26</v>
      </c>
      <c r="AL27" s="79" t="s">
        <v>26</v>
      </c>
    </row>
    <row r="28" spans="1:38" s="97" customFormat="1">
      <c r="A28" s="98" t="s">
        <v>3741</v>
      </c>
      <c r="B28" s="142">
        <v>3.24789407150329</v>
      </c>
      <c r="C28" s="143">
        <v>3.4646492263622E-2</v>
      </c>
      <c r="D28" s="98"/>
      <c r="E28" s="143">
        <v>34.9451094284207</v>
      </c>
      <c r="F28" s="143">
        <v>1.85130752844974</v>
      </c>
      <c r="G28" s="144">
        <v>0.49851730251818499</v>
      </c>
      <c r="H28" s="144">
        <v>6.0356038335671297E-2</v>
      </c>
      <c r="I28" s="143">
        <v>0.397961030338913</v>
      </c>
      <c r="J28" s="99">
        <v>1104</v>
      </c>
      <c r="K28" s="99">
        <v>37.4</v>
      </c>
      <c r="L28" s="99">
        <v>181.88</v>
      </c>
      <c r="M28" s="99">
        <v>4.75</v>
      </c>
      <c r="N28" s="99">
        <v>4236.2</v>
      </c>
      <c r="O28" s="99">
        <v>89.3</v>
      </c>
      <c r="P28" s="99"/>
      <c r="Q28" s="99">
        <v>98.82</v>
      </c>
      <c r="R28" s="99">
        <v>2.6</v>
      </c>
      <c r="S28" s="12"/>
      <c r="T28" s="128">
        <f t="shared" si="0"/>
        <v>-506.99362216846271</v>
      </c>
      <c r="U28" s="128">
        <f t="shared" si="1"/>
        <v>-2229.1180998460522</v>
      </c>
      <c r="V28" s="35"/>
      <c r="W28" s="79" t="s">
        <v>26</v>
      </c>
      <c r="X28" s="79" t="s">
        <v>26</v>
      </c>
      <c r="Y28" s="79" t="s">
        <v>26</v>
      </c>
      <c r="Z28" s="79" t="s">
        <v>26</v>
      </c>
      <c r="AA28" s="79" t="s">
        <v>26</v>
      </c>
      <c r="AB28" s="79" t="s">
        <v>26</v>
      </c>
      <c r="AC28" s="79" t="s">
        <v>26</v>
      </c>
      <c r="AD28" s="79" t="s">
        <v>26</v>
      </c>
      <c r="AE28" s="79" t="s">
        <v>26</v>
      </c>
      <c r="AF28" s="79" t="s">
        <v>26</v>
      </c>
      <c r="AG28" s="79" t="s">
        <v>26</v>
      </c>
      <c r="AH28" s="79" t="s">
        <v>26</v>
      </c>
      <c r="AI28" s="79" t="s">
        <v>26</v>
      </c>
      <c r="AJ28" s="79" t="s">
        <v>26</v>
      </c>
      <c r="AK28" s="79" t="s">
        <v>26</v>
      </c>
      <c r="AL28" s="79" t="s">
        <v>26</v>
      </c>
    </row>
    <row r="29" spans="1:38" s="97" customFormat="1">
      <c r="A29" s="98" t="s">
        <v>3742</v>
      </c>
      <c r="B29" s="142">
        <v>6.3903652219187403</v>
      </c>
      <c r="C29" s="143">
        <v>4.7256873246762802E-2</v>
      </c>
      <c r="D29" s="98"/>
      <c r="E29" s="143">
        <v>39.258549850687899</v>
      </c>
      <c r="F29" s="143">
        <v>1.85034708538996</v>
      </c>
      <c r="G29" s="144">
        <v>0.46808087206177701</v>
      </c>
      <c r="H29" s="144">
        <v>3.4598243072150703E-2</v>
      </c>
      <c r="I29" s="143">
        <v>0.18542392876854899</v>
      </c>
      <c r="J29" s="99">
        <v>986.9</v>
      </c>
      <c r="K29" s="99">
        <v>25.2</v>
      </c>
      <c r="L29" s="99">
        <v>162.15</v>
      </c>
      <c r="M29" s="99">
        <v>3.77</v>
      </c>
      <c r="N29" s="99">
        <v>4143</v>
      </c>
      <c r="O29" s="99">
        <v>54.8</v>
      </c>
      <c r="P29" s="99"/>
      <c r="Q29" s="99">
        <v>93.06</v>
      </c>
      <c r="R29" s="99">
        <v>2.1800000000000002</v>
      </c>
      <c r="S29" s="12"/>
      <c r="T29" s="128">
        <f t="shared" si="0"/>
        <v>-508.63398088189945</v>
      </c>
      <c r="U29" s="128">
        <f t="shared" si="1"/>
        <v>-2455.0416281221087</v>
      </c>
      <c r="V29" s="35"/>
      <c r="W29" s="79" t="s">
        <v>26</v>
      </c>
      <c r="X29" s="79" t="s">
        <v>26</v>
      </c>
      <c r="Y29" s="79" t="s">
        <v>26</v>
      </c>
      <c r="Z29" s="79" t="s">
        <v>26</v>
      </c>
      <c r="AA29" s="79" t="s">
        <v>26</v>
      </c>
      <c r="AB29" s="79" t="s">
        <v>26</v>
      </c>
      <c r="AC29" s="79" t="s">
        <v>26</v>
      </c>
      <c r="AD29" s="79" t="s">
        <v>26</v>
      </c>
      <c r="AE29" s="79" t="s">
        <v>26</v>
      </c>
      <c r="AF29" s="79" t="s">
        <v>26</v>
      </c>
      <c r="AG29" s="79" t="s">
        <v>26</v>
      </c>
      <c r="AH29" s="79" t="s">
        <v>26</v>
      </c>
      <c r="AI29" s="79" t="s">
        <v>26</v>
      </c>
      <c r="AJ29" s="79" t="s">
        <v>26</v>
      </c>
      <c r="AK29" s="79" t="s">
        <v>26</v>
      </c>
      <c r="AL29" s="79" t="s">
        <v>26</v>
      </c>
    </row>
    <row r="30" spans="1:38" s="97" customFormat="1">
      <c r="A30" s="98" t="s">
        <v>3743</v>
      </c>
      <c r="B30" s="142">
        <v>5.9260423806608902</v>
      </c>
      <c r="C30" s="143">
        <v>4.1625385363650902E-2</v>
      </c>
      <c r="D30" s="98"/>
      <c r="E30" s="143">
        <v>41.324581061586599</v>
      </c>
      <c r="F30" s="143">
        <v>2.0324334479041499</v>
      </c>
      <c r="G30" s="144">
        <v>0.54275025351857498</v>
      </c>
      <c r="H30" s="144">
        <v>4.3420852020457298E-2</v>
      </c>
      <c r="I30" s="143">
        <v>0.53652667784497199</v>
      </c>
      <c r="J30" s="99">
        <v>1049.0999999999999</v>
      </c>
      <c r="K30" s="99">
        <v>22.2</v>
      </c>
      <c r="L30" s="99">
        <v>154.13999999999999</v>
      </c>
      <c r="M30" s="99">
        <v>3.75</v>
      </c>
      <c r="N30" s="99">
        <v>4361.1000000000004</v>
      </c>
      <c r="O30" s="99">
        <v>58.6</v>
      </c>
      <c r="P30" s="99"/>
      <c r="Q30" s="99">
        <v>76.67</v>
      </c>
      <c r="R30" s="99">
        <v>1.87</v>
      </c>
      <c r="S30" s="12"/>
      <c r="T30" s="128">
        <f t="shared" si="0"/>
        <v>-580.61502530167377</v>
      </c>
      <c r="U30" s="128">
        <f t="shared" si="1"/>
        <v>-2729.3110159595176</v>
      </c>
      <c r="V30" s="35"/>
      <c r="W30" s="79" t="s">
        <v>26</v>
      </c>
      <c r="X30" s="79" t="s">
        <v>26</v>
      </c>
      <c r="Y30" s="79" t="s">
        <v>26</v>
      </c>
      <c r="Z30" s="79" t="s">
        <v>26</v>
      </c>
      <c r="AA30" s="79" t="s">
        <v>26</v>
      </c>
      <c r="AB30" s="79" t="s">
        <v>26</v>
      </c>
      <c r="AC30" s="79" t="s">
        <v>26</v>
      </c>
      <c r="AD30" s="79" t="s">
        <v>26</v>
      </c>
      <c r="AE30" s="79" t="s">
        <v>26</v>
      </c>
      <c r="AF30" s="79" t="s">
        <v>26</v>
      </c>
      <c r="AG30" s="79" t="s">
        <v>26</v>
      </c>
      <c r="AH30" s="79" t="s">
        <v>26</v>
      </c>
      <c r="AI30" s="79" t="s">
        <v>26</v>
      </c>
      <c r="AJ30" s="79" t="s">
        <v>26</v>
      </c>
      <c r="AK30" s="79" t="s">
        <v>26</v>
      </c>
      <c r="AL30" s="79" t="s">
        <v>26</v>
      </c>
    </row>
    <row r="31" spans="1:38" s="97" customFormat="1">
      <c r="A31" s="98" t="s">
        <v>3744</v>
      </c>
      <c r="B31" s="142">
        <v>6.2125844572924596</v>
      </c>
      <c r="C31" s="143">
        <v>4.5524101164470698E-2</v>
      </c>
      <c r="D31" s="98"/>
      <c r="E31" s="143">
        <v>41.269658160357103</v>
      </c>
      <c r="F31" s="143">
        <v>1.8335540293845001</v>
      </c>
      <c r="G31" s="144">
        <v>0.47623787158363701</v>
      </c>
      <c r="H31" s="144">
        <v>4.0542693354430399E-2</v>
      </c>
      <c r="I31" s="143">
        <v>5.8802526079454499E-2</v>
      </c>
      <c r="J31" s="99">
        <v>966.4</v>
      </c>
      <c r="K31" s="99">
        <v>29.2</v>
      </c>
      <c r="L31" s="99">
        <v>154.34</v>
      </c>
      <c r="M31" s="99">
        <v>3.39</v>
      </c>
      <c r="N31" s="99">
        <v>4168.6000000000004</v>
      </c>
      <c r="O31" s="99">
        <v>63</v>
      </c>
      <c r="P31" s="99"/>
      <c r="Q31" s="99">
        <v>87.26</v>
      </c>
      <c r="R31" s="99">
        <v>1.93</v>
      </c>
      <c r="S31" s="12"/>
      <c r="T31" s="128">
        <f t="shared" si="0"/>
        <v>-526.15005831281576</v>
      </c>
      <c r="U31" s="128">
        <f t="shared" si="1"/>
        <v>-2600.9200466502525</v>
      </c>
      <c r="V31" s="35"/>
      <c r="W31" s="79" t="s">
        <v>26</v>
      </c>
      <c r="X31" s="79" t="s">
        <v>26</v>
      </c>
      <c r="Y31" s="79" t="s">
        <v>26</v>
      </c>
      <c r="Z31" s="79" t="s">
        <v>26</v>
      </c>
      <c r="AA31" s="79" t="s">
        <v>26</v>
      </c>
      <c r="AB31" s="79" t="s">
        <v>26</v>
      </c>
      <c r="AC31" s="79" t="s">
        <v>26</v>
      </c>
      <c r="AD31" s="79" t="s">
        <v>26</v>
      </c>
      <c r="AE31" s="79" t="s">
        <v>26</v>
      </c>
      <c r="AF31" s="79" t="s">
        <v>26</v>
      </c>
      <c r="AG31" s="79" t="s">
        <v>26</v>
      </c>
      <c r="AH31" s="79" t="s">
        <v>26</v>
      </c>
      <c r="AI31" s="79" t="s">
        <v>26</v>
      </c>
      <c r="AJ31" s="79" t="s">
        <v>26</v>
      </c>
      <c r="AK31" s="79" t="s">
        <v>26</v>
      </c>
      <c r="AL31" s="79" t="s">
        <v>26</v>
      </c>
    </row>
    <row r="32" spans="1:38" s="97" customFormat="1">
      <c r="A32" s="98" t="s">
        <v>3762</v>
      </c>
      <c r="B32" s="142">
        <v>6.6079398671984597</v>
      </c>
      <c r="C32" s="143">
        <v>3.73737917232803E-2</v>
      </c>
      <c r="D32" s="98"/>
      <c r="E32" s="143">
        <v>41.642076550629902</v>
      </c>
      <c r="F32" s="143">
        <v>2.1310415106604199</v>
      </c>
      <c r="G32" s="144">
        <v>0.48344146288096002</v>
      </c>
      <c r="H32" s="144">
        <v>3.9854802415156203E-2</v>
      </c>
      <c r="I32" s="143">
        <v>0.36325653380556799</v>
      </c>
      <c r="J32" s="99">
        <v>970.2</v>
      </c>
      <c r="K32" s="99">
        <v>24.9</v>
      </c>
      <c r="L32" s="99">
        <v>152.97999999999999</v>
      </c>
      <c r="M32" s="99">
        <v>3.87</v>
      </c>
      <c r="N32" s="99">
        <v>4190.8</v>
      </c>
      <c r="O32" s="99">
        <v>60.9</v>
      </c>
      <c r="P32" s="99"/>
      <c r="Q32" s="99">
        <v>85.36</v>
      </c>
      <c r="R32" s="99">
        <v>2.17</v>
      </c>
      <c r="S32" s="12"/>
      <c r="T32" s="128">
        <f t="shared" si="0"/>
        <v>-534.20054909138457</v>
      </c>
      <c r="U32" s="128">
        <f t="shared" si="1"/>
        <v>-2639.4430644528702</v>
      </c>
      <c r="V32" s="35"/>
      <c r="W32" s="79" t="s">
        <v>26</v>
      </c>
      <c r="X32" s="79" t="s">
        <v>26</v>
      </c>
      <c r="Y32" s="79" t="s">
        <v>26</v>
      </c>
      <c r="Z32" s="79" t="s">
        <v>26</v>
      </c>
      <c r="AA32" s="79" t="s">
        <v>26</v>
      </c>
      <c r="AB32" s="79" t="s">
        <v>26</v>
      </c>
      <c r="AC32" s="79" t="s">
        <v>26</v>
      </c>
      <c r="AD32" s="79" t="s">
        <v>26</v>
      </c>
      <c r="AE32" s="79" t="s">
        <v>26</v>
      </c>
      <c r="AF32" s="79" t="s">
        <v>26</v>
      </c>
      <c r="AG32" s="79" t="s">
        <v>26</v>
      </c>
      <c r="AH32" s="79" t="s">
        <v>26</v>
      </c>
      <c r="AI32" s="79" t="s">
        <v>26</v>
      </c>
      <c r="AJ32" s="79" t="s">
        <v>26</v>
      </c>
      <c r="AK32" s="79" t="s">
        <v>26</v>
      </c>
      <c r="AL32" s="79" t="s">
        <v>26</v>
      </c>
    </row>
    <row r="33" spans="1:38" s="97" customFormat="1">
      <c r="A33" s="98" t="s">
        <v>3763</v>
      </c>
      <c r="B33" s="142">
        <v>6.3813244371321298</v>
      </c>
      <c r="C33" s="143">
        <v>3.5606855977005997E-2</v>
      </c>
      <c r="D33" s="98"/>
      <c r="E33" s="143">
        <v>40.308901664477403</v>
      </c>
      <c r="F33" s="143">
        <v>2.2112632110704999</v>
      </c>
      <c r="G33" s="144">
        <v>0.457635325970905</v>
      </c>
      <c r="H33" s="144">
        <v>3.7839039381146397E-2</v>
      </c>
      <c r="I33" s="143">
        <v>0.54672915718924098</v>
      </c>
      <c r="J33" s="99">
        <v>956.3</v>
      </c>
      <c r="K33" s="99">
        <v>21.7</v>
      </c>
      <c r="L33" s="99">
        <v>157.97</v>
      </c>
      <c r="M33" s="99">
        <v>4.28</v>
      </c>
      <c r="N33" s="99">
        <v>4109.5</v>
      </c>
      <c r="O33" s="99">
        <v>61.4</v>
      </c>
      <c r="P33" s="99"/>
      <c r="Q33" s="99">
        <v>92.33</v>
      </c>
      <c r="R33" s="99">
        <v>2.5099999999999998</v>
      </c>
      <c r="S33" s="12"/>
      <c r="T33" s="128">
        <f t="shared" si="0"/>
        <v>-505.36810786858257</v>
      </c>
      <c r="U33" s="128">
        <f t="shared" si="1"/>
        <v>-2501.4433120212702</v>
      </c>
      <c r="V33" s="35"/>
      <c r="W33" s="79" t="s">
        <v>26</v>
      </c>
      <c r="X33" s="79" t="s">
        <v>26</v>
      </c>
      <c r="Y33" s="79" t="s">
        <v>26</v>
      </c>
      <c r="Z33" s="79" t="s">
        <v>26</v>
      </c>
      <c r="AA33" s="79" t="s">
        <v>26</v>
      </c>
      <c r="AB33" s="79" t="s">
        <v>26</v>
      </c>
      <c r="AC33" s="79" t="s">
        <v>26</v>
      </c>
      <c r="AD33" s="79" t="s">
        <v>26</v>
      </c>
      <c r="AE33" s="79" t="s">
        <v>26</v>
      </c>
      <c r="AF33" s="79" t="s">
        <v>26</v>
      </c>
      <c r="AG33" s="79" t="s">
        <v>26</v>
      </c>
      <c r="AH33" s="79" t="s">
        <v>26</v>
      </c>
      <c r="AI33" s="79" t="s">
        <v>26</v>
      </c>
      <c r="AJ33" s="79" t="s">
        <v>26</v>
      </c>
      <c r="AK33" s="79" t="s">
        <v>26</v>
      </c>
      <c r="AL33" s="79" t="s">
        <v>26</v>
      </c>
    </row>
    <row r="34" spans="1:38">
      <c r="A34" s="98" t="s">
        <v>3764</v>
      </c>
      <c r="B34" s="142">
        <v>6.5412629966828399</v>
      </c>
      <c r="C34" s="143">
        <v>3.2434905521776698E-2</v>
      </c>
      <c r="D34" s="98"/>
      <c r="E34" s="143">
        <v>39.049067032299703</v>
      </c>
      <c r="F34" s="143">
        <v>1.5891114510386399</v>
      </c>
      <c r="G34" s="144">
        <v>0.459467179107649</v>
      </c>
      <c r="H34" s="144">
        <v>4.2901342876497703E-2</v>
      </c>
      <c r="I34" s="143">
        <v>0.72728359213200799</v>
      </c>
      <c r="J34" s="99">
        <v>978.6</v>
      </c>
      <c r="K34" s="99">
        <v>21.9</v>
      </c>
      <c r="L34" s="99">
        <v>163.01</v>
      </c>
      <c r="M34" s="99">
        <v>3.28</v>
      </c>
      <c r="N34" s="99">
        <v>4115.5</v>
      </c>
      <c r="O34" s="99">
        <v>69.3</v>
      </c>
      <c r="P34" s="99"/>
      <c r="Q34" s="99">
        <v>94.99</v>
      </c>
      <c r="R34" s="99">
        <v>1.92</v>
      </c>
      <c r="S34" s="12"/>
      <c r="T34" s="128">
        <f t="shared" si="0"/>
        <v>-500.33126802036685</v>
      </c>
      <c r="U34" s="128">
        <f t="shared" si="1"/>
        <v>-2424.6917367032697</v>
      </c>
      <c r="W34" s="79" t="s">
        <v>26</v>
      </c>
      <c r="X34" s="79" t="s">
        <v>26</v>
      </c>
      <c r="Y34" s="79" t="s">
        <v>26</v>
      </c>
      <c r="Z34" s="79" t="s">
        <v>26</v>
      </c>
      <c r="AA34" s="79" t="s">
        <v>26</v>
      </c>
      <c r="AB34" s="79" t="s">
        <v>26</v>
      </c>
      <c r="AC34" s="79" t="s">
        <v>26</v>
      </c>
      <c r="AD34" s="79" t="s">
        <v>26</v>
      </c>
      <c r="AE34" s="79" t="s">
        <v>26</v>
      </c>
      <c r="AF34" s="79" t="s">
        <v>26</v>
      </c>
      <c r="AG34" s="79" t="s">
        <v>26</v>
      </c>
      <c r="AH34" s="79" t="s">
        <v>26</v>
      </c>
      <c r="AI34" s="79" t="s">
        <v>26</v>
      </c>
      <c r="AJ34" s="79" t="s">
        <v>26</v>
      </c>
      <c r="AK34" s="79" t="s">
        <v>26</v>
      </c>
      <c r="AL34" s="79" t="s">
        <v>26</v>
      </c>
    </row>
    <row r="35" spans="1:38">
      <c r="A35" s="98" t="s">
        <v>3765</v>
      </c>
      <c r="B35" s="142">
        <v>6.3803370573499798</v>
      </c>
      <c r="C35" s="143">
        <v>3.8607211006560803E-2</v>
      </c>
      <c r="D35" s="98"/>
      <c r="E35" s="143">
        <v>41.5739381457783</v>
      </c>
      <c r="F35" s="143">
        <v>1.6995033246767499</v>
      </c>
      <c r="G35" s="144">
        <v>0.48223036973252797</v>
      </c>
      <c r="H35" s="144">
        <v>4.36923629749408E-2</v>
      </c>
      <c r="I35" s="143">
        <v>0.45135931478489399</v>
      </c>
      <c r="J35" s="99">
        <v>969.7</v>
      </c>
      <c r="K35" s="99">
        <v>25.3</v>
      </c>
      <c r="L35" s="99">
        <v>153.22</v>
      </c>
      <c r="M35" s="99">
        <v>3.09</v>
      </c>
      <c r="N35" s="99">
        <v>4187.1000000000004</v>
      </c>
      <c r="O35" s="99">
        <v>67</v>
      </c>
      <c r="P35" s="99"/>
      <c r="Q35" s="99">
        <v>85.69</v>
      </c>
      <c r="R35" s="99">
        <v>1.74</v>
      </c>
      <c r="S35" s="12"/>
      <c r="T35" s="128">
        <f t="shared" si="0"/>
        <v>-532.88082495757737</v>
      </c>
      <c r="U35" s="128">
        <f t="shared" si="1"/>
        <v>-2632.7372405691167</v>
      </c>
      <c r="W35" s="79" t="s">
        <v>26</v>
      </c>
      <c r="X35" s="79" t="s">
        <v>26</v>
      </c>
      <c r="Y35" s="79" t="s">
        <v>26</v>
      </c>
      <c r="Z35" s="79" t="s">
        <v>26</v>
      </c>
      <c r="AA35" s="79" t="s">
        <v>26</v>
      </c>
      <c r="AB35" s="79" t="s">
        <v>26</v>
      </c>
      <c r="AC35" s="79" t="s">
        <v>26</v>
      </c>
      <c r="AD35" s="79" t="s">
        <v>26</v>
      </c>
      <c r="AE35" s="79" t="s">
        <v>26</v>
      </c>
      <c r="AF35" s="79" t="s">
        <v>26</v>
      </c>
      <c r="AG35" s="79" t="s">
        <v>26</v>
      </c>
      <c r="AH35" s="79" t="s">
        <v>26</v>
      </c>
      <c r="AI35" s="79" t="s">
        <v>26</v>
      </c>
      <c r="AJ35" s="79" t="s">
        <v>26</v>
      </c>
      <c r="AK35" s="79" t="s">
        <v>26</v>
      </c>
      <c r="AL35" s="79" t="s">
        <v>26</v>
      </c>
    </row>
    <row r="36" spans="1:38">
      <c r="A36" s="98" t="s">
        <v>3766</v>
      </c>
      <c r="B36" s="142">
        <v>7.6161231317269102</v>
      </c>
      <c r="C36" s="143">
        <v>5.7852938117218797E-2</v>
      </c>
      <c r="D36" s="98"/>
      <c r="E36" s="143">
        <v>44.037813945146297</v>
      </c>
      <c r="F36" s="143">
        <v>2.2274935207919002</v>
      </c>
      <c r="G36" s="144">
        <v>0.41253496739199602</v>
      </c>
      <c r="H36" s="144">
        <v>4.2057125284440403E-2</v>
      </c>
      <c r="I36" s="143">
        <v>0.45972979075606901</v>
      </c>
      <c r="J36" s="99">
        <v>841.8</v>
      </c>
      <c r="K36" s="99">
        <v>25.9</v>
      </c>
      <c r="L36" s="99">
        <v>144.75</v>
      </c>
      <c r="M36" s="99">
        <v>3.62</v>
      </c>
      <c r="N36" s="99">
        <v>3954.7</v>
      </c>
      <c r="O36" s="99">
        <v>76.400000000000006</v>
      </c>
      <c r="P36" s="99"/>
      <c r="Q36" s="99">
        <v>91.22</v>
      </c>
      <c r="R36" s="99">
        <v>2.29</v>
      </c>
      <c r="S36" s="12"/>
      <c r="T36" s="128">
        <f t="shared" si="0"/>
        <v>-481.55440414507768</v>
      </c>
      <c r="U36" s="128">
        <f t="shared" si="1"/>
        <v>-2632.0898100172708</v>
      </c>
      <c r="W36" s="79" t="s">
        <v>26</v>
      </c>
      <c r="X36" s="79" t="s">
        <v>26</v>
      </c>
      <c r="Y36" s="79" t="s">
        <v>26</v>
      </c>
      <c r="Z36" s="79" t="s">
        <v>26</v>
      </c>
      <c r="AA36" s="79" t="s">
        <v>26</v>
      </c>
      <c r="AB36" s="79" t="s">
        <v>26</v>
      </c>
      <c r="AC36" s="79" t="s">
        <v>26</v>
      </c>
      <c r="AD36" s="79" t="s">
        <v>26</v>
      </c>
      <c r="AE36" s="79" t="s">
        <v>26</v>
      </c>
      <c r="AF36" s="79" t="s">
        <v>26</v>
      </c>
      <c r="AG36" s="79" t="s">
        <v>26</v>
      </c>
      <c r="AH36" s="79" t="s">
        <v>26</v>
      </c>
      <c r="AI36" s="79" t="s">
        <v>26</v>
      </c>
      <c r="AJ36" s="79" t="s">
        <v>26</v>
      </c>
      <c r="AK36" s="79" t="s">
        <v>26</v>
      </c>
      <c r="AL36" s="79" t="s">
        <v>26</v>
      </c>
    </row>
    <row r="37" spans="1:38">
      <c r="A37" s="98" t="s">
        <v>3770</v>
      </c>
      <c r="B37" s="142">
        <v>11.680383692149601</v>
      </c>
      <c r="C37" s="143">
        <v>3.3448988035564897E-2</v>
      </c>
      <c r="D37" s="98"/>
      <c r="E37" s="143">
        <v>43.9449670217018</v>
      </c>
      <c r="F37" s="143">
        <v>2.0688281365588201</v>
      </c>
      <c r="G37" s="144">
        <v>0.41641488366497198</v>
      </c>
      <c r="H37" s="144">
        <v>3.8764276517912498E-2</v>
      </c>
      <c r="I37" s="143">
        <v>0.56051762711503506</v>
      </c>
      <c r="J37" s="99">
        <v>848.3</v>
      </c>
      <c r="K37" s="99">
        <v>22.2</v>
      </c>
      <c r="L37" s="99">
        <v>145.05000000000001</v>
      </c>
      <c r="M37" s="99">
        <v>3.38</v>
      </c>
      <c r="N37" s="99">
        <v>3968.8</v>
      </c>
      <c r="O37" s="99">
        <v>69.7</v>
      </c>
      <c r="P37" s="99"/>
      <c r="Q37" s="99">
        <v>90.83</v>
      </c>
      <c r="R37" s="99">
        <v>2.12</v>
      </c>
      <c r="S37" s="12"/>
      <c r="T37" s="128">
        <f t="shared" si="0"/>
        <v>-484.83281627025161</v>
      </c>
      <c r="U37" s="128">
        <f t="shared" si="1"/>
        <v>-2636.1599448466045</v>
      </c>
      <c r="W37" s="79" t="s">
        <v>26</v>
      </c>
      <c r="X37" s="79" t="s">
        <v>26</v>
      </c>
      <c r="Y37" s="79" t="s">
        <v>26</v>
      </c>
      <c r="Z37" s="79" t="s">
        <v>26</v>
      </c>
      <c r="AA37" s="79" t="s">
        <v>26</v>
      </c>
      <c r="AB37" s="79" t="s">
        <v>26</v>
      </c>
      <c r="AC37" s="79" t="s">
        <v>26</v>
      </c>
      <c r="AD37" s="79" t="s">
        <v>26</v>
      </c>
      <c r="AE37" s="79" t="s">
        <v>26</v>
      </c>
      <c r="AF37" s="79" t="s">
        <v>26</v>
      </c>
      <c r="AG37" s="79" t="s">
        <v>26</v>
      </c>
      <c r="AH37" s="79" t="s">
        <v>26</v>
      </c>
      <c r="AI37" s="79" t="s">
        <v>26</v>
      </c>
      <c r="AJ37" s="79" t="s">
        <v>26</v>
      </c>
      <c r="AK37" s="79" t="s">
        <v>26</v>
      </c>
      <c r="AL37" s="79" t="s">
        <v>26</v>
      </c>
    </row>
    <row r="38" spans="1:38">
      <c r="A38" s="98" t="s">
        <v>3771</v>
      </c>
      <c r="B38" s="142">
        <v>13.041446042433099</v>
      </c>
      <c r="C38" s="143">
        <v>4.4195448050938897E-2</v>
      </c>
      <c r="D38" s="98"/>
      <c r="E38" s="143">
        <v>44.428116976942</v>
      </c>
      <c r="F38" s="143">
        <v>1.6818511633640201</v>
      </c>
      <c r="G38" s="144">
        <v>0.364909234445423</v>
      </c>
      <c r="H38" s="144">
        <v>3.6132106175002898E-2</v>
      </c>
      <c r="I38" s="143">
        <v>0.40774619264324602</v>
      </c>
      <c r="J38" s="99">
        <v>768.7</v>
      </c>
      <c r="K38" s="99">
        <v>24.4</v>
      </c>
      <c r="L38" s="99">
        <v>143.49</v>
      </c>
      <c r="M38" s="99">
        <v>2.69</v>
      </c>
      <c r="N38" s="99">
        <v>3769.7</v>
      </c>
      <c r="O38" s="99">
        <v>75.099999999999994</v>
      </c>
      <c r="P38" s="99"/>
      <c r="Q38" s="99">
        <v>97.39</v>
      </c>
      <c r="R38" s="99">
        <v>1.83</v>
      </c>
      <c r="S38" s="12"/>
      <c r="T38" s="128">
        <f t="shared" si="0"/>
        <v>-435.71677468813152</v>
      </c>
      <c r="U38" s="128">
        <f t="shared" si="1"/>
        <v>-2527.1517178897484</v>
      </c>
      <c r="W38" s="79" t="s">
        <v>26</v>
      </c>
      <c r="X38" s="79" t="s">
        <v>26</v>
      </c>
      <c r="Y38" s="79" t="s">
        <v>26</v>
      </c>
      <c r="Z38" s="79" t="s">
        <v>26</v>
      </c>
      <c r="AA38" s="79" t="s">
        <v>26</v>
      </c>
      <c r="AB38" s="79" t="s">
        <v>26</v>
      </c>
      <c r="AC38" s="79" t="s">
        <v>26</v>
      </c>
      <c r="AD38" s="79" t="s">
        <v>26</v>
      </c>
      <c r="AE38" s="79" t="s">
        <v>26</v>
      </c>
      <c r="AF38" s="79" t="s">
        <v>26</v>
      </c>
      <c r="AG38" s="79" t="s">
        <v>26</v>
      </c>
      <c r="AH38" s="79" t="s">
        <v>26</v>
      </c>
      <c r="AI38" s="79" t="s">
        <v>26</v>
      </c>
      <c r="AJ38" s="79" t="s">
        <v>26</v>
      </c>
      <c r="AK38" s="79" t="s">
        <v>26</v>
      </c>
      <c r="AL38" s="79" t="s">
        <v>26</v>
      </c>
    </row>
    <row r="39" spans="1:38">
      <c r="A39" s="98" t="s">
        <v>3772</v>
      </c>
      <c r="B39" s="142">
        <v>16.278109427002502</v>
      </c>
      <c r="C39" s="143">
        <v>4.7232814429901598E-2</v>
      </c>
      <c r="D39" s="98"/>
      <c r="E39" s="143">
        <v>49.675720006644099</v>
      </c>
      <c r="F39" s="143">
        <v>2.0064726939761299</v>
      </c>
      <c r="G39" s="144">
        <v>0.33761765046505299</v>
      </c>
      <c r="H39" s="144">
        <v>2.9962913320755898E-2</v>
      </c>
      <c r="I39" s="143">
        <v>0.31708638671392497</v>
      </c>
      <c r="J39" s="99">
        <v>671.1</v>
      </c>
      <c r="K39" s="99">
        <v>20.9</v>
      </c>
      <c r="L39" s="99">
        <v>128.47999999999999</v>
      </c>
      <c r="M39" s="99">
        <v>2.57</v>
      </c>
      <c r="N39" s="99">
        <v>3651.3</v>
      </c>
      <c r="O39" s="99">
        <v>67.900000000000006</v>
      </c>
      <c r="P39" s="99"/>
      <c r="Q39" s="99">
        <v>90.72</v>
      </c>
      <c r="R39" s="99">
        <v>1.82</v>
      </c>
      <c r="S39" s="12"/>
      <c r="T39" s="128">
        <f t="shared" si="0"/>
        <v>-422.33810709838104</v>
      </c>
      <c r="U39" s="128">
        <f t="shared" si="1"/>
        <v>-2741.9209215442097</v>
      </c>
      <c r="W39" s="79" t="s">
        <v>26</v>
      </c>
      <c r="X39" s="79" t="s">
        <v>26</v>
      </c>
      <c r="Y39" s="79" t="s">
        <v>26</v>
      </c>
      <c r="Z39" s="79" t="s">
        <v>26</v>
      </c>
      <c r="AA39" s="79" t="s">
        <v>26</v>
      </c>
      <c r="AB39" s="79" t="s">
        <v>26</v>
      </c>
      <c r="AC39" s="79" t="s">
        <v>26</v>
      </c>
      <c r="AD39" s="79" t="s">
        <v>26</v>
      </c>
      <c r="AE39" s="79" t="s">
        <v>26</v>
      </c>
      <c r="AF39" s="79" t="s">
        <v>26</v>
      </c>
      <c r="AG39" s="79" t="s">
        <v>26</v>
      </c>
      <c r="AH39" s="79" t="s">
        <v>26</v>
      </c>
      <c r="AI39" s="79" t="s">
        <v>26</v>
      </c>
      <c r="AJ39" s="79" t="s">
        <v>26</v>
      </c>
      <c r="AK39" s="79" t="s">
        <v>26</v>
      </c>
      <c r="AL39" s="79" t="s">
        <v>26</v>
      </c>
    </row>
    <row r="40" spans="1:38">
      <c r="A40" s="98" t="s">
        <v>3773</v>
      </c>
      <c r="B40" s="142">
        <v>16.339459918979902</v>
      </c>
      <c r="C40" s="143">
        <v>4.5880477167259001E-2</v>
      </c>
      <c r="D40" s="98"/>
      <c r="E40" s="143">
        <v>49.3074635445601</v>
      </c>
      <c r="F40" s="143">
        <v>2.2641507720386702</v>
      </c>
      <c r="G40" s="144">
        <v>0.35327647674281198</v>
      </c>
      <c r="H40" s="144">
        <v>3.7073279687980902E-2</v>
      </c>
      <c r="I40" s="143">
        <v>0.566533114718066</v>
      </c>
      <c r="J40" s="99">
        <v>697.4</v>
      </c>
      <c r="K40" s="99">
        <v>22.1</v>
      </c>
      <c r="L40" s="99">
        <v>129.43</v>
      </c>
      <c r="M40" s="99">
        <v>2.94</v>
      </c>
      <c r="N40" s="99">
        <v>3720.5</v>
      </c>
      <c r="O40" s="99">
        <v>79.900000000000006</v>
      </c>
      <c r="P40" s="99"/>
      <c r="Q40" s="99">
        <v>89.33</v>
      </c>
      <c r="R40" s="99">
        <v>2.04</v>
      </c>
      <c r="S40" s="12"/>
      <c r="T40" s="128">
        <f t="shared" si="0"/>
        <v>-438.82407478946152</v>
      </c>
      <c r="U40" s="128">
        <f t="shared" si="1"/>
        <v>-2774.5267712276905</v>
      </c>
      <c r="W40" s="79" t="s">
        <v>26</v>
      </c>
      <c r="X40" s="79" t="s">
        <v>26</v>
      </c>
      <c r="Y40" s="79" t="s">
        <v>26</v>
      </c>
      <c r="Z40" s="79" t="s">
        <v>26</v>
      </c>
      <c r="AA40" s="79" t="s">
        <v>26</v>
      </c>
      <c r="AB40" s="79" t="s">
        <v>26</v>
      </c>
      <c r="AC40" s="79" t="s">
        <v>26</v>
      </c>
      <c r="AD40" s="79" t="s">
        <v>26</v>
      </c>
      <c r="AE40" s="79" t="s">
        <v>26</v>
      </c>
      <c r="AF40" s="79" t="s">
        <v>26</v>
      </c>
      <c r="AG40" s="79" t="s">
        <v>26</v>
      </c>
      <c r="AH40" s="79" t="s">
        <v>26</v>
      </c>
      <c r="AI40" s="79" t="s">
        <v>26</v>
      </c>
      <c r="AJ40" s="79" t="s">
        <v>26</v>
      </c>
      <c r="AK40" s="79" t="s">
        <v>26</v>
      </c>
      <c r="AL40" s="79" t="s">
        <v>26</v>
      </c>
    </row>
    <row r="41" spans="1:38" s="97" customFormat="1">
      <c r="A41" s="98" t="s">
        <v>3767</v>
      </c>
      <c r="B41" s="142">
        <v>9.2640583556466893</v>
      </c>
      <c r="C41" s="143">
        <v>4.4711021851866303E-2</v>
      </c>
      <c r="D41" s="98"/>
      <c r="E41" s="143">
        <v>40.230470363578902</v>
      </c>
      <c r="F41" s="143">
        <v>2.2164865096767801</v>
      </c>
      <c r="G41" s="144">
        <v>0.46041972529348002</v>
      </c>
      <c r="H41" s="144">
        <v>3.8945566263330303E-2</v>
      </c>
      <c r="I41" s="143">
        <v>0.27390132557387697</v>
      </c>
      <c r="J41" s="99">
        <v>961.3</v>
      </c>
      <c r="K41" s="99">
        <v>27.2</v>
      </c>
      <c r="L41" s="99">
        <v>158.28</v>
      </c>
      <c r="M41" s="99">
        <v>4.3099999999999996</v>
      </c>
      <c r="N41" s="99">
        <v>4118.6000000000004</v>
      </c>
      <c r="O41" s="99">
        <v>62.8</v>
      </c>
      <c r="P41" s="99"/>
      <c r="Q41" s="99">
        <v>92.06</v>
      </c>
      <c r="R41" s="99">
        <v>2.52</v>
      </c>
      <c r="S41" s="12"/>
      <c r="T41" s="128">
        <f t="shared" si="0"/>
        <v>-507.3414202678797</v>
      </c>
      <c r="U41" s="128">
        <f t="shared" si="1"/>
        <v>-2502.0975486479656</v>
      </c>
      <c r="V41" s="35"/>
      <c r="W41" s="79" t="s">
        <v>26</v>
      </c>
      <c r="X41" s="79" t="s">
        <v>26</v>
      </c>
      <c r="Y41" s="79" t="s">
        <v>26</v>
      </c>
      <c r="Z41" s="79" t="s">
        <v>26</v>
      </c>
      <c r="AA41" s="79" t="s">
        <v>26</v>
      </c>
      <c r="AB41" s="79" t="s">
        <v>26</v>
      </c>
      <c r="AC41" s="79" t="s">
        <v>26</v>
      </c>
      <c r="AD41" s="79" t="s">
        <v>26</v>
      </c>
      <c r="AE41" s="79" t="s">
        <v>26</v>
      </c>
      <c r="AF41" s="79" t="s">
        <v>26</v>
      </c>
      <c r="AG41" s="79" t="s">
        <v>26</v>
      </c>
      <c r="AH41" s="79" t="s">
        <v>26</v>
      </c>
      <c r="AI41" s="79" t="s">
        <v>26</v>
      </c>
      <c r="AJ41" s="79" t="s">
        <v>26</v>
      </c>
      <c r="AK41" s="79" t="s">
        <v>26</v>
      </c>
      <c r="AL41" s="79" t="s">
        <v>26</v>
      </c>
    </row>
    <row r="42" spans="1:38" s="97" customFormat="1">
      <c r="A42" s="98" t="s">
        <v>3768</v>
      </c>
      <c r="B42" s="142">
        <v>7.8495199668945599</v>
      </c>
      <c r="C42" s="143">
        <v>6.4886475452200401E-2</v>
      </c>
      <c r="D42" s="98"/>
      <c r="E42" s="143">
        <v>35.634434908100502</v>
      </c>
      <c r="F42" s="143">
        <v>1.8131880484949401</v>
      </c>
      <c r="G42" s="144">
        <v>0.43396751639102898</v>
      </c>
      <c r="H42" s="144">
        <v>4.01248460711571E-2</v>
      </c>
      <c r="I42" s="143">
        <v>0.65322986857225696</v>
      </c>
      <c r="J42" s="99">
        <v>1000.4</v>
      </c>
      <c r="K42" s="99">
        <v>22.5</v>
      </c>
      <c r="L42" s="99">
        <v>178.41</v>
      </c>
      <c r="M42" s="99">
        <v>4.4800000000000004</v>
      </c>
      <c r="N42" s="99">
        <v>4030.5</v>
      </c>
      <c r="O42" s="99">
        <v>69</v>
      </c>
      <c r="P42" s="99"/>
      <c r="Q42" s="99">
        <v>108.69</v>
      </c>
      <c r="R42" s="99">
        <v>2.74</v>
      </c>
      <c r="S42" s="12"/>
      <c r="T42" s="128">
        <f t="shared" si="0"/>
        <v>-460.73090073426374</v>
      </c>
      <c r="U42" s="128">
        <f t="shared" si="1"/>
        <v>-2159.1222465108458</v>
      </c>
      <c r="V42" s="35"/>
      <c r="W42" s="79" t="s">
        <v>26</v>
      </c>
      <c r="X42" s="79" t="s">
        <v>26</v>
      </c>
      <c r="Y42" s="79" t="s">
        <v>26</v>
      </c>
      <c r="Z42" s="79" t="s">
        <v>26</v>
      </c>
      <c r="AA42" s="79" t="s">
        <v>26</v>
      </c>
      <c r="AB42" s="79" t="s">
        <v>26</v>
      </c>
      <c r="AC42" s="79" t="s">
        <v>26</v>
      </c>
      <c r="AD42" s="79" t="s">
        <v>26</v>
      </c>
      <c r="AE42" s="79" t="s">
        <v>26</v>
      </c>
      <c r="AF42" s="79" t="s">
        <v>26</v>
      </c>
      <c r="AG42" s="79" t="s">
        <v>26</v>
      </c>
      <c r="AH42" s="79" t="s">
        <v>26</v>
      </c>
      <c r="AI42" s="79" t="s">
        <v>26</v>
      </c>
      <c r="AJ42" s="79" t="s">
        <v>26</v>
      </c>
      <c r="AK42" s="79" t="s">
        <v>26</v>
      </c>
      <c r="AL42" s="79" t="s">
        <v>26</v>
      </c>
    </row>
    <row r="43" spans="1:38" s="97" customFormat="1">
      <c r="A43" s="98" t="s">
        <v>3769</v>
      </c>
      <c r="B43" s="142">
        <v>12.7033856164129</v>
      </c>
      <c r="C43" s="143">
        <v>4.2081662823096298E-2</v>
      </c>
      <c r="D43" s="98"/>
      <c r="E43" s="143">
        <v>42.649158379280102</v>
      </c>
      <c r="F43" s="143">
        <v>2.0636131813354899</v>
      </c>
      <c r="G43" s="144">
        <v>0.37236627125857702</v>
      </c>
      <c r="H43" s="144">
        <v>3.4322144500281697E-2</v>
      </c>
      <c r="I43" s="143">
        <v>0.30343359167622702</v>
      </c>
      <c r="J43" s="99">
        <v>802.1</v>
      </c>
      <c r="K43" s="99">
        <v>25</v>
      </c>
      <c r="L43" s="99">
        <v>149.41</v>
      </c>
      <c r="M43" s="99">
        <v>3.57</v>
      </c>
      <c r="N43" s="99">
        <v>3800.4</v>
      </c>
      <c r="O43" s="99">
        <v>69.8</v>
      </c>
      <c r="P43" s="99"/>
      <c r="Q43" s="99">
        <v>100.29</v>
      </c>
      <c r="R43" s="99">
        <v>2.41</v>
      </c>
      <c r="S43" s="12"/>
      <c r="T43" s="128">
        <f t="shared" si="0"/>
        <v>-436.8449233652367</v>
      </c>
      <c r="U43" s="128">
        <f t="shared" si="1"/>
        <v>-2443.6048457265242</v>
      </c>
      <c r="V43" s="35"/>
      <c r="W43" s="79" t="s">
        <v>26</v>
      </c>
      <c r="X43" s="79" t="s">
        <v>26</v>
      </c>
      <c r="Y43" s="79" t="s">
        <v>26</v>
      </c>
      <c r="Z43" s="79" t="s">
        <v>26</v>
      </c>
      <c r="AA43" s="79" t="s">
        <v>26</v>
      </c>
      <c r="AB43" s="79" t="s">
        <v>26</v>
      </c>
      <c r="AC43" s="79" t="s">
        <v>26</v>
      </c>
      <c r="AD43" s="79" t="s">
        <v>26</v>
      </c>
      <c r="AE43" s="79" t="s">
        <v>26</v>
      </c>
      <c r="AF43" s="79" t="s">
        <v>26</v>
      </c>
      <c r="AG43" s="79" t="s">
        <v>26</v>
      </c>
      <c r="AH43" s="79" t="s">
        <v>26</v>
      </c>
      <c r="AI43" s="79" t="s">
        <v>26</v>
      </c>
      <c r="AJ43" s="79" t="s">
        <v>26</v>
      </c>
      <c r="AK43" s="79" t="s">
        <v>26</v>
      </c>
      <c r="AL43" s="79" t="s">
        <v>26</v>
      </c>
    </row>
    <row r="44" spans="1:38">
      <c r="A44" s="98" t="s">
        <v>3774</v>
      </c>
      <c r="B44" s="142">
        <v>18.080257253210501</v>
      </c>
      <c r="C44" s="143">
        <v>4.16807651011466E-2</v>
      </c>
      <c r="D44" s="98"/>
      <c r="E44" s="143">
        <v>45.7584869518871</v>
      </c>
      <c r="F44" s="143">
        <v>1.9130486382982801</v>
      </c>
      <c r="G44" s="144">
        <v>0.33759813860522098</v>
      </c>
      <c r="H44" s="144">
        <v>2.9758377539889701E-2</v>
      </c>
      <c r="I44" s="143">
        <v>0.42574008523142498</v>
      </c>
      <c r="J44" s="99">
        <v>712.3</v>
      </c>
      <c r="K44" s="99">
        <v>20.399999999999999</v>
      </c>
      <c r="L44" s="99">
        <v>139.36000000000001</v>
      </c>
      <c r="M44" s="99">
        <v>2.88</v>
      </c>
      <c r="N44" s="99">
        <v>3651.2</v>
      </c>
      <c r="O44" s="99">
        <v>67.400000000000006</v>
      </c>
      <c r="P44" s="99"/>
      <c r="Q44" s="99">
        <v>98.45</v>
      </c>
      <c r="R44" s="99">
        <v>2.04</v>
      </c>
      <c r="S44" s="12"/>
      <c r="T44" s="128">
        <f t="shared" si="0"/>
        <v>-411.1222732491388</v>
      </c>
      <c r="U44" s="128">
        <f t="shared" si="1"/>
        <v>-2519.977037887485</v>
      </c>
      <c r="W44" s="79" t="s">
        <v>26</v>
      </c>
      <c r="X44" s="79" t="s">
        <v>26</v>
      </c>
      <c r="Y44" s="79" t="s">
        <v>26</v>
      </c>
      <c r="Z44" s="79" t="s">
        <v>26</v>
      </c>
      <c r="AA44" s="79" t="s">
        <v>26</v>
      </c>
      <c r="AB44" s="79" t="s">
        <v>26</v>
      </c>
      <c r="AC44" s="79" t="s">
        <v>26</v>
      </c>
      <c r="AD44" s="79" t="s">
        <v>26</v>
      </c>
      <c r="AE44" s="79" t="s">
        <v>26</v>
      </c>
      <c r="AF44" s="79" t="s">
        <v>26</v>
      </c>
      <c r="AG44" s="79" t="s">
        <v>26</v>
      </c>
      <c r="AH44" s="79" t="s">
        <v>26</v>
      </c>
      <c r="AI44" s="79" t="s">
        <v>26</v>
      </c>
      <c r="AJ44" s="79" t="s">
        <v>26</v>
      </c>
      <c r="AK44" s="79" t="s">
        <v>26</v>
      </c>
      <c r="AL44" s="79" t="s">
        <v>26</v>
      </c>
    </row>
    <row r="45" spans="1:38">
      <c r="A45" s="98" t="s">
        <v>3775</v>
      </c>
      <c r="B45" s="142">
        <v>18.947518533329699</v>
      </c>
      <c r="C45" s="143">
        <v>4.1817124053475097E-2</v>
      </c>
      <c r="D45" s="98"/>
      <c r="E45" s="143">
        <v>46.446831050481698</v>
      </c>
      <c r="F45" s="143">
        <v>1.6501393480348201</v>
      </c>
      <c r="G45" s="144">
        <v>0.32994546354334697</v>
      </c>
      <c r="H45" s="144">
        <v>2.62132560369077E-2</v>
      </c>
      <c r="I45" s="143">
        <v>0.342036078727187</v>
      </c>
      <c r="J45" s="99">
        <v>693.1</v>
      </c>
      <c r="K45" s="99">
        <v>18.899999999999999</v>
      </c>
      <c r="L45" s="99">
        <v>137.32</v>
      </c>
      <c r="M45" s="99">
        <v>2.41</v>
      </c>
      <c r="N45" s="99">
        <v>3616.1</v>
      </c>
      <c r="O45" s="99">
        <v>60.9</v>
      </c>
      <c r="P45" s="99"/>
      <c r="Q45" s="99">
        <v>98.07</v>
      </c>
      <c r="R45" s="99">
        <v>1.73</v>
      </c>
      <c r="S45" s="12"/>
      <c r="T45" s="128">
        <f t="shared" si="0"/>
        <v>-404.73346926886109</v>
      </c>
      <c r="U45" s="128">
        <f t="shared" si="1"/>
        <v>-2533.3381881736091</v>
      </c>
      <c r="W45" s="79" t="s">
        <v>26</v>
      </c>
      <c r="X45" s="79" t="s">
        <v>26</v>
      </c>
      <c r="Y45" s="79" t="s">
        <v>26</v>
      </c>
      <c r="Z45" s="79" t="s">
        <v>26</v>
      </c>
      <c r="AA45" s="79" t="s">
        <v>26</v>
      </c>
      <c r="AB45" s="79" t="s">
        <v>26</v>
      </c>
      <c r="AC45" s="79" t="s">
        <v>26</v>
      </c>
      <c r="AD45" s="79" t="s">
        <v>26</v>
      </c>
      <c r="AE45" s="79" t="s">
        <v>26</v>
      </c>
      <c r="AF45" s="79" t="s">
        <v>26</v>
      </c>
      <c r="AG45" s="79" t="s">
        <v>26</v>
      </c>
      <c r="AH45" s="79" t="s">
        <v>26</v>
      </c>
      <c r="AI45" s="79" t="s">
        <v>26</v>
      </c>
      <c r="AJ45" s="79" t="s">
        <v>26</v>
      </c>
      <c r="AK45" s="79" t="s">
        <v>26</v>
      </c>
      <c r="AL45" s="79" t="s">
        <v>26</v>
      </c>
    </row>
    <row r="46" spans="1:38">
      <c r="A46" s="98" t="s">
        <v>3776</v>
      </c>
      <c r="B46" s="142">
        <v>19.123662382228201</v>
      </c>
      <c r="C46" s="143">
        <v>3.9070966148721901E-2</v>
      </c>
      <c r="D46" s="98"/>
      <c r="E46" s="143">
        <v>37.443576782002502</v>
      </c>
      <c r="F46" s="143">
        <v>1.5167507843377299</v>
      </c>
      <c r="G46" s="144">
        <v>0.482887257194274</v>
      </c>
      <c r="H46" s="144">
        <v>3.5195067525850797E-2</v>
      </c>
      <c r="I46" s="143">
        <v>0.38155405813208498</v>
      </c>
      <c r="J46" s="99">
        <v>1037.2</v>
      </c>
      <c r="K46" s="99">
        <v>22.3</v>
      </c>
      <c r="L46" s="99">
        <v>169.9</v>
      </c>
      <c r="M46" s="99">
        <v>3.4</v>
      </c>
      <c r="N46" s="99">
        <v>4189.1000000000004</v>
      </c>
      <c r="O46" s="99">
        <v>53.9</v>
      </c>
      <c r="P46" s="99"/>
      <c r="Q46" s="99">
        <v>94.98</v>
      </c>
      <c r="R46" s="99">
        <v>1.91</v>
      </c>
      <c r="S46" s="12"/>
      <c r="T46" s="128">
        <f t="shared" si="0"/>
        <v>-510.47675103001768</v>
      </c>
      <c r="U46" s="128">
        <f t="shared" si="1"/>
        <v>-2365.6268393172454</v>
      </c>
      <c r="W46" s="79" t="s">
        <v>26</v>
      </c>
      <c r="X46" s="79" t="s">
        <v>26</v>
      </c>
      <c r="Y46" s="79" t="s">
        <v>26</v>
      </c>
      <c r="Z46" s="79" t="s">
        <v>26</v>
      </c>
      <c r="AA46" s="79" t="s">
        <v>26</v>
      </c>
      <c r="AB46" s="79" t="s">
        <v>26</v>
      </c>
      <c r="AC46" s="79" t="s">
        <v>26</v>
      </c>
      <c r="AD46" s="79" t="s">
        <v>26</v>
      </c>
      <c r="AE46" s="79" t="s">
        <v>26</v>
      </c>
      <c r="AF46" s="79" t="s">
        <v>26</v>
      </c>
      <c r="AG46" s="79" t="s">
        <v>26</v>
      </c>
      <c r="AH46" s="79" t="s">
        <v>26</v>
      </c>
      <c r="AI46" s="79" t="s">
        <v>26</v>
      </c>
      <c r="AJ46" s="79" t="s">
        <v>26</v>
      </c>
      <c r="AK46" s="79" t="s">
        <v>26</v>
      </c>
      <c r="AL46" s="79" t="s">
        <v>26</v>
      </c>
    </row>
    <row r="47" spans="1:38">
      <c r="A47" s="98" t="s">
        <v>3777</v>
      </c>
      <c r="B47" s="142">
        <v>23.970619927478101</v>
      </c>
      <c r="C47" s="143">
        <v>4.2411209576381698E-2</v>
      </c>
      <c r="D47" s="98"/>
      <c r="E47" s="143">
        <v>48.938771000091499</v>
      </c>
      <c r="F47" s="143">
        <v>2.0852032731727501</v>
      </c>
      <c r="G47" s="144">
        <v>0.30608116828702098</v>
      </c>
      <c r="H47" s="144">
        <v>2.4847695883238201E-2</v>
      </c>
      <c r="I47" s="143">
        <v>0.39957459547380197</v>
      </c>
      <c r="J47" s="99">
        <v>631.20000000000005</v>
      </c>
      <c r="K47" s="99">
        <v>17.7</v>
      </c>
      <c r="L47" s="99">
        <v>130.4</v>
      </c>
      <c r="M47" s="99">
        <v>2.75</v>
      </c>
      <c r="N47" s="99">
        <v>3500.6</v>
      </c>
      <c r="O47" s="99">
        <v>62.7</v>
      </c>
      <c r="P47" s="99"/>
      <c r="Q47" s="99">
        <v>96.27</v>
      </c>
      <c r="R47" s="99">
        <v>2.04</v>
      </c>
      <c r="S47" s="12"/>
      <c r="T47" s="128">
        <f t="shared" si="0"/>
        <v>-384.04907975460128</v>
      </c>
      <c r="U47" s="128">
        <f t="shared" si="1"/>
        <v>-2584.5092024539872</v>
      </c>
      <c r="W47" s="79" t="s">
        <v>26</v>
      </c>
      <c r="X47" s="79" t="s">
        <v>26</v>
      </c>
      <c r="Y47" s="79" t="s">
        <v>26</v>
      </c>
      <c r="Z47" s="79" t="s">
        <v>26</v>
      </c>
      <c r="AA47" s="79" t="s">
        <v>26</v>
      </c>
      <c r="AB47" s="79" t="s">
        <v>26</v>
      </c>
      <c r="AC47" s="79" t="s">
        <v>26</v>
      </c>
      <c r="AD47" s="79" t="s">
        <v>26</v>
      </c>
      <c r="AE47" s="79" t="s">
        <v>26</v>
      </c>
      <c r="AF47" s="79" t="s">
        <v>26</v>
      </c>
      <c r="AG47" s="79" t="s">
        <v>26</v>
      </c>
      <c r="AH47" s="79" t="s">
        <v>26</v>
      </c>
      <c r="AI47" s="79" t="s">
        <v>26</v>
      </c>
      <c r="AJ47" s="79" t="s">
        <v>26</v>
      </c>
      <c r="AK47" s="79" t="s">
        <v>26</v>
      </c>
      <c r="AL47" s="79" t="s">
        <v>26</v>
      </c>
    </row>
    <row r="48" spans="1:38">
      <c r="A48" s="98" t="s">
        <v>3778</v>
      </c>
      <c r="B48" s="142">
        <v>24.1115601363236</v>
      </c>
      <c r="C48" s="143">
        <v>4.4844707300421199E-2</v>
      </c>
      <c r="D48" s="98"/>
      <c r="E48" s="143">
        <v>52.509963234424902</v>
      </c>
      <c r="F48" s="143">
        <v>2.1054751955520099</v>
      </c>
      <c r="G48" s="144">
        <v>0.34036460333340801</v>
      </c>
      <c r="H48" s="144">
        <v>3.4516236435070201E-2</v>
      </c>
      <c r="I48" s="143">
        <v>0.45849729787112398</v>
      </c>
      <c r="J48" s="99">
        <v>648.20000000000005</v>
      </c>
      <c r="K48" s="99">
        <v>21.6</v>
      </c>
      <c r="L48" s="99">
        <v>121.61</v>
      </c>
      <c r="M48" s="99">
        <v>2.42</v>
      </c>
      <c r="N48" s="99">
        <v>3663.7</v>
      </c>
      <c r="O48" s="99">
        <v>77.5</v>
      </c>
      <c r="P48" s="99"/>
      <c r="Q48" s="99">
        <v>85.51</v>
      </c>
      <c r="R48" s="99">
        <v>1.7</v>
      </c>
      <c r="S48" s="12"/>
      <c r="T48" s="128">
        <f t="shared" si="0"/>
        <v>-433.01537702491572</v>
      </c>
      <c r="U48" s="128">
        <f t="shared" si="1"/>
        <v>-2912.6634322835289</v>
      </c>
      <c r="W48" s="79" t="s">
        <v>26</v>
      </c>
      <c r="X48" s="79" t="s">
        <v>26</v>
      </c>
      <c r="Y48" s="79" t="s">
        <v>26</v>
      </c>
      <c r="Z48" s="79" t="s">
        <v>26</v>
      </c>
      <c r="AA48" s="79" t="s">
        <v>26</v>
      </c>
      <c r="AB48" s="79" t="s">
        <v>26</v>
      </c>
      <c r="AC48" s="79" t="s">
        <v>26</v>
      </c>
      <c r="AD48" s="79" t="s">
        <v>26</v>
      </c>
      <c r="AE48" s="79" t="s">
        <v>26</v>
      </c>
      <c r="AF48" s="79" t="s">
        <v>26</v>
      </c>
      <c r="AG48" s="79" t="s">
        <v>26</v>
      </c>
      <c r="AH48" s="79" t="s">
        <v>26</v>
      </c>
      <c r="AI48" s="79" t="s">
        <v>26</v>
      </c>
      <c r="AJ48" s="79" t="s">
        <v>26</v>
      </c>
      <c r="AK48" s="79" t="s">
        <v>26</v>
      </c>
      <c r="AL48" s="79" t="s">
        <v>26</v>
      </c>
    </row>
    <row r="49" spans="1:38">
      <c r="A49" s="98" t="s">
        <v>3779</v>
      </c>
      <c r="B49" s="142">
        <v>26.496594653145301</v>
      </c>
      <c r="C49" s="143">
        <v>4.42622625658377E-2</v>
      </c>
      <c r="D49" s="98"/>
      <c r="E49" s="143">
        <v>51.818155776942397</v>
      </c>
      <c r="F49" s="143">
        <v>2.3082308515732102</v>
      </c>
      <c r="G49" s="144">
        <v>0.32681091659528</v>
      </c>
      <c r="H49" s="144">
        <v>3.1541573147610302E-2</v>
      </c>
      <c r="I49" s="143">
        <v>0.56251624652020704</v>
      </c>
      <c r="J49" s="99">
        <v>635.1</v>
      </c>
      <c r="K49" s="99">
        <v>19</v>
      </c>
      <c r="L49" s="99">
        <v>123.22</v>
      </c>
      <c r="M49" s="99">
        <v>2.72</v>
      </c>
      <c r="N49" s="99">
        <v>3601.5</v>
      </c>
      <c r="O49" s="99">
        <v>74.099999999999994</v>
      </c>
      <c r="P49" s="99"/>
      <c r="Q49" s="99">
        <v>88.35</v>
      </c>
      <c r="R49" s="99">
        <v>1.95</v>
      </c>
      <c r="S49" s="12"/>
      <c r="T49" s="128">
        <f t="shared" si="0"/>
        <v>-415.41957474435964</v>
      </c>
      <c r="U49" s="128">
        <f t="shared" si="1"/>
        <v>-2822.8209706216526</v>
      </c>
      <c r="W49" s="79" t="s">
        <v>26</v>
      </c>
      <c r="X49" s="79" t="s">
        <v>26</v>
      </c>
      <c r="Y49" s="79" t="s">
        <v>26</v>
      </c>
      <c r="Z49" s="79" t="s">
        <v>26</v>
      </c>
      <c r="AA49" s="79" t="s">
        <v>26</v>
      </c>
      <c r="AB49" s="79" t="s">
        <v>26</v>
      </c>
      <c r="AC49" s="79" t="s">
        <v>26</v>
      </c>
      <c r="AD49" s="79" t="s">
        <v>26</v>
      </c>
      <c r="AE49" s="79" t="s">
        <v>26</v>
      </c>
      <c r="AF49" s="79" t="s">
        <v>26</v>
      </c>
      <c r="AG49" s="79" t="s">
        <v>26</v>
      </c>
      <c r="AH49" s="79" t="s">
        <v>26</v>
      </c>
      <c r="AI49" s="79" t="s">
        <v>26</v>
      </c>
      <c r="AJ49" s="79" t="s">
        <v>26</v>
      </c>
      <c r="AK49" s="79" t="s">
        <v>26</v>
      </c>
      <c r="AL49" s="79" t="s">
        <v>26</v>
      </c>
    </row>
    <row r="50" spans="1:38">
      <c r="A50" s="98" t="s">
        <v>3780</v>
      </c>
      <c r="B50" s="142">
        <v>27.232774101197698</v>
      </c>
      <c r="C50" s="143">
        <v>4.4670297528463403E-2</v>
      </c>
      <c r="D50" s="98"/>
      <c r="E50" s="143">
        <v>49.637121380505199</v>
      </c>
      <c r="F50" s="143">
        <v>2.3303327064267201</v>
      </c>
      <c r="G50" s="144">
        <v>0.31644246302353801</v>
      </c>
      <c r="H50" s="144">
        <v>2.4863615040995699E-2</v>
      </c>
      <c r="I50" s="143">
        <v>0.49138079077331898</v>
      </c>
      <c r="J50" s="99">
        <v>640.20000000000005</v>
      </c>
      <c r="K50" s="99">
        <v>16.399999999999999</v>
      </c>
      <c r="L50" s="99">
        <v>128.58000000000001</v>
      </c>
      <c r="M50" s="99">
        <v>2.99</v>
      </c>
      <c r="N50" s="99">
        <v>3551.9</v>
      </c>
      <c r="O50" s="99">
        <v>60.5</v>
      </c>
      <c r="P50" s="99"/>
      <c r="Q50" s="99">
        <v>93.57</v>
      </c>
      <c r="R50" s="99">
        <v>2.1800000000000002</v>
      </c>
      <c r="S50" s="12"/>
      <c r="T50" s="128">
        <f t="shared" si="0"/>
        <v>-397.90013999066724</v>
      </c>
      <c r="U50" s="128">
        <f t="shared" si="1"/>
        <v>-2662.4047285736506</v>
      </c>
      <c r="W50" s="79" t="s">
        <v>26</v>
      </c>
      <c r="X50" s="79" t="s">
        <v>26</v>
      </c>
      <c r="Y50" s="79" t="s">
        <v>26</v>
      </c>
      <c r="Z50" s="79" t="s">
        <v>26</v>
      </c>
      <c r="AA50" s="79" t="s">
        <v>26</v>
      </c>
      <c r="AB50" s="79" t="s">
        <v>26</v>
      </c>
      <c r="AC50" s="79" t="s">
        <v>26</v>
      </c>
      <c r="AD50" s="79" t="s">
        <v>26</v>
      </c>
      <c r="AE50" s="79" t="s">
        <v>26</v>
      </c>
      <c r="AF50" s="79" t="s">
        <v>26</v>
      </c>
      <c r="AG50" s="79" t="s">
        <v>26</v>
      </c>
      <c r="AH50" s="79" t="s">
        <v>26</v>
      </c>
      <c r="AI50" s="79" t="s">
        <v>26</v>
      </c>
      <c r="AJ50" s="79" t="s">
        <v>26</v>
      </c>
      <c r="AK50" s="79" t="s">
        <v>26</v>
      </c>
      <c r="AL50" s="79" t="s">
        <v>26</v>
      </c>
    </row>
    <row r="51" spans="1:38">
      <c r="A51" s="98" t="s">
        <v>3781</v>
      </c>
      <c r="B51" s="142">
        <v>27.109896822957399</v>
      </c>
      <c r="C51" s="143">
        <v>4.4575673262269903E-2</v>
      </c>
      <c r="D51" s="98"/>
      <c r="E51" s="143">
        <v>48.956380536355503</v>
      </c>
      <c r="F51" s="143">
        <v>2.0176716986732202</v>
      </c>
      <c r="G51" s="144">
        <v>0.32176397860178102</v>
      </c>
      <c r="H51" s="144">
        <v>2.89160516728846E-2</v>
      </c>
      <c r="I51" s="143">
        <v>0.31695154362989902</v>
      </c>
      <c r="J51" s="99">
        <v>654.79999999999995</v>
      </c>
      <c r="K51" s="99">
        <v>20.8</v>
      </c>
      <c r="L51" s="99">
        <v>130.35</v>
      </c>
      <c r="M51" s="99">
        <v>2.66</v>
      </c>
      <c r="N51" s="99">
        <v>3577.6</v>
      </c>
      <c r="O51" s="99">
        <v>69.099999999999994</v>
      </c>
      <c r="P51" s="99"/>
      <c r="Q51" s="99">
        <v>94.16</v>
      </c>
      <c r="R51" s="99">
        <v>1.93</v>
      </c>
      <c r="S51" s="12"/>
      <c r="T51" s="128">
        <f t="shared" si="0"/>
        <v>-402.33985423858837</v>
      </c>
      <c r="U51" s="128">
        <f t="shared" si="1"/>
        <v>-2644.6106635980054</v>
      </c>
      <c r="W51" s="79" t="s">
        <v>26</v>
      </c>
      <c r="X51" s="79" t="s">
        <v>26</v>
      </c>
      <c r="Y51" s="79" t="s">
        <v>26</v>
      </c>
      <c r="Z51" s="79" t="s">
        <v>26</v>
      </c>
      <c r="AA51" s="79" t="s">
        <v>26</v>
      </c>
      <c r="AB51" s="79" t="s">
        <v>26</v>
      </c>
      <c r="AC51" s="79" t="s">
        <v>26</v>
      </c>
      <c r="AD51" s="79" t="s">
        <v>26</v>
      </c>
      <c r="AE51" s="79" t="s">
        <v>26</v>
      </c>
      <c r="AF51" s="79" t="s">
        <v>26</v>
      </c>
      <c r="AG51" s="79" t="s">
        <v>26</v>
      </c>
      <c r="AH51" s="79" t="s">
        <v>26</v>
      </c>
      <c r="AI51" s="79" t="s">
        <v>26</v>
      </c>
      <c r="AJ51" s="79" t="s">
        <v>26</v>
      </c>
      <c r="AK51" s="79" t="s">
        <v>26</v>
      </c>
      <c r="AL51" s="79" t="s">
        <v>26</v>
      </c>
    </row>
    <row r="52" spans="1:38">
      <c r="A52" s="98" t="s">
        <v>3782</v>
      </c>
      <c r="B52" s="142">
        <v>25.544975182441501</v>
      </c>
      <c r="C52" s="143">
        <v>4.6531223499243497E-2</v>
      </c>
      <c r="D52" s="98"/>
      <c r="E52" s="143">
        <v>47.018879828405296</v>
      </c>
      <c r="F52" s="143">
        <v>2.0979806938248098</v>
      </c>
      <c r="G52" s="144">
        <v>0.34766505841621598</v>
      </c>
      <c r="H52" s="144">
        <v>3.04357325068082E-2</v>
      </c>
      <c r="I52" s="143">
        <v>0.56105788992731598</v>
      </c>
      <c r="J52" s="99">
        <v>713.4</v>
      </c>
      <c r="K52" s="99">
        <v>18.600000000000001</v>
      </c>
      <c r="L52" s="99">
        <v>135.66999999999999</v>
      </c>
      <c r="M52" s="99">
        <v>3</v>
      </c>
      <c r="N52" s="99">
        <v>3696.1</v>
      </c>
      <c r="O52" s="99">
        <v>66.7</v>
      </c>
      <c r="P52" s="99"/>
      <c r="Q52" s="99">
        <v>94.43</v>
      </c>
      <c r="R52" s="99">
        <v>2.09</v>
      </c>
      <c r="S52" s="12"/>
      <c r="T52" s="128">
        <f t="shared" si="0"/>
        <v>-425.83474607503501</v>
      </c>
      <c r="U52" s="128">
        <f t="shared" si="1"/>
        <v>-2624.3310975160316</v>
      </c>
      <c r="W52" s="79" t="s">
        <v>26</v>
      </c>
      <c r="X52" s="79" t="s">
        <v>26</v>
      </c>
      <c r="Y52" s="79" t="s">
        <v>26</v>
      </c>
      <c r="Z52" s="79" t="s">
        <v>26</v>
      </c>
      <c r="AA52" s="79" t="s">
        <v>26</v>
      </c>
      <c r="AB52" s="79" t="s">
        <v>26</v>
      </c>
      <c r="AC52" s="79" t="s">
        <v>26</v>
      </c>
      <c r="AD52" s="79" t="s">
        <v>26</v>
      </c>
      <c r="AE52" s="79" t="s">
        <v>26</v>
      </c>
      <c r="AF52" s="79" t="s">
        <v>26</v>
      </c>
      <c r="AG52" s="79" t="s">
        <v>26</v>
      </c>
      <c r="AH52" s="79" t="s">
        <v>26</v>
      </c>
      <c r="AI52" s="79" t="s">
        <v>26</v>
      </c>
      <c r="AJ52" s="79" t="s">
        <v>26</v>
      </c>
      <c r="AK52" s="79" t="s">
        <v>26</v>
      </c>
      <c r="AL52" s="79" t="s">
        <v>26</v>
      </c>
    </row>
    <row r="53" spans="1:38">
      <c r="A53" s="98" t="s">
        <v>3783</v>
      </c>
      <c r="B53" s="142">
        <v>23.226381242005399</v>
      </c>
      <c r="C53" s="143">
        <v>3.8536429422085502E-2</v>
      </c>
      <c r="D53" s="98"/>
      <c r="E53" s="143">
        <v>47.666849839153599</v>
      </c>
      <c r="F53" s="143">
        <v>2.8288260286080602</v>
      </c>
      <c r="G53" s="144">
        <v>0.41600082635818197</v>
      </c>
      <c r="H53" s="144">
        <v>3.6878403865786703E-2</v>
      </c>
      <c r="I53" s="143">
        <v>0.54545464933340504</v>
      </c>
      <c r="J53" s="99">
        <v>801.9</v>
      </c>
      <c r="K53" s="99">
        <v>20.8</v>
      </c>
      <c r="L53" s="99">
        <v>133.84</v>
      </c>
      <c r="M53" s="99">
        <v>3.93</v>
      </c>
      <c r="N53" s="99">
        <v>3967.3</v>
      </c>
      <c r="O53" s="99">
        <v>66.400000000000006</v>
      </c>
      <c r="P53" s="99"/>
      <c r="Q53" s="99">
        <v>83.83</v>
      </c>
      <c r="R53" s="99">
        <v>2.4700000000000002</v>
      </c>
      <c r="S53" s="12"/>
      <c r="T53" s="128">
        <f t="shared" si="0"/>
        <v>-499.14823670053795</v>
      </c>
      <c r="U53" s="128">
        <f t="shared" si="1"/>
        <v>-2864.2109982068141</v>
      </c>
      <c r="W53" s="79" t="s">
        <v>26</v>
      </c>
      <c r="X53" s="79" t="s">
        <v>26</v>
      </c>
      <c r="Y53" s="79" t="s">
        <v>26</v>
      </c>
      <c r="Z53" s="79" t="s">
        <v>26</v>
      </c>
      <c r="AA53" s="79" t="s">
        <v>26</v>
      </c>
      <c r="AB53" s="79" t="s">
        <v>26</v>
      </c>
      <c r="AC53" s="79" t="s">
        <v>26</v>
      </c>
      <c r="AD53" s="79" t="s">
        <v>26</v>
      </c>
      <c r="AE53" s="79" t="s">
        <v>26</v>
      </c>
      <c r="AF53" s="79" t="s">
        <v>26</v>
      </c>
      <c r="AG53" s="79" t="s">
        <v>26</v>
      </c>
      <c r="AH53" s="79" t="s">
        <v>26</v>
      </c>
      <c r="AI53" s="79" t="s">
        <v>26</v>
      </c>
      <c r="AJ53" s="79" t="s">
        <v>26</v>
      </c>
      <c r="AK53" s="79" t="s">
        <v>26</v>
      </c>
      <c r="AL53" s="79" t="s">
        <v>26</v>
      </c>
    </row>
    <row r="54" spans="1:38">
      <c r="A54" s="98" t="s">
        <v>3784</v>
      </c>
      <c r="B54" s="142">
        <v>23.7256749307078</v>
      </c>
      <c r="C54" s="143">
        <v>3.7476040460043901E-2</v>
      </c>
      <c r="D54" s="98"/>
      <c r="E54" s="143">
        <v>48.249553939205903</v>
      </c>
      <c r="F54" s="143">
        <v>2.6329335427871401</v>
      </c>
      <c r="G54" s="144">
        <v>0.384616344389628</v>
      </c>
      <c r="H54" s="144">
        <v>4.1689654059547297E-2</v>
      </c>
      <c r="I54" s="143">
        <v>0.52541512201121499</v>
      </c>
      <c r="J54" s="99">
        <v>752.7</v>
      </c>
      <c r="K54" s="99">
        <v>24.5</v>
      </c>
      <c r="L54" s="99">
        <v>132.24</v>
      </c>
      <c r="M54" s="99">
        <v>3.57</v>
      </c>
      <c r="N54" s="99">
        <v>3849.3</v>
      </c>
      <c r="O54" s="99">
        <v>81.8</v>
      </c>
      <c r="P54" s="99"/>
      <c r="Q54" s="99">
        <v>87.06</v>
      </c>
      <c r="R54" s="99">
        <v>2.36</v>
      </c>
      <c r="S54" s="12"/>
      <c r="T54" s="128">
        <f t="shared" si="0"/>
        <v>-469.19237749546278</v>
      </c>
      <c r="U54" s="128">
        <f t="shared" si="1"/>
        <v>-2810.8439201451906</v>
      </c>
      <c r="W54" s="79" t="s">
        <v>26</v>
      </c>
      <c r="X54" s="79" t="s">
        <v>26</v>
      </c>
      <c r="Y54" s="79" t="s">
        <v>26</v>
      </c>
      <c r="Z54" s="79" t="s">
        <v>26</v>
      </c>
      <c r="AA54" s="79" t="s">
        <v>26</v>
      </c>
      <c r="AB54" s="79" t="s">
        <v>26</v>
      </c>
      <c r="AC54" s="79" t="s">
        <v>26</v>
      </c>
      <c r="AD54" s="79" t="s">
        <v>26</v>
      </c>
      <c r="AE54" s="79" t="s">
        <v>26</v>
      </c>
      <c r="AF54" s="79" t="s">
        <v>26</v>
      </c>
      <c r="AG54" s="79" t="s">
        <v>26</v>
      </c>
      <c r="AH54" s="79" t="s">
        <v>26</v>
      </c>
      <c r="AI54" s="79" t="s">
        <v>26</v>
      </c>
      <c r="AJ54" s="79" t="s">
        <v>26</v>
      </c>
      <c r="AK54" s="79" t="s">
        <v>26</v>
      </c>
      <c r="AL54" s="79" t="s">
        <v>26</v>
      </c>
    </row>
    <row r="55" spans="1:38">
      <c r="A55" s="98" t="s">
        <v>3785</v>
      </c>
      <c r="B55" s="142">
        <v>21.748871565462402</v>
      </c>
      <c r="C55" s="143">
        <v>3.5780411880649503E-2</v>
      </c>
      <c r="D55" s="98"/>
      <c r="E55" s="143">
        <v>34.977749117719803</v>
      </c>
      <c r="F55" s="143">
        <v>1.5314607615115501</v>
      </c>
      <c r="G55" s="144">
        <v>0.48958978892126398</v>
      </c>
      <c r="H55" s="144">
        <v>3.6888970788800497E-2</v>
      </c>
      <c r="I55" s="143">
        <v>0.31971806565859801</v>
      </c>
      <c r="J55" s="99">
        <v>1091.2</v>
      </c>
      <c r="K55" s="99">
        <v>24.8</v>
      </c>
      <c r="L55" s="99">
        <v>181.72</v>
      </c>
      <c r="M55" s="99">
        <v>3.92</v>
      </c>
      <c r="N55" s="99">
        <v>4209.5</v>
      </c>
      <c r="O55" s="99">
        <v>55.6</v>
      </c>
      <c r="P55" s="99"/>
      <c r="Q55" s="99">
        <v>100.39</v>
      </c>
      <c r="R55" s="99">
        <v>2.1800000000000002</v>
      </c>
      <c r="S55" s="12"/>
      <c r="T55" s="128">
        <f t="shared" si="0"/>
        <v>-500.48426150121071</v>
      </c>
      <c r="U55" s="128">
        <f t="shared" si="1"/>
        <v>-2216.4758969843715</v>
      </c>
      <c r="W55" s="79" t="s">
        <v>26</v>
      </c>
      <c r="X55" s="79" t="s">
        <v>26</v>
      </c>
      <c r="Y55" s="79" t="s">
        <v>26</v>
      </c>
      <c r="Z55" s="79" t="s">
        <v>26</v>
      </c>
      <c r="AA55" s="79" t="s">
        <v>26</v>
      </c>
      <c r="AB55" s="79" t="s">
        <v>26</v>
      </c>
      <c r="AC55" s="79" t="s">
        <v>26</v>
      </c>
      <c r="AD55" s="79" t="s">
        <v>26</v>
      </c>
      <c r="AE55" s="79" t="s">
        <v>26</v>
      </c>
      <c r="AF55" s="79" t="s">
        <v>26</v>
      </c>
      <c r="AG55" s="79" t="s">
        <v>26</v>
      </c>
      <c r="AH55" s="79" t="s">
        <v>26</v>
      </c>
      <c r="AI55" s="79" t="s">
        <v>26</v>
      </c>
      <c r="AJ55" s="79" t="s">
        <v>26</v>
      </c>
      <c r="AK55" s="79" t="s">
        <v>26</v>
      </c>
      <c r="AL55" s="79" t="s">
        <v>26</v>
      </c>
    </row>
    <row r="56" spans="1:38">
      <c r="A56" s="98" t="s">
        <v>3786</v>
      </c>
      <c r="B56" s="142">
        <v>19.518554298046698</v>
      </c>
      <c r="C56" s="143">
        <v>3.6073259683630503E-2</v>
      </c>
      <c r="D56" s="98"/>
      <c r="E56" s="143">
        <v>28.327980243298299</v>
      </c>
      <c r="F56" s="143">
        <v>1.71585804988894</v>
      </c>
      <c r="G56" s="144">
        <v>0.61746413615390305</v>
      </c>
      <c r="H56" s="144">
        <v>4.2342605884402501E-2</v>
      </c>
      <c r="I56" s="143">
        <v>3.2400644513432303E-2</v>
      </c>
      <c r="J56" s="99">
        <v>1408.6</v>
      </c>
      <c r="K56" s="99">
        <v>34.299999999999997</v>
      </c>
      <c r="L56" s="99">
        <v>223.64</v>
      </c>
      <c r="M56" s="99">
        <v>6.66</v>
      </c>
      <c r="N56" s="99">
        <v>4549</v>
      </c>
      <c r="O56" s="99">
        <v>49.7</v>
      </c>
      <c r="P56" s="99"/>
      <c r="Q56" s="99">
        <v>94.49</v>
      </c>
      <c r="R56" s="99">
        <v>2.84</v>
      </c>
      <c r="S56" s="12"/>
      <c r="T56" s="128">
        <f t="shared" si="0"/>
        <v>-529.85154712931501</v>
      </c>
      <c r="U56" s="128">
        <f t="shared" si="1"/>
        <v>-1934.0726167054193</v>
      </c>
      <c r="W56" s="79" t="s">
        <v>26</v>
      </c>
      <c r="X56" s="79" t="s">
        <v>26</v>
      </c>
      <c r="Y56" s="79" t="s">
        <v>26</v>
      </c>
      <c r="Z56" s="79" t="s">
        <v>26</v>
      </c>
      <c r="AA56" s="79" t="s">
        <v>26</v>
      </c>
      <c r="AB56" s="79" t="s">
        <v>26</v>
      </c>
      <c r="AC56" s="79" t="s">
        <v>26</v>
      </c>
      <c r="AD56" s="79" t="s">
        <v>26</v>
      </c>
      <c r="AE56" s="79" t="s">
        <v>26</v>
      </c>
      <c r="AF56" s="79" t="s">
        <v>26</v>
      </c>
      <c r="AG56" s="79" t="s">
        <v>26</v>
      </c>
      <c r="AH56" s="79" t="s">
        <v>26</v>
      </c>
      <c r="AI56" s="79" t="s">
        <v>26</v>
      </c>
      <c r="AJ56" s="79" t="s">
        <v>26</v>
      </c>
      <c r="AK56" s="79" t="s">
        <v>26</v>
      </c>
      <c r="AL56" s="79" t="s">
        <v>26</v>
      </c>
    </row>
    <row r="57" spans="1:38">
      <c r="A57" s="98" t="s">
        <v>3787</v>
      </c>
      <c r="B57" s="142">
        <v>21.751378611805599</v>
      </c>
      <c r="C57" s="143">
        <v>4.3187536419948498E-2</v>
      </c>
      <c r="D57" s="98"/>
      <c r="E57" s="143">
        <v>46.292479378515701</v>
      </c>
      <c r="F57" s="143">
        <v>2.5831189325797701</v>
      </c>
      <c r="G57" s="144">
        <v>0.39643919074290102</v>
      </c>
      <c r="H57" s="144">
        <v>2.9889857030114798E-2</v>
      </c>
      <c r="I57" s="143">
        <v>0.32338487906969998</v>
      </c>
      <c r="J57" s="99">
        <v>791.4</v>
      </c>
      <c r="K57" s="99">
        <v>21.4</v>
      </c>
      <c r="L57" s="99">
        <v>137.77000000000001</v>
      </c>
      <c r="M57" s="99">
        <v>3.8</v>
      </c>
      <c r="N57" s="99">
        <v>3895</v>
      </c>
      <c r="O57" s="99">
        <v>56.7</v>
      </c>
      <c r="P57" s="99"/>
      <c r="Q57" s="99">
        <v>89.06</v>
      </c>
      <c r="R57" s="99">
        <v>2.4700000000000002</v>
      </c>
      <c r="S57" s="12"/>
      <c r="T57" s="128">
        <f t="shared" si="0"/>
        <v>-474.43565362560787</v>
      </c>
      <c r="U57" s="128">
        <f t="shared" si="1"/>
        <v>-2727.1757276620451</v>
      </c>
      <c r="W57" s="79" t="s">
        <v>26</v>
      </c>
      <c r="X57" s="79" t="s">
        <v>26</v>
      </c>
      <c r="Y57" s="79" t="s">
        <v>26</v>
      </c>
      <c r="Z57" s="79" t="s">
        <v>26</v>
      </c>
      <c r="AA57" s="79" t="s">
        <v>26</v>
      </c>
      <c r="AB57" s="79" t="s">
        <v>26</v>
      </c>
      <c r="AC57" s="79" t="s">
        <v>26</v>
      </c>
      <c r="AD57" s="79" t="s">
        <v>26</v>
      </c>
      <c r="AE57" s="79" t="s">
        <v>26</v>
      </c>
      <c r="AF57" s="79" t="s">
        <v>26</v>
      </c>
      <c r="AG57" s="79" t="s">
        <v>26</v>
      </c>
      <c r="AH57" s="79" t="s">
        <v>26</v>
      </c>
      <c r="AI57" s="79" t="s">
        <v>26</v>
      </c>
      <c r="AJ57" s="79" t="s">
        <v>26</v>
      </c>
      <c r="AK57" s="79" t="s">
        <v>26</v>
      </c>
      <c r="AL57" s="79" t="s">
        <v>26</v>
      </c>
    </row>
    <row r="58" spans="1:38">
      <c r="A58" s="98" t="s">
        <v>3788</v>
      </c>
      <c r="B58" s="142">
        <v>21.176916012608899</v>
      </c>
      <c r="C58" s="143">
        <v>4.1133032039021203E-2</v>
      </c>
      <c r="D58" s="98"/>
      <c r="E58" s="143">
        <v>40.554387881836497</v>
      </c>
      <c r="F58" s="143">
        <v>1.7345330146075399</v>
      </c>
      <c r="G58" s="144">
        <v>0.48248330298535902</v>
      </c>
      <c r="H58" s="144">
        <v>4.3657671004483201E-2</v>
      </c>
      <c r="I58" s="143">
        <v>0.62274260414194504</v>
      </c>
      <c r="J58" s="99">
        <v>985.6</v>
      </c>
      <c r="K58" s="99">
        <v>22.7</v>
      </c>
      <c r="L58" s="99">
        <v>157.03</v>
      </c>
      <c r="M58" s="99">
        <v>3.32</v>
      </c>
      <c r="N58" s="99">
        <v>4187.8999999999996</v>
      </c>
      <c r="O58" s="99">
        <v>66.900000000000006</v>
      </c>
      <c r="P58" s="99"/>
      <c r="Q58" s="99">
        <v>87.79</v>
      </c>
      <c r="R58" s="99">
        <v>1.86</v>
      </c>
      <c r="S58" s="12"/>
      <c r="T58" s="128">
        <f t="shared" si="0"/>
        <v>-527.65076736929245</v>
      </c>
      <c r="U58" s="128">
        <f t="shared" si="1"/>
        <v>-2566.942622428835</v>
      </c>
      <c r="W58" s="79" t="s">
        <v>26</v>
      </c>
      <c r="X58" s="79" t="s">
        <v>26</v>
      </c>
      <c r="Y58" s="79" t="s">
        <v>26</v>
      </c>
      <c r="Z58" s="79" t="s">
        <v>26</v>
      </c>
      <c r="AA58" s="79" t="s">
        <v>26</v>
      </c>
      <c r="AB58" s="79" t="s">
        <v>26</v>
      </c>
      <c r="AC58" s="79" t="s">
        <v>26</v>
      </c>
      <c r="AD58" s="79" t="s">
        <v>26</v>
      </c>
      <c r="AE58" s="79" t="s">
        <v>26</v>
      </c>
      <c r="AF58" s="79" t="s">
        <v>26</v>
      </c>
      <c r="AG58" s="79" t="s">
        <v>26</v>
      </c>
      <c r="AH58" s="79" t="s">
        <v>26</v>
      </c>
      <c r="AI58" s="79" t="s">
        <v>26</v>
      </c>
      <c r="AJ58" s="79" t="s">
        <v>26</v>
      </c>
      <c r="AK58" s="79" t="s">
        <v>26</v>
      </c>
      <c r="AL58" s="79" t="s">
        <v>26</v>
      </c>
    </row>
    <row r="59" spans="1:38">
      <c r="A59" s="98" t="s">
        <v>3789</v>
      </c>
      <c r="B59" s="142">
        <v>19.636042239997401</v>
      </c>
      <c r="C59" s="143">
        <v>4.0938274393113497E-2</v>
      </c>
      <c r="D59" s="98"/>
      <c r="E59" s="143">
        <v>43.680719963933001</v>
      </c>
      <c r="F59" s="143">
        <v>2.1042628366463498</v>
      </c>
      <c r="G59" s="144">
        <v>0.39430153881971097</v>
      </c>
      <c r="H59" s="144">
        <v>3.8040532565757797E-2</v>
      </c>
      <c r="I59" s="143">
        <v>0.362855283835813</v>
      </c>
      <c r="J59" s="99">
        <v>820.7</v>
      </c>
      <c r="K59" s="99">
        <v>25.6</v>
      </c>
      <c r="L59" s="99">
        <v>145.91999999999999</v>
      </c>
      <c r="M59" s="99">
        <v>3.48</v>
      </c>
      <c r="N59" s="99">
        <v>3886.8</v>
      </c>
      <c r="O59" s="99">
        <v>72.599999999999994</v>
      </c>
      <c r="P59" s="99"/>
      <c r="Q59" s="99">
        <v>94.67</v>
      </c>
      <c r="R59" s="99">
        <v>2.2599999999999998</v>
      </c>
      <c r="S59" s="12"/>
      <c r="T59" s="128">
        <f t="shared" si="0"/>
        <v>-462.4314692982457</v>
      </c>
      <c r="U59" s="128">
        <f t="shared" si="1"/>
        <v>-2563.6513157894742</v>
      </c>
      <c r="W59" s="79" t="s">
        <v>26</v>
      </c>
      <c r="X59" s="79" t="s">
        <v>26</v>
      </c>
      <c r="Y59" s="79" t="s">
        <v>26</v>
      </c>
      <c r="Z59" s="79" t="s">
        <v>26</v>
      </c>
      <c r="AA59" s="79" t="s">
        <v>26</v>
      </c>
      <c r="AB59" s="79" t="s">
        <v>26</v>
      </c>
      <c r="AC59" s="79" t="s">
        <v>26</v>
      </c>
      <c r="AD59" s="79" t="s">
        <v>26</v>
      </c>
      <c r="AE59" s="79" t="s">
        <v>26</v>
      </c>
      <c r="AF59" s="79" t="s">
        <v>26</v>
      </c>
      <c r="AG59" s="79" t="s">
        <v>26</v>
      </c>
      <c r="AH59" s="79" t="s">
        <v>26</v>
      </c>
      <c r="AI59" s="79" t="s">
        <v>26</v>
      </c>
      <c r="AJ59" s="79" t="s">
        <v>26</v>
      </c>
      <c r="AK59" s="79" t="s">
        <v>26</v>
      </c>
      <c r="AL59" s="79" t="s">
        <v>26</v>
      </c>
    </row>
    <row r="60" spans="1:38">
      <c r="A60" s="98" t="s">
        <v>3790</v>
      </c>
      <c r="B60" s="142">
        <v>22.750648694161299</v>
      </c>
      <c r="C60" s="143">
        <v>4.8411192363334098E-2</v>
      </c>
      <c r="D60" s="98"/>
      <c r="E60" s="143">
        <v>45.683427637596601</v>
      </c>
      <c r="F60" s="143">
        <v>2.4009421158929198</v>
      </c>
      <c r="G60" s="144">
        <v>0.39809762538841897</v>
      </c>
      <c r="H60" s="144">
        <v>4.2137684119798298E-2</v>
      </c>
      <c r="I60" s="143">
        <v>0.47176471309773899</v>
      </c>
      <c r="J60" s="99">
        <v>801</v>
      </c>
      <c r="K60" s="99">
        <v>25.9</v>
      </c>
      <c r="L60" s="99">
        <v>139.59</v>
      </c>
      <c r="M60" s="99">
        <v>3.63</v>
      </c>
      <c r="N60" s="99">
        <v>3901.2</v>
      </c>
      <c r="O60" s="99">
        <v>79.599999999999994</v>
      </c>
      <c r="P60" s="99"/>
      <c r="Q60" s="99">
        <v>90</v>
      </c>
      <c r="R60" s="99">
        <v>2.35</v>
      </c>
      <c r="S60" s="12"/>
      <c r="T60" s="128">
        <f t="shared" si="0"/>
        <v>-473.82333978078657</v>
      </c>
      <c r="U60" s="128">
        <f t="shared" si="1"/>
        <v>-2694.756071351816</v>
      </c>
      <c r="W60" s="79" t="s">
        <v>26</v>
      </c>
      <c r="X60" s="79" t="s">
        <v>26</v>
      </c>
      <c r="Y60" s="79" t="s">
        <v>26</v>
      </c>
      <c r="Z60" s="79" t="s">
        <v>26</v>
      </c>
      <c r="AA60" s="79" t="s">
        <v>26</v>
      </c>
      <c r="AB60" s="79" t="s">
        <v>26</v>
      </c>
      <c r="AC60" s="79" t="s">
        <v>26</v>
      </c>
      <c r="AD60" s="79" t="s">
        <v>26</v>
      </c>
      <c r="AE60" s="79" t="s">
        <v>26</v>
      </c>
      <c r="AF60" s="79" t="s">
        <v>26</v>
      </c>
      <c r="AG60" s="79" t="s">
        <v>26</v>
      </c>
      <c r="AH60" s="79" t="s">
        <v>26</v>
      </c>
      <c r="AI60" s="79" t="s">
        <v>26</v>
      </c>
      <c r="AJ60" s="79" t="s">
        <v>26</v>
      </c>
      <c r="AK60" s="79" t="s">
        <v>26</v>
      </c>
      <c r="AL60" s="79" t="s">
        <v>26</v>
      </c>
    </row>
    <row r="61" spans="1:38">
      <c r="A61" s="98" t="s">
        <v>3791</v>
      </c>
      <c r="B61" s="142">
        <v>46.179870857435297</v>
      </c>
      <c r="C61" s="143">
        <v>0.105353959241388</v>
      </c>
      <c r="D61" s="98"/>
      <c r="E61" s="143">
        <v>56.235747738916999</v>
      </c>
      <c r="F61" s="143">
        <v>2.1765655247915201</v>
      </c>
      <c r="G61" s="144">
        <v>0.25245352622762901</v>
      </c>
      <c r="H61" s="144">
        <v>1.96635453323823E-2</v>
      </c>
      <c r="I61" s="143">
        <v>0.32163441405258397</v>
      </c>
      <c r="J61" s="99">
        <v>489</v>
      </c>
      <c r="K61" s="99">
        <v>14.6</v>
      </c>
      <c r="L61" s="99">
        <v>113.62</v>
      </c>
      <c r="M61" s="99">
        <v>2.1800000000000002</v>
      </c>
      <c r="N61" s="99">
        <v>3199.5</v>
      </c>
      <c r="O61" s="99">
        <v>61.6</v>
      </c>
      <c r="P61" s="99"/>
      <c r="Q61" s="99">
        <v>90.05</v>
      </c>
      <c r="R61" s="99">
        <v>1.73</v>
      </c>
      <c r="S61" s="12"/>
      <c r="T61" s="128">
        <f t="shared" si="0"/>
        <v>-330.3819750044006</v>
      </c>
      <c r="U61" s="128">
        <f t="shared" si="1"/>
        <v>-2715.9654990318609</v>
      </c>
      <c r="W61" s="79" t="s">
        <v>26</v>
      </c>
      <c r="X61" s="79" t="s">
        <v>26</v>
      </c>
      <c r="Y61" s="79" t="s">
        <v>26</v>
      </c>
      <c r="Z61" s="79" t="s">
        <v>26</v>
      </c>
      <c r="AA61" s="79" t="s">
        <v>26</v>
      </c>
      <c r="AB61" s="79" t="s">
        <v>26</v>
      </c>
      <c r="AC61" s="79" t="s">
        <v>26</v>
      </c>
      <c r="AD61" s="79" t="s">
        <v>26</v>
      </c>
      <c r="AE61" s="79" t="s">
        <v>26</v>
      </c>
      <c r="AF61" s="79" t="s">
        <v>26</v>
      </c>
      <c r="AG61" s="79" t="s">
        <v>26</v>
      </c>
      <c r="AH61" s="79" t="s">
        <v>26</v>
      </c>
      <c r="AI61" s="79" t="s">
        <v>26</v>
      </c>
      <c r="AJ61" s="79" t="s">
        <v>26</v>
      </c>
      <c r="AK61" s="79" t="s">
        <v>26</v>
      </c>
      <c r="AL61" s="79" t="s">
        <v>26</v>
      </c>
    </row>
    <row r="62" spans="1:38">
      <c r="A62" s="98" t="s">
        <v>3792</v>
      </c>
      <c r="B62" s="142">
        <v>37.829842728482703</v>
      </c>
      <c r="C62" s="143">
        <v>9.3082756344931905E-2</v>
      </c>
      <c r="D62" s="98"/>
      <c r="E62" s="143">
        <v>54.608125981108799</v>
      </c>
      <c r="F62" s="143">
        <v>2.1439812525591102</v>
      </c>
      <c r="G62" s="144">
        <v>0.286629996450462</v>
      </c>
      <c r="H62" s="144">
        <v>2.2439959878266299E-2</v>
      </c>
      <c r="I62" s="143">
        <v>0.265005655208851</v>
      </c>
      <c r="J62" s="99">
        <v>552.70000000000005</v>
      </c>
      <c r="K62" s="99">
        <v>16.600000000000001</v>
      </c>
      <c r="L62" s="99">
        <v>116.98</v>
      </c>
      <c r="M62" s="99">
        <v>2.2799999999999998</v>
      </c>
      <c r="N62" s="99">
        <v>3398.7</v>
      </c>
      <c r="O62" s="99">
        <v>61</v>
      </c>
      <c r="P62" s="99"/>
      <c r="Q62" s="99">
        <v>88.64</v>
      </c>
      <c r="R62" s="99">
        <v>1.73</v>
      </c>
      <c r="S62" s="12"/>
      <c r="T62" s="128">
        <f t="shared" si="0"/>
        <v>-372.47392716703712</v>
      </c>
      <c r="U62" s="128">
        <f t="shared" si="1"/>
        <v>-2805.36843904941</v>
      </c>
      <c r="W62" s="79" t="s">
        <v>26</v>
      </c>
      <c r="X62" s="79" t="s">
        <v>26</v>
      </c>
      <c r="Y62" s="79" t="s">
        <v>26</v>
      </c>
      <c r="Z62" s="79" t="s">
        <v>26</v>
      </c>
      <c r="AA62" s="79" t="s">
        <v>26</v>
      </c>
      <c r="AB62" s="79" t="s">
        <v>26</v>
      </c>
      <c r="AC62" s="79" t="s">
        <v>26</v>
      </c>
      <c r="AD62" s="79" t="s">
        <v>26</v>
      </c>
      <c r="AE62" s="79" t="s">
        <v>26</v>
      </c>
      <c r="AF62" s="79" t="s">
        <v>26</v>
      </c>
      <c r="AG62" s="79" t="s">
        <v>26</v>
      </c>
      <c r="AH62" s="79" t="s">
        <v>26</v>
      </c>
      <c r="AI62" s="79" t="s">
        <v>26</v>
      </c>
      <c r="AJ62" s="79" t="s">
        <v>26</v>
      </c>
      <c r="AK62" s="79" t="s">
        <v>26</v>
      </c>
      <c r="AL62" s="79" t="s">
        <v>26</v>
      </c>
    </row>
    <row r="63" spans="1:38">
      <c r="A63" s="98" t="s">
        <v>3793</v>
      </c>
      <c r="B63" s="142">
        <v>30.3941718750348</v>
      </c>
      <c r="C63" s="143">
        <v>8.5079056212978593E-2</v>
      </c>
      <c r="D63" s="98"/>
      <c r="E63" s="143">
        <v>49.9064791235974</v>
      </c>
      <c r="F63" s="143">
        <v>1.6474685337678101</v>
      </c>
      <c r="G63" s="144">
        <v>0.34901958532285399</v>
      </c>
      <c r="H63" s="144">
        <v>2.9686796329003201E-2</v>
      </c>
      <c r="I63" s="143">
        <v>4.1748066743976103E-2</v>
      </c>
      <c r="J63" s="99">
        <v>685.3</v>
      </c>
      <c r="K63" s="99">
        <v>22.4</v>
      </c>
      <c r="L63" s="99">
        <v>127.89</v>
      </c>
      <c r="M63" s="99">
        <v>2.09</v>
      </c>
      <c r="N63" s="99">
        <v>3702</v>
      </c>
      <c r="O63" s="99">
        <v>64.8</v>
      </c>
      <c r="P63" s="99"/>
      <c r="Q63" s="99">
        <v>88.82</v>
      </c>
      <c r="R63" s="99">
        <v>1.46</v>
      </c>
      <c r="S63" s="12"/>
      <c r="T63" s="128">
        <f t="shared" si="0"/>
        <v>-435.85112205801863</v>
      </c>
      <c r="U63" s="128">
        <f t="shared" si="1"/>
        <v>-2794.67511142388</v>
      </c>
      <c r="W63" s="79" t="s">
        <v>26</v>
      </c>
      <c r="X63" s="79" t="s">
        <v>26</v>
      </c>
      <c r="Y63" s="79" t="s">
        <v>26</v>
      </c>
      <c r="Z63" s="79" t="s">
        <v>26</v>
      </c>
      <c r="AA63" s="79" t="s">
        <v>26</v>
      </c>
      <c r="AB63" s="79" t="s">
        <v>26</v>
      </c>
      <c r="AC63" s="79" t="s">
        <v>26</v>
      </c>
      <c r="AD63" s="79" t="s">
        <v>26</v>
      </c>
      <c r="AE63" s="79" t="s">
        <v>26</v>
      </c>
      <c r="AF63" s="79" t="s">
        <v>26</v>
      </c>
      <c r="AG63" s="79" t="s">
        <v>26</v>
      </c>
      <c r="AH63" s="79" t="s">
        <v>26</v>
      </c>
      <c r="AI63" s="79" t="s">
        <v>26</v>
      </c>
      <c r="AJ63" s="79" t="s">
        <v>26</v>
      </c>
      <c r="AK63" s="79" t="s">
        <v>26</v>
      </c>
      <c r="AL63" s="79" t="s">
        <v>26</v>
      </c>
    </row>
    <row r="64" spans="1:38">
      <c r="A64" s="98" t="s">
        <v>3794</v>
      </c>
      <c r="B64" s="142">
        <v>36.017068263175098</v>
      </c>
      <c r="C64" s="143">
        <v>8.5113226128876895E-2</v>
      </c>
      <c r="D64" s="98"/>
      <c r="E64" s="143">
        <v>50.912297203518897</v>
      </c>
      <c r="F64" s="143">
        <v>2.37385197047431</v>
      </c>
      <c r="G64" s="144">
        <v>0.33446488174108702</v>
      </c>
      <c r="H64" s="144">
        <v>2.6406477550634799E-2</v>
      </c>
      <c r="I64" s="143">
        <v>0.15838233135054799</v>
      </c>
      <c r="J64" s="99">
        <v>654.6</v>
      </c>
      <c r="K64" s="99">
        <v>20.5</v>
      </c>
      <c r="L64" s="99">
        <v>125.39</v>
      </c>
      <c r="M64" s="99">
        <v>2.9</v>
      </c>
      <c r="N64" s="99">
        <v>3637</v>
      </c>
      <c r="O64" s="99">
        <v>60.4</v>
      </c>
      <c r="P64" s="99"/>
      <c r="Q64" s="99">
        <v>88.93</v>
      </c>
      <c r="R64" s="99">
        <v>2.06</v>
      </c>
      <c r="S64" s="12"/>
      <c r="T64" s="128">
        <f t="shared" si="0"/>
        <v>-422.05120025520381</v>
      </c>
      <c r="U64" s="128">
        <f t="shared" si="1"/>
        <v>-2800.5502831166764</v>
      </c>
      <c r="W64" s="79" t="s">
        <v>26</v>
      </c>
      <c r="X64" s="79" t="s">
        <v>26</v>
      </c>
      <c r="Y64" s="79" t="s">
        <v>26</v>
      </c>
      <c r="Z64" s="79" t="s">
        <v>26</v>
      </c>
      <c r="AA64" s="79" t="s">
        <v>26</v>
      </c>
      <c r="AB64" s="79" t="s">
        <v>26</v>
      </c>
      <c r="AC64" s="79" t="s">
        <v>26</v>
      </c>
      <c r="AD64" s="79" t="s">
        <v>26</v>
      </c>
      <c r="AE64" s="79" t="s">
        <v>26</v>
      </c>
      <c r="AF64" s="79" t="s">
        <v>26</v>
      </c>
      <c r="AG64" s="79" t="s">
        <v>26</v>
      </c>
      <c r="AH64" s="79" t="s">
        <v>26</v>
      </c>
      <c r="AI64" s="79" t="s">
        <v>26</v>
      </c>
      <c r="AJ64" s="79" t="s">
        <v>26</v>
      </c>
      <c r="AK64" s="79" t="s">
        <v>26</v>
      </c>
      <c r="AL64" s="79" t="s">
        <v>26</v>
      </c>
    </row>
    <row r="65" spans="1:38">
      <c r="A65" s="98" t="s">
        <v>3795</v>
      </c>
      <c r="B65" s="142">
        <v>55.683426975807798</v>
      </c>
      <c r="C65" s="143">
        <v>9.1517614475336906E-2</v>
      </c>
      <c r="D65" s="98"/>
      <c r="E65" s="143">
        <v>61.054502490104397</v>
      </c>
      <c r="F65" s="143">
        <v>2.8667740940286301</v>
      </c>
      <c r="G65" s="144">
        <v>0.21100520452680399</v>
      </c>
      <c r="H65" s="144">
        <v>1.42037638413783E-2</v>
      </c>
      <c r="I65" s="143">
        <v>0.20880550717514801</v>
      </c>
      <c r="J65" s="99">
        <v>395.5</v>
      </c>
      <c r="K65" s="99">
        <v>12.1</v>
      </c>
      <c r="L65" s="99">
        <v>104.73</v>
      </c>
      <c r="M65" s="99">
        <v>2.44</v>
      </c>
      <c r="N65" s="99">
        <v>2912.6</v>
      </c>
      <c r="O65" s="99">
        <v>54.5</v>
      </c>
      <c r="P65" s="99"/>
      <c r="Q65" s="99">
        <v>87.39</v>
      </c>
      <c r="R65" s="99">
        <v>2.04</v>
      </c>
      <c r="S65" s="12"/>
      <c r="T65" s="128">
        <f t="shared" si="0"/>
        <v>-277.63773512842545</v>
      </c>
      <c r="U65" s="128">
        <f t="shared" si="1"/>
        <v>-2681.0560488876158</v>
      </c>
      <c r="W65" s="79" t="s">
        <v>26</v>
      </c>
      <c r="X65" s="79" t="s">
        <v>26</v>
      </c>
      <c r="Y65" s="79" t="s">
        <v>26</v>
      </c>
      <c r="Z65" s="79" t="s">
        <v>26</v>
      </c>
      <c r="AA65" s="79" t="s">
        <v>26</v>
      </c>
      <c r="AB65" s="79" t="s">
        <v>26</v>
      </c>
      <c r="AC65" s="79" t="s">
        <v>26</v>
      </c>
      <c r="AD65" s="79" t="s">
        <v>26</v>
      </c>
      <c r="AE65" s="79" t="s">
        <v>26</v>
      </c>
      <c r="AF65" s="79" t="s">
        <v>26</v>
      </c>
      <c r="AG65" s="79" t="s">
        <v>26</v>
      </c>
      <c r="AH65" s="79" t="s">
        <v>26</v>
      </c>
      <c r="AI65" s="79" t="s">
        <v>26</v>
      </c>
      <c r="AJ65" s="79" t="s">
        <v>26</v>
      </c>
      <c r="AK65" s="79" t="s">
        <v>26</v>
      </c>
      <c r="AL65" s="79" t="s">
        <v>26</v>
      </c>
    </row>
    <row r="66" spans="1:38">
      <c r="A66" s="98" t="s">
        <v>3796</v>
      </c>
      <c r="B66" s="142">
        <v>45.082107774697299</v>
      </c>
      <c r="C66" s="143">
        <v>9.6024036086623493E-2</v>
      </c>
      <c r="D66" s="98"/>
      <c r="E66" s="143">
        <v>53.7074717644606</v>
      </c>
      <c r="F66" s="143">
        <v>2.2319667579071201</v>
      </c>
      <c r="G66" s="144">
        <v>0.25046325430249899</v>
      </c>
      <c r="H66" s="144">
        <v>1.7865220999432E-2</v>
      </c>
      <c r="I66" s="143">
        <v>0.40100856564561299</v>
      </c>
      <c r="J66" s="99">
        <v>504</v>
      </c>
      <c r="K66" s="99">
        <v>13.2</v>
      </c>
      <c r="L66" s="99">
        <v>118.92</v>
      </c>
      <c r="M66" s="99">
        <v>2.4500000000000002</v>
      </c>
      <c r="N66" s="99">
        <v>3187</v>
      </c>
      <c r="O66" s="99">
        <v>56.5</v>
      </c>
      <c r="P66" s="99"/>
      <c r="Q66" s="99">
        <v>94.5</v>
      </c>
      <c r="R66" s="99">
        <v>1.95</v>
      </c>
      <c r="S66" s="12"/>
      <c r="T66" s="128">
        <f t="shared" si="0"/>
        <v>-323.81432896064581</v>
      </c>
      <c r="U66" s="128">
        <f t="shared" si="1"/>
        <v>-2579.9529095190042</v>
      </c>
      <c r="W66" s="79" t="s">
        <v>26</v>
      </c>
      <c r="X66" s="79" t="s">
        <v>26</v>
      </c>
      <c r="Y66" s="79" t="s">
        <v>26</v>
      </c>
      <c r="Z66" s="79" t="s">
        <v>26</v>
      </c>
      <c r="AA66" s="79" t="s">
        <v>26</v>
      </c>
      <c r="AB66" s="79" t="s">
        <v>26</v>
      </c>
      <c r="AC66" s="79" t="s">
        <v>26</v>
      </c>
      <c r="AD66" s="79" t="s">
        <v>26</v>
      </c>
      <c r="AE66" s="79" t="s">
        <v>26</v>
      </c>
      <c r="AF66" s="79" t="s">
        <v>26</v>
      </c>
      <c r="AG66" s="79" t="s">
        <v>26</v>
      </c>
      <c r="AH66" s="79" t="s">
        <v>26</v>
      </c>
      <c r="AI66" s="79" t="s">
        <v>26</v>
      </c>
      <c r="AJ66" s="79" t="s">
        <v>26</v>
      </c>
      <c r="AK66" s="79" t="s">
        <v>26</v>
      </c>
      <c r="AL66" s="79" t="s">
        <v>26</v>
      </c>
    </row>
    <row r="67" spans="1:38">
      <c r="A67" s="98" t="s">
        <v>3797</v>
      </c>
      <c r="B67" s="142">
        <v>49.812151908829001</v>
      </c>
      <c r="C67" s="143">
        <v>0.12079734166342</v>
      </c>
      <c r="D67" s="98"/>
      <c r="E67" s="143">
        <v>57.854863185016903</v>
      </c>
      <c r="F67" s="143">
        <v>2.3540613218730799</v>
      </c>
      <c r="G67" s="144">
        <v>0.22835702889361501</v>
      </c>
      <c r="H67" s="144">
        <v>1.7091213967041299E-2</v>
      </c>
      <c r="I67" s="143">
        <v>0.517853286594947</v>
      </c>
      <c r="J67" s="99">
        <v>441</v>
      </c>
      <c r="K67" s="99">
        <v>11.5</v>
      </c>
      <c r="L67" s="99">
        <v>110.47</v>
      </c>
      <c r="M67" s="99">
        <v>2.23</v>
      </c>
      <c r="N67" s="99">
        <v>3039.8</v>
      </c>
      <c r="O67" s="99">
        <v>60</v>
      </c>
      <c r="P67" s="99"/>
      <c r="Q67" s="99">
        <v>90.25</v>
      </c>
      <c r="R67" s="99">
        <v>1.82</v>
      </c>
      <c r="S67" s="12"/>
      <c r="T67" s="128">
        <f t="shared" si="0"/>
        <v>-299.20340363899697</v>
      </c>
      <c r="U67" s="128">
        <f t="shared" si="1"/>
        <v>-2651.6972933828192</v>
      </c>
      <c r="W67" s="79" t="s">
        <v>26</v>
      </c>
      <c r="X67" s="79" t="s">
        <v>26</v>
      </c>
      <c r="Y67" s="79" t="s">
        <v>26</v>
      </c>
      <c r="Z67" s="79" t="s">
        <v>26</v>
      </c>
      <c r="AA67" s="79" t="s">
        <v>26</v>
      </c>
      <c r="AB67" s="79" t="s">
        <v>26</v>
      </c>
      <c r="AC67" s="79" t="s">
        <v>26</v>
      </c>
      <c r="AD67" s="79" t="s">
        <v>26</v>
      </c>
      <c r="AE67" s="79" t="s">
        <v>26</v>
      </c>
      <c r="AF67" s="79" t="s">
        <v>26</v>
      </c>
      <c r="AG67" s="79" t="s">
        <v>26</v>
      </c>
      <c r="AH67" s="79" t="s">
        <v>26</v>
      </c>
      <c r="AI67" s="79" t="s">
        <v>26</v>
      </c>
      <c r="AJ67" s="79" t="s">
        <v>26</v>
      </c>
      <c r="AK67" s="79" t="s">
        <v>26</v>
      </c>
      <c r="AL67" s="79" t="s">
        <v>26</v>
      </c>
    </row>
    <row r="68" spans="1:38">
      <c r="A68" s="98" t="s">
        <v>3798</v>
      </c>
      <c r="B68" s="142">
        <v>51.535122541179298</v>
      </c>
      <c r="C68" s="143">
        <v>0.11425559991640601</v>
      </c>
      <c r="D68" s="98"/>
      <c r="E68" s="143">
        <v>59.068524658962701</v>
      </c>
      <c r="F68" s="143">
        <v>2.1941747074962099</v>
      </c>
      <c r="G68" s="144">
        <v>0.229848920151518</v>
      </c>
      <c r="H68" s="144">
        <v>2.1702356331979099E-2</v>
      </c>
      <c r="I68" s="143">
        <v>0.21068176153922599</v>
      </c>
      <c r="J68" s="99">
        <v>436</v>
      </c>
      <c r="K68" s="99">
        <v>16.600000000000001</v>
      </c>
      <c r="L68" s="99">
        <v>108.22</v>
      </c>
      <c r="M68" s="99">
        <v>1.99</v>
      </c>
      <c r="N68" s="99">
        <v>3050.3</v>
      </c>
      <c r="O68" s="99">
        <v>75.599999999999994</v>
      </c>
      <c r="P68" s="99"/>
      <c r="Q68" s="99">
        <v>88.24</v>
      </c>
      <c r="R68" s="99">
        <v>1.63</v>
      </c>
      <c r="S68" s="12"/>
      <c r="T68" s="128">
        <f t="shared" si="0"/>
        <v>-302.88301607835888</v>
      </c>
      <c r="U68" s="128">
        <f t="shared" si="1"/>
        <v>-2718.6102384032529</v>
      </c>
      <c r="W68" s="79" t="s">
        <v>26</v>
      </c>
      <c r="X68" s="79" t="s">
        <v>26</v>
      </c>
      <c r="Y68" s="79" t="s">
        <v>26</v>
      </c>
      <c r="Z68" s="79" t="s">
        <v>26</v>
      </c>
      <c r="AA68" s="79" t="s">
        <v>26</v>
      </c>
      <c r="AB68" s="79" t="s">
        <v>26</v>
      </c>
      <c r="AC68" s="79" t="s">
        <v>26</v>
      </c>
      <c r="AD68" s="79" t="s">
        <v>26</v>
      </c>
      <c r="AE68" s="79" t="s">
        <v>26</v>
      </c>
      <c r="AF68" s="79" t="s">
        <v>26</v>
      </c>
      <c r="AG68" s="79" t="s">
        <v>26</v>
      </c>
      <c r="AH68" s="79" t="s">
        <v>26</v>
      </c>
      <c r="AI68" s="79" t="s">
        <v>26</v>
      </c>
      <c r="AJ68" s="79" t="s">
        <v>26</v>
      </c>
      <c r="AK68" s="79" t="s">
        <v>26</v>
      </c>
      <c r="AL68" s="79" t="s">
        <v>26</v>
      </c>
    </row>
    <row r="69" spans="1:38">
      <c r="A69" s="98" t="s">
        <v>3799</v>
      </c>
      <c r="B69" s="142">
        <v>23.635300632334001</v>
      </c>
      <c r="C69" s="143">
        <v>7.71518321744772E-2</v>
      </c>
      <c r="D69" s="98"/>
      <c r="E69" s="143">
        <v>47.434830317623899</v>
      </c>
      <c r="F69" s="143">
        <v>1.87738254578776</v>
      </c>
      <c r="G69" s="144">
        <v>0.35010102989074499</v>
      </c>
      <c r="H69" s="144">
        <v>3.2295888019729997E-2</v>
      </c>
      <c r="I69" s="143">
        <v>0.42416934706230203</v>
      </c>
      <c r="J69" s="99">
        <v>712.5</v>
      </c>
      <c r="K69" s="99">
        <v>21.4</v>
      </c>
      <c r="L69" s="99">
        <v>134.49</v>
      </c>
      <c r="M69" s="99">
        <v>2.63</v>
      </c>
      <c r="N69" s="99">
        <v>3706.8</v>
      </c>
      <c r="O69" s="99">
        <v>70.3</v>
      </c>
      <c r="P69" s="99"/>
      <c r="Q69" s="99">
        <v>93.28</v>
      </c>
      <c r="R69" s="99">
        <v>1.83</v>
      </c>
      <c r="S69" s="12"/>
      <c r="T69" s="128">
        <f t="shared" si="0"/>
        <v>-429.77916573722956</v>
      </c>
      <c r="U69" s="128">
        <f t="shared" si="1"/>
        <v>-2656.19005130493</v>
      </c>
      <c r="W69" s="79" t="s">
        <v>26</v>
      </c>
      <c r="X69" s="79" t="s">
        <v>26</v>
      </c>
      <c r="Y69" s="79" t="s">
        <v>26</v>
      </c>
      <c r="Z69" s="79" t="s">
        <v>26</v>
      </c>
      <c r="AA69" s="79" t="s">
        <v>26</v>
      </c>
      <c r="AB69" s="79" t="s">
        <v>26</v>
      </c>
      <c r="AC69" s="79" t="s">
        <v>26</v>
      </c>
      <c r="AD69" s="79" t="s">
        <v>26</v>
      </c>
      <c r="AE69" s="79" t="s">
        <v>26</v>
      </c>
      <c r="AF69" s="79" t="s">
        <v>26</v>
      </c>
      <c r="AG69" s="79" t="s">
        <v>26</v>
      </c>
      <c r="AH69" s="79" t="s">
        <v>26</v>
      </c>
      <c r="AI69" s="79" t="s">
        <v>26</v>
      </c>
      <c r="AJ69" s="79" t="s">
        <v>26</v>
      </c>
      <c r="AK69" s="79" t="s">
        <v>26</v>
      </c>
      <c r="AL69" s="79" t="s">
        <v>26</v>
      </c>
    </row>
    <row r="70" spans="1:38">
      <c r="A70" s="98" t="s">
        <v>3800</v>
      </c>
      <c r="B70" s="142">
        <v>21.8268156781422</v>
      </c>
      <c r="C70" s="143">
        <v>6.9292066052573403E-2</v>
      </c>
      <c r="D70" s="98"/>
      <c r="E70" s="143">
        <v>48.6860527076973</v>
      </c>
      <c r="F70" s="143">
        <v>2.8440839718773301</v>
      </c>
      <c r="G70" s="144">
        <v>0.35328197280183798</v>
      </c>
      <c r="H70" s="144">
        <v>3.5894841483015701E-2</v>
      </c>
      <c r="I70" s="143">
        <v>0.47827146911283103</v>
      </c>
      <c r="J70" s="99">
        <v>703.8</v>
      </c>
      <c r="K70" s="99">
        <v>22.8</v>
      </c>
      <c r="L70" s="99">
        <v>131.07</v>
      </c>
      <c r="M70" s="99">
        <v>3.79</v>
      </c>
      <c r="N70" s="99">
        <v>3720.5</v>
      </c>
      <c r="O70" s="99">
        <v>77.3</v>
      </c>
      <c r="P70" s="99"/>
      <c r="Q70" s="99">
        <v>90.47</v>
      </c>
      <c r="R70" s="99">
        <v>2.62</v>
      </c>
      <c r="S70" s="12"/>
      <c r="T70" s="128">
        <f t="shared" si="0"/>
        <v>-436.96498054474711</v>
      </c>
      <c r="U70" s="128">
        <f t="shared" si="1"/>
        <v>-2738.5595483329516</v>
      </c>
      <c r="W70" s="79" t="s">
        <v>26</v>
      </c>
      <c r="X70" s="79" t="s">
        <v>26</v>
      </c>
      <c r="Y70" s="79" t="s">
        <v>26</v>
      </c>
      <c r="Z70" s="79" t="s">
        <v>26</v>
      </c>
      <c r="AA70" s="79" t="s">
        <v>26</v>
      </c>
      <c r="AB70" s="79" t="s">
        <v>26</v>
      </c>
      <c r="AC70" s="79" t="s">
        <v>26</v>
      </c>
      <c r="AD70" s="79" t="s">
        <v>26</v>
      </c>
      <c r="AE70" s="79" t="s">
        <v>26</v>
      </c>
      <c r="AF70" s="79" t="s">
        <v>26</v>
      </c>
      <c r="AG70" s="79" t="s">
        <v>26</v>
      </c>
      <c r="AH70" s="79" t="s">
        <v>26</v>
      </c>
      <c r="AI70" s="79" t="s">
        <v>26</v>
      </c>
      <c r="AJ70" s="79" t="s">
        <v>26</v>
      </c>
      <c r="AK70" s="79" t="s">
        <v>26</v>
      </c>
      <c r="AL70" s="79" t="s">
        <v>26</v>
      </c>
    </row>
    <row r="71" spans="1:38">
      <c r="A71" s="98" t="s">
        <v>3801</v>
      </c>
      <c r="B71" s="142">
        <v>19.5264873291095</v>
      </c>
      <c r="C71" s="143">
        <v>5.5325940706506802E-2</v>
      </c>
      <c r="D71" s="98"/>
      <c r="E71" s="143">
        <v>48.033658140008598</v>
      </c>
      <c r="F71" s="143">
        <v>2.65681318498903</v>
      </c>
      <c r="G71" s="144">
        <v>0.360237400009494</v>
      </c>
      <c r="H71" s="144">
        <v>2.7958122148879602E-2</v>
      </c>
      <c r="I71" s="143">
        <v>0.46054247710155199</v>
      </c>
      <c r="J71" s="99">
        <v>720.7</v>
      </c>
      <c r="K71" s="99">
        <v>18.5</v>
      </c>
      <c r="L71" s="99">
        <v>132.83000000000001</v>
      </c>
      <c r="M71" s="99">
        <v>3.64</v>
      </c>
      <c r="N71" s="99">
        <v>3750.2</v>
      </c>
      <c r="O71" s="99">
        <v>58.9</v>
      </c>
      <c r="P71" s="99"/>
      <c r="Q71" s="99">
        <v>90.75</v>
      </c>
      <c r="R71" s="99">
        <v>2.4900000000000002</v>
      </c>
      <c r="S71" s="12"/>
      <c r="T71" s="128">
        <f t="shared" ref="T71:T91" si="2">(L71-J71)/L71*100</f>
        <v>-442.57321388240609</v>
      </c>
      <c r="U71" s="128">
        <f t="shared" ref="U71:U91" si="3">(L71-N71)/L71*100</f>
        <v>-2723.3079876533911</v>
      </c>
      <c r="W71" s="79" t="s">
        <v>26</v>
      </c>
      <c r="X71" s="79" t="s">
        <v>26</v>
      </c>
      <c r="Y71" s="79" t="s">
        <v>26</v>
      </c>
      <c r="Z71" s="79" t="s">
        <v>26</v>
      </c>
      <c r="AA71" s="79" t="s">
        <v>26</v>
      </c>
      <c r="AB71" s="79" t="s">
        <v>26</v>
      </c>
      <c r="AC71" s="79" t="s">
        <v>26</v>
      </c>
      <c r="AD71" s="79" t="s">
        <v>26</v>
      </c>
      <c r="AE71" s="79" t="s">
        <v>26</v>
      </c>
      <c r="AF71" s="79" t="s">
        <v>26</v>
      </c>
      <c r="AG71" s="79" t="s">
        <v>26</v>
      </c>
      <c r="AH71" s="79" t="s">
        <v>26</v>
      </c>
      <c r="AI71" s="79" t="s">
        <v>26</v>
      </c>
      <c r="AJ71" s="79" t="s">
        <v>26</v>
      </c>
      <c r="AK71" s="79" t="s">
        <v>26</v>
      </c>
      <c r="AL71" s="79" t="s">
        <v>26</v>
      </c>
    </row>
    <row r="72" spans="1:38">
      <c r="A72" s="98" t="s">
        <v>3802</v>
      </c>
      <c r="B72" s="142">
        <v>27.198921995703</v>
      </c>
      <c r="C72" s="143">
        <v>6.7994945590821296E-2</v>
      </c>
      <c r="D72" s="98"/>
      <c r="E72" s="143">
        <v>50.849474525890798</v>
      </c>
      <c r="F72" s="143">
        <v>2.4019739254110402</v>
      </c>
      <c r="G72" s="144">
        <v>0.35413558180591598</v>
      </c>
      <c r="H72" s="144">
        <v>2.9637345807043899E-2</v>
      </c>
      <c r="I72" s="143">
        <v>0.30834596323447999</v>
      </c>
      <c r="J72" s="99">
        <v>683.2</v>
      </c>
      <c r="K72" s="99">
        <v>20.5</v>
      </c>
      <c r="L72" s="99">
        <v>125.54</v>
      </c>
      <c r="M72" s="99">
        <v>2.94</v>
      </c>
      <c r="N72" s="99">
        <v>3724.2</v>
      </c>
      <c r="O72" s="99">
        <v>63.7</v>
      </c>
      <c r="P72" s="99"/>
      <c r="Q72" s="99">
        <v>86.53</v>
      </c>
      <c r="R72" s="99">
        <v>2.0299999999999998</v>
      </c>
      <c r="S72" s="12"/>
      <c r="T72" s="128">
        <f t="shared" si="2"/>
        <v>-444.20901704635975</v>
      </c>
      <c r="U72" s="128">
        <f t="shared" si="3"/>
        <v>-2866.5445276405922</v>
      </c>
      <c r="W72" s="79" t="s">
        <v>26</v>
      </c>
      <c r="X72" s="79" t="s">
        <v>26</v>
      </c>
      <c r="Y72" s="79" t="s">
        <v>26</v>
      </c>
      <c r="Z72" s="79" t="s">
        <v>26</v>
      </c>
      <c r="AA72" s="79" t="s">
        <v>26</v>
      </c>
      <c r="AB72" s="79" t="s">
        <v>26</v>
      </c>
      <c r="AC72" s="79" t="s">
        <v>26</v>
      </c>
      <c r="AD72" s="79" t="s">
        <v>26</v>
      </c>
      <c r="AE72" s="79" t="s">
        <v>26</v>
      </c>
      <c r="AF72" s="79" t="s">
        <v>26</v>
      </c>
      <c r="AG72" s="79" t="s">
        <v>26</v>
      </c>
      <c r="AH72" s="79" t="s">
        <v>26</v>
      </c>
      <c r="AI72" s="79" t="s">
        <v>26</v>
      </c>
      <c r="AJ72" s="79" t="s">
        <v>26</v>
      </c>
      <c r="AK72" s="79" t="s">
        <v>26</v>
      </c>
      <c r="AL72" s="79" t="s">
        <v>26</v>
      </c>
    </row>
    <row r="73" spans="1:38">
      <c r="A73" s="98" t="s">
        <v>3803</v>
      </c>
      <c r="B73" s="142">
        <v>30.6816812464469</v>
      </c>
      <c r="C73" s="143">
        <v>7.8241408510855398E-2</v>
      </c>
      <c r="D73" s="98"/>
      <c r="E73" s="143">
        <v>50.540515380836702</v>
      </c>
      <c r="F73" s="143">
        <v>2.1650399267426801</v>
      </c>
      <c r="G73" s="144">
        <v>0.33559106451263498</v>
      </c>
      <c r="H73" s="144">
        <v>2.58130791528581E-2</v>
      </c>
      <c r="I73" s="143">
        <v>0.24208572249402599</v>
      </c>
      <c r="J73" s="99">
        <v>659.8</v>
      </c>
      <c r="K73" s="99">
        <v>19</v>
      </c>
      <c r="L73" s="99">
        <v>126.3</v>
      </c>
      <c r="M73" s="99">
        <v>2.68</v>
      </c>
      <c r="N73" s="99">
        <v>3642.1</v>
      </c>
      <c r="O73" s="99">
        <v>58.9</v>
      </c>
      <c r="P73" s="99"/>
      <c r="Q73" s="99">
        <v>89.44</v>
      </c>
      <c r="R73" s="99">
        <v>1.9</v>
      </c>
      <c r="S73" s="12"/>
      <c r="T73" s="128">
        <f t="shared" si="2"/>
        <v>-422.40696753760886</v>
      </c>
      <c r="U73" s="128">
        <f t="shared" si="3"/>
        <v>-2783.6896278701502</v>
      </c>
      <c r="W73" s="79" t="s">
        <v>26</v>
      </c>
      <c r="X73" s="79" t="s">
        <v>26</v>
      </c>
      <c r="Y73" s="79" t="s">
        <v>26</v>
      </c>
      <c r="Z73" s="79" t="s">
        <v>26</v>
      </c>
      <c r="AA73" s="79" t="s">
        <v>26</v>
      </c>
      <c r="AB73" s="79" t="s">
        <v>26</v>
      </c>
      <c r="AC73" s="79" t="s">
        <v>26</v>
      </c>
      <c r="AD73" s="79" t="s">
        <v>26</v>
      </c>
      <c r="AE73" s="79" t="s">
        <v>26</v>
      </c>
      <c r="AF73" s="79" t="s">
        <v>26</v>
      </c>
      <c r="AG73" s="79" t="s">
        <v>26</v>
      </c>
      <c r="AH73" s="79" t="s">
        <v>26</v>
      </c>
      <c r="AI73" s="79" t="s">
        <v>26</v>
      </c>
      <c r="AJ73" s="79" t="s">
        <v>26</v>
      </c>
      <c r="AK73" s="79" t="s">
        <v>26</v>
      </c>
      <c r="AL73" s="79" t="s">
        <v>26</v>
      </c>
    </row>
    <row r="74" spans="1:38">
      <c r="A74" s="98" t="s">
        <v>3804</v>
      </c>
      <c r="B74" s="142">
        <v>27.586120895206101</v>
      </c>
      <c r="C74" s="143">
        <v>6.9113736062611106E-2</v>
      </c>
      <c r="D74" s="98"/>
      <c r="E74" s="143">
        <v>48.886014885414198</v>
      </c>
      <c r="F74" s="143">
        <v>2.1285908087777701</v>
      </c>
      <c r="G74" s="144">
        <v>0.35138216329502098</v>
      </c>
      <c r="H74" s="144">
        <v>3.4019190318712797E-2</v>
      </c>
      <c r="I74" s="143">
        <v>0.423868946289987</v>
      </c>
      <c r="J74" s="99">
        <v>699</v>
      </c>
      <c r="K74" s="99">
        <v>22.2</v>
      </c>
      <c r="L74" s="99">
        <v>130.54</v>
      </c>
      <c r="M74" s="99">
        <v>2.81</v>
      </c>
      <c r="N74" s="99">
        <v>3712.3</v>
      </c>
      <c r="O74" s="99">
        <v>73.7</v>
      </c>
      <c r="P74" s="99"/>
      <c r="Q74" s="99">
        <v>90.35</v>
      </c>
      <c r="R74" s="99">
        <v>1.95</v>
      </c>
      <c r="S74" s="12"/>
      <c r="T74" s="128">
        <f t="shared" si="2"/>
        <v>-435.46805576834691</v>
      </c>
      <c r="U74" s="128">
        <f t="shared" si="3"/>
        <v>-2743.8026658495482</v>
      </c>
      <c r="W74" s="79" t="s">
        <v>26</v>
      </c>
      <c r="X74" s="79" t="s">
        <v>26</v>
      </c>
      <c r="Y74" s="79" t="s">
        <v>26</v>
      </c>
      <c r="Z74" s="79" t="s">
        <v>26</v>
      </c>
      <c r="AA74" s="79" t="s">
        <v>26</v>
      </c>
      <c r="AB74" s="79" t="s">
        <v>26</v>
      </c>
      <c r="AC74" s="79" t="s">
        <v>26</v>
      </c>
      <c r="AD74" s="79" t="s">
        <v>26</v>
      </c>
      <c r="AE74" s="79" t="s">
        <v>26</v>
      </c>
      <c r="AF74" s="79" t="s">
        <v>26</v>
      </c>
      <c r="AG74" s="79" t="s">
        <v>26</v>
      </c>
      <c r="AH74" s="79" t="s">
        <v>26</v>
      </c>
      <c r="AI74" s="79" t="s">
        <v>26</v>
      </c>
      <c r="AJ74" s="79" t="s">
        <v>26</v>
      </c>
      <c r="AK74" s="79" t="s">
        <v>26</v>
      </c>
      <c r="AL74" s="79" t="s">
        <v>26</v>
      </c>
    </row>
    <row r="75" spans="1:38">
      <c r="A75" s="98" t="s">
        <v>3805</v>
      </c>
      <c r="B75" s="142">
        <v>26.273001590468301</v>
      </c>
      <c r="C75" s="143">
        <v>6.8805993869123602E-2</v>
      </c>
      <c r="D75" s="98"/>
      <c r="E75" s="143">
        <v>52.552201434787797</v>
      </c>
      <c r="F75" s="143">
        <v>1.8687140944538601</v>
      </c>
      <c r="G75" s="144">
        <v>0.28688885377953799</v>
      </c>
      <c r="H75" s="144">
        <v>2.65394941429557E-2</v>
      </c>
      <c r="I75" s="143">
        <v>0.29217499729612301</v>
      </c>
      <c r="J75" s="99">
        <v>569.6</v>
      </c>
      <c r="K75" s="99">
        <v>19.399999999999999</v>
      </c>
      <c r="L75" s="99">
        <v>121.51</v>
      </c>
      <c r="M75" s="99">
        <v>2.14</v>
      </c>
      <c r="N75" s="99">
        <v>3400.1</v>
      </c>
      <c r="O75" s="99">
        <v>72</v>
      </c>
      <c r="P75" s="99"/>
      <c r="Q75" s="99">
        <v>92.06</v>
      </c>
      <c r="R75" s="99">
        <v>1.63</v>
      </c>
      <c r="S75" s="12"/>
      <c r="T75" s="128">
        <f t="shared" si="2"/>
        <v>-368.76800263352811</v>
      </c>
      <c r="U75" s="128">
        <f t="shared" si="3"/>
        <v>-2698.2059089786844</v>
      </c>
      <c r="W75" s="79" t="s">
        <v>26</v>
      </c>
      <c r="X75" s="79" t="s">
        <v>26</v>
      </c>
      <c r="Y75" s="79" t="s">
        <v>26</v>
      </c>
      <c r="Z75" s="79" t="s">
        <v>26</v>
      </c>
      <c r="AA75" s="79" t="s">
        <v>26</v>
      </c>
      <c r="AB75" s="79" t="s">
        <v>26</v>
      </c>
      <c r="AC75" s="79" t="s">
        <v>26</v>
      </c>
      <c r="AD75" s="79" t="s">
        <v>26</v>
      </c>
      <c r="AE75" s="79" t="s">
        <v>26</v>
      </c>
      <c r="AF75" s="79" t="s">
        <v>26</v>
      </c>
      <c r="AG75" s="79" t="s">
        <v>26</v>
      </c>
      <c r="AH75" s="79" t="s">
        <v>26</v>
      </c>
      <c r="AI75" s="79" t="s">
        <v>26</v>
      </c>
      <c r="AJ75" s="79" t="s">
        <v>26</v>
      </c>
      <c r="AK75" s="79" t="s">
        <v>26</v>
      </c>
      <c r="AL75" s="79" t="s">
        <v>26</v>
      </c>
    </row>
    <row r="76" spans="1:38">
      <c r="A76" s="98" t="s">
        <v>3806</v>
      </c>
      <c r="B76" s="142">
        <v>22.012860327215801</v>
      </c>
      <c r="C76" s="143">
        <v>6.0653213319443698E-2</v>
      </c>
      <c r="D76" s="98"/>
      <c r="E76" s="143">
        <v>44.928971707218203</v>
      </c>
      <c r="F76" s="143">
        <v>2.6650577741242798</v>
      </c>
      <c r="G76" s="144">
        <v>0.36613101514643798</v>
      </c>
      <c r="H76" s="144">
        <v>2.6565037291123899E-2</v>
      </c>
      <c r="I76" s="143">
        <v>0.66148242604825702</v>
      </c>
      <c r="J76" s="99">
        <v>764.5</v>
      </c>
      <c r="K76" s="99">
        <v>14.9</v>
      </c>
      <c r="L76" s="99">
        <v>141.91</v>
      </c>
      <c r="M76" s="99">
        <v>4.16</v>
      </c>
      <c r="N76" s="99">
        <v>3774.8</v>
      </c>
      <c r="O76" s="99">
        <v>55</v>
      </c>
      <c r="P76" s="99"/>
      <c r="Q76" s="99">
        <v>96.13</v>
      </c>
      <c r="R76" s="99">
        <v>2.83</v>
      </c>
      <c r="S76" s="12"/>
      <c r="T76" s="128">
        <f t="shared" si="2"/>
        <v>-438.72172503699528</v>
      </c>
      <c r="U76" s="128">
        <f t="shared" si="3"/>
        <v>-2559.9957719681493</v>
      </c>
      <c r="W76" s="79" t="s">
        <v>26</v>
      </c>
      <c r="X76" s="79" t="s">
        <v>26</v>
      </c>
      <c r="Y76" s="79" t="s">
        <v>26</v>
      </c>
      <c r="Z76" s="79" t="s">
        <v>26</v>
      </c>
      <c r="AA76" s="79" t="s">
        <v>26</v>
      </c>
      <c r="AB76" s="79" t="s">
        <v>26</v>
      </c>
      <c r="AC76" s="79" t="s">
        <v>26</v>
      </c>
      <c r="AD76" s="79" t="s">
        <v>26</v>
      </c>
      <c r="AE76" s="79" t="s">
        <v>26</v>
      </c>
      <c r="AF76" s="79" t="s">
        <v>26</v>
      </c>
      <c r="AG76" s="79" t="s">
        <v>26</v>
      </c>
      <c r="AH76" s="79" t="s">
        <v>26</v>
      </c>
      <c r="AI76" s="79" t="s">
        <v>26</v>
      </c>
      <c r="AJ76" s="79" t="s">
        <v>26</v>
      </c>
      <c r="AK76" s="79" t="s">
        <v>26</v>
      </c>
      <c r="AL76" s="79" t="s">
        <v>26</v>
      </c>
    </row>
    <row r="77" spans="1:38">
      <c r="A77" s="98" t="s">
        <v>3807</v>
      </c>
      <c r="B77" s="142">
        <v>19.737706385598202</v>
      </c>
      <c r="C77" s="143">
        <v>5.3534166813545399E-2</v>
      </c>
      <c r="D77" s="98"/>
      <c r="E77" s="143">
        <v>43.9472063378469</v>
      </c>
      <c r="F77" s="143">
        <v>2.2555227048689699</v>
      </c>
      <c r="G77" s="144">
        <v>0.38371290501635402</v>
      </c>
      <c r="H77" s="144">
        <v>2.9784240691182299E-2</v>
      </c>
      <c r="I77" s="143">
        <v>0.42293180883208398</v>
      </c>
      <c r="J77" s="99">
        <v>802.1</v>
      </c>
      <c r="K77" s="99">
        <v>20.2</v>
      </c>
      <c r="L77" s="99">
        <v>145.04</v>
      </c>
      <c r="M77" s="99">
        <v>3.68</v>
      </c>
      <c r="N77" s="99">
        <v>3845.8</v>
      </c>
      <c r="O77" s="99">
        <v>58.6</v>
      </c>
      <c r="P77" s="99"/>
      <c r="Q77" s="99">
        <v>95.67</v>
      </c>
      <c r="R77" s="99">
        <v>2.44</v>
      </c>
      <c r="S77" s="12"/>
      <c r="T77" s="128">
        <f t="shared" si="2"/>
        <v>-453.01985659128519</v>
      </c>
      <c r="U77" s="128">
        <f t="shared" si="3"/>
        <v>-2551.5444015444018</v>
      </c>
      <c r="W77" s="79" t="s">
        <v>26</v>
      </c>
      <c r="X77" s="79" t="s">
        <v>26</v>
      </c>
      <c r="Y77" s="79" t="s">
        <v>26</v>
      </c>
      <c r="Z77" s="79" t="s">
        <v>26</v>
      </c>
      <c r="AA77" s="79" t="s">
        <v>26</v>
      </c>
      <c r="AB77" s="79" t="s">
        <v>26</v>
      </c>
      <c r="AC77" s="79" t="s">
        <v>26</v>
      </c>
      <c r="AD77" s="79" t="s">
        <v>26</v>
      </c>
      <c r="AE77" s="79" t="s">
        <v>26</v>
      </c>
      <c r="AF77" s="79" t="s">
        <v>26</v>
      </c>
      <c r="AG77" s="79" t="s">
        <v>26</v>
      </c>
      <c r="AH77" s="79" t="s">
        <v>26</v>
      </c>
      <c r="AI77" s="79" t="s">
        <v>26</v>
      </c>
      <c r="AJ77" s="79" t="s">
        <v>26</v>
      </c>
      <c r="AK77" s="79" t="s">
        <v>26</v>
      </c>
      <c r="AL77" s="79" t="s">
        <v>26</v>
      </c>
    </row>
    <row r="78" spans="1:38">
      <c r="A78" s="98" t="s">
        <v>3808</v>
      </c>
      <c r="B78" s="142">
        <v>19.743356687210198</v>
      </c>
      <c r="C78" s="143">
        <v>5.1489906319822601E-2</v>
      </c>
      <c r="D78" s="98"/>
      <c r="E78" s="143">
        <v>44.492667992458202</v>
      </c>
      <c r="F78" s="143">
        <v>2.3441116044591599</v>
      </c>
      <c r="G78" s="144">
        <v>0.397802428581713</v>
      </c>
      <c r="H78" s="144">
        <v>3.52766303668713E-2</v>
      </c>
      <c r="I78" s="143">
        <v>0.57066754555232502</v>
      </c>
      <c r="J78" s="99">
        <v>815.3</v>
      </c>
      <c r="K78" s="99">
        <v>20.399999999999999</v>
      </c>
      <c r="L78" s="99">
        <v>143.28</v>
      </c>
      <c r="M78" s="99">
        <v>3.73</v>
      </c>
      <c r="N78" s="99">
        <v>3900.1</v>
      </c>
      <c r="O78" s="99">
        <v>66.7</v>
      </c>
      <c r="P78" s="99"/>
      <c r="Q78" s="99">
        <v>92.44</v>
      </c>
      <c r="R78" s="99">
        <v>2.42</v>
      </c>
      <c r="S78" s="12"/>
      <c r="T78" s="128">
        <f t="shared" si="2"/>
        <v>-469.02568397543274</v>
      </c>
      <c r="U78" s="128">
        <f t="shared" si="3"/>
        <v>-2622.012841987716</v>
      </c>
      <c r="W78" s="79" t="s">
        <v>26</v>
      </c>
      <c r="X78" s="79" t="s">
        <v>26</v>
      </c>
      <c r="Y78" s="79" t="s">
        <v>26</v>
      </c>
      <c r="Z78" s="79" t="s">
        <v>26</v>
      </c>
      <c r="AA78" s="79" t="s">
        <v>26</v>
      </c>
      <c r="AB78" s="79" t="s">
        <v>26</v>
      </c>
      <c r="AC78" s="79" t="s">
        <v>26</v>
      </c>
      <c r="AD78" s="79" t="s">
        <v>26</v>
      </c>
      <c r="AE78" s="79" t="s">
        <v>26</v>
      </c>
      <c r="AF78" s="79" t="s">
        <v>26</v>
      </c>
      <c r="AG78" s="79" t="s">
        <v>26</v>
      </c>
      <c r="AH78" s="79" t="s">
        <v>26</v>
      </c>
      <c r="AI78" s="79" t="s">
        <v>26</v>
      </c>
      <c r="AJ78" s="79" t="s">
        <v>26</v>
      </c>
      <c r="AK78" s="79" t="s">
        <v>26</v>
      </c>
      <c r="AL78" s="79" t="s">
        <v>26</v>
      </c>
    </row>
    <row r="79" spans="1:38">
      <c r="A79" s="98" t="s">
        <v>3809</v>
      </c>
      <c r="B79" s="142">
        <v>19.522171423033701</v>
      </c>
      <c r="C79" s="143">
        <v>4.9514621150746299E-2</v>
      </c>
      <c r="D79" s="98"/>
      <c r="E79" s="143">
        <v>44.625003850934903</v>
      </c>
      <c r="F79" s="143">
        <v>2.5257727272813999</v>
      </c>
      <c r="G79" s="144">
        <v>0.38885657505264298</v>
      </c>
      <c r="H79" s="144">
        <v>3.8032669737804302E-2</v>
      </c>
      <c r="I79" s="143">
        <v>0.42034579593147098</v>
      </c>
      <c r="J79" s="99">
        <v>801</v>
      </c>
      <c r="K79" s="99">
        <v>25</v>
      </c>
      <c r="L79" s="99">
        <v>142.86000000000001</v>
      </c>
      <c r="M79" s="99">
        <v>4</v>
      </c>
      <c r="N79" s="99">
        <v>3865.9</v>
      </c>
      <c r="O79" s="99">
        <v>73.7</v>
      </c>
      <c r="P79" s="99"/>
      <c r="Q79" s="99">
        <v>93.47</v>
      </c>
      <c r="R79" s="99">
        <v>2.63</v>
      </c>
      <c r="S79" s="12"/>
      <c r="T79" s="128">
        <f t="shared" si="2"/>
        <v>-460.68878622427547</v>
      </c>
      <c r="U79" s="128">
        <f t="shared" si="3"/>
        <v>-2606.0758784824302</v>
      </c>
      <c r="W79" s="79" t="s">
        <v>26</v>
      </c>
      <c r="X79" s="79" t="s">
        <v>26</v>
      </c>
      <c r="Y79" s="79" t="s">
        <v>26</v>
      </c>
      <c r="Z79" s="79" t="s">
        <v>26</v>
      </c>
      <c r="AA79" s="79" t="s">
        <v>26</v>
      </c>
      <c r="AB79" s="79" t="s">
        <v>26</v>
      </c>
      <c r="AC79" s="79" t="s">
        <v>26</v>
      </c>
      <c r="AD79" s="79" t="s">
        <v>26</v>
      </c>
      <c r="AE79" s="79" t="s">
        <v>26</v>
      </c>
      <c r="AF79" s="79" t="s">
        <v>26</v>
      </c>
      <c r="AG79" s="79" t="s">
        <v>26</v>
      </c>
      <c r="AH79" s="79" t="s">
        <v>26</v>
      </c>
      <c r="AI79" s="79" t="s">
        <v>26</v>
      </c>
      <c r="AJ79" s="79" t="s">
        <v>26</v>
      </c>
      <c r="AK79" s="79" t="s">
        <v>26</v>
      </c>
      <c r="AL79" s="79" t="s">
        <v>26</v>
      </c>
    </row>
    <row r="80" spans="1:38">
      <c r="A80" s="98" t="s">
        <v>3810</v>
      </c>
      <c r="B80" s="142">
        <v>19.095490512258401</v>
      </c>
      <c r="C80" s="143">
        <v>5.4931165784714901E-2</v>
      </c>
      <c r="D80" s="98"/>
      <c r="E80" s="143">
        <v>43.448405063281903</v>
      </c>
      <c r="F80" s="143">
        <v>1.6226879665163501</v>
      </c>
      <c r="G80" s="144">
        <v>0.390440501816195</v>
      </c>
      <c r="H80" s="144">
        <v>3.7660782885256497E-2</v>
      </c>
      <c r="I80" s="143">
        <v>0.29797701963958101</v>
      </c>
      <c r="J80" s="99">
        <v>818.2</v>
      </c>
      <c r="K80" s="99">
        <v>26</v>
      </c>
      <c r="L80" s="99">
        <v>146.69</v>
      </c>
      <c r="M80" s="99">
        <v>2.71</v>
      </c>
      <c r="N80" s="99">
        <v>3872</v>
      </c>
      <c r="O80" s="99">
        <v>72.7</v>
      </c>
      <c r="P80" s="99"/>
      <c r="Q80" s="99">
        <v>95.75</v>
      </c>
      <c r="R80" s="99">
        <v>1.77</v>
      </c>
      <c r="S80" s="12"/>
      <c r="T80" s="128">
        <f t="shared" si="2"/>
        <v>-457.77489944781513</v>
      </c>
      <c r="U80" s="128">
        <f t="shared" si="3"/>
        <v>-2539.5800668075535</v>
      </c>
      <c r="W80" s="79" t="s">
        <v>26</v>
      </c>
      <c r="X80" s="79" t="s">
        <v>26</v>
      </c>
      <c r="Y80" s="79" t="s">
        <v>26</v>
      </c>
      <c r="Z80" s="79" t="s">
        <v>26</v>
      </c>
      <c r="AA80" s="79" t="s">
        <v>26</v>
      </c>
      <c r="AB80" s="79" t="s">
        <v>26</v>
      </c>
      <c r="AC80" s="79" t="s">
        <v>26</v>
      </c>
      <c r="AD80" s="79" t="s">
        <v>26</v>
      </c>
      <c r="AE80" s="79" t="s">
        <v>26</v>
      </c>
      <c r="AF80" s="79" t="s">
        <v>26</v>
      </c>
      <c r="AG80" s="79" t="s">
        <v>26</v>
      </c>
      <c r="AH80" s="79" t="s">
        <v>26</v>
      </c>
      <c r="AI80" s="79" t="s">
        <v>26</v>
      </c>
      <c r="AJ80" s="79" t="s">
        <v>26</v>
      </c>
      <c r="AK80" s="79" t="s">
        <v>26</v>
      </c>
      <c r="AL80" s="79" t="s">
        <v>26</v>
      </c>
    </row>
    <row r="81" spans="1:38">
      <c r="A81" s="98" t="s">
        <v>3811</v>
      </c>
      <c r="B81" s="142">
        <v>23.844190506927401</v>
      </c>
      <c r="C81" s="143">
        <v>7.8976796804459307E-2</v>
      </c>
      <c r="D81" s="98"/>
      <c r="E81" s="143">
        <v>44.934942325957003</v>
      </c>
      <c r="F81" s="143">
        <v>1.9601273140862601</v>
      </c>
      <c r="G81" s="144">
        <v>0.33734770338925901</v>
      </c>
      <c r="H81" s="144">
        <v>3.0883144879896501E-2</v>
      </c>
      <c r="I81" s="143">
        <v>0.31826442575624803</v>
      </c>
      <c r="J81" s="99">
        <v>721.3</v>
      </c>
      <c r="K81" s="99">
        <v>22.7</v>
      </c>
      <c r="L81" s="99">
        <v>141.88999999999999</v>
      </c>
      <c r="M81" s="99">
        <v>3.06</v>
      </c>
      <c r="N81" s="99">
        <v>3650.1</v>
      </c>
      <c r="O81" s="99">
        <v>70</v>
      </c>
      <c r="P81" s="99"/>
      <c r="Q81" s="99">
        <v>100.28</v>
      </c>
      <c r="R81" s="99">
        <v>2.17</v>
      </c>
      <c r="S81" s="12"/>
      <c r="T81" s="128">
        <f t="shared" si="2"/>
        <v>-408.35153992529428</v>
      </c>
      <c r="U81" s="128">
        <f t="shared" si="3"/>
        <v>-2472.4857283811407</v>
      </c>
      <c r="W81" s="79" t="s">
        <v>26</v>
      </c>
      <c r="X81" s="79" t="s">
        <v>26</v>
      </c>
      <c r="Y81" s="79" t="s">
        <v>26</v>
      </c>
      <c r="Z81" s="79" t="s">
        <v>26</v>
      </c>
      <c r="AA81" s="79" t="s">
        <v>26</v>
      </c>
      <c r="AB81" s="79" t="s">
        <v>26</v>
      </c>
      <c r="AC81" s="79" t="s">
        <v>26</v>
      </c>
      <c r="AD81" s="79" t="s">
        <v>26</v>
      </c>
      <c r="AE81" s="79" t="s">
        <v>26</v>
      </c>
      <c r="AF81" s="79" t="s">
        <v>26</v>
      </c>
      <c r="AG81" s="79" t="s">
        <v>26</v>
      </c>
      <c r="AH81" s="79" t="s">
        <v>26</v>
      </c>
      <c r="AI81" s="79" t="s">
        <v>26</v>
      </c>
      <c r="AJ81" s="79" t="s">
        <v>26</v>
      </c>
      <c r="AK81" s="79" t="s">
        <v>26</v>
      </c>
      <c r="AL81" s="79" t="s">
        <v>26</v>
      </c>
    </row>
    <row r="82" spans="1:38">
      <c r="A82" s="98" t="s">
        <v>3812</v>
      </c>
      <c r="B82" s="142">
        <v>21.436413244628302</v>
      </c>
      <c r="C82" s="143">
        <v>6.1906381569747697E-2</v>
      </c>
      <c r="D82" s="98"/>
      <c r="E82" s="143">
        <v>44.390066276645598</v>
      </c>
      <c r="F82" s="143">
        <v>2.3674102886386099</v>
      </c>
      <c r="G82" s="144">
        <v>0.38734971064102097</v>
      </c>
      <c r="H82" s="144">
        <v>4.2960159354576699E-2</v>
      </c>
      <c r="I82" s="143">
        <v>0.61731909828648202</v>
      </c>
      <c r="J82" s="99">
        <v>801.8</v>
      </c>
      <c r="K82" s="99">
        <v>24.5</v>
      </c>
      <c r="L82" s="99">
        <v>143.61000000000001</v>
      </c>
      <c r="M82" s="99">
        <v>3.79</v>
      </c>
      <c r="N82" s="99">
        <v>3860</v>
      </c>
      <c r="O82" s="99">
        <v>83.6</v>
      </c>
      <c r="P82" s="99"/>
      <c r="Q82" s="99">
        <v>94.18</v>
      </c>
      <c r="R82" s="99">
        <v>2.4900000000000002</v>
      </c>
      <c r="S82" s="12"/>
      <c r="T82" s="128">
        <f t="shared" si="2"/>
        <v>-458.31766590070322</v>
      </c>
      <c r="U82" s="128">
        <f t="shared" si="3"/>
        <v>-2587.8351089756979</v>
      </c>
      <c r="W82" s="79" t="s">
        <v>26</v>
      </c>
      <c r="X82" s="79" t="s">
        <v>26</v>
      </c>
      <c r="Y82" s="79" t="s">
        <v>26</v>
      </c>
      <c r="Z82" s="79" t="s">
        <v>26</v>
      </c>
      <c r="AA82" s="79" t="s">
        <v>26</v>
      </c>
      <c r="AB82" s="79" t="s">
        <v>26</v>
      </c>
      <c r="AC82" s="79" t="s">
        <v>26</v>
      </c>
      <c r="AD82" s="79" t="s">
        <v>26</v>
      </c>
      <c r="AE82" s="79" t="s">
        <v>26</v>
      </c>
      <c r="AF82" s="79" t="s">
        <v>26</v>
      </c>
      <c r="AG82" s="79" t="s">
        <v>26</v>
      </c>
      <c r="AH82" s="79" t="s">
        <v>26</v>
      </c>
      <c r="AI82" s="79" t="s">
        <v>26</v>
      </c>
      <c r="AJ82" s="79" t="s">
        <v>26</v>
      </c>
      <c r="AK82" s="79" t="s">
        <v>26</v>
      </c>
      <c r="AL82" s="79" t="s">
        <v>26</v>
      </c>
    </row>
    <row r="83" spans="1:38">
      <c r="A83" s="98" t="s">
        <v>3813</v>
      </c>
      <c r="B83" s="142">
        <v>19.854600312498398</v>
      </c>
      <c r="C83" s="143">
        <v>5.3164563700946098E-2</v>
      </c>
      <c r="D83" s="98"/>
      <c r="E83" s="143">
        <v>42.711916702129699</v>
      </c>
      <c r="F83" s="143">
        <v>2.02078723075424</v>
      </c>
      <c r="G83" s="144">
        <v>0.41068778717711202</v>
      </c>
      <c r="H83" s="144">
        <v>2.9682592370873499E-2</v>
      </c>
      <c r="I83" s="143">
        <v>0.52770443187061999</v>
      </c>
      <c r="J83" s="99">
        <v>856.8</v>
      </c>
      <c r="K83" s="99">
        <v>18</v>
      </c>
      <c r="L83" s="99">
        <v>149.19</v>
      </c>
      <c r="M83" s="99">
        <v>3.49</v>
      </c>
      <c r="N83" s="99">
        <v>3948</v>
      </c>
      <c r="O83" s="99">
        <v>54.2</v>
      </c>
      <c r="P83" s="99"/>
      <c r="Q83" s="99">
        <v>94.31</v>
      </c>
      <c r="R83" s="99">
        <v>2.21</v>
      </c>
      <c r="S83" s="12"/>
      <c r="T83" s="128">
        <f t="shared" si="2"/>
        <v>-474.30122662376829</v>
      </c>
      <c r="U83" s="128">
        <f t="shared" si="3"/>
        <v>-2546.2899658154033</v>
      </c>
      <c r="W83" s="79" t="s">
        <v>26</v>
      </c>
      <c r="X83" s="79" t="s">
        <v>26</v>
      </c>
      <c r="Y83" s="79" t="s">
        <v>26</v>
      </c>
      <c r="Z83" s="79" t="s">
        <v>26</v>
      </c>
      <c r="AA83" s="79" t="s">
        <v>26</v>
      </c>
      <c r="AB83" s="79" t="s">
        <v>26</v>
      </c>
      <c r="AC83" s="79" t="s">
        <v>26</v>
      </c>
      <c r="AD83" s="79" t="s">
        <v>26</v>
      </c>
      <c r="AE83" s="79" t="s">
        <v>26</v>
      </c>
      <c r="AF83" s="79" t="s">
        <v>26</v>
      </c>
      <c r="AG83" s="79" t="s">
        <v>26</v>
      </c>
      <c r="AH83" s="79" t="s">
        <v>26</v>
      </c>
      <c r="AI83" s="79" t="s">
        <v>26</v>
      </c>
      <c r="AJ83" s="79" t="s">
        <v>26</v>
      </c>
      <c r="AK83" s="79" t="s">
        <v>26</v>
      </c>
      <c r="AL83" s="79" t="s">
        <v>26</v>
      </c>
    </row>
    <row r="84" spans="1:38">
      <c r="A84" s="98" t="s">
        <v>3814</v>
      </c>
      <c r="B84" s="142">
        <v>24.739030221478</v>
      </c>
      <c r="C84" s="143">
        <v>6.9805356965851897E-2</v>
      </c>
      <c r="D84" s="98"/>
      <c r="E84" s="143">
        <v>46.297539701669002</v>
      </c>
      <c r="F84" s="143">
        <v>1.9338422604526</v>
      </c>
      <c r="G84" s="144">
        <v>0.355830056350386</v>
      </c>
      <c r="H84" s="144">
        <v>2.4997021150606501E-2</v>
      </c>
      <c r="I84" s="143">
        <v>0.33473653940107301</v>
      </c>
      <c r="J84" s="99">
        <v>733.4</v>
      </c>
      <c r="K84" s="99">
        <v>17.899999999999999</v>
      </c>
      <c r="L84" s="99">
        <v>137.76</v>
      </c>
      <c r="M84" s="99">
        <v>2.85</v>
      </c>
      <c r="N84" s="99">
        <v>3731.5</v>
      </c>
      <c r="O84" s="99">
        <v>53.4</v>
      </c>
      <c r="P84" s="99"/>
      <c r="Q84" s="99">
        <v>94.75</v>
      </c>
      <c r="R84" s="99">
        <v>1.96</v>
      </c>
      <c r="S84" s="12"/>
      <c r="T84" s="128">
        <f t="shared" si="2"/>
        <v>-432.37514518002325</v>
      </c>
      <c r="U84" s="128">
        <f t="shared" si="3"/>
        <v>-2608.6962833914054</v>
      </c>
      <c r="W84" s="79" t="s">
        <v>26</v>
      </c>
      <c r="X84" s="79" t="s">
        <v>26</v>
      </c>
      <c r="Y84" s="79" t="s">
        <v>26</v>
      </c>
      <c r="Z84" s="79" t="s">
        <v>26</v>
      </c>
      <c r="AA84" s="79" t="s">
        <v>26</v>
      </c>
      <c r="AB84" s="79" t="s">
        <v>26</v>
      </c>
      <c r="AC84" s="79" t="s">
        <v>26</v>
      </c>
      <c r="AD84" s="79" t="s">
        <v>26</v>
      </c>
      <c r="AE84" s="79" t="s">
        <v>26</v>
      </c>
      <c r="AF84" s="79" t="s">
        <v>26</v>
      </c>
      <c r="AG84" s="79" t="s">
        <v>26</v>
      </c>
      <c r="AH84" s="79" t="s">
        <v>26</v>
      </c>
      <c r="AI84" s="79" t="s">
        <v>26</v>
      </c>
      <c r="AJ84" s="79" t="s">
        <v>26</v>
      </c>
      <c r="AK84" s="79" t="s">
        <v>26</v>
      </c>
      <c r="AL84" s="79" t="s">
        <v>26</v>
      </c>
    </row>
    <row r="85" spans="1:38">
      <c r="A85" s="98" t="s">
        <v>3815</v>
      </c>
      <c r="B85" s="142">
        <v>17.076070472963998</v>
      </c>
      <c r="C85" s="143">
        <v>5.8279414225129798E-2</v>
      </c>
      <c r="D85" s="98"/>
      <c r="E85" s="143">
        <v>40.487677097453798</v>
      </c>
      <c r="F85" s="143">
        <v>2.1571593134245299</v>
      </c>
      <c r="G85" s="144">
        <v>0.44017746118907197</v>
      </c>
      <c r="H85" s="144">
        <v>3.9095236012515903E-2</v>
      </c>
      <c r="I85" s="143">
        <v>0.38570514759235303</v>
      </c>
      <c r="J85" s="99">
        <v>929.7</v>
      </c>
      <c r="K85" s="99">
        <v>25.6</v>
      </c>
      <c r="L85" s="99">
        <v>157.28</v>
      </c>
      <c r="M85" s="99">
        <v>4.1399999999999997</v>
      </c>
      <c r="N85" s="99">
        <v>4051.7</v>
      </c>
      <c r="O85" s="99">
        <v>66.2</v>
      </c>
      <c r="P85" s="99"/>
      <c r="Q85" s="99">
        <v>94.73</v>
      </c>
      <c r="R85" s="99">
        <v>2.5099999999999998</v>
      </c>
      <c r="S85" s="12"/>
      <c r="T85" s="128">
        <f t="shared" si="2"/>
        <v>-491.11139369277731</v>
      </c>
      <c r="U85" s="128">
        <f t="shared" si="3"/>
        <v>-2476.1063072227871</v>
      </c>
      <c r="W85" s="79" t="s">
        <v>26</v>
      </c>
      <c r="X85" s="79" t="s">
        <v>26</v>
      </c>
      <c r="Y85" s="79" t="s">
        <v>26</v>
      </c>
      <c r="Z85" s="79" t="s">
        <v>26</v>
      </c>
      <c r="AA85" s="79" t="s">
        <v>26</v>
      </c>
      <c r="AB85" s="79" t="s">
        <v>26</v>
      </c>
      <c r="AC85" s="79" t="s">
        <v>26</v>
      </c>
      <c r="AD85" s="79" t="s">
        <v>26</v>
      </c>
      <c r="AE85" s="79" t="s">
        <v>26</v>
      </c>
      <c r="AF85" s="79" t="s">
        <v>26</v>
      </c>
      <c r="AG85" s="79" t="s">
        <v>26</v>
      </c>
      <c r="AH85" s="79" t="s">
        <v>26</v>
      </c>
      <c r="AI85" s="79" t="s">
        <v>26</v>
      </c>
      <c r="AJ85" s="79" t="s">
        <v>26</v>
      </c>
      <c r="AK85" s="79" t="s">
        <v>26</v>
      </c>
      <c r="AL85" s="79" t="s">
        <v>26</v>
      </c>
    </row>
    <row r="86" spans="1:38">
      <c r="A86" s="98" t="s">
        <v>3816</v>
      </c>
      <c r="B86" s="142">
        <v>15.6708800849929</v>
      </c>
      <c r="C86" s="143">
        <v>4.6054038524318802E-2</v>
      </c>
      <c r="D86" s="98"/>
      <c r="E86" s="143">
        <v>38.798532579428702</v>
      </c>
      <c r="F86" s="143">
        <v>1.73496500246348</v>
      </c>
      <c r="G86" s="144">
        <v>0.46617017776921099</v>
      </c>
      <c r="H86" s="144">
        <v>3.1964923320349399E-2</v>
      </c>
      <c r="I86" s="143">
        <v>0.261993603532511</v>
      </c>
      <c r="J86" s="99">
        <v>991.8</v>
      </c>
      <c r="K86" s="99">
        <v>22.6</v>
      </c>
      <c r="L86" s="99">
        <v>164.05</v>
      </c>
      <c r="M86" s="99">
        <v>3.62</v>
      </c>
      <c r="N86" s="99">
        <v>4137</v>
      </c>
      <c r="O86" s="99">
        <v>50.8</v>
      </c>
      <c r="P86" s="99"/>
      <c r="Q86" s="99">
        <v>94.48</v>
      </c>
      <c r="R86" s="99">
        <v>2.1</v>
      </c>
      <c r="S86" s="12"/>
      <c r="T86" s="128">
        <f t="shared" si="2"/>
        <v>-504.57177689728735</v>
      </c>
      <c r="U86" s="128">
        <f t="shared" si="3"/>
        <v>-2421.7921365437364</v>
      </c>
      <c r="W86" s="79" t="s">
        <v>26</v>
      </c>
      <c r="X86" s="79" t="s">
        <v>26</v>
      </c>
      <c r="Y86" s="79" t="s">
        <v>26</v>
      </c>
      <c r="Z86" s="79" t="s">
        <v>26</v>
      </c>
      <c r="AA86" s="79" t="s">
        <v>26</v>
      </c>
      <c r="AB86" s="79" t="s">
        <v>26</v>
      </c>
      <c r="AC86" s="79" t="s">
        <v>26</v>
      </c>
      <c r="AD86" s="79" t="s">
        <v>26</v>
      </c>
      <c r="AE86" s="79" t="s">
        <v>26</v>
      </c>
      <c r="AF86" s="79" t="s">
        <v>26</v>
      </c>
      <c r="AG86" s="79" t="s">
        <v>26</v>
      </c>
      <c r="AH86" s="79" t="s">
        <v>26</v>
      </c>
      <c r="AI86" s="79" t="s">
        <v>26</v>
      </c>
      <c r="AJ86" s="79" t="s">
        <v>26</v>
      </c>
      <c r="AK86" s="79" t="s">
        <v>26</v>
      </c>
      <c r="AL86" s="79" t="s">
        <v>26</v>
      </c>
    </row>
    <row r="87" spans="1:38">
      <c r="A87" s="98" t="s">
        <v>3817</v>
      </c>
      <c r="B87" s="142">
        <v>15.1879538233311</v>
      </c>
      <c r="C87" s="143">
        <v>4.6314274035933002E-2</v>
      </c>
      <c r="D87" s="98"/>
      <c r="E87" s="143">
        <v>38.545737651180097</v>
      </c>
      <c r="F87" s="143">
        <v>1.9351794200088499</v>
      </c>
      <c r="G87" s="144">
        <v>0.45094624073581202</v>
      </c>
      <c r="H87" s="144">
        <v>4.4980630013706203E-2</v>
      </c>
      <c r="I87" s="143">
        <v>0.36932012989476698</v>
      </c>
      <c r="J87" s="99">
        <v>975</v>
      </c>
      <c r="K87" s="99">
        <v>29.3</v>
      </c>
      <c r="L87" s="99">
        <v>165.11</v>
      </c>
      <c r="M87" s="99">
        <v>4.09</v>
      </c>
      <c r="N87" s="99">
        <v>4087.7</v>
      </c>
      <c r="O87" s="99">
        <v>74.2</v>
      </c>
      <c r="P87" s="99"/>
      <c r="Q87" s="99">
        <v>97.66</v>
      </c>
      <c r="R87" s="99">
        <v>2.4300000000000002</v>
      </c>
      <c r="S87" s="12"/>
      <c r="T87" s="128">
        <f t="shared" si="2"/>
        <v>-490.51541396644654</v>
      </c>
      <c r="U87" s="128">
        <f t="shared" si="3"/>
        <v>-2375.7434437647626</v>
      </c>
      <c r="W87" s="79" t="s">
        <v>26</v>
      </c>
      <c r="X87" s="79" t="s">
        <v>26</v>
      </c>
      <c r="Y87" s="79" t="s">
        <v>26</v>
      </c>
      <c r="Z87" s="79" t="s">
        <v>26</v>
      </c>
      <c r="AA87" s="79" t="s">
        <v>26</v>
      </c>
      <c r="AB87" s="79" t="s">
        <v>26</v>
      </c>
      <c r="AC87" s="79" t="s">
        <v>26</v>
      </c>
      <c r="AD87" s="79" t="s">
        <v>26</v>
      </c>
      <c r="AE87" s="79" t="s">
        <v>26</v>
      </c>
      <c r="AF87" s="79" t="s">
        <v>26</v>
      </c>
      <c r="AG87" s="79" t="s">
        <v>26</v>
      </c>
      <c r="AH87" s="79" t="s">
        <v>26</v>
      </c>
      <c r="AI87" s="79" t="s">
        <v>26</v>
      </c>
      <c r="AJ87" s="79" t="s">
        <v>26</v>
      </c>
      <c r="AK87" s="79" t="s">
        <v>26</v>
      </c>
      <c r="AL87" s="79" t="s">
        <v>26</v>
      </c>
    </row>
    <row r="88" spans="1:38">
      <c r="A88" s="98" t="s">
        <v>3818</v>
      </c>
      <c r="B88" s="142">
        <v>17.8147853355328</v>
      </c>
      <c r="C88" s="143">
        <v>4.0646462816187598E-2</v>
      </c>
      <c r="D88" s="98"/>
      <c r="E88" s="143">
        <v>41.873480977611997</v>
      </c>
      <c r="F88" s="143">
        <v>1.86347403975535</v>
      </c>
      <c r="G88" s="144">
        <v>0.43093662155935403</v>
      </c>
      <c r="H88" s="144">
        <v>3.9037887039159898E-2</v>
      </c>
      <c r="I88" s="143">
        <v>0.45224287556555098</v>
      </c>
      <c r="J88" s="99">
        <v>896.7</v>
      </c>
      <c r="K88" s="99">
        <v>24.1</v>
      </c>
      <c r="L88" s="99">
        <v>152.13999999999999</v>
      </c>
      <c r="M88" s="99">
        <v>3.35</v>
      </c>
      <c r="N88" s="99">
        <v>4020</v>
      </c>
      <c r="O88" s="99">
        <v>67.599999999999994</v>
      </c>
      <c r="P88" s="99"/>
      <c r="Q88" s="99">
        <v>93.05</v>
      </c>
      <c r="R88" s="99">
        <v>2.06</v>
      </c>
      <c r="S88" s="12"/>
      <c r="T88" s="128">
        <f t="shared" si="2"/>
        <v>-489.39135007230192</v>
      </c>
      <c r="U88" s="128">
        <f t="shared" si="3"/>
        <v>-2542.3031418430396</v>
      </c>
      <c r="W88" s="79" t="s">
        <v>26</v>
      </c>
      <c r="X88" s="79" t="s">
        <v>26</v>
      </c>
      <c r="Y88" s="79" t="s">
        <v>26</v>
      </c>
      <c r="Z88" s="79" t="s">
        <v>26</v>
      </c>
      <c r="AA88" s="79" t="s">
        <v>26</v>
      </c>
      <c r="AB88" s="79" t="s">
        <v>26</v>
      </c>
      <c r="AC88" s="79" t="s">
        <v>26</v>
      </c>
      <c r="AD88" s="79" t="s">
        <v>26</v>
      </c>
      <c r="AE88" s="79" t="s">
        <v>26</v>
      </c>
      <c r="AF88" s="79" t="s">
        <v>26</v>
      </c>
      <c r="AG88" s="79" t="s">
        <v>26</v>
      </c>
      <c r="AH88" s="79" t="s">
        <v>26</v>
      </c>
      <c r="AI88" s="79" t="s">
        <v>26</v>
      </c>
      <c r="AJ88" s="79" t="s">
        <v>26</v>
      </c>
      <c r="AK88" s="79" t="s">
        <v>26</v>
      </c>
      <c r="AL88" s="79" t="s">
        <v>26</v>
      </c>
    </row>
    <row r="89" spans="1:38">
      <c r="A89" s="98" t="s">
        <v>3819</v>
      </c>
      <c r="B89" s="142">
        <v>20.445906694699001</v>
      </c>
      <c r="C89" s="143">
        <v>5.0661452642990497E-2</v>
      </c>
      <c r="D89" s="98"/>
      <c r="E89" s="143">
        <v>44.518378431803299</v>
      </c>
      <c r="F89" s="143">
        <v>1.6985564931305199</v>
      </c>
      <c r="G89" s="144">
        <v>0.40192960221880603</v>
      </c>
      <c r="H89" s="144">
        <v>3.3600180999022698E-2</v>
      </c>
      <c r="I89" s="143">
        <v>0.22977293122287701</v>
      </c>
      <c r="J89" s="99">
        <v>820.8</v>
      </c>
      <c r="K89" s="99">
        <v>23.5</v>
      </c>
      <c r="L89" s="99">
        <v>143.19999999999999</v>
      </c>
      <c r="M89" s="99">
        <v>2.7</v>
      </c>
      <c r="N89" s="99">
        <v>3915.6</v>
      </c>
      <c r="O89" s="99">
        <v>62.8</v>
      </c>
      <c r="P89" s="99"/>
      <c r="Q89" s="99">
        <v>91.79</v>
      </c>
      <c r="R89" s="99">
        <v>1.74</v>
      </c>
      <c r="S89" s="12"/>
      <c r="T89" s="128">
        <f t="shared" si="2"/>
        <v>-473.18435754189937</v>
      </c>
      <c r="U89" s="128">
        <f t="shared" si="3"/>
        <v>-2634.3575418994415</v>
      </c>
      <c r="W89" s="79" t="s">
        <v>26</v>
      </c>
      <c r="X89" s="79" t="s">
        <v>26</v>
      </c>
      <c r="Y89" s="79" t="s">
        <v>26</v>
      </c>
      <c r="Z89" s="79" t="s">
        <v>26</v>
      </c>
      <c r="AA89" s="79" t="s">
        <v>26</v>
      </c>
      <c r="AB89" s="79" t="s">
        <v>26</v>
      </c>
      <c r="AC89" s="79" t="s">
        <v>26</v>
      </c>
      <c r="AD89" s="79" t="s">
        <v>26</v>
      </c>
      <c r="AE89" s="79" t="s">
        <v>26</v>
      </c>
      <c r="AF89" s="79" t="s">
        <v>26</v>
      </c>
      <c r="AG89" s="79" t="s">
        <v>26</v>
      </c>
      <c r="AH89" s="79" t="s">
        <v>26</v>
      </c>
      <c r="AI89" s="79" t="s">
        <v>26</v>
      </c>
      <c r="AJ89" s="79" t="s">
        <v>26</v>
      </c>
      <c r="AK89" s="79" t="s">
        <v>26</v>
      </c>
      <c r="AL89" s="79" t="s">
        <v>26</v>
      </c>
    </row>
    <row r="90" spans="1:38">
      <c r="A90" s="98" t="s">
        <v>3820</v>
      </c>
      <c r="B90" s="142">
        <v>15.090380562768599</v>
      </c>
      <c r="C90" s="143">
        <v>4.03644441056282E-2</v>
      </c>
      <c r="D90" s="98"/>
      <c r="E90" s="143">
        <v>40.2001294933388</v>
      </c>
      <c r="F90" s="143">
        <v>2.3088929342676101</v>
      </c>
      <c r="G90" s="144">
        <v>0.50219697698713395</v>
      </c>
      <c r="H90" s="144">
        <v>4.28276647171527E-2</v>
      </c>
      <c r="I90" s="143">
        <v>0.46519973006865101</v>
      </c>
      <c r="J90" s="99">
        <v>1016.7</v>
      </c>
      <c r="K90" s="99">
        <v>24.9</v>
      </c>
      <c r="L90" s="99">
        <v>158.4</v>
      </c>
      <c r="M90" s="99">
        <v>4.49</v>
      </c>
      <c r="N90" s="99">
        <v>4247</v>
      </c>
      <c r="O90" s="99">
        <v>62.8</v>
      </c>
      <c r="P90" s="99"/>
      <c r="Q90" s="99">
        <v>85.37</v>
      </c>
      <c r="R90" s="99">
        <v>2.44</v>
      </c>
      <c r="S90" s="12"/>
      <c r="T90" s="128">
        <f t="shared" si="2"/>
        <v>-541.85606060606062</v>
      </c>
      <c r="U90" s="128">
        <f t="shared" si="3"/>
        <v>-2581.1868686868684</v>
      </c>
      <c r="W90" s="79" t="s">
        <v>26</v>
      </c>
      <c r="X90" s="79" t="s">
        <v>26</v>
      </c>
      <c r="Y90" s="79" t="s">
        <v>26</v>
      </c>
      <c r="Z90" s="79" t="s">
        <v>26</v>
      </c>
      <c r="AA90" s="79" t="s">
        <v>26</v>
      </c>
      <c r="AB90" s="79" t="s">
        <v>26</v>
      </c>
      <c r="AC90" s="79" t="s">
        <v>26</v>
      </c>
      <c r="AD90" s="79" t="s">
        <v>26</v>
      </c>
      <c r="AE90" s="79" t="s">
        <v>26</v>
      </c>
      <c r="AF90" s="79" t="s">
        <v>26</v>
      </c>
      <c r="AG90" s="79" t="s">
        <v>26</v>
      </c>
      <c r="AH90" s="79" t="s">
        <v>26</v>
      </c>
      <c r="AI90" s="79" t="s">
        <v>26</v>
      </c>
      <c r="AJ90" s="79" t="s">
        <v>26</v>
      </c>
      <c r="AK90" s="79" t="s">
        <v>26</v>
      </c>
      <c r="AL90" s="79" t="s">
        <v>26</v>
      </c>
    </row>
    <row r="91" spans="1:38">
      <c r="A91" s="98" t="s">
        <v>3821</v>
      </c>
      <c r="B91" s="142">
        <v>15.426281218628301</v>
      </c>
      <c r="C91" s="143">
        <v>4.0620898098203399E-2</v>
      </c>
      <c r="D91" s="98"/>
      <c r="E91" s="143">
        <v>39.006002810477199</v>
      </c>
      <c r="F91" s="143">
        <v>2.0746897047759099</v>
      </c>
      <c r="G91" s="144">
        <v>0.42359282191012798</v>
      </c>
      <c r="H91" s="144">
        <v>4.0297477515303E-2</v>
      </c>
      <c r="I91" s="143">
        <v>0.43000560803059601</v>
      </c>
      <c r="J91" s="99">
        <v>929</v>
      </c>
      <c r="K91" s="99">
        <v>26.4</v>
      </c>
      <c r="L91" s="99">
        <v>163.18</v>
      </c>
      <c r="M91" s="99">
        <v>4.29</v>
      </c>
      <c r="N91" s="99">
        <v>3994.3</v>
      </c>
      <c r="O91" s="99">
        <v>71.099999999999994</v>
      </c>
      <c r="P91" s="99"/>
      <c r="Q91" s="99">
        <v>101.07</v>
      </c>
      <c r="R91" s="99">
        <v>2.67</v>
      </c>
      <c r="S91" s="12"/>
      <c r="T91" s="128">
        <f t="shared" si="2"/>
        <v>-469.30996445642836</v>
      </c>
      <c r="U91" s="128">
        <f t="shared" si="3"/>
        <v>-2347.787719083221</v>
      </c>
      <c r="W91" s="79" t="s">
        <v>26</v>
      </c>
      <c r="X91" s="79" t="s">
        <v>26</v>
      </c>
      <c r="Y91" s="79" t="s">
        <v>26</v>
      </c>
      <c r="Z91" s="79" t="s">
        <v>26</v>
      </c>
      <c r="AA91" s="79" t="s">
        <v>26</v>
      </c>
      <c r="AB91" s="79" t="s">
        <v>26</v>
      </c>
      <c r="AC91" s="79" t="s">
        <v>26</v>
      </c>
      <c r="AD91" s="79" t="s">
        <v>26</v>
      </c>
      <c r="AE91" s="79" t="s">
        <v>26</v>
      </c>
      <c r="AF91" s="79" t="s">
        <v>26</v>
      </c>
      <c r="AG91" s="79" t="s">
        <v>26</v>
      </c>
      <c r="AH91" s="79" t="s">
        <v>26</v>
      </c>
      <c r="AI91" s="79" t="s">
        <v>26</v>
      </c>
      <c r="AJ91" s="79" t="s">
        <v>26</v>
      </c>
      <c r="AK91" s="79" t="s">
        <v>26</v>
      </c>
      <c r="AL91" s="79" t="s">
        <v>26</v>
      </c>
    </row>
    <row r="92" spans="1:38">
      <c r="A92" s="98"/>
      <c r="B92" s="142"/>
      <c r="C92" s="143"/>
      <c r="D92" s="98"/>
      <c r="E92" s="98"/>
      <c r="F92" s="98"/>
      <c r="G92" s="144"/>
      <c r="H92" s="144"/>
      <c r="I92" s="98"/>
      <c r="J92" s="99"/>
      <c r="K92" s="99"/>
      <c r="L92" s="99"/>
      <c r="M92" s="99"/>
      <c r="N92" s="99"/>
      <c r="O92" s="99"/>
      <c r="P92" s="99"/>
      <c r="Q92" s="99"/>
      <c r="R92" s="99"/>
      <c r="S92" s="12"/>
      <c r="T92" s="128"/>
      <c r="U92" s="128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</row>
    <row r="93" spans="1:38">
      <c r="A93" s="35" t="s">
        <v>3669</v>
      </c>
      <c r="B93" s="36">
        <v>0.31889307159275099</v>
      </c>
      <c r="C93" s="66">
        <v>0.53132903505305995</v>
      </c>
      <c r="E93" s="66">
        <v>1.45085842441948</v>
      </c>
      <c r="F93" s="66">
        <v>0.17528484614727299</v>
      </c>
      <c r="G93" s="68">
        <v>1.1080496337952901</v>
      </c>
      <c r="H93" s="68">
        <v>7.7690801471058502E-2</v>
      </c>
      <c r="I93" s="66">
        <v>0.35005620099726498</v>
      </c>
      <c r="J93" s="99">
        <v>4738.2</v>
      </c>
      <c r="K93" s="99">
        <v>60</v>
      </c>
      <c r="L93" s="99">
        <v>3381</v>
      </c>
      <c r="M93" s="99">
        <v>163</v>
      </c>
      <c r="N93" s="99">
        <v>5380.4</v>
      </c>
      <c r="O93" s="99">
        <v>49</v>
      </c>
      <c r="P93" s="36"/>
      <c r="Q93" s="99">
        <v>5316</v>
      </c>
      <c r="R93" s="99">
        <v>225</v>
      </c>
      <c r="T93" s="128">
        <f t="shared" ref="T93:T124" si="4">(L93-J93)/L93*100</f>
        <v>-40.141969831410819</v>
      </c>
      <c r="U93" s="128">
        <f t="shared" ref="U93:U124" si="5">(L93-N93)/L93*100</f>
        <v>-59.136350192250795</v>
      </c>
      <c r="W93" s="79" t="s">
        <v>26</v>
      </c>
      <c r="X93" s="79" t="s">
        <v>26</v>
      </c>
      <c r="Y93" s="79" t="s">
        <v>26</v>
      </c>
      <c r="Z93" s="79" t="s">
        <v>26</v>
      </c>
      <c r="AA93" s="79" t="s">
        <v>26</v>
      </c>
      <c r="AB93" s="79" t="s">
        <v>26</v>
      </c>
      <c r="AC93" s="79" t="s">
        <v>26</v>
      </c>
      <c r="AD93" s="79" t="s">
        <v>26</v>
      </c>
      <c r="AE93" s="79" t="s">
        <v>26</v>
      </c>
      <c r="AF93" s="79" t="s">
        <v>26</v>
      </c>
      <c r="AG93" s="79" t="s">
        <v>26</v>
      </c>
      <c r="AH93" s="79" t="s">
        <v>26</v>
      </c>
      <c r="AI93" s="79" t="s">
        <v>26</v>
      </c>
      <c r="AJ93" s="79" t="s">
        <v>26</v>
      </c>
      <c r="AK93" s="79" t="s">
        <v>26</v>
      </c>
      <c r="AL93" s="79" t="s">
        <v>26</v>
      </c>
    </row>
    <row r="94" spans="1:38">
      <c r="A94" s="35" t="s">
        <v>3670</v>
      </c>
      <c r="B94" s="36">
        <v>1.0326591241763099</v>
      </c>
      <c r="C94" s="66">
        <v>0.62574630900102501</v>
      </c>
      <c r="E94" s="66">
        <v>4.5790607627032101</v>
      </c>
      <c r="F94" s="66">
        <v>0.19333172107368701</v>
      </c>
      <c r="G94" s="68">
        <v>1.0322709175140301</v>
      </c>
      <c r="H94" s="68">
        <v>7.07526649946051E-2</v>
      </c>
      <c r="I94" s="66">
        <v>0.64700297263388495</v>
      </c>
      <c r="J94" s="99">
        <v>3521.1</v>
      </c>
      <c r="K94" s="99">
        <v>25.7</v>
      </c>
      <c r="L94" s="99">
        <v>1273.0999999999999</v>
      </c>
      <c r="M94" s="99">
        <v>24</v>
      </c>
      <c r="N94" s="99">
        <v>5281.4</v>
      </c>
      <c r="O94" s="99">
        <v>48.1</v>
      </c>
      <c r="P94" s="36"/>
      <c r="Q94" s="99">
        <v>5244.6</v>
      </c>
      <c r="R94" s="99">
        <v>74.400000000000006</v>
      </c>
      <c r="T94" s="128">
        <f t="shared" si="4"/>
        <v>-176.57685963396435</v>
      </c>
      <c r="U94" s="128">
        <f t="shared" si="5"/>
        <v>-314.8456523446705</v>
      </c>
      <c r="W94" s="79" t="s">
        <v>26</v>
      </c>
      <c r="X94" s="79" t="s">
        <v>26</v>
      </c>
      <c r="Y94" s="79" t="s">
        <v>26</v>
      </c>
      <c r="Z94" s="79" t="s">
        <v>26</v>
      </c>
      <c r="AA94" s="79" t="s">
        <v>26</v>
      </c>
      <c r="AB94" s="79" t="s">
        <v>26</v>
      </c>
      <c r="AC94" s="79" t="s">
        <v>26</v>
      </c>
      <c r="AD94" s="79" t="s">
        <v>26</v>
      </c>
      <c r="AE94" s="79" t="s">
        <v>26</v>
      </c>
      <c r="AF94" s="79" t="s">
        <v>26</v>
      </c>
      <c r="AG94" s="79" t="s">
        <v>26</v>
      </c>
      <c r="AH94" s="79" t="s">
        <v>26</v>
      </c>
      <c r="AI94" s="79" t="s">
        <v>26</v>
      </c>
      <c r="AJ94" s="79" t="s">
        <v>26</v>
      </c>
      <c r="AK94" s="79" t="s">
        <v>26</v>
      </c>
      <c r="AL94" s="79" t="s">
        <v>26</v>
      </c>
    </row>
    <row r="95" spans="1:38">
      <c r="A95" s="35" t="s">
        <v>3671</v>
      </c>
      <c r="B95" s="36">
        <v>2.47199678985716</v>
      </c>
      <c r="C95" s="66">
        <v>0.10234868693453</v>
      </c>
      <c r="E95" s="66">
        <v>11.309182400808499</v>
      </c>
      <c r="F95" s="66">
        <v>0.61897545553059696</v>
      </c>
      <c r="G95" s="68">
        <v>0.91552408336775304</v>
      </c>
      <c r="H95" s="68">
        <v>6.0259730754376399E-2</v>
      </c>
      <c r="I95" s="66">
        <v>0.53186760632114904</v>
      </c>
      <c r="J95" s="99">
        <v>2536.1999999999998</v>
      </c>
      <c r="K95" s="99">
        <v>27.6</v>
      </c>
      <c r="L95" s="99">
        <v>546.20000000000005</v>
      </c>
      <c r="M95" s="99">
        <v>14.4</v>
      </c>
      <c r="N95" s="99">
        <v>5112.3999999999996</v>
      </c>
      <c r="O95" s="99">
        <v>46.5</v>
      </c>
      <c r="P95" s="36"/>
      <c r="Q95" s="99">
        <v>50.34</v>
      </c>
      <c r="R95" s="99">
        <v>1.37</v>
      </c>
      <c r="T95" s="128">
        <f t="shared" si="4"/>
        <v>-364.33540827535694</v>
      </c>
      <c r="U95" s="128">
        <f t="shared" si="5"/>
        <v>-835.99414134016831</v>
      </c>
      <c r="W95" s="79" t="s">
        <v>26</v>
      </c>
      <c r="X95" s="79" t="s">
        <v>26</v>
      </c>
      <c r="Y95" s="79" t="s">
        <v>26</v>
      </c>
      <c r="Z95" s="79" t="s">
        <v>26</v>
      </c>
      <c r="AA95" s="79" t="s">
        <v>26</v>
      </c>
      <c r="AB95" s="79" t="s">
        <v>26</v>
      </c>
      <c r="AC95" s="79" t="s">
        <v>26</v>
      </c>
      <c r="AD95" s="79" t="s">
        <v>26</v>
      </c>
      <c r="AE95" s="79" t="s">
        <v>26</v>
      </c>
      <c r="AF95" s="79" t="s">
        <v>26</v>
      </c>
      <c r="AG95" s="79" t="s">
        <v>26</v>
      </c>
      <c r="AH95" s="79" t="s">
        <v>26</v>
      </c>
      <c r="AI95" s="79" t="s">
        <v>26</v>
      </c>
      <c r="AJ95" s="79" t="s">
        <v>26</v>
      </c>
      <c r="AK95" s="79" t="s">
        <v>26</v>
      </c>
      <c r="AL95" s="79" t="s">
        <v>26</v>
      </c>
    </row>
    <row r="96" spans="1:38">
      <c r="A96" s="35" t="s">
        <v>3672</v>
      </c>
      <c r="B96" s="36">
        <v>2.5313363269894902</v>
      </c>
      <c r="C96" s="66">
        <v>0.14961276707964</v>
      </c>
      <c r="E96" s="66">
        <v>10.0966293520228</v>
      </c>
      <c r="F96" s="66">
        <v>1.1532696662220301</v>
      </c>
      <c r="G96" s="68">
        <v>0.93698789045853004</v>
      </c>
      <c r="H96" s="68">
        <v>5.9982584127176698E-2</v>
      </c>
      <c r="I96" s="66">
        <v>0.11335188963553899</v>
      </c>
      <c r="J96" s="99">
        <v>2664</v>
      </c>
      <c r="K96" s="99">
        <v>58.5</v>
      </c>
      <c r="L96" s="99">
        <v>608.6</v>
      </c>
      <c r="M96" s="99">
        <v>33.1</v>
      </c>
      <c r="N96" s="99">
        <v>5145.1000000000004</v>
      </c>
      <c r="O96" s="99">
        <v>45.2</v>
      </c>
      <c r="P96" s="36"/>
      <c r="Q96" s="99">
        <v>42.05</v>
      </c>
      <c r="R96" s="99">
        <v>2.39</v>
      </c>
      <c r="T96" s="128">
        <f t="shared" si="4"/>
        <v>-337.72592836017088</v>
      </c>
      <c r="U96" s="128">
        <f t="shared" si="5"/>
        <v>-745.39927702924751</v>
      </c>
      <c r="W96" s="79" t="s">
        <v>26</v>
      </c>
      <c r="X96" s="79" t="s">
        <v>26</v>
      </c>
      <c r="Y96" s="79" t="s">
        <v>26</v>
      </c>
      <c r="Z96" s="79" t="s">
        <v>26</v>
      </c>
      <c r="AA96" s="79" t="s">
        <v>26</v>
      </c>
      <c r="AB96" s="79" t="s">
        <v>26</v>
      </c>
      <c r="AC96" s="79" t="s">
        <v>26</v>
      </c>
      <c r="AD96" s="79" t="s">
        <v>26</v>
      </c>
      <c r="AE96" s="79" t="s">
        <v>26</v>
      </c>
      <c r="AF96" s="79" t="s">
        <v>26</v>
      </c>
      <c r="AG96" s="79" t="s">
        <v>26</v>
      </c>
      <c r="AH96" s="79" t="s">
        <v>26</v>
      </c>
      <c r="AI96" s="79" t="s">
        <v>26</v>
      </c>
      <c r="AJ96" s="79" t="s">
        <v>26</v>
      </c>
      <c r="AK96" s="79" t="s">
        <v>26</v>
      </c>
      <c r="AL96" s="79" t="s">
        <v>26</v>
      </c>
    </row>
    <row r="97" spans="1:46">
      <c r="A97" s="35" t="s">
        <v>3673</v>
      </c>
      <c r="B97" s="36">
        <v>2.7025829819214402</v>
      </c>
      <c r="C97" s="66">
        <v>8.7460634938820503E-2</v>
      </c>
      <c r="E97" s="66">
        <v>11.0220876562332</v>
      </c>
      <c r="F97" s="66">
        <v>0.64406275084443798</v>
      </c>
      <c r="G97" s="68">
        <v>0.89351639303807295</v>
      </c>
      <c r="H97" s="68">
        <v>5.0955169441252099E-2</v>
      </c>
      <c r="I97" s="66">
        <v>0.38218137748575598</v>
      </c>
      <c r="J97" s="99">
        <v>2537.8000000000002</v>
      </c>
      <c r="K97" s="99">
        <v>29.9</v>
      </c>
      <c r="L97" s="99">
        <v>559.9</v>
      </c>
      <c r="M97" s="99">
        <v>15.6</v>
      </c>
      <c r="N97" s="99">
        <v>5078</v>
      </c>
      <c r="O97" s="99">
        <v>40.4</v>
      </c>
      <c r="P97" s="36"/>
      <c r="Q97" s="99">
        <v>65.069999999999993</v>
      </c>
      <c r="R97" s="99">
        <v>1.88</v>
      </c>
      <c r="T97" s="128">
        <f t="shared" si="4"/>
        <v>-353.25951062689768</v>
      </c>
      <c r="U97" s="128">
        <f t="shared" si="5"/>
        <v>-806.94766922664769</v>
      </c>
      <c r="W97" s="79" t="s">
        <v>26</v>
      </c>
      <c r="X97" s="79" t="s">
        <v>26</v>
      </c>
      <c r="Y97" s="79" t="s">
        <v>26</v>
      </c>
      <c r="Z97" s="79" t="s">
        <v>26</v>
      </c>
      <c r="AA97" s="79" t="s">
        <v>26</v>
      </c>
      <c r="AB97" s="79" t="s">
        <v>26</v>
      </c>
      <c r="AC97" s="79" t="s">
        <v>26</v>
      </c>
      <c r="AD97" s="79" t="s">
        <v>26</v>
      </c>
      <c r="AE97" s="79" t="s">
        <v>26</v>
      </c>
      <c r="AF97" s="79" t="s">
        <v>26</v>
      </c>
      <c r="AG97" s="79" t="s">
        <v>26</v>
      </c>
      <c r="AH97" s="79" t="s">
        <v>26</v>
      </c>
      <c r="AI97" s="79" t="s">
        <v>26</v>
      </c>
      <c r="AJ97" s="79" t="s">
        <v>26</v>
      </c>
      <c r="AK97" s="79" t="s">
        <v>26</v>
      </c>
      <c r="AL97" s="79" t="s">
        <v>26</v>
      </c>
    </row>
    <row r="98" spans="1:46">
      <c r="A98" s="35" t="s">
        <v>3674</v>
      </c>
      <c r="B98" s="36">
        <v>2.7369023402378501</v>
      </c>
      <c r="C98" s="66">
        <v>0.17078977452317201</v>
      </c>
      <c r="E98" s="66">
        <v>11.539585307403</v>
      </c>
      <c r="F98" s="66">
        <v>0.70585703134373401</v>
      </c>
      <c r="G98" s="68">
        <v>0.83706423263416196</v>
      </c>
      <c r="H98" s="68">
        <v>4.8490028714977901E-2</v>
      </c>
      <c r="I98" s="66">
        <v>0.52671095663149403</v>
      </c>
      <c r="J98" s="99">
        <v>2434.5</v>
      </c>
      <c r="K98" s="99">
        <v>26.8</v>
      </c>
      <c r="L98" s="99">
        <v>535.70000000000005</v>
      </c>
      <c r="M98" s="99">
        <v>15.8</v>
      </c>
      <c r="N98" s="99">
        <v>4985.6000000000004</v>
      </c>
      <c r="O98" s="99">
        <v>41.1</v>
      </c>
      <c r="P98" s="36"/>
      <c r="Q98" s="99">
        <v>94.88</v>
      </c>
      <c r="R98" s="99">
        <v>2.9</v>
      </c>
      <c r="T98" s="128">
        <f t="shared" si="4"/>
        <v>-354.45211872316588</v>
      </c>
      <c r="U98" s="128">
        <f t="shared" si="5"/>
        <v>-830.67015120403221</v>
      </c>
      <c r="W98" s="79" t="s">
        <v>26</v>
      </c>
      <c r="X98" s="79" t="s">
        <v>26</v>
      </c>
      <c r="Y98" s="79" t="s">
        <v>26</v>
      </c>
      <c r="Z98" s="79" t="s">
        <v>26</v>
      </c>
      <c r="AA98" s="79" t="s">
        <v>26</v>
      </c>
      <c r="AB98" s="79" t="s">
        <v>26</v>
      </c>
      <c r="AC98" s="79" t="s">
        <v>26</v>
      </c>
      <c r="AD98" s="79" t="s">
        <v>26</v>
      </c>
      <c r="AE98" s="79" t="s">
        <v>26</v>
      </c>
      <c r="AF98" s="79" t="s">
        <v>26</v>
      </c>
      <c r="AG98" s="79" t="s">
        <v>26</v>
      </c>
      <c r="AH98" s="79" t="s">
        <v>26</v>
      </c>
      <c r="AI98" s="79" t="s">
        <v>26</v>
      </c>
      <c r="AJ98" s="79" t="s">
        <v>26</v>
      </c>
      <c r="AK98" s="79" t="s">
        <v>26</v>
      </c>
      <c r="AL98" s="79" t="s">
        <v>26</v>
      </c>
    </row>
    <row r="99" spans="1:46">
      <c r="A99" s="35" t="s">
        <v>3675</v>
      </c>
      <c r="B99" s="36">
        <v>2.8594778900598898</v>
      </c>
      <c r="C99" s="66">
        <v>0.10990615171224501</v>
      </c>
      <c r="E99" s="66">
        <v>13.213320412516</v>
      </c>
      <c r="F99" s="66">
        <v>1.07220587784709</v>
      </c>
      <c r="G99" s="68">
        <v>0.85928255048987501</v>
      </c>
      <c r="H99" s="68">
        <v>6.0055688578365803E-2</v>
      </c>
      <c r="I99" s="66">
        <v>0.54709065258044098</v>
      </c>
      <c r="J99" s="99">
        <v>2334.4</v>
      </c>
      <c r="K99" s="99">
        <v>33</v>
      </c>
      <c r="L99" s="99">
        <v>470.4</v>
      </c>
      <c r="M99" s="99">
        <v>18.399999999999999</v>
      </c>
      <c r="N99" s="99">
        <v>5022.7</v>
      </c>
      <c r="O99" s="99">
        <v>49.6</v>
      </c>
      <c r="P99" s="36"/>
      <c r="Q99" s="99">
        <v>71.680000000000007</v>
      </c>
      <c r="R99" s="99">
        <v>2.89</v>
      </c>
      <c r="T99" s="128">
        <f t="shared" si="4"/>
        <v>-396.25850340136054</v>
      </c>
      <c r="U99" s="128">
        <f t="shared" si="5"/>
        <v>-967.75085034013614</v>
      </c>
      <c r="W99" s="79" t="s">
        <v>26</v>
      </c>
      <c r="X99" s="79" t="s">
        <v>26</v>
      </c>
      <c r="Y99" s="79" t="s">
        <v>26</v>
      </c>
      <c r="Z99" s="79" t="s">
        <v>26</v>
      </c>
      <c r="AA99" s="79" t="s">
        <v>26</v>
      </c>
      <c r="AB99" s="79" t="s">
        <v>26</v>
      </c>
      <c r="AC99" s="79" t="s">
        <v>26</v>
      </c>
      <c r="AD99" s="79" t="s">
        <v>26</v>
      </c>
      <c r="AE99" s="79" t="s">
        <v>26</v>
      </c>
      <c r="AF99" s="79" t="s">
        <v>26</v>
      </c>
      <c r="AG99" s="79" t="s">
        <v>26</v>
      </c>
      <c r="AH99" s="79" t="s">
        <v>26</v>
      </c>
      <c r="AI99" s="79" t="s">
        <v>26</v>
      </c>
      <c r="AJ99" s="79" t="s">
        <v>26</v>
      </c>
      <c r="AK99" s="79" t="s">
        <v>26</v>
      </c>
      <c r="AL99" s="79" t="s">
        <v>26</v>
      </c>
    </row>
    <row r="100" spans="1:46">
      <c r="A100" s="35" t="s">
        <v>3676</v>
      </c>
      <c r="B100" s="36">
        <v>2.9025020977588101</v>
      </c>
      <c r="C100" s="66">
        <v>6.3628476301447703E-2</v>
      </c>
      <c r="E100" s="66">
        <v>11.8911602766009</v>
      </c>
      <c r="F100" s="66">
        <v>0.60815026760206503</v>
      </c>
      <c r="G100" s="68">
        <v>0.85389040707207398</v>
      </c>
      <c r="H100" s="68">
        <v>5.9984892412480201E-2</v>
      </c>
      <c r="I100" s="66">
        <v>0.31533525631488102</v>
      </c>
      <c r="J100" s="99">
        <v>2425.3000000000002</v>
      </c>
      <c r="K100" s="99">
        <v>33.4</v>
      </c>
      <c r="L100" s="99">
        <v>520.6</v>
      </c>
      <c r="M100" s="99">
        <v>12.8</v>
      </c>
      <c r="N100" s="99">
        <v>5013.8</v>
      </c>
      <c r="O100" s="99">
        <v>49.8</v>
      </c>
      <c r="P100" s="36"/>
      <c r="Q100" s="99">
        <v>82.65</v>
      </c>
      <c r="R100" s="99">
        <v>2.11</v>
      </c>
      <c r="T100" s="128">
        <f t="shared" si="4"/>
        <v>-365.86630810603157</v>
      </c>
      <c r="U100" s="128">
        <f t="shared" si="5"/>
        <v>-863.08106031502109</v>
      </c>
      <c r="W100" s="79" t="s">
        <v>26</v>
      </c>
      <c r="X100" s="79" t="s">
        <v>26</v>
      </c>
      <c r="Y100" s="79" t="s">
        <v>26</v>
      </c>
      <c r="Z100" s="79" t="s">
        <v>26</v>
      </c>
      <c r="AA100" s="79" t="s">
        <v>26</v>
      </c>
      <c r="AB100" s="79" t="s">
        <v>26</v>
      </c>
      <c r="AC100" s="79" t="s">
        <v>26</v>
      </c>
      <c r="AD100" s="79" t="s">
        <v>26</v>
      </c>
      <c r="AE100" s="79" t="s">
        <v>26</v>
      </c>
      <c r="AF100" s="79" t="s">
        <v>26</v>
      </c>
      <c r="AG100" s="79" t="s">
        <v>26</v>
      </c>
      <c r="AH100" s="79" t="s">
        <v>26</v>
      </c>
      <c r="AI100" s="79" t="s">
        <v>26</v>
      </c>
      <c r="AJ100" s="79" t="s">
        <v>26</v>
      </c>
      <c r="AK100" s="79" t="s">
        <v>26</v>
      </c>
      <c r="AL100" s="79" t="s">
        <v>26</v>
      </c>
    </row>
    <row r="101" spans="1:46">
      <c r="A101" s="35" t="s">
        <v>3677</v>
      </c>
      <c r="B101" s="36">
        <v>2.9752269693928799</v>
      </c>
      <c r="C101" s="66">
        <v>0.14687629075356301</v>
      </c>
      <c r="E101" s="66">
        <v>13.5412015593613</v>
      </c>
      <c r="F101" s="66">
        <v>0.61491315502299104</v>
      </c>
      <c r="G101" s="68">
        <v>0.93373210351311597</v>
      </c>
      <c r="H101" s="68">
        <v>5.59717316759148E-2</v>
      </c>
      <c r="I101" s="66">
        <v>0.464305750317273</v>
      </c>
      <c r="J101" s="99">
        <v>2387.9</v>
      </c>
      <c r="K101" s="99">
        <v>25.7</v>
      </c>
      <c r="L101" s="99">
        <v>459.34</v>
      </c>
      <c r="M101" s="99">
        <v>9.99</v>
      </c>
      <c r="N101" s="99">
        <v>5140.2</v>
      </c>
      <c r="O101" s="99">
        <v>42.3</v>
      </c>
      <c r="P101" s="36"/>
      <c r="Q101" s="99">
        <v>33.03</v>
      </c>
      <c r="R101" s="99">
        <v>0.74</v>
      </c>
      <c r="T101" s="128">
        <f t="shared" si="4"/>
        <v>-419.85457395393394</v>
      </c>
      <c r="U101" s="128">
        <f t="shared" si="5"/>
        <v>-1019.0403622588931</v>
      </c>
      <c r="W101" s="79" t="s">
        <v>26</v>
      </c>
      <c r="X101" s="79" t="s">
        <v>26</v>
      </c>
      <c r="Y101" s="79" t="s">
        <v>26</v>
      </c>
      <c r="Z101" s="79" t="s">
        <v>26</v>
      </c>
      <c r="AA101" s="79" t="s">
        <v>26</v>
      </c>
      <c r="AB101" s="79" t="s">
        <v>26</v>
      </c>
      <c r="AC101" s="79" t="s">
        <v>26</v>
      </c>
      <c r="AD101" s="79" t="s">
        <v>26</v>
      </c>
      <c r="AE101" s="79" t="s">
        <v>26</v>
      </c>
      <c r="AF101" s="79" t="s">
        <v>26</v>
      </c>
      <c r="AG101" s="79" t="s">
        <v>26</v>
      </c>
      <c r="AH101" s="79" t="s">
        <v>26</v>
      </c>
      <c r="AI101" s="79" t="s">
        <v>26</v>
      </c>
      <c r="AJ101" s="79" t="s">
        <v>26</v>
      </c>
      <c r="AK101" s="79" t="s">
        <v>26</v>
      </c>
      <c r="AL101" s="79" t="s">
        <v>26</v>
      </c>
    </row>
    <row r="102" spans="1:46">
      <c r="A102" s="35" t="s">
        <v>3678</v>
      </c>
      <c r="B102" s="36">
        <v>3.3881749844617999</v>
      </c>
      <c r="C102" s="66">
        <v>0.13221405749547699</v>
      </c>
      <c r="E102" s="66">
        <v>11.6325264130521</v>
      </c>
      <c r="F102" s="66">
        <v>0.69193310881693904</v>
      </c>
      <c r="G102" s="68">
        <v>0.92692384378171699</v>
      </c>
      <c r="H102" s="68">
        <v>5.6099456812907199E-2</v>
      </c>
      <c r="I102" s="66">
        <v>0.424657125886303</v>
      </c>
      <c r="J102" s="99">
        <v>2521.8000000000002</v>
      </c>
      <c r="K102" s="99">
        <v>30</v>
      </c>
      <c r="L102" s="99">
        <v>531.70000000000005</v>
      </c>
      <c r="M102" s="99">
        <v>15.1</v>
      </c>
      <c r="N102" s="99">
        <v>5129.8</v>
      </c>
      <c r="O102" s="99">
        <v>42.7</v>
      </c>
      <c r="P102" s="36"/>
      <c r="Q102" s="99">
        <v>42.37</v>
      </c>
      <c r="R102" s="99">
        <v>1.25</v>
      </c>
      <c r="T102" s="128">
        <f t="shared" si="4"/>
        <v>-374.29001316531878</v>
      </c>
      <c r="U102" s="128">
        <f t="shared" si="5"/>
        <v>-864.79217603911968</v>
      </c>
      <c r="W102" s="79" t="s">
        <v>26</v>
      </c>
      <c r="X102" s="79" t="s">
        <v>26</v>
      </c>
      <c r="Y102" s="79" t="s">
        <v>26</v>
      </c>
      <c r="Z102" s="79" t="s">
        <v>26</v>
      </c>
      <c r="AA102" s="79" t="s">
        <v>26</v>
      </c>
      <c r="AB102" s="79" t="s">
        <v>26</v>
      </c>
      <c r="AC102" s="79" t="s">
        <v>26</v>
      </c>
      <c r="AD102" s="79" t="s">
        <v>26</v>
      </c>
      <c r="AE102" s="79" t="s">
        <v>26</v>
      </c>
      <c r="AF102" s="79" t="s">
        <v>26</v>
      </c>
      <c r="AG102" s="79" t="s">
        <v>26</v>
      </c>
      <c r="AH102" s="79" t="s">
        <v>26</v>
      </c>
      <c r="AI102" s="79" t="s">
        <v>26</v>
      </c>
      <c r="AJ102" s="79" t="s">
        <v>26</v>
      </c>
      <c r="AK102" s="79" t="s">
        <v>26</v>
      </c>
      <c r="AL102" s="79" t="s">
        <v>26</v>
      </c>
    </row>
    <row r="103" spans="1:46">
      <c r="A103" s="35" t="s">
        <v>3679</v>
      </c>
      <c r="B103" s="36">
        <v>3.4195681324612801</v>
      </c>
      <c r="C103" s="66">
        <v>0.13171482424002301</v>
      </c>
      <c r="E103" s="66">
        <v>16.2929255475693</v>
      </c>
      <c r="F103" s="66">
        <v>0.99465936056995496</v>
      </c>
      <c r="G103" s="68">
        <v>0.84321272244364198</v>
      </c>
      <c r="H103" s="68">
        <v>5.38709565560423E-2</v>
      </c>
      <c r="I103" s="66">
        <v>5.7744216992900999E-2</v>
      </c>
      <c r="J103" s="99">
        <v>2128.3000000000002</v>
      </c>
      <c r="K103" s="99">
        <v>38.1</v>
      </c>
      <c r="L103" s="99">
        <v>384.1</v>
      </c>
      <c r="M103" s="99">
        <v>11.3</v>
      </c>
      <c r="N103" s="99">
        <v>4995.8999999999996</v>
      </c>
      <c r="O103" s="99">
        <v>45.4</v>
      </c>
      <c r="P103" s="36"/>
      <c r="Q103" s="99">
        <v>64.81</v>
      </c>
      <c r="R103" s="99">
        <v>1.96</v>
      </c>
      <c r="T103" s="128">
        <f t="shared" si="4"/>
        <v>-454.10049466284823</v>
      </c>
      <c r="U103" s="128">
        <f t="shared" si="5"/>
        <v>-1200.676907055454</v>
      </c>
      <c r="W103" s="79" t="s">
        <v>26</v>
      </c>
      <c r="X103" s="79" t="s">
        <v>26</v>
      </c>
      <c r="Y103" s="79" t="s">
        <v>26</v>
      </c>
      <c r="Z103" s="79" t="s">
        <v>26</v>
      </c>
      <c r="AA103" s="79" t="s">
        <v>26</v>
      </c>
      <c r="AB103" s="79" t="s">
        <v>26</v>
      </c>
      <c r="AC103" s="79" t="s">
        <v>26</v>
      </c>
      <c r="AD103" s="79" t="s">
        <v>26</v>
      </c>
      <c r="AE103" s="79" t="s">
        <v>26</v>
      </c>
      <c r="AF103" s="79" t="s">
        <v>26</v>
      </c>
      <c r="AG103" s="79" t="s">
        <v>26</v>
      </c>
      <c r="AH103" s="79" t="s">
        <v>26</v>
      </c>
      <c r="AI103" s="79" t="s">
        <v>26</v>
      </c>
      <c r="AJ103" s="79" t="s">
        <v>26</v>
      </c>
      <c r="AK103" s="79" t="s">
        <v>26</v>
      </c>
      <c r="AL103" s="79" t="s">
        <v>26</v>
      </c>
    </row>
    <row r="104" spans="1:46">
      <c r="A104" s="35" t="s">
        <v>3680</v>
      </c>
      <c r="B104" s="36">
        <v>3.5966002289557402</v>
      </c>
      <c r="C104" s="66">
        <v>0.15088875980493799</v>
      </c>
      <c r="E104" s="66">
        <v>12.579346626932301</v>
      </c>
      <c r="F104" s="66">
        <v>0.69791639874309397</v>
      </c>
      <c r="G104" s="68">
        <v>0.92251580349611695</v>
      </c>
      <c r="H104" s="68">
        <v>4.6497359808055402E-2</v>
      </c>
      <c r="I104" s="66">
        <v>0.45807461857147402</v>
      </c>
      <c r="J104" s="99">
        <v>2444.5</v>
      </c>
      <c r="K104" s="99">
        <v>25.5</v>
      </c>
      <c r="L104" s="99">
        <v>493.1</v>
      </c>
      <c r="M104" s="99">
        <v>13.2</v>
      </c>
      <c r="N104" s="99">
        <v>5123.1000000000004</v>
      </c>
      <c r="O104" s="99">
        <v>35.6</v>
      </c>
      <c r="P104" s="36"/>
      <c r="Q104" s="99">
        <v>41.53</v>
      </c>
      <c r="R104" s="99">
        <v>1.1499999999999999</v>
      </c>
      <c r="T104" s="128">
        <f t="shared" si="4"/>
        <v>-395.74122895964308</v>
      </c>
      <c r="U104" s="128">
        <f t="shared" si="5"/>
        <v>-938.95761508821738</v>
      </c>
      <c r="W104" s="79" t="s">
        <v>26</v>
      </c>
      <c r="X104" s="79" t="s">
        <v>26</v>
      </c>
      <c r="Y104" s="79" t="s">
        <v>26</v>
      </c>
      <c r="Z104" s="79" t="s">
        <v>26</v>
      </c>
      <c r="AA104" s="79" t="s">
        <v>26</v>
      </c>
      <c r="AB104" s="79" t="s">
        <v>26</v>
      </c>
      <c r="AC104" s="79" t="s">
        <v>26</v>
      </c>
      <c r="AD104" s="79" t="s">
        <v>26</v>
      </c>
      <c r="AE104" s="79" t="s">
        <v>26</v>
      </c>
      <c r="AF104" s="79" t="s">
        <v>26</v>
      </c>
      <c r="AG104" s="79" t="s">
        <v>26</v>
      </c>
      <c r="AH104" s="79" t="s">
        <v>26</v>
      </c>
      <c r="AI104" s="79" t="s">
        <v>26</v>
      </c>
      <c r="AJ104" s="79" t="s">
        <v>26</v>
      </c>
      <c r="AK104" s="79" t="s">
        <v>26</v>
      </c>
      <c r="AL104" s="79" t="s">
        <v>26</v>
      </c>
    </row>
    <row r="105" spans="1:46">
      <c r="A105" s="35" t="s">
        <v>3681</v>
      </c>
      <c r="B105" s="36">
        <v>3.63262187606245</v>
      </c>
      <c r="C105" s="66">
        <v>0.173864429745828</v>
      </c>
      <c r="E105" s="66">
        <v>13.827058934629299</v>
      </c>
      <c r="F105" s="66">
        <v>0.85714825098574299</v>
      </c>
      <c r="G105" s="68">
        <v>0.88796288060192197</v>
      </c>
      <c r="H105" s="68">
        <v>4.8158073293954398E-2</v>
      </c>
      <c r="I105" s="66">
        <v>0.45140144955364198</v>
      </c>
      <c r="J105" s="99">
        <v>2322.6</v>
      </c>
      <c r="K105" s="99">
        <v>28</v>
      </c>
      <c r="L105" s="99">
        <v>450</v>
      </c>
      <c r="M105" s="99">
        <v>13.5</v>
      </c>
      <c r="N105" s="99">
        <v>5069.2</v>
      </c>
      <c r="O105" s="99">
        <v>38.4</v>
      </c>
      <c r="P105" s="36"/>
      <c r="Q105" s="99">
        <v>54.56</v>
      </c>
      <c r="R105" s="99">
        <v>1.69</v>
      </c>
      <c r="T105" s="128">
        <f t="shared" si="4"/>
        <v>-416.13333333333333</v>
      </c>
      <c r="U105" s="128">
        <f t="shared" si="5"/>
        <v>-1026.4888888888888</v>
      </c>
      <c r="W105" s="79" t="s">
        <v>26</v>
      </c>
      <c r="X105" s="79" t="s">
        <v>26</v>
      </c>
      <c r="Y105" s="79" t="s">
        <v>26</v>
      </c>
      <c r="Z105" s="79" t="s">
        <v>26</v>
      </c>
      <c r="AA105" s="79" t="s">
        <v>26</v>
      </c>
      <c r="AB105" s="79" t="s">
        <v>26</v>
      </c>
      <c r="AC105" s="79" t="s">
        <v>26</v>
      </c>
      <c r="AD105" s="79" t="s">
        <v>26</v>
      </c>
      <c r="AE105" s="79" t="s">
        <v>26</v>
      </c>
      <c r="AF105" s="79" t="s">
        <v>26</v>
      </c>
      <c r="AG105" s="79" t="s">
        <v>26</v>
      </c>
      <c r="AH105" s="79" t="s">
        <v>26</v>
      </c>
      <c r="AI105" s="79" t="s">
        <v>26</v>
      </c>
      <c r="AJ105" s="79" t="s">
        <v>26</v>
      </c>
      <c r="AK105" s="79" t="s">
        <v>26</v>
      </c>
      <c r="AL105" s="79" t="s">
        <v>26</v>
      </c>
    </row>
    <row r="106" spans="1:46">
      <c r="A106" s="35" t="s">
        <v>3682</v>
      </c>
      <c r="B106" s="36">
        <v>3.6589470536640398</v>
      </c>
      <c r="C106" s="66">
        <v>0.23601007296368801</v>
      </c>
      <c r="E106" s="66">
        <v>11.6752392006492</v>
      </c>
      <c r="F106" s="66">
        <v>0.69468065505549403</v>
      </c>
      <c r="G106" s="68">
        <v>0.962302996522021</v>
      </c>
      <c r="H106" s="68">
        <v>6.6671502419631101E-2</v>
      </c>
      <c r="I106" s="66">
        <v>0.56683312433261501</v>
      </c>
      <c r="J106" s="99">
        <v>2552.6999999999998</v>
      </c>
      <c r="K106" s="99">
        <v>28.1</v>
      </c>
      <c r="L106" s="99">
        <v>529.6</v>
      </c>
      <c r="M106" s="99">
        <v>15</v>
      </c>
      <c r="N106" s="99">
        <v>5182.7</v>
      </c>
      <c r="O106" s="99">
        <v>48.8</v>
      </c>
      <c r="P106" s="36"/>
      <c r="Q106" s="99">
        <v>21.78</v>
      </c>
      <c r="R106" s="99">
        <v>0.64</v>
      </c>
      <c r="T106" s="128">
        <f t="shared" si="4"/>
        <v>-382.00528700906341</v>
      </c>
      <c r="U106" s="128">
        <f t="shared" si="5"/>
        <v>-878.6064954682779</v>
      </c>
      <c r="W106" s="79" t="s">
        <v>26</v>
      </c>
      <c r="X106" s="79" t="s">
        <v>26</v>
      </c>
      <c r="Y106" s="79" t="s">
        <v>26</v>
      </c>
      <c r="Z106" s="79" t="s">
        <v>26</v>
      </c>
      <c r="AA106" s="79" t="s">
        <v>26</v>
      </c>
      <c r="AB106" s="79" t="s">
        <v>26</v>
      </c>
      <c r="AC106" s="79" t="s">
        <v>26</v>
      </c>
      <c r="AD106" s="79" t="s">
        <v>26</v>
      </c>
      <c r="AE106" s="79" t="s">
        <v>26</v>
      </c>
      <c r="AF106" s="79" t="s">
        <v>26</v>
      </c>
      <c r="AG106" s="79" t="s">
        <v>26</v>
      </c>
      <c r="AH106" s="79" t="s">
        <v>26</v>
      </c>
      <c r="AI106" s="79" t="s">
        <v>26</v>
      </c>
      <c r="AJ106" s="79" t="s">
        <v>26</v>
      </c>
      <c r="AK106" s="79" t="s">
        <v>26</v>
      </c>
      <c r="AL106" s="79" t="s">
        <v>26</v>
      </c>
    </row>
    <row r="107" spans="1:46">
      <c r="A107" s="35" t="s">
        <v>3683</v>
      </c>
      <c r="B107" s="36">
        <v>3.69616276998413</v>
      </c>
      <c r="C107" s="66">
        <v>9.4889806593225906E-2</v>
      </c>
      <c r="E107" s="66">
        <v>16.5842966802158</v>
      </c>
      <c r="F107" s="66">
        <v>0.79902230775159</v>
      </c>
      <c r="G107" s="68">
        <v>0.77731715523956102</v>
      </c>
      <c r="H107" s="68">
        <v>4.1282981409924001E-2</v>
      </c>
      <c r="I107" s="66">
        <v>0.40926806589277398</v>
      </c>
      <c r="J107" s="99">
        <v>2040.6</v>
      </c>
      <c r="K107" s="99">
        <v>24.3</v>
      </c>
      <c r="L107" s="99">
        <v>377.53</v>
      </c>
      <c r="M107" s="99">
        <v>8.85</v>
      </c>
      <c r="N107" s="99">
        <v>4880.1000000000004</v>
      </c>
      <c r="O107" s="99">
        <v>37.9</v>
      </c>
      <c r="P107" s="36"/>
      <c r="Q107" s="99">
        <v>90.3</v>
      </c>
      <c r="R107" s="99">
        <v>2.16</v>
      </c>
      <c r="T107" s="128">
        <f t="shared" si="4"/>
        <v>-440.51333668847514</v>
      </c>
      <c r="U107" s="128">
        <f t="shared" si="5"/>
        <v>-1192.6389955765108</v>
      </c>
      <c r="W107" s="79" t="s">
        <v>26</v>
      </c>
      <c r="X107" s="79" t="s">
        <v>26</v>
      </c>
      <c r="Y107" s="79" t="s">
        <v>26</v>
      </c>
      <c r="Z107" s="79" t="s">
        <v>26</v>
      </c>
      <c r="AA107" s="79" t="s">
        <v>26</v>
      </c>
      <c r="AB107" s="79" t="s">
        <v>26</v>
      </c>
      <c r="AC107" s="79" t="s">
        <v>26</v>
      </c>
      <c r="AD107" s="79" t="s">
        <v>26</v>
      </c>
      <c r="AE107" s="79" t="s">
        <v>26</v>
      </c>
      <c r="AF107" s="79" t="s">
        <v>26</v>
      </c>
      <c r="AG107" s="79" t="s">
        <v>26</v>
      </c>
      <c r="AH107" s="79" t="s">
        <v>26</v>
      </c>
      <c r="AI107" s="79" t="s">
        <v>26</v>
      </c>
      <c r="AJ107" s="79" t="s">
        <v>26</v>
      </c>
      <c r="AK107" s="79" t="s">
        <v>26</v>
      </c>
      <c r="AL107" s="79" t="s">
        <v>26</v>
      </c>
    </row>
    <row r="108" spans="1:46">
      <c r="A108" s="35" t="s">
        <v>3684</v>
      </c>
      <c r="B108" s="36">
        <v>3.6981720368733</v>
      </c>
      <c r="C108" s="66">
        <v>0.19765296031994101</v>
      </c>
      <c r="E108" s="66">
        <v>15.0742012579439</v>
      </c>
      <c r="F108" s="66">
        <v>0.58349215658102704</v>
      </c>
      <c r="G108" s="68">
        <v>0.859003496186307</v>
      </c>
      <c r="H108" s="68">
        <v>5.0219611235730197E-2</v>
      </c>
      <c r="I108" s="66">
        <v>0.48005605696638698</v>
      </c>
      <c r="J108" s="99">
        <v>2214.6</v>
      </c>
      <c r="K108" s="99">
        <v>23.6</v>
      </c>
      <c r="L108" s="99">
        <v>414.17</v>
      </c>
      <c r="M108" s="99">
        <v>7.72</v>
      </c>
      <c r="N108" s="99">
        <v>5022.2</v>
      </c>
      <c r="O108" s="99">
        <v>41.4</v>
      </c>
      <c r="P108" s="36"/>
      <c r="Q108" s="99">
        <v>63</v>
      </c>
      <c r="R108" s="99">
        <v>1.21</v>
      </c>
      <c r="T108" s="128">
        <f t="shared" si="4"/>
        <v>-434.70797015718176</v>
      </c>
      <c r="U108" s="128">
        <f t="shared" si="5"/>
        <v>-1112.5938624236423</v>
      </c>
      <c r="W108" s="79" t="s">
        <v>26</v>
      </c>
      <c r="X108" s="79" t="s">
        <v>26</v>
      </c>
      <c r="Y108" s="79" t="s">
        <v>26</v>
      </c>
      <c r="Z108" s="79" t="s">
        <v>26</v>
      </c>
      <c r="AA108" s="79" t="s">
        <v>26</v>
      </c>
      <c r="AB108" s="79" t="s">
        <v>26</v>
      </c>
      <c r="AC108" s="79" t="s">
        <v>26</v>
      </c>
      <c r="AD108" s="79" t="s">
        <v>26</v>
      </c>
      <c r="AE108" s="79" t="s">
        <v>26</v>
      </c>
      <c r="AF108" s="79" t="s">
        <v>26</v>
      </c>
      <c r="AG108" s="79" t="s">
        <v>26</v>
      </c>
      <c r="AH108" s="79" t="s">
        <v>26</v>
      </c>
      <c r="AI108" s="79" t="s">
        <v>26</v>
      </c>
      <c r="AJ108" s="79" t="s">
        <v>26</v>
      </c>
      <c r="AK108" s="79" t="s">
        <v>26</v>
      </c>
      <c r="AL108" s="79" t="s">
        <v>26</v>
      </c>
    </row>
    <row r="109" spans="1:46">
      <c r="A109" s="35" t="s">
        <v>3685</v>
      </c>
      <c r="B109" s="36">
        <v>3.8220856284996998</v>
      </c>
      <c r="C109" s="66">
        <v>0.18125256196069001</v>
      </c>
      <c r="E109" s="66">
        <v>10.5523489648105</v>
      </c>
      <c r="F109" s="66">
        <v>0.57281916807983801</v>
      </c>
      <c r="G109" s="68">
        <v>0.94113636669121603</v>
      </c>
      <c r="H109" s="68">
        <v>6.1944592075280601E-2</v>
      </c>
      <c r="I109" s="66">
        <v>-0.199570712710922</v>
      </c>
      <c r="J109" s="99">
        <v>2627.1</v>
      </c>
      <c r="K109" s="99">
        <v>43.7</v>
      </c>
      <c r="L109" s="99">
        <v>583.79999999999995</v>
      </c>
      <c r="M109" s="99">
        <v>15.1</v>
      </c>
      <c r="N109" s="99">
        <v>5151.3</v>
      </c>
      <c r="O109" s="99">
        <v>46.4</v>
      </c>
      <c r="P109" s="36"/>
      <c r="Q109" s="99">
        <v>37.65</v>
      </c>
      <c r="R109" s="99">
        <v>1.01</v>
      </c>
      <c r="T109" s="128">
        <f t="shared" si="4"/>
        <v>-350</v>
      </c>
      <c r="U109" s="128">
        <f t="shared" si="5"/>
        <v>-782.37410071942452</v>
      </c>
      <c r="W109" s="79" t="s">
        <v>26</v>
      </c>
      <c r="X109" s="79" t="s">
        <v>26</v>
      </c>
      <c r="Y109" s="79" t="s">
        <v>26</v>
      </c>
      <c r="Z109" s="79" t="s">
        <v>26</v>
      </c>
      <c r="AA109" s="79" t="s">
        <v>26</v>
      </c>
      <c r="AB109" s="79" t="s">
        <v>26</v>
      </c>
      <c r="AC109" s="79" t="s">
        <v>26</v>
      </c>
      <c r="AD109" s="79" t="s">
        <v>26</v>
      </c>
      <c r="AE109" s="79" t="s">
        <v>26</v>
      </c>
      <c r="AF109" s="79" t="s">
        <v>26</v>
      </c>
      <c r="AG109" s="79" t="s">
        <v>26</v>
      </c>
      <c r="AH109" s="79" t="s">
        <v>26</v>
      </c>
      <c r="AI109" s="79" t="s">
        <v>26</v>
      </c>
      <c r="AJ109" s="79" t="s">
        <v>26</v>
      </c>
      <c r="AK109" s="79" t="s">
        <v>26</v>
      </c>
      <c r="AL109" s="79" t="s">
        <v>26</v>
      </c>
    </row>
    <row r="110" spans="1:46">
      <c r="A110" s="35" t="s">
        <v>3686</v>
      </c>
      <c r="B110" s="36">
        <v>3.8797673106021699</v>
      </c>
      <c r="C110" s="66">
        <v>0.105777315877662</v>
      </c>
      <c r="E110" s="66">
        <v>15.424603546454801</v>
      </c>
      <c r="F110" s="66">
        <v>0.70656317396894097</v>
      </c>
      <c r="G110" s="68">
        <v>0.83684439646294195</v>
      </c>
      <c r="H110" s="68">
        <v>4.82034596809406E-2</v>
      </c>
      <c r="I110" s="66">
        <v>0.61267297396176601</v>
      </c>
      <c r="J110" s="99">
        <v>2170.5</v>
      </c>
      <c r="K110" s="99">
        <v>21</v>
      </c>
      <c r="L110" s="99">
        <v>405.06</v>
      </c>
      <c r="M110" s="99">
        <v>9.0399999999999991</v>
      </c>
      <c r="N110" s="99">
        <v>4985.1000000000004</v>
      </c>
      <c r="O110" s="99">
        <v>40.9</v>
      </c>
      <c r="P110" s="36"/>
      <c r="Q110" s="99">
        <v>71.23</v>
      </c>
      <c r="R110" s="99">
        <v>1.63</v>
      </c>
      <c r="T110" s="128">
        <f t="shared" si="4"/>
        <v>-435.84654125314773</v>
      </c>
      <c r="U110" s="128">
        <f t="shared" si="5"/>
        <v>-1130.7065619908162</v>
      </c>
      <c r="W110" s="79" t="s">
        <v>26</v>
      </c>
      <c r="X110" s="79" t="s">
        <v>26</v>
      </c>
      <c r="Y110" s="79" t="s">
        <v>26</v>
      </c>
      <c r="Z110" s="79" t="s">
        <v>26</v>
      </c>
      <c r="AA110" s="79" t="s">
        <v>26</v>
      </c>
      <c r="AB110" s="79" t="s">
        <v>26</v>
      </c>
      <c r="AC110" s="79" t="s">
        <v>26</v>
      </c>
      <c r="AD110" s="79" t="s">
        <v>26</v>
      </c>
      <c r="AE110" s="79" t="s">
        <v>26</v>
      </c>
      <c r="AF110" s="79" t="s">
        <v>26</v>
      </c>
      <c r="AG110" s="79" t="s">
        <v>26</v>
      </c>
      <c r="AH110" s="79" t="s">
        <v>26</v>
      </c>
      <c r="AI110" s="79" t="s">
        <v>26</v>
      </c>
      <c r="AJ110" s="79" t="s">
        <v>26</v>
      </c>
      <c r="AK110" s="79" t="s">
        <v>26</v>
      </c>
      <c r="AL110" s="79" t="s">
        <v>26</v>
      </c>
      <c r="AM110" s="97"/>
      <c r="AN110" s="97"/>
      <c r="AO110" s="97"/>
      <c r="AP110" s="97"/>
      <c r="AQ110" s="97"/>
      <c r="AR110" s="97"/>
      <c r="AS110" s="97"/>
      <c r="AT110" s="97"/>
    </row>
    <row r="111" spans="1:46">
      <c r="A111" s="35" t="s">
        <v>3687</v>
      </c>
      <c r="B111" s="36">
        <v>3.9345929308968102</v>
      </c>
      <c r="C111" s="66">
        <v>0.149459740240906</v>
      </c>
      <c r="E111" s="66">
        <v>11.185230896374801</v>
      </c>
      <c r="F111" s="66">
        <v>0.74011045295425804</v>
      </c>
      <c r="G111" s="68">
        <v>0.91562092227899805</v>
      </c>
      <c r="H111" s="68">
        <v>5.1911759051892298E-2</v>
      </c>
      <c r="I111" s="66">
        <v>0.21623761612498099</v>
      </c>
      <c r="J111" s="99">
        <v>2546.3000000000002</v>
      </c>
      <c r="K111" s="99">
        <v>35.9</v>
      </c>
      <c r="L111" s="99">
        <v>551.79999999999995</v>
      </c>
      <c r="M111" s="99">
        <v>17.5</v>
      </c>
      <c r="N111" s="99">
        <v>5112.5</v>
      </c>
      <c r="O111" s="99">
        <v>40</v>
      </c>
      <c r="P111" s="36"/>
      <c r="Q111" s="99">
        <v>50.82</v>
      </c>
      <c r="R111" s="99">
        <v>1.67</v>
      </c>
      <c r="T111" s="128">
        <f t="shared" si="4"/>
        <v>-361.45342515404138</v>
      </c>
      <c r="U111" s="128">
        <f t="shared" si="5"/>
        <v>-826.51322943095329</v>
      </c>
      <c r="W111" s="79" t="s">
        <v>26</v>
      </c>
      <c r="X111" s="79" t="s">
        <v>26</v>
      </c>
      <c r="Y111" s="79" t="s">
        <v>26</v>
      </c>
      <c r="Z111" s="79" t="s">
        <v>26</v>
      </c>
      <c r="AA111" s="79" t="s">
        <v>26</v>
      </c>
      <c r="AB111" s="79" t="s">
        <v>26</v>
      </c>
      <c r="AC111" s="79" t="s">
        <v>26</v>
      </c>
      <c r="AD111" s="79" t="s">
        <v>26</v>
      </c>
      <c r="AE111" s="79" t="s">
        <v>26</v>
      </c>
      <c r="AF111" s="79" t="s">
        <v>26</v>
      </c>
      <c r="AG111" s="79" t="s">
        <v>26</v>
      </c>
      <c r="AH111" s="79" t="s">
        <v>26</v>
      </c>
      <c r="AI111" s="79" t="s">
        <v>26</v>
      </c>
      <c r="AJ111" s="79" t="s">
        <v>26</v>
      </c>
      <c r="AK111" s="79" t="s">
        <v>26</v>
      </c>
      <c r="AL111" s="79" t="s">
        <v>26</v>
      </c>
    </row>
    <row r="112" spans="1:46">
      <c r="A112" s="35" t="s">
        <v>3688</v>
      </c>
      <c r="B112" s="36">
        <v>4.0283010397069701</v>
      </c>
      <c r="C112" s="66">
        <v>0.33938034445536203</v>
      </c>
      <c r="E112" s="66">
        <v>16.648445115675401</v>
      </c>
      <c r="F112" s="66">
        <v>0.66705751404707103</v>
      </c>
      <c r="G112" s="68">
        <v>0.77190414073572</v>
      </c>
      <c r="H112" s="68">
        <v>4.2062074655977701E-2</v>
      </c>
      <c r="I112" s="66">
        <v>0.28495269267548801</v>
      </c>
      <c r="J112" s="99">
        <v>2030.8</v>
      </c>
      <c r="K112" s="99">
        <v>25.5</v>
      </c>
      <c r="L112" s="99">
        <v>375.99</v>
      </c>
      <c r="M112" s="99">
        <v>7.35</v>
      </c>
      <c r="N112" s="99">
        <v>4870.1000000000004</v>
      </c>
      <c r="O112" s="99">
        <v>38.9</v>
      </c>
      <c r="P112" s="36"/>
      <c r="Q112" s="99">
        <v>92.09</v>
      </c>
      <c r="R112" s="99">
        <v>1.84</v>
      </c>
      <c r="T112" s="128">
        <f t="shared" si="4"/>
        <v>-440.12074789223118</v>
      </c>
      <c r="U112" s="128">
        <f t="shared" si="5"/>
        <v>-1195.2738104736829</v>
      </c>
      <c r="W112" s="79" t="s">
        <v>26</v>
      </c>
      <c r="X112" s="79" t="s">
        <v>26</v>
      </c>
      <c r="Y112" s="79" t="s">
        <v>26</v>
      </c>
      <c r="Z112" s="79" t="s">
        <v>26</v>
      </c>
      <c r="AA112" s="79" t="s">
        <v>26</v>
      </c>
      <c r="AB112" s="79" t="s">
        <v>26</v>
      </c>
      <c r="AC112" s="79" t="s">
        <v>26</v>
      </c>
      <c r="AD112" s="79" t="s">
        <v>26</v>
      </c>
      <c r="AE112" s="79" t="s">
        <v>26</v>
      </c>
      <c r="AF112" s="79" t="s">
        <v>26</v>
      </c>
      <c r="AG112" s="79" t="s">
        <v>26</v>
      </c>
      <c r="AH112" s="79" t="s">
        <v>26</v>
      </c>
      <c r="AI112" s="79" t="s">
        <v>26</v>
      </c>
      <c r="AJ112" s="79" t="s">
        <v>26</v>
      </c>
      <c r="AK112" s="79" t="s">
        <v>26</v>
      </c>
      <c r="AL112" s="79" t="s">
        <v>26</v>
      </c>
    </row>
    <row r="113" spans="1:46">
      <c r="A113" s="35" t="s">
        <v>3689</v>
      </c>
      <c r="B113" s="36">
        <v>4.0600880219768003</v>
      </c>
      <c r="C113" s="66">
        <v>0.48758182731581301</v>
      </c>
      <c r="E113" s="66">
        <v>19.4030403389614</v>
      </c>
      <c r="F113" s="66">
        <v>0.90690066085003096</v>
      </c>
      <c r="G113" s="68">
        <v>0.77859944039983198</v>
      </c>
      <c r="H113" s="68">
        <v>5.5607686832850403E-2</v>
      </c>
      <c r="I113" s="66">
        <v>0.48476184446470899</v>
      </c>
      <c r="J113" s="99">
        <v>1905.5</v>
      </c>
      <c r="K113" s="99">
        <v>27.5</v>
      </c>
      <c r="L113" s="99">
        <v>324.01</v>
      </c>
      <c r="M113" s="99">
        <v>7.41</v>
      </c>
      <c r="N113" s="99">
        <v>4882.3999999999996</v>
      </c>
      <c r="O113" s="99">
        <v>50.9</v>
      </c>
      <c r="P113" s="36"/>
      <c r="Q113" s="99">
        <v>76.78</v>
      </c>
      <c r="R113" s="99">
        <v>1.79</v>
      </c>
      <c r="T113" s="128">
        <f t="shared" si="4"/>
        <v>-488.09913274281661</v>
      </c>
      <c r="U113" s="128">
        <f t="shared" si="5"/>
        <v>-1406.8670720039502</v>
      </c>
      <c r="W113" s="79" t="s">
        <v>26</v>
      </c>
      <c r="X113" s="79" t="s">
        <v>26</v>
      </c>
      <c r="Y113" s="79" t="s">
        <v>26</v>
      </c>
      <c r="Z113" s="79" t="s">
        <v>26</v>
      </c>
      <c r="AA113" s="79" t="s">
        <v>26</v>
      </c>
      <c r="AB113" s="79" t="s">
        <v>26</v>
      </c>
      <c r="AC113" s="79" t="s">
        <v>26</v>
      </c>
      <c r="AD113" s="79" t="s">
        <v>26</v>
      </c>
      <c r="AE113" s="79" t="s">
        <v>26</v>
      </c>
      <c r="AF113" s="79" t="s">
        <v>26</v>
      </c>
      <c r="AG113" s="79" t="s">
        <v>26</v>
      </c>
      <c r="AH113" s="79" t="s">
        <v>26</v>
      </c>
      <c r="AI113" s="79" t="s">
        <v>26</v>
      </c>
      <c r="AJ113" s="79" t="s">
        <v>26</v>
      </c>
      <c r="AK113" s="79" t="s">
        <v>26</v>
      </c>
      <c r="AL113" s="79" t="s">
        <v>26</v>
      </c>
      <c r="AM113" s="97"/>
      <c r="AN113" s="97"/>
      <c r="AO113" s="97"/>
      <c r="AP113" s="97"/>
      <c r="AQ113" s="97"/>
      <c r="AR113" s="97"/>
      <c r="AS113" s="97"/>
      <c r="AT113" s="97"/>
    </row>
    <row r="114" spans="1:46">
      <c r="A114" s="35" t="s">
        <v>3690</v>
      </c>
      <c r="B114" s="36">
        <v>4.1314604265078998</v>
      </c>
      <c r="C114" s="66">
        <v>0.18649039560780001</v>
      </c>
      <c r="E114" s="66">
        <v>12.3795520746437</v>
      </c>
      <c r="F114" s="66">
        <v>0.74125398191998004</v>
      </c>
      <c r="G114" s="68">
        <v>0.88876554045278899</v>
      </c>
      <c r="H114" s="68">
        <v>5.0455860323777302E-2</v>
      </c>
      <c r="I114" s="66">
        <v>0.59803251620382802</v>
      </c>
      <c r="J114" s="99">
        <v>2425</v>
      </c>
      <c r="K114" s="99">
        <v>24.1</v>
      </c>
      <c r="L114" s="99">
        <v>500.7</v>
      </c>
      <c r="M114" s="99">
        <v>14.4</v>
      </c>
      <c r="N114" s="99">
        <v>5070.5</v>
      </c>
      <c r="O114" s="99">
        <v>40.200000000000003</v>
      </c>
      <c r="P114" s="36"/>
      <c r="Q114" s="99">
        <v>60.49</v>
      </c>
      <c r="R114" s="99">
        <v>1.8</v>
      </c>
      <c r="T114" s="128">
        <f t="shared" si="4"/>
        <v>-384.32194927102057</v>
      </c>
      <c r="U114" s="128">
        <f t="shared" si="5"/>
        <v>-912.68224485719998</v>
      </c>
      <c r="W114" s="79" t="s">
        <v>26</v>
      </c>
      <c r="X114" s="79" t="s">
        <v>26</v>
      </c>
      <c r="Y114" s="79" t="s">
        <v>26</v>
      </c>
      <c r="Z114" s="79" t="s">
        <v>26</v>
      </c>
      <c r="AA114" s="79" t="s">
        <v>26</v>
      </c>
      <c r="AB114" s="79" t="s">
        <v>26</v>
      </c>
      <c r="AC114" s="79" t="s">
        <v>26</v>
      </c>
      <c r="AD114" s="79" t="s">
        <v>26</v>
      </c>
      <c r="AE114" s="79" t="s">
        <v>26</v>
      </c>
      <c r="AF114" s="79" t="s">
        <v>26</v>
      </c>
      <c r="AG114" s="79" t="s">
        <v>26</v>
      </c>
      <c r="AH114" s="79" t="s">
        <v>26</v>
      </c>
      <c r="AI114" s="79" t="s">
        <v>26</v>
      </c>
      <c r="AJ114" s="79" t="s">
        <v>26</v>
      </c>
      <c r="AK114" s="79" t="s">
        <v>26</v>
      </c>
      <c r="AL114" s="79" t="s">
        <v>26</v>
      </c>
    </row>
    <row r="115" spans="1:46">
      <c r="A115" s="35" t="s">
        <v>3691</v>
      </c>
      <c r="B115" s="36">
        <v>4.1451875012038899</v>
      </c>
      <c r="C115" s="66">
        <v>0.275433325137451</v>
      </c>
      <c r="E115" s="66">
        <v>7.9116798629176204</v>
      </c>
      <c r="F115" s="66">
        <v>0.43978662521006701</v>
      </c>
      <c r="G115" s="68">
        <v>0.96134290478134898</v>
      </c>
      <c r="H115" s="68">
        <v>3.87547984422189E-2</v>
      </c>
      <c r="I115" s="66">
        <v>0.302978965066452</v>
      </c>
      <c r="J115" s="99">
        <v>2920.6</v>
      </c>
      <c r="K115" s="99">
        <v>27.8</v>
      </c>
      <c r="L115" s="99">
        <v>767.4</v>
      </c>
      <c r="M115" s="99">
        <v>20.100000000000001</v>
      </c>
      <c r="N115" s="99">
        <v>5181.2</v>
      </c>
      <c r="O115" s="99">
        <v>28.4</v>
      </c>
      <c r="P115" s="36"/>
      <c r="Q115" s="99">
        <v>33</v>
      </c>
      <c r="R115" s="99">
        <v>0.92</v>
      </c>
      <c r="T115" s="128">
        <f t="shared" si="4"/>
        <v>-280.58378941881676</v>
      </c>
      <c r="U115" s="128">
        <f t="shared" si="5"/>
        <v>-575.16288767266099</v>
      </c>
      <c r="W115" s="79" t="s">
        <v>26</v>
      </c>
      <c r="X115" s="79" t="s">
        <v>26</v>
      </c>
      <c r="Y115" s="79" t="s">
        <v>26</v>
      </c>
      <c r="Z115" s="79" t="s">
        <v>26</v>
      </c>
      <c r="AA115" s="79" t="s">
        <v>26</v>
      </c>
      <c r="AB115" s="79" t="s">
        <v>26</v>
      </c>
      <c r="AC115" s="79" t="s">
        <v>26</v>
      </c>
      <c r="AD115" s="79" t="s">
        <v>26</v>
      </c>
      <c r="AE115" s="79" t="s">
        <v>26</v>
      </c>
      <c r="AF115" s="79" t="s">
        <v>26</v>
      </c>
      <c r="AG115" s="79" t="s">
        <v>26</v>
      </c>
      <c r="AH115" s="79" t="s">
        <v>26</v>
      </c>
      <c r="AI115" s="79" t="s">
        <v>26</v>
      </c>
      <c r="AJ115" s="79" t="s">
        <v>26</v>
      </c>
      <c r="AK115" s="79" t="s">
        <v>26</v>
      </c>
      <c r="AL115" s="79" t="s">
        <v>26</v>
      </c>
      <c r="AM115" s="97"/>
      <c r="AN115" s="97"/>
      <c r="AO115" s="97"/>
      <c r="AP115" s="97"/>
      <c r="AQ115" s="97"/>
      <c r="AR115" s="97"/>
      <c r="AS115" s="97"/>
      <c r="AT115" s="97"/>
    </row>
    <row r="116" spans="1:46">
      <c r="A116" s="35" t="s">
        <v>3692</v>
      </c>
      <c r="B116" s="36">
        <v>4.2389922906513497</v>
      </c>
      <c r="C116" s="66">
        <v>0.38736525035469799</v>
      </c>
      <c r="E116" s="66">
        <v>14.561182131013499</v>
      </c>
      <c r="F116" s="66">
        <v>1.49043433469361</v>
      </c>
      <c r="G116" s="68">
        <v>0.87756206329100905</v>
      </c>
      <c r="H116" s="68">
        <v>6.8119721990939297E-2</v>
      </c>
      <c r="I116" s="66">
        <v>-1.9285699232290999E-2</v>
      </c>
      <c r="J116" s="99">
        <v>2265.1</v>
      </c>
      <c r="K116" s="99">
        <v>58.8</v>
      </c>
      <c r="L116" s="99">
        <v>428.2</v>
      </c>
      <c r="M116" s="99">
        <v>21.2</v>
      </c>
      <c r="N116" s="99">
        <v>5052.6000000000004</v>
      </c>
      <c r="O116" s="99">
        <v>54.9</v>
      </c>
      <c r="P116" s="36"/>
      <c r="Q116" s="99">
        <v>56.63</v>
      </c>
      <c r="R116" s="99">
        <v>2.88</v>
      </c>
      <c r="T116" s="128">
        <f t="shared" si="4"/>
        <v>-428.98178421298462</v>
      </c>
      <c r="U116" s="128">
        <f t="shared" si="5"/>
        <v>-1079.9626342830454</v>
      </c>
      <c r="W116" s="79" t="s">
        <v>26</v>
      </c>
      <c r="X116" s="79" t="s">
        <v>26</v>
      </c>
      <c r="Y116" s="79" t="s">
        <v>26</v>
      </c>
      <c r="Z116" s="79" t="s">
        <v>26</v>
      </c>
      <c r="AA116" s="79" t="s">
        <v>26</v>
      </c>
      <c r="AB116" s="79" t="s">
        <v>26</v>
      </c>
      <c r="AC116" s="79" t="s">
        <v>26</v>
      </c>
      <c r="AD116" s="79" t="s">
        <v>26</v>
      </c>
      <c r="AE116" s="79" t="s">
        <v>26</v>
      </c>
      <c r="AF116" s="79" t="s">
        <v>26</v>
      </c>
      <c r="AG116" s="79" t="s">
        <v>26</v>
      </c>
      <c r="AH116" s="79" t="s">
        <v>26</v>
      </c>
      <c r="AI116" s="79" t="s">
        <v>26</v>
      </c>
      <c r="AJ116" s="79" t="s">
        <v>26</v>
      </c>
      <c r="AK116" s="79" t="s">
        <v>26</v>
      </c>
      <c r="AL116" s="79" t="s">
        <v>26</v>
      </c>
    </row>
    <row r="117" spans="1:46">
      <c r="A117" s="35" t="s">
        <v>3693</v>
      </c>
      <c r="B117" s="36">
        <v>4.3061535558355803</v>
      </c>
      <c r="C117" s="66">
        <v>0.167354004243465</v>
      </c>
      <c r="E117" s="66">
        <v>18.519314143998699</v>
      </c>
      <c r="F117" s="66">
        <v>1.1375213911836</v>
      </c>
      <c r="G117" s="68">
        <v>0.87238855478650501</v>
      </c>
      <c r="H117" s="68">
        <v>5.3054810695673901E-2</v>
      </c>
      <c r="I117" s="66">
        <v>0.478139088434959</v>
      </c>
      <c r="J117" s="99">
        <v>2044.8</v>
      </c>
      <c r="K117" s="99">
        <v>27.5</v>
      </c>
      <c r="L117" s="99">
        <v>339</v>
      </c>
      <c r="M117" s="99">
        <v>10.199999999999999</v>
      </c>
      <c r="N117" s="99">
        <v>5044.2</v>
      </c>
      <c r="O117" s="99">
        <v>43.1</v>
      </c>
      <c r="P117" s="36"/>
      <c r="Q117" s="99">
        <v>46.44</v>
      </c>
      <c r="R117" s="99">
        <v>1.42</v>
      </c>
      <c r="T117" s="128">
        <f t="shared" si="4"/>
        <v>-503.18584070796464</v>
      </c>
      <c r="U117" s="128">
        <f t="shared" si="5"/>
        <v>-1387.9646017699115</v>
      </c>
      <c r="W117" s="79" t="s">
        <v>26</v>
      </c>
      <c r="X117" s="79" t="s">
        <v>26</v>
      </c>
      <c r="Y117" s="79" t="s">
        <v>26</v>
      </c>
      <c r="Z117" s="79" t="s">
        <v>26</v>
      </c>
      <c r="AA117" s="79" t="s">
        <v>26</v>
      </c>
      <c r="AB117" s="79" t="s">
        <v>26</v>
      </c>
      <c r="AC117" s="79" t="s">
        <v>26</v>
      </c>
      <c r="AD117" s="79" t="s">
        <v>26</v>
      </c>
      <c r="AE117" s="79" t="s">
        <v>26</v>
      </c>
      <c r="AF117" s="79" t="s">
        <v>26</v>
      </c>
      <c r="AG117" s="79" t="s">
        <v>26</v>
      </c>
      <c r="AH117" s="79" t="s">
        <v>26</v>
      </c>
      <c r="AI117" s="79" t="s">
        <v>26</v>
      </c>
      <c r="AJ117" s="79" t="s">
        <v>26</v>
      </c>
      <c r="AK117" s="79" t="s">
        <v>26</v>
      </c>
      <c r="AL117" s="79" t="s">
        <v>26</v>
      </c>
    </row>
    <row r="118" spans="1:46">
      <c r="A118" s="35" t="s">
        <v>3694</v>
      </c>
      <c r="B118" s="36">
        <v>4.3475591824304702</v>
      </c>
      <c r="C118" s="66">
        <v>0.30398558571712397</v>
      </c>
      <c r="E118" s="66">
        <v>10.1128480084048</v>
      </c>
      <c r="F118" s="66">
        <v>0.57638933462523201</v>
      </c>
      <c r="G118" s="68">
        <v>0.89764594837137601</v>
      </c>
      <c r="H118" s="68">
        <v>3.7298417987582697E-2</v>
      </c>
      <c r="I118" s="66">
        <v>-0.22111371909948499</v>
      </c>
      <c r="J118" s="99">
        <v>2622.7</v>
      </c>
      <c r="K118" s="99">
        <v>36.6</v>
      </c>
      <c r="L118" s="99">
        <v>608</v>
      </c>
      <c r="M118" s="99">
        <v>16.600000000000001</v>
      </c>
      <c r="N118" s="99">
        <v>5084.5</v>
      </c>
      <c r="O118" s="99">
        <v>29.4</v>
      </c>
      <c r="P118" s="36"/>
      <c r="Q118" s="99">
        <v>68.180000000000007</v>
      </c>
      <c r="R118" s="99">
        <v>1.95</v>
      </c>
      <c r="T118" s="128">
        <f t="shared" si="4"/>
        <v>-331.36513157894734</v>
      </c>
      <c r="U118" s="128">
        <f t="shared" si="5"/>
        <v>-736.26644736842104</v>
      </c>
      <c r="W118" s="79" t="s">
        <v>26</v>
      </c>
      <c r="X118" s="79" t="s">
        <v>26</v>
      </c>
      <c r="Y118" s="79" t="s">
        <v>26</v>
      </c>
      <c r="Z118" s="79" t="s">
        <v>26</v>
      </c>
      <c r="AA118" s="79" t="s">
        <v>26</v>
      </c>
      <c r="AB118" s="79" t="s">
        <v>26</v>
      </c>
      <c r="AC118" s="79" t="s">
        <v>26</v>
      </c>
      <c r="AD118" s="79" t="s">
        <v>26</v>
      </c>
      <c r="AE118" s="79" t="s">
        <v>26</v>
      </c>
      <c r="AF118" s="79" t="s">
        <v>26</v>
      </c>
      <c r="AG118" s="79" t="s">
        <v>26</v>
      </c>
      <c r="AH118" s="79" t="s">
        <v>26</v>
      </c>
      <c r="AI118" s="79" t="s">
        <v>26</v>
      </c>
      <c r="AJ118" s="79" t="s">
        <v>26</v>
      </c>
      <c r="AK118" s="79" t="s">
        <v>26</v>
      </c>
      <c r="AL118" s="79" t="s">
        <v>26</v>
      </c>
    </row>
    <row r="119" spans="1:46">
      <c r="A119" s="35" t="s">
        <v>3695</v>
      </c>
      <c r="B119" s="36">
        <v>4.3748483147086397</v>
      </c>
      <c r="C119" s="66">
        <v>8.5970831395100394E-2</v>
      </c>
      <c r="E119" s="66">
        <v>11.7605005291765</v>
      </c>
      <c r="F119" s="66">
        <v>0.53894395891389302</v>
      </c>
      <c r="G119" s="68">
        <v>0.89533100447756298</v>
      </c>
      <c r="H119" s="68">
        <v>5.02413807396156E-2</v>
      </c>
      <c r="I119" s="66">
        <v>0.166915410415716</v>
      </c>
      <c r="J119" s="99">
        <v>2479.1999999999998</v>
      </c>
      <c r="K119" s="99">
        <v>30.7</v>
      </c>
      <c r="L119" s="99">
        <v>526.1</v>
      </c>
      <c r="M119" s="99">
        <v>11.6</v>
      </c>
      <c r="N119" s="99">
        <v>5080.8</v>
      </c>
      <c r="O119" s="99">
        <v>39.700000000000003</v>
      </c>
      <c r="P119" s="36"/>
      <c r="Q119" s="99">
        <v>59.96</v>
      </c>
      <c r="R119" s="99">
        <v>1.37</v>
      </c>
      <c r="T119" s="128">
        <f t="shared" si="4"/>
        <v>-371.24120889564722</v>
      </c>
      <c r="U119" s="128">
        <f t="shared" si="5"/>
        <v>-865.74795666223145</v>
      </c>
      <c r="W119" s="79" t="s">
        <v>26</v>
      </c>
      <c r="X119" s="79" t="s">
        <v>26</v>
      </c>
      <c r="Y119" s="79" t="s">
        <v>26</v>
      </c>
      <c r="Z119" s="79" t="s">
        <v>26</v>
      </c>
      <c r="AA119" s="79" t="s">
        <v>26</v>
      </c>
      <c r="AB119" s="79" t="s">
        <v>26</v>
      </c>
      <c r="AC119" s="79" t="s">
        <v>26</v>
      </c>
      <c r="AD119" s="79" t="s">
        <v>26</v>
      </c>
      <c r="AE119" s="79" t="s">
        <v>26</v>
      </c>
      <c r="AF119" s="79" t="s">
        <v>26</v>
      </c>
      <c r="AG119" s="79" t="s">
        <v>26</v>
      </c>
      <c r="AH119" s="79" t="s">
        <v>26</v>
      </c>
      <c r="AI119" s="79" t="s">
        <v>26</v>
      </c>
      <c r="AJ119" s="79" t="s">
        <v>26</v>
      </c>
      <c r="AK119" s="79" t="s">
        <v>26</v>
      </c>
      <c r="AL119" s="79" t="s">
        <v>26</v>
      </c>
    </row>
    <row r="120" spans="1:46">
      <c r="A120" s="35" t="s">
        <v>3696</v>
      </c>
      <c r="B120" s="36">
        <v>4.4435321989087901</v>
      </c>
      <c r="C120" s="66">
        <v>0.13292570949034299</v>
      </c>
      <c r="E120" s="66">
        <v>18.894312025421598</v>
      </c>
      <c r="F120" s="66">
        <v>0.78402367981338905</v>
      </c>
      <c r="G120" s="68">
        <v>0.86481399759177702</v>
      </c>
      <c r="H120" s="68">
        <v>5.05857517097291E-2</v>
      </c>
      <c r="I120" s="66">
        <v>0.47200330801359103</v>
      </c>
      <c r="J120" s="99">
        <v>2019.8</v>
      </c>
      <c r="K120" s="99">
        <v>23.4</v>
      </c>
      <c r="L120" s="99">
        <v>332.53</v>
      </c>
      <c r="M120" s="99">
        <v>6.69</v>
      </c>
      <c r="N120" s="99">
        <v>5031.8</v>
      </c>
      <c r="O120" s="99">
        <v>41.5</v>
      </c>
      <c r="P120" s="36"/>
      <c r="Q120" s="99">
        <v>48.23</v>
      </c>
      <c r="R120" s="99">
        <v>0.99</v>
      </c>
      <c r="T120" s="128">
        <f t="shared" si="4"/>
        <v>-507.40384326226211</v>
      </c>
      <c r="U120" s="128">
        <f t="shared" si="5"/>
        <v>-1413.1867801401381</v>
      </c>
      <c r="W120" s="79" t="s">
        <v>26</v>
      </c>
      <c r="X120" s="79" t="s">
        <v>26</v>
      </c>
      <c r="Y120" s="79" t="s">
        <v>26</v>
      </c>
      <c r="Z120" s="79" t="s">
        <v>26</v>
      </c>
      <c r="AA120" s="79" t="s">
        <v>26</v>
      </c>
      <c r="AB120" s="79" t="s">
        <v>26</v>
      </c>
      <c r="AC120" s="79" t="s">
        <v>26</v>
      </c>
      <c r="AD120" s="79" t="s">
        <v>26</v>
      </c>
      <c r="AE120" s="79" t="s">
        <v>26</v>
      </c>
      <c r="AF120" s="79" t="s">
        <v>26</v>
      </c>
      <c r="AG120" s="79" t="s">
        <v>26</v>
      </c>
      <c r="AH120" s="79" t="s">
        <v>26</v>
      </c>
      <c r="AI120" s="79" t="s">
        <v>26</v>
      </c>
      <c r="AJ120" s="79" t="s">
        <v>26</v>
      </c>
      <c r="AK120" s="79" t="s">
        <v>26</v>
      </c>
      <c r="AL120" s="79" t="s">
        <v>26</v>
      </c>
    </row>
    <row r="121" spans="1:46">
      <c r="A121" s="35" t="s">
        <v>3697</v>
      </c>
      <c r="B121" s="36">
        <v>4.5858492310268204</v>
      </c>
      <c r="C121" s="66">
        <v>0.11769485312116899</v>
      </c>
      <c r="E121" s="66">
        <v>20.3065048570686</v>
      </c>
      <c r="F121" s="66">
        <v>1.2018912179772601</v>
      </c>
      <c r="G121" s="68">
        <v>0.825670084041224</v>
      </c>
      <c r="H121" s="68">
        <v>4.0766190261791201E-2</v>
      </c>
      <c r="I121" s="66">
        <v>3.79676388130473E-3</v>
      </c>
      <c r="J121" s="99">
        <v>1916.6</v>
      </c>
      <c r="K121" s="99">
        <v>33.200000000000003</v>
      </c>
      <c r="L121" s="99">
        <v>309.83</v>
      </c>
      <c r="M121" s="99">
        <v>8.94</v>
      </c>
      <c r="N121" s="99">
        <v>4966.1000000000004</v>
      </c>
      <c r="O121" s="99">
        <v>35.1</v>
      </c>
      <c r="P121" s="36"/>
      <c r="Q121" s="99">
        <v>57.8</v>
      </c>
      <c r="R121" s="99">
        <v>1.7</v>
      </c>
      <c r="T121" s="128">
        <f t="shared" si="4"/>
        <v>-518.59729529096603</v>
      </c>
      <c r="U121" s="128">
        <f t="shared" si="5"/>
        <v>-1502.8467223961529</v>
      </c>
      <c r="W121" s="79" t="s">
        <v>26</v>
      </c>
      <c r="X121" s="79" t="s">
        <v>26</v>
      </c>
      <c r="Y121" s="79" t="s">
        <v>26</v>
      </c>
      <c r="Z121" s="79" t="s">
        <v>26</v>
      </c>
      <c r="AA121" s="79" t="s">
        <v>26</v>
      </c>
      <c r="AB121" s="79" t="s">
        <v>26</v>
      </c>
      <c r="AC121" s="79" t="s">
        <v>26</v>
      </c>
      <c r="AD121" s="79" t="s">
        <v>26</v>
      </c>
      <c r="AE121" s="79" t="s">
        <v>26</v>
      </c>
      <c r="AF121" s="79" t="s">
        <v>26</v>
      </c>
      <c r="AG121" s="79" t="s">
        <v>26</v>
      </c>
      <c r="AH121" s="79" t="s">
        <v>26</v>
      </c>
      <c r="AI121" s="79" t="s">
        <v>26</v>
      </c>
      <c r="AJ121" s="79" t="s">
        <v>26</v>
      </c>
      <c r="AK121" s="79" t="s">
        <v>26</v>
      </c>
      <c r="AL121" s="79" t="s">
        <v>26</v>
      </c>
      <c r="AM121" s="97"/>
      <c r="AN121" s="97"/>
      <c r="AO121" s="97"/>
      <c r="AP121" s="97"/>
      <c r="AQ121" s="97"/>
      <c r="AR121" s="97"/>
      <c r="AS121" s="97"/>
      <c r="AT121" s="97"/>
    </row>
    <row r="122" spans="1:46">
      <c r="A122" s="35" t="s">
        <v>3698</v>
      </c>
      <c r="B122" s="36">
        <v>4.5972327558875197</v>
      </c>
      <c r="C122" s="66">
        <v>0.21797880052295401</v>
      </c>
      <c r="E122" s="66">
        <v>12.355069524086399</v>
      </c>
      <c r="F122" s="66">
        <v>0.75219125102381101</v>
      </c>
      <c r="G122" s="68">
        <v>0.89519146373496905</v>
      </c>
      <c r="H122" s="68">
        <v>4.3889792150137698E-2</v>
      </c>
      <c r="I122" s="66">
        <v>7.4037350331339305E-2</v>
      </c>
      <c r="J122" s="99">
        <v>2433.1</v>
      </c>
      <c r="K122" s="99">
        <v>34.700000000000003</v>
      </c>
      <c r="L122" s="99">
        <v>501.5</v>
      </c>
      <c r="M122" s="99">
        <v>14.6</v>
      </c>
      <c r="N122" s="99">
        <v>5080.7</v>
      </c>
      <c r="O122" s="99">
        <v>34.700000000000003</v>
      </c>
      <c r="P122" s="36"/>
      <c r="Q122" s="99">
        <v>57.11</v>
      </c>
      <c r="R122" s="99">
        <v>1.73</v>
      </c>
      <c r="T122" s="128">
        <f t="shared" si="4"/>
        <v>-385.16450648055832</v>
      </c>
      <c r="U122" s="128">
        <f t="shared" si="5"/>
        <v>-913.10069790628108</v>
      </c>
      <c r="W122" s="79" t="s">
        <v>26</v>
      </c>
      <c r="X122" s="79" t="s">
        <v>26</v>
      </c>
      <c r="Y122" s="79" t="s">
        <v>26</v>
      </c>
      <c r="Z122" s="79" t="s">
        <v>26</v>
      </c>
      <c r="AA122" s="79" t="s">
        <v>26</v>
      </c>
      <c r="AB122" s="79" t="s">
        <v>26</v>
      </c>
      <c r="AC122" s="79" t="s">
        <v>26</v>
      </c>
      <c r="AD122" s="79" t="s">
        <v>26</v>
      </c>
      <c r="AE122" s="79" t="s">
        <v>26</v>
      </c>
      <c r="AF122" s="79" t="s">
        <v>26</v>
      </c>
      <c r="AG122" s="79" t="s">
        <v>26</v>
      </c>
      <c r="AH122" s="79" t="s">
        <v>26</v>
      </c>
      <c r="AI122" s="79" t="s">
        <v>26</v>
      </c>
      <c r="AJ122" s="79" t="s">
        <v>26</v>
      </c>
      <c r="AK122" s="79" t="s">
        <v>26</v>
      </c>
      <c r="AL122" s="79" t="s">
        <v>26</v>
      </c>
      <c r="AM122" s="97"/>
      <c r="AN122" s="97"/>
      <c r="AO122" s="97"/>
      <c r="AP122" s="97"/>
      <c r="AQ122" s="97"/>
      <c r="AR122" s="97"/>
      <c r="AS122" s="97"/>
      <c r="AT122" s="97"/>
    </row>
    <row r="123" spans="1:46">
      <c r="A123" s="35" t="s">
        <v>3699</v>
      </c>
      <c r="B123" s="36">
        <v>4.6212674842497297</v>
      </c>
      <c r="C123" s="66">
        <v>0.23600959107959901</v>
      </c>
      <c r="E123" s="66">
        <v>21.758478925182001</v>
      </c>
      <c r="F123" s="66">
        <v>0.99728352388461505</v>
      </c>
      <c r="G123" s="68">
        <v>0.68702178908532896</v>
      </c>
      <c r="H123" s="68">
        <v>3.6895382278052703E-2</v>
      </c>
      <c r="I123" s="66">
        <v>0.39824847362413202</v>
      </c>
      <c r="J123" s="99">
        <v>1703.1</v>
      </c>
      <c r="K123" s="99">
        <v>22.7</v>
      </c>
      <c r="L123" s="99">
        <v>289.64999999999998</v>
      </c>
      <c r="M123" s="99">
        <v>6.51</v>
      </c>
      <c r="N123" s="99">
        <v>4703.1000000000004</v>
      </c>
      <c r="O123" s="99">
        <v>38.6</v>
      </c>
      <c r="P123" s="36"/>
      <c r="Q123" s="99">
        <v>96.67</v>
      </c>
      <c r="R123" s="99">
        <v>2.2000000000000002</v>
      </c>
      <c r="T123" s="128">
        <f t="shared" si="4"/>
        <v>-487.98549974106675</v>
      </c>
      <c r="U123" s="128">
        <f t="shared" si="5"/>
        <v>-1523.718280683584</v>
      </c>
      <c r="W123" s="79" t="s">
        <v>26</v>
      </c>
      <c r="X123" s="79" t="s">
        <v>26</v>
      </c>
      <c r="Y123" s="79" t="s">
        <v>26</v>
      </c>
      <c r="Z123" s="79" t="s">
        <v>26</v>
      </c>
      <c r="AA123" s="79" t="s">
        <v>26</v>
      </c>
      <c r="AB123" s="79" t="s">
        <v>26</v>
      </c>
      <c r="AC123" s="79" t="s">
        <v>26</v>
      </c>
      <c r="AD123" s="79" t="s">
        <v>26</v>
      </c>
      <c r="AE123" s="79" t="s">
        <v>26</v>
      </c>
      <c r="AF123" s="79" t="s">
        <v>26</v>
      </c>
      <c r="AG123" s="79" t="s">
        <v>26</v>
      </c>
      <c r="AH123" s="79" t="s">
        <v>26</v>
      </c>
      <c r="AI123" s="79" t="s">
        <v>26</v>
      </c>
      <c r="AJ123" s="79" t="s">
        <v>26</v>
      </c>
      <c r="AK123" s="79" t="s">
        <v>26</v>
      </c>
      <c r="AL123" s="79" t="s">
        <v>26</v>
      </c>
    </row>
    <row r="124" spans="1:46">
      <c r="A124" s="35" t="s">
        <v>3700</v>
      </c>
      <c r="B124" s="36">
        <v>4.6304986886591504</v>
      </c>
      <c r="C124" s="66">
        <v>0.139732210796425</v>
      </c>
      <c r="E124" s="66">
        <v>18.630823587416302</v>
      </c>
      <c r="F124" s="66">
        <v>0.74700043238070701</v>
      </c>
      <c r="G124" s="68">
        <v>0.80224225280513894</v>
      </c>
      <c r="H124" s="68">
        <v>4.2752100255443001E-2</v>
      </c>
      <c r="I124" s="66">
        <v>0.40835436219827698</v>
      </c>
      <c r="J124" s="99">
        <v>1966.3</v>
      </c>
      <c r="K124" s="99">
        <v>22.6</v>
      </c>
      <c r="L124" s="99">
        <v>337.06</v>
      </c>
      <c r="M124" s="99">
        <v>6.61</v>
      </c>
      <c r="N124" s="99">
        <v>4925</v>
      </c>
      <c r="O124" s="99">
        <v>38</v>
      </c>
      <c r="P124" s="36"/>
      <c r="Q124" s="99">
        <v>71.459999999999994</v>
      </c>
      <c r="R124" s="99">
        <v>1.43</v>
      </c>
      <c r="T124" s="128">
        <f t="shared" si="4"/>
        <v>-483.36794635969858</v>
      </c>
      <c r="U124" s="128">
        <f t="shared" si="5"/>
        <v>-1361.1641844182043</v>
      </c>
      <c r="W124" s="79" t="s">
        <v>26</v>
      </c>
      <c r="X124" s="79" t="s">
        <v>26</v>
      </c>
      <c r="Y124" s="79" t="s">
        <v>26</v>
      </c>
      <c r="Z124" s="79" t="s">
        <v>26</v>
      </c>
      <c r="AA124" s="79" t="s">
        <v>26</v>
      </c>
      <c r="AB124" s="79" t="s">
        <v>26</v>
      </c>
      <c r="AC124" s="79" t="s">
        <v>26</v>
      </c>
      <c r="AD124" s="79" t="s">
        <v>26</v>
      </c>
      <c r="AE124" s="79" t="s">
        <v>26</v>
      </c>
      <c r="AF124" s="79" t="s">
        <v>26</v>
      </c>
      <c r="AG124" s="79" t="s">
        <v>26</v>
      </c>
      <c r="AH124" s="79" t="s">
        <v>26</v>
      </c>
      <c r="AI124" s="79" t="s">
        <v>26</v>
      </c>
      <c r="AJ124" s="79" t="s">
        <v>26</v>
      </c>
      <c r="AK124" s="79" t="s">
        <v>26</v>
      </c>
      <c r="AL124" s="79" t="s">
        <v>26</v>
      </c>
    </row>
    <row r="125" spans="1:46">
      <c r="A125" s="35" t="s">
        <v>3701</v>
      </c>
      <c r="B125" s="36">
        <v>4.7098226378290597</v>
      </c>
      <c r="C125" s="66">
        <v>0.299925094700221</v>
      </c>
      <c r="E125" s="66">
        <v>21.417332688235099</v>
      </c>
      <c r="F125" s="66">
        <v>1.0643626030846001</v>
      </c>
      <c r="G125" s="68">
        <v>0.77952009875487305</v>
      </c>
      <c r="H125" s="68">
        <v>5.4073960377599199E-2</v>
      </c>
      <c r="I125" s="66">
        <v>0.62961322735356495</v>
      </c>
      <c r="J125" s="99">
        <v>1821.9</v>
      </c>
      <c r="K125" s="99">
        <v>22.9</v>
      </c>
      <c r="L125" s="99">
        <v>294.14</v>
      </c>
      <c r="M125" s="99">
        <v>7.11</v>
      </c>
      <c r="N125" s="99">
        <v>4884.1000000000004</v>
      </c>
      <c r="O125" s="99">
        <v>49.5</v>
      </c>
      <c r="P125" s="36"/>
      <c r="Q125" s="99">
        <v>69.290000000000006</v>
      </c>
      <c r="R125" s="99">
        <v>1.71</v>
      </c>
      <c r="T125" s="128">
        <f t="shared" ref="T125:T160" si="6">(L125-J125)/L125*100</f>
        <v>-519.39892568164828</v>
      </c>
      <c r="U125" s="128">
        <f t="shared" ref="U125:U160" si="7">(L125-N125)/L125*100</f>
        <v>-1560.4678044468621</v>
      </c>
      <c r="W125" s="79" t="s">
        <v>26</v>
      </c>
      <c r="X125" s="79" t="s">
        <v>26</v>
      </c>
      <c r="Y125" s="79" t="s">
        <v>26</v>
      </c>
      <c r="Z125" s="79" t="s">
        <v>26</v>
      </c>
      <c r="AA125" s="79" t="s">
        <v>26</v>
      </c>
      <c r="AB125" s="79" t="s">
        <v>26</v>
      </c>
      <c r="AC125" s="79" t="s">
        <v>26</v>
      </c>
      <c r="AD125" s="79" t="s">
        <v>26</v>
      </c>
      <c r="AE125" s="79" t="s">
        <v>26</v>
      </c>
      <c r="AF125" s="79" t="s">
        <v>26</v>
      </c>
      <c r="AG125" s="79" t="s">
        <v>26</v>
      </c>
      <c r="AH125" s="79" t="s">
        <v>26</v>
      </c>
      <c r="AI125" s="79" t="s">
        <v>26</v>
      </c>
      <c r="AJ125" s="79" t="s">
        <v>26</v>
      </c>
      <c r="AK125" s="79" t="s">
        <v>26</v>
      </c>
      <c r="AL125" s="79" t="s">
        <v>26</v>
      </c>
      <c r="AM125" s="97"/>
      <c r="AN125" s="97"/>
      <c r="AO125" s="97"/>
      <c r="AP125" s="97"/>
      <c r="AQ125" s="97"/>
      <c r="AR125" s="97"/>
      <c r="AS125" s="97"/>
      <c r="AT125" s="97"/>
    </row>
    <row r="126" spans="1:46">
      <c r="A126" s="35" t="s">
        <v>3702</v>
      </c>
      <c r="B126" s="36">
        <v>4.8039424313169397</v>
      </c>
      <c r="C126" s="66">
        <v>0.20928216735968899</v>
      </c>
      <c r="E126" s="66">
        <v>7.9591091377013701</v>
      </c>
      <c r="F126" s="66">
        <v>0.27743065848974102</v>
      </c>
      <c r="G126" s="68">
        <v>0.96234947766745804</v>
      </c>
      <c r="H126" s="68">
        <v>3.2670353417423498E-2</v>
      </c>
      <c r="I126" s="66">
        <v>0.47848877954892</v>
      </c>
      <c r="J126" s="99">
        <v>2915.5</v>
      </c>
      <c r="K126" s="99">
        <v>16.899999999999999</v>
      </c>
      <c r="L126" s="99">
        <v>762.9</v>
      </c>
      <c r="M126" s="99">
        <v>12.7</v>
      </c>
      <c r="N126" s="99">
        <v>5182.7</v>
      </c>
      <c r="O126" s="99">
        <v>23.9</v>
      </c>
      <c r="P126" s="36"/>
      <c r="Q126" s="99">
        <v>31.95</v>
      </c>
      <c r="R126" s="99">
        <v>0.56000000000000005</v>
      </c>
      <c r="T126" s="128">
        <f t="shared" si="6"/>
        <v>-282.16017826713852</v>
      </c>
      <c r="U126" s="128">
        <f t="shared" si="7"/>
        <v>-579.34198453270426</v>
      </c>
      <c r="W126" s="79" t="s">
        <v>26</v>
      </c>
      <c r="X126" s="79" t="s">
        <v>26</v>
      </c>
      <c r="Y126" s="79" t="s">
        <v>26</v>
      </c>
      <c r="Z126" s="79" t="s">
        <v>26</v>
      </c>
      <c r="AA126" s="79" t="s">
        <v>26</v>
      </c>
      <c r="AB126" s="79" t="s">
        <v>26</v>
      </c>
      <c r="AC126" s="79" t="s">
        <v>26</v>
      </c>
      <c r="AD126" s="79" t="s">
        <v>26</v>
      </c>
      <c r="AE126" s="79" t="s">
        <v>26</v>
      </c>
      <c r="AF126" s="79" t="s">
        <v>26</v>
      </c>
      <c r="AG126" s="79" t="s">
        <v>26</v>
      </c>
      <c r="AH126" s="79" t="s">
        <v>26</v>
      </c>
      <c r="AI126" s="79" t="s">
        <v>26</v>
      </c>
      <c r="AJ126" s="79" t="s">
        <v>26</v>
      </c>
      <c r="AK126" s="79" t="s">
        <v>26</v>
      </c>
      <c r="AL126" s="79" t="s">
        <v>26</v>
      </c>
    </row>
    <row r="127" spans="1:46">
      <c r="A127" s="35" t="s">
        <v>3703</v>
      </c>
      <c r="B127" s="36">
        <v>4.9450262576028798</v>
      </c>
      <c r="C127" s="66">
        <v>0.13143728263117799</v>
      </c>
      <c r="E127" s="66">
        <v>9.7747786250306401</v>
      </c>
      <c r="F127" s="66">
        <v>0.73335047240860096</v>
      </c>
      <c r="G127" s="68">
        <v>0.93969721938489503</v>
      </c>
      <c r="H127" s="68">
        <v>5.2261522221171398E-2</v>
      </c>
      <c r="I127" s="66">
        <v>0.31373595469445797</v>
      </c>
      <c r="J127" s="99">
        <v>2698</v>
      </c>
      <c r="K127" s="99">
        <v>36.9</v>
      </c>
      <c r="L127" s="99">
        <v>628.20000000000005</v>
      </c>
      <c r="M127" s="99">
        <v>22.4</v>
      </c>
      <c r="N127" s="99">
        <v>5149.2</v>
      </c>
      <c r="O127" s="99">
        <v>39.200000000000003</v>
      </c>
      <c r="P127" s="36"/>
      <c r="Q127" s="99">
        <v>41.61</v>
      </c>
      <c r="R127" s="99">
        <v>1.55</v>
      </c>
      <c r="T127" s="128">
        <f t="shared" si="6"/>
        <v>-329.4810569882203</v>
      </c>
      <c r="U127" s="128">
        <f t="shared" si="7"/>
        <v>-719.6752626552053</v>
      </c>
      <c r="W127" s="79" t="s">
        <v>26</v>
      </c>
      <c r="X127" s="79" t="s">
        <v>26</v>
      </c>
      <c r="Y127" s="79" t="s">
        <v>26</v>
      </c>
      <c r="Z127" s="79" t="s">
        <v>26</v>
      </c>
      <c r="AA127" s="79" t="s">
        <v>26</v>
      </c>
      <c r="AB127" s="79" t="s">
        <v>26</v>
      </c>
      <c r="AC127" s="79" t="s">
        <v>26</v>
      </c>
      <c r="AD127" s="79" t="s">
        <v>26</v>
      </c>
      <c r="AE127" s="79" t="s">
        <v>26</v>
      </c>
      <c r="AF127" s="79" t="s">
        <v>26</v>
      </c>
      <c r="AG127" s="79" t="s">
        <v>26</v>
      </c>
      <c r="AH127" s="79" t="s">
        <v>26</v>
      </c>
      <c r="AI127" s="79" t="s">
        <v>26</v>
      </c>
      <c r="AJ127" s="79" t="s">
        <v>26</v>
      </c>
      <c r="AK127" s="79" t="s">
        <v>26</v>
      </c>
      <c r="AL127" s="79" t="s">
        <v>26</v>
      </c>
    </row>
    <row r="128" spans="1:46">
      <c r="A128" s="35" t="s">
        <v>3704</v>
      </c>
      <c r="B128" s="36">
        <v>4.9460783590991904</v>
      </c>
      <c r="C128" s="66">
        <v>0.289099400616396</v>
      </c>
      <c r="E128" s="66">
        <v>15.676142221177599</v>
      </c>
      <c r="F128" s="66">
        <v>0.83107116195832897</v>
      </c>
      <c r="G128" s="68">
        <v>0.87695450003865605</v>
      </c>
      <c r="H128" s="68">
        <v>5.2894714576585102E-2</v>
      </c>
      <c r="I128" s="66">
        <v>0.42708715987905599</v>
      </c>
      <c r="J128" s="99">
        <v>2197.6</v>
      </c>
      <c r="K128" s="99">
        <v>27.3</v>
      </c>
      <c r="L128" s="99">
        <v>398.5</v>
      </c>
      <c r="M128" s="99">
        <v>10.199999999999999</v>
      </c>
      <c r="N128" s="99">
        <v>5051.6000000000004</v>
      </c>
      <c r="O128" s="99">
        <v>42.7</v>
      </c>
      <c r="P128" s="36"/>
      <c r="Q128" s="99">
        <v>52.85</v>
      </c>
      <c r="R128" s="99">
        <v>1.39</v>
      </c>
      <c r="T128" s="128">
        <f t="shared" si="6"/>
        <v>-451.46800501882058</v>
      </c>
      <c r="U128" s="128">
        <f t="shared" si="7"/>
        <v>-1167.6537013801758</v>
      </c>
      <c r="W128" s="79" t="s">
        <v>26</v>
      </c>
      <c r="X128" s="79" t="s">
        <v>26</v>
      </c>
      <c r="Y128" s="79" t="s">
        <v>26</v>
      </c>
      <c r="Z128" s="79" t="s">
        <v>26</v>
      </c>
      <c r="AA128" s="79" t="s">
        <v>26</v>
      </c>
      <c r="AB128" s="79" t="s">
        <v>26</v>
      </c>
      <c r="AC128" s="79" t="s">
        <v>26</v>
      </c>
      <c r="AD128" s="79" t="s">
        <v>26</v>
      </c>
      <c r="AE128" s="79" t="s">
        <v>26</v>
      </c>
      <c r="AF128" s="79" t="s">
        <v>26</v>
      </c>
      <c r="AG128" s="79" t="s">
        <v>26</v>
      </c>
      <c r="AH128" s="79" t="s">
        <v>26</v>
      </c>
      <c r="AI128" s="79" t="s">
        <v>26</v>
      </c>
      <c r="AJ128" s="79" t="s">
        <v>26</v>
      </c>
      <c r="AK128" s="79" t="s">
        <v>26</v>
      </c>
      <c r="AL128" s="79" t="s">
        <v>26</v>
      </c>
    </row>
    <row r="129" spans="1:46">
      <c r="A129" s="35" t="s">
        <v>3705</v>
      </c>
      <c r="B129" s="36">
        <v>5.0096010321072697</v>
      </c>
      <c r="C129" s="66">
        <v>0.13669673319925099</v>
      </c>
      <c r="E129" s="66">
        <v>17.0586707712506</v>
      </c>
      <c r="F129" s="66">
        <v>0.99339700319039304</v>
      </c>
      <c r="G129" s="68">
        <v>0.82505085970305503</v>
      </c>
      <c r="H129" s="68">
        <v>6.0087926576146297E-2</v>
      </c>
      <c r="I129" s="66">
        <v>0.49594756391842199</v>
      </c>
      <c r="J129" s="99">
        <v>2068.1</v>
      </c>
      <c r="K129" s="99">
        <v>29.4</v>
      </c>
      <c r="L129" s="99">
        <v>367.2</v>
      </c>
      <c r="M129" s="99">
        <v>10.4</v>
      </c>
      <c r="N129" s="99">
        <v>4965.1000000000004</v>
      </c>
      <c r="O129" s="99">
        <v>51.8</v>
      </c>
      <c r="P129" s="36"/>
      <c r="Q129" s="99">
        <v>69.010000000000005</v>
      </c>
      <c r="R129" s="99">
        <v>1.99</v>
      </c>
      <c r="T129" s="128">
        <f t="shared" si="6"/>
        <v>-463.20806100217862</v>
      </c>
      <c r="U129" s="128">
        <f t="shared" si="7"/>
        <v>-1252.1514161220045</v>
      </c>
      <c r="W129" s="79" t="s">
        <v>26</v>
      </c>
      <c r="X129" s="79" t="s">
        <v>26</v>
      </c>
      <c r="Y129" s="79" t="s">
        <v>26</v>
      </c>
      <c r="Z129" s="79" t="s">
        <v>26</v>
      </c>
      <c r="AA129" s="79" t="s">
        <v>26</v>
      </c>
      <c r="AB129" s="79" t="s">
        <v>26</v>
      </c>
      <c r="AC129" s="79" t="s">
        <v>26</v>
      </c>
      <c r="AD129" s="79" t="s">
        <v>26</v>
      </c>
      <c r="AE129" s="79" t="s">
        <v>26</v>
      </c>
      <c r="AF129" s="79" t="s">
        <v>26</v>
      </c>
      <c r="AG129" s="79" t="s">
        <v>26</v>
      </c>
      <c r="AH129" s="79" t="s">
        <v>26</v>
      </c>
      <c r="AI129" s="79" t="s">
        <v>26</v>
      </c>
      <c r="AJ129" s="79" t="s">
        <v>26</v>
      </c>
      <c r="AK129" s="79" t="s">
        <v>26</v>
      </c>
      <c r="AL129" s="79" t="s">
        <v>26</v>
      </c>
    </row>
    <row r="130" spans="1:46">
      <c r="A130" s="35" t="s">
        <v>3706</v>
      </c>
      <c r="B130" s="36">
        <v>5.0722864229938196</v>
      </c>
      <c r="C130" s="66">
        <v>0.18904367405816599</v>
      </c>
      <c r="E130" s="66">
        <v>13.3727060432185</v>
      </c>
      <c r="F130" s="66">
        <v>0.73483652217864504</v>
      </c>
      <c r="G130" s="68">
        <v>0.87876328837807305</v>
      </c>
      <c r="H130" s="68">
        <v>5.5258999916509101E-2</v>
      </c>
      <c r="I130" s="66">
        <v>0.24049381677117601</v>
      </c>
      <c r="J130" s="99">
        <v>2343.9</v>
      </c>
      <c r="K130" s="99">
        <v>33.299999999999997</v>
      </c>
      <c r="L130" s="99">
        <v>465</v>
      </c>
      <c r="M130" s="99">
        <v>12.2</v>
      </c>
      <c r="N130" s="99">
        <v>5054.5</v>
      </c>
      <c r="O130" s="99">
        <v>44.6</v>
      </c>
      <c r="P130" s="36"/>
      <c r="Q130" s="99">
        <v>61.05</v>
      </c>
      <c r="R130" s="99">
        <v>1.66</v>
      </c>
      <c r="T130" s="128">
        <f t="shared" si="6"/>
        <v>-404.06451612903231</v>
      </c>
      <c r="U130" s="128">
        <f t="shared" si="7"/>
        <v>-986.98924731182785</v>
      </c>
      <c r="W130" s="79" t="s">
        <v>26</v>
      </c>
      <c r="X130" s="79" t="s">
        <v>26</v>
      </c>
      <c r="Y130" s="79" t="s">
        <v>26</v>
      </c>
      <c r="Z130" s="79" t="s">
        <v>26</v>
      </c>
      <c r="AA130" s="79" t="s">
        <v>26</v>
      </c>
      <c r="AB130" s="79" t="s">
        <v>26</v>
      </c>
      <c r="AC130" s="79" t="s">
        <v>26</v>
      </c>
      <c r="AD130" s="79" t="s">
        <v>26</v>
      </c>
      <c r="AE130" s="79" t="s">
        <v>26</v>
      </c>
      <c r="AF130" s="79" t="s">
        <v>26</v>
      </c>
      <c r="AG130" s="79" t="s">
        <v>26</v>
      </c>
      <c r="AH130" s="79" t="s">
        <v>26</v>
      </c>
      <c r="AI130" s="79" t="s">
        <v>26</v>
      </c>
      <c r="AJ130" s="79" t="s">
        <v>26</v>
      </c>
      <c r="AK130" s="79" t="s">
        <v>26</v>
      </c>
      <c r="AL130" s="79" t="s">
        <v>26</v>
      </c>
    </row>
    <row r="131" spans="1:46">
      <c r="A131" s="35" t="s">
        <v>3707</v>
      </c>
      <c r="B131" s="36">
        <v>5.0943011894155799</v>
      </c>
      <c r="C131" s="66">
        <v>0.100702269158213</v>
      </c>
      <c r="E131" s="66">
        <v>11.235623655835401</v>
      </c>
      <c r="F131" s="66">
        <v>0.72198611315653205</v>
      </c>
      <c r="G131" s="68">
        <v>0.82795685285216203</v>
      </c>
      <c r="H131" s="68">
        <v>4.0729449120483499E-2</v>
      </c>
      <c r="I131" s="66">
        <v>2.5653508311836899E-2</v>
      </c>
      <c r="J131" s="99">
        <v>2448.8000000000002</v>
      </c>
      <c r="K131" s="99">
        <v>36.799999999999997</v>
      </c>
      <c r="L131" s="99">
        <v>549.4</v>
      </c>
      <c r="M131" s="99">
        <v>16.899999999999999</v>
      </c>
      <c r="N131" s="99">
        <v>4970</v>
      </c>
      <c r="O131" s="99">
        <v>34.9</v>
      </c>
      <c r="P131" s="36"/>
      <c r="Q131" s="99">
        <v>102.81</v>
      </c>
      <c r="R131" s="99">
        <v>3.27</v>
      </c>
      <c r="T131" s="128">
        <f t="shared" si="6"/>
        <v>-345.72260647979618</v>
      </c>
      <c r="U131" s="128">
        <f t="shared" si="7"/>
        <v>-804.62322533673114</v>
      </c>
      <c r="W131" s="79" t="s">
        <v>26</v>
      </c>
      <c r="X131" s="79" t="s">
        <v>26</v>
      </c>
      <c r="Y131" s="79" t="s">
        <v>26</v>
      </c>
      <c r="Z131" s="79" t="s">
        <v>26</v>
      </c>
      <c r="AA131" s="79" t="s">
        <v>26</v>
      </c>
      <c r="AB131" s="79" t="s">
        <v>26</v>
      </c>
      <c r="AC131" s="79" t="s">
        <v>26</v>
      </c>
      <c r="AD131" s="79" t="s">
        <v>26</v>
      </c>
      <c r="AE131" s="79" t="s">
        <v>26</v>
      </c>
      <c r="AF131" s="79" t="s">
        <v>26</v>
      </c>
      <c r="AG131" s="79" t="s">
        <v>26</v>
      </c>
      <c r="AH131" s="79" t="s">
        <v>26</v>
      </c>
      <c r="AI131" s="79" t="s">
        <v>26</v>
      </c>
      <c r="AJ131" s="79" t="s">
        <v>26</v>
      </c>
      <c r="AK131" s="79" t="s">
        <v>26</v>
      </c>
      <c r="AL131" s="79" t="s">
        <v>26</v>
      </c>
    </row>
    <row r="132" spans="1:46">
      <c r="A132" s="35" t="s">
        <v>3708</v>
      </c>
      <c r="B132" s="36">
        <v>5.2087835412475503</v>
      </c>
      <c r="C132" s="66">
        <v>0.268325343081872</v>
      </c>
      <c r="E132" s="66">
        <v>8.5796192554371693</v>
      </c>
      <c r="F132" s="66">
        <v>0.46779312103236198</v>
      </c>
      <c r="G132" s="68">
        <v>0.91758284799295797</v>
      </c>
      <c r="H132" s="68">
        <v>4.5383493967000199E-2</v>
      </c>
      <c r="I132" s="66">
        <v>0.27495681280434803</v>
      </c>
      <c r="J132" s="99">
        <v>2798.5</v>
      </c>
      <c r="K132" s="99">
        <v>30</v>
      </c>
      <c r="L132" s="99">
        <v>710.7</v>
      </c>
      <c r="M132" s="99">
        <v>18.399999999999999</v>
      </c>
      <c r="N132" s="99">
        <v>5115.6000000000004</v>
      </c>
      <c r="O132" s="99">
        <v>34.9</v>
      </c>
      <c r="P132" s="36"/>
      <c r="Q132" s="99">
        <v>64.66</v>
      </c>
      <c r="R132" s="99">
        <v>1.76</v>
      </c>
      <c r="T132" s="128">
        <f t="shared" si="6"/>
        <v>-293.76670887857045</v>
      </c>
      <c r="U132" s="128">
        <f t="shared" si="7"/>
        <v>-619.79738286196709</v>
      </c>
      <c r="W132" s="79" t="s">
        <v>26</v>
      </c>
      <c r="X132" s="79" t="s">
        <v>26</v>
      </c>
      <c r="Y132" s="79" t="s">
        <v>26</v>
      </c>
      <c r="Z132" s="79" t="s">
        <v>26</v>
      </c>
      <c r="AA132" s="79" t="s">
        <v>26</v>
      </c>
      <c r="AB132" s="79" t="s">
        <v>26</v>
      </c>
      <c r="AC132" s="79" t="s">
        <v>26</v>
      </c>
      <c r="AD132" s="79" t="s">
        <v>26</v>
      </c>
      <c r="AE132" s="79" t="s">
        <v>26</v>
      </c>
      <c r="AF132" s="79" t="s">
        <v>26</v>
      </c>
      <c r="AG132" s="79" t="s">
        <v>26</v>
      </c>
      <c r="AH132" s="79" t="s">
        <v>26</v>
      </c>
      <c r="AI132" s="79" t="s">
        <v>26</v>
      </c>
      <c r="AJ132" s="79" t="s">
        <v>26</v>
      </c>
      <c r="AK132" s="79" t="s">
        <v>26</v>
      </c>
      <c r="AL132" s="79" t="s">
        <v>26</v>
      </c>
    </row>
    <row r="133" spans="1:46">
      <c r="A133" s="35" t="s">
        <v>3709</v>
      </c>
      <c r="B133" s="36">
        <v>5.2344368420646799</v>
      </c>
      <c r="C133" s="66">
        <v>0.296519342968109</v>
      </c>
      <c r="E133" s="66">
        <v>10.3766661110893</v>
      </c>
      <c r="F133" s="66">
        <v>0.44658373339485702</v>
      </c>
      <c r="G133" s="68">
        <v>0.94691979554693395</v>
      </c>
      <c r="H133" s="68">
        <v>5.0632706484707003E-2</v>
      </c>
      <c r="I133" s="66">
        <v>0.37225193590709499</v>
      </c>
      <c r="J133" s="99">
        <v>2648.1</v>
      </c>
      <c r="K133" s="99">
        <v>25.8</v>
      </c>
      <c r="L133" s="99">
        <v>592.9</v>
      </c>
      <c r="M133" s="99">
        <v>12.3</v>
      </c>
      <c r="N133" s="99">
        <v>5159.8999999999996</v>
      </c>
      <c r="O133" s="99">
        <v>37.700000000000003</v>
      </c>
      <c r="P133" s="36"/>
      <c r="Q133" s="99">
        <v>34.5</v>
      </c>
      <c r="R133" s="99">
        <v>0.75</v>
      </c>
      <c r="T133" s="128">
        <f t="shared" si="6"/>
        <v>-346.63518299881935</v>
      </c>
      <c r="U133" s="128">
        <f t="shared" si="7"/>
        <v>-770.28166638556252</v>
      </c>
      <c r="W133" s="79" t="s">
        <v>26</v>
      </c>
      <c r="X133" s="79" t="s">
        <v>26</v>
      </c>
      <c r="Y133" s="79" t="s">
        <v>26</v>
      </c>
      <c r="Z133" s="79" t="s">
        <v>26</v>
      </c>
      <c r="AA133" s="79" t="s">
        <v>26</v>
      </c>
      <c r="AB133" s="79" t="s">
        <v>26</v>
      </c>
      <c r="AC133" s="79" t="s">
        <v>26</v>
      </c>
      <c r="AD133" s="79" t="s">
        <v>26</v>
      </c>
      <c r="AE133" s="79" t="s">
        <v>26</v>
      </c>
      <c r="AF133" s="79" t="s">
        <v>26</v>
      </c>
      <c r="AG133" s="79" t="s">
        <v>26</v>
      </c>
      <c r="AH133" s="79" t="s">
        <v>26</v>
      </c>
      <c r="AI133" s="79" t="s">
        <v>26</v>
      </c>
      <c r="AJ133" s="79" t="s">
        <v>26</v>
      </c>
      <c r="AK133" s="79" t="s">
        <v>26</v>
      </c>
      <c r="AL133" s="79" t="s">
        <v>26</v>
      </c>
    </row>
    <row r="134" spans="1:46">
      <c r="A134" s="35" t="s">
        <v>3710</v>
      </c>
      <c r="B134" s="36">
        <v>5.3038001567227404</v>
      </c>
      <c r="C134" s="66">
        <v>0.19839414998305299</v>
      </c>
      <c r="E134" s="66">
        <v>11.6376965680435</v>
      </c>
      <c r="F134" s="66">
        <v>1.4680001292623901</v>
      </c>
      <c r="G134" s="68">
        <v>0.86468114485306702</v>
      </c>
      <c r="H134" s="68">
        <v>4.4250121198660099E-2</v>
      </c>
      <c r="I134" s="66">
        <v>-0.26122317291696401</v>
      </c>
      <c r="J134" s="99">
        <v>2456.5</v>
      </c>
      <c r="K134" s="99">
        <v>68.5</v>
      </c>
      <c r="L134" s="99">
        <v>531.29999999999995</v>
      </c>
      <c r="M134" s="99">
        <v>32.200000000000003</v>
      </c>
      <c r="N134" s="99">
        <v>5031.6000000000004</v>
      </c>
      <c r="O134" s="99">
        <v>36.299999999999997</v>
      </c>
      <c r="P134" s="36"/>
      <c r="Q134" s="99">
        <v>78.2</v>
      </c>
      <c r="R134" s="99">
        <v>4.91</v>
      </c>
      <c r="T134" s="128">
        <f t="shared" si="6"/>
        <v>-362.35648409561458</v>
      </c>
      <c r="U134" s="128">
        <f t="shared" si="7"/>
        <v>-847.03557312252974</v>
      </c>
      <c r="W134" s="79" t="s">
        <v>26</v>
      </c>
      <c r="X134" s="79" t="s">
        <v>26</v>
      </c>
      <c r="Y134" s="79" t="s">
        <v>26</v>
      </c>
      <c r="Z134" s="79" t="s">
        <v>26</v>
      </c>
      <c r="AA134" s="79" t="s">
        <v>26</v>
      </c>
      <c r="AB134" s="79" t="s">
        <v>26</v>
      </c>
      <c r="AC134" s="79" t="s">
        <v>26</v>
      </c>
      <c r="AD134" s="79" t="s">
        <v>26</v>
      </c>
      <c r="AE134" s="79" t="s">
        <v>26</v>
      </c>
      <c r="AF134" s="79" t="s">
        <v>26</v>
      </c>
      <c r="AG134" s="79" t="s">
        <v>26</v>
      </c>
      <c r="AH134" s="79" t="s">
        <v>26</v>
      </c>
      <c r="AI134" s="79" t="s">
        <v>26</v>
      </c>
      <c r="AJ134" s="79" t="s">
        <v>26</v>
      </c>
      <c r="AK134" s="79" t="s">
        <v>26</v>
      </c>
      <c r="AL134" s="79" t="s">
        <v>26</v>
      </c>
    </row>
    <row r="135" spans="1:46">
      <c r="A135" s="35" t="s">
        <v>3711</v>
      </c>
      <c r="B135" s="36">
        <v>5.3602366567027397</v>
      </c>
      <c r="C135" s="66">
        <v>0.38102674480661702</v>
      </c>
      <c r="E135" s="66">
        <v>13.342682958316701</v>
      </c>
      <c r="F135" s="66">
        <v>1.0029092627392899</v>
      </c>
      <c r="G135" s="68">
        <v>0.90595070178790205</v>
      </c>
      <c r="H135" s="68">
        <v>4.4338365721849203E-2</v>
      </c>
      <c r="I135" s="66">
        <v>-1.83859072980928E-2</v>
      </c>
      <c r="J135" s="99">
        <v>2373.9</v>
      </c>
      <c r="K135" s="99">
        <v>41.4</v>
      </c>
      <c r="L135" s="99">
        <v>466</v>
      </c>
      <c r="M135" s="99">
        <v>16.8</v>
      </c>
      <c r="N135" s="99">
        <v>5097.6000000000004</v>
      </c>
      <c r="O135" s="99">
        <v>34.6</v>
      </c>
      <c r="P135" s="36"/>
      <c r="Q135" s="99">
        <v>47.49</v>
      </c>
      <c r="R135" s="99">
        <v>1.77</v>
      </c>
      <c r="T135" s="128">
        <f t="shared" si="6"/>
        <v>-409.42060085836908</v>
      </c>
      <c r="U135" s="128">
        <f t="shared" si="7"/>
        <v>-993.90557939914163</v>
      </c>
      <c r="W135" s="79" t="s">
        <v>26</v>
      </c>
      <c r="X135" s="79" t="s">
        <v>26</v>
      </c>
      <c r="Y135" s="79" t="s">
        <v>26</v>
      </c>
      <c r="Z135" s="79" t="s">
        <v>26</v>
      </c>
      <c r="AA135" s="79" t="s">
        <v>26</v>
      </c>
      <c r="AB135" s="79" t="s">
        <v>26</v>
      </c>
      <c r="AC135" s="79" t="s">
        <v>26</v>
      </c>
      <c r="AD135" s="79" t="s">
        <v>26</v>
      </c>
      <c r="AE135" s="79" t="s">
        <v>26</v>
      </c>
      <c r="AF135" s="79" t="s">
        <v>26</v>
      </c>
      <c r="AG135" s="79" t="s">
        <v>26</v>
      </c>
      <c r="AH135" s="79" t="s">
        <v>26</v>
      </c>
      <c r="AI135" s="79" t="s">
        <v>26</v>
      </c>
      <c r="AJ135" s="79" t="s">
        <v>26</v>
      </c>
      <c r="AK135" s="79" t="s">
        <v>26</v>
      </c>
      <c r="AL135" s="79" t="s">
        <v>26</v>
      </c>
    </row>
    <row r="136" spans="1:46">
      <c r="A136" s="35" t="s">
        <v>3712</v>
      </c>
      <c r="B136" s="36">
        <v>5.3988534800391896</v>
      </c>
      <c r="C136" s="66">
        <v>0.32423924422065298</v>
      </c>
      <c r="E136" s="66">
        <v>17.8680715225819</v>
      </c>
      <c r="F136" s="66">
        <v>0.800309254900477</v>
      </c>
      <c r="G136" s="68">
        <v>0.79443593327028605</v>
      </c>
      <c r="H136" s="68">
        <v>4.7912405349171697E-2</v>
      </c>
      <c r="I136" s="66">
        <v>0.26811339795601402</v>
      </c>
      <c r="J136" s="99">
        <v>1994</v>
      </c>
      <c r="K136" s="99">
        <v>28.2</v>
      </c>
      <c r="L136" s="99">
        <v>351.01</v>
      </c>
      <c r="M136" s="99">
        <v>7.65</v>
      </c>
      <c r="N136" s="99">
        <v>4911.1000000000004</v>
      </c>
      <c r="O136" s="99">
        <v>43</v>
      </c>
      <c r="P136" s="36"/>
      <c r="Q136" s="99">
        <v>77.41</v>
      </c>
      <c r="R136" s="99">
        <v>1.72</v>
      </c>
      <c r="T136" s="128">
        <f t="shared" si="6"/>
        <v>-468.07498361870034</v>
      </c>
      <c r="U136" s="128">
        <f t="shared" si="7"/>
        <v>-1299.1339278083246</v>
      </c>
      <c r="W136" s="79" t="s">
        <v>26</v>
      </c>
      <c r="X136" s="79" t="s">
        <v>26</v>
      </c>
      <c r="Y136" s="79" t="s">
        <v>26</v>
      </c>
      <c r="Z136" s="79" t="s">
        <v>26</v>
      </c>
      <c r="AA136" s="79" t="s">
        <v>26</v>
      </c>
      <c r="AB136" s="79" t="s">
        <v>26</v>
      </c>
      <c r="AC136" s="79" t="s">
        <v>26</v>
      </c>
      <c r="AD136" s="79" t="s">
        <v>26</v>
      </c>
      <c r="AE136" s="79" t="s">
        <v>26</v>
      </c>
      <c r="AF136" s="79" t="s">
        <v>26</v>
      </c>
      <c r="AG136" s="79" t="s">
        <v>26</v>
      </c>
      <c r="AH136" s="79" t="s">
        <v>26</v>
      </c>
      <c r="AI136" s="79" t="s">
        <v>26</v>
      </c>
      <c r="AJ136" s="79" t="s">
        <v>26</v>
      </c>
      <c r="AK136" s="79" t="s">
        <v>26</v>
      </c>
      <c r="AL136" s="79" t="s">
        <v>26</v>
      </c>
    </row>
    <row r="137" spans="1:46">
      <c r="A137" s="35" t="s">
        <v>3713</v>
      </c>
      <c r="B137" s="36">
        <v>5.4080028558197597</v>
      </c>
      <c r="C137" s="66">
        <v>0.22349560487858999</v>
      </c>
      <c r="E137" s="66">
        <v>15.012077939941699</v>
      </c>
      <c r="F137" s="66">
        <v>0.717800926111545</v>
      </c>
      <c r="G137" s="68">
        <v>0.82242020747106503</v>
      </c>
      <c r="H137" s="68">
        <v>4.2552581154909501E-2</v>
      </c>
      <c r="I137" s="66">
        <v>0.371122790014144</v>
      </c>
      <c r="J137" s="99">
        <v>2179.1</v>
      </c>
      <c r="K137" s="99">
        <v>25.1</v>
      </c>
      <c r="L137" s="99">
        <v>415.77</v>
      </c>
      <c r="M137" s="99">
        <v>9.66</v>
      </c>
      <c r="N137" s="99">
        <v>4960.3999999999996</v>
      </c>
      <c r="O137" s="99">
        <v>36.799999999999997</v>
      </c>
      <c r="P137" s="36"/>
      <c r="Q137" s="99">
        <v>79.599999999999994</v>
      </c>
      <c r="R137" s="99">
        <v>1.9</v>
      </c>
      <c r="T137" s="128">
        <f t="shared" si="6"/>
        <v>-424.11188878466464</v>
      </c>
      <c r="U137" s="128">
        <f t="shared" si="7"/>
        <v>-1093.0634725930202</v>
      </c>
      <c r="W137" s="79" t="s">
        <v>26</v>
      </c>
      <c r="X137" s="79" t="s">
        <v>26</v>
      </c>
      <c r="Y137" s="79" t="s">
        <v>26</v>
      </c>
      <c r="Z137" s="79" t="s">
        <v>26</v>
      </c>
      <c r="AA137" s="79" t="s">
        <v>26</v>
      </c>
      <c r="AB137" s="79" t="s">
        <v>26</v>
      </c>
      <c r="AC137" s="79" t="s">
        <v>26</v>
      </c>
      <c r="AD137" s="79" t="s">
        <v>26</v>
      </c>
      <c r="AE137" s="79" t="s">
        <v>26</v>
      </c>
      <c r="AF137" s="79" t="s">
        <v>26</v>
      </c>
      <c r="AG137" s="79" t="s">
        <v>26</v>
      </c>
      <c r="AH137" s="79" t="s">
        <v>26</v>
      </c>
      <c r="AI137" s="79" t="s">
        <v>26</v>
      </c>
      <c r="AJ137" s="79" t="s">
        <v>26</v>
      </c>
      <c r="AK137" s="79" t="s">
        <v>26</v>
      </c>
      <c r="AL137" s="79" t="s">
        <v>26</v>
      </c>
    </row>
    <row r="138" spans="1:46">
      <c r="A138" s="35" t="s">
        <v>3714</v>
      </c>
      <c r="B138" s="36">
        <v>5.8132417492644102</v>
      </c>
      <c r="C138" s="66">
        <v>0.21323024152613901</v>
      </c>
      <c r="E138" s="66">
        <v>18.3560014141338</v>
      </c>
      <c r="F138" s="66">
        <v>0.84867346119642395</v>
      </c>
      <c r="G138" s="68">
        <v>0.77961585847216897</v>
      </c>
      <c r="H138" s="68">
        <v>4.12145370001962E-2</v>
      </c>
      <c r="I138" s="66">
        <v>0.48910823160542399</v>
      </c>
      <c r="J138" s="99">
        <v>1954.1</v>
      </c>
      <c r="K138" s="99">
        <v>21.8</v>
      </c>
      <c r="L138" s="99">
        <v>341.88</v>
      </c>
      <c r="M138" s="99">
        <v>7.71</v>
      </c>
      <c r="N138" s="99">
        <v>4884.3</v>
      </c>
      <c r="O138" s="99">
        <v>37.700000000000003</v>
      </c>
      <c r="P138" s="36"/>
      <c r="Q138" s="99">
        <v>80.75</v>
      </c>
      <c r="R138" s="99">
        <v>1.86</v>
      </c>
      <c r="T138" s="128">
        <f t="shared" si="6"/>
        <v>-471.57482157482156</v>
      </c>
      <c r="U138" s="128">
        <f t="shared" si="7"/>
        <v>-1328.6591786591787</v>
      </c>
      <c r="W138" s="79" t="s">
        <v>26</v>
      </c>
      <c r="X138" s="79" t="s">
        <v>26</v>
      </c>
      <c r="Y138" s="79" t="s">
        <v>26</v>
      </c>
      <c r="Z138" s="79" t="s">
        <v>26</v>
      </c>
      <c r="AA138" s="79" t="s">
        <v>26</v>
      </c>
      <c r="AB138" s="79" t="s">
        <v>26</v>
      </c>
      <c r="AC138" s="79" t="s">
        <v>26</v>
      </c>
      <c r="AD138" s="79" t="s">
        <v>26</v>
      </c>
      <c r="AE138" s="79" t="s">
        <v>26</v>
      </c>
      <c r="AF138" s="79" t="s">
        <v>26</v>
      </c>
      <c r="AG138" s="79" t="s">
        <v>26</v>
      </c>
      <c r="AH138" s="79" t="s">
        <v>26</v>
      </c>
      <c r="AI138" s="79" t="s">
        <v>26</v>
      </c>
      <c r="AJ138" s="79" t="s">
        <v>26</v>
      </c>
      <c r="AK138" s="79" t="s">
        <v>26</v>
      </c>
      <c r="AL138" s="79" t="s">
        <v>26</v>
      </c>
    </row>
    <row r="139" spans="1:46">
      <c r="A139" s="35" t="s">
        <v>3715</v>
      </c>
      <c r="B139" s="36">
        <v>6.0068056725648198</v>
      </c>
      <c r="C139" s="66">
        <v>0.50830095451531898</v>
      </c>
      <c r="E139" s="66">
        <v>12.742018039922</v>
      </c>
      <c r="F139" s="66">
        <v>0.76916402612600698</v>
      </c>
      <c r="G139" s="68">
        <v>0.92645782938452104</v>
      </c>
      <c r="H139" s="68">
        <v>3.1169138517531701E-2</v>
      </c>
      <c r="I139" s="66">
        <v>8.1845750345317603E-2</v>
      </c>
      <c r="J139" s="99">
        <v>2436.9</v>
      </c>
      <c r="K139" s="99">
        <v>30.8</v>
      </c>
      <c r="L139" s="99">
        <v>487.1</v>
      </c>
      <c r="M139" s="99">
        <v>14.2</v>
      </c>
      <c r="N139" s="99">
        <v>5129.2</v>
      </c>
      <c r="O139" s="99">
        <v>23.8</v>
      </c>
      <c r="P139" s="36"/>
      <c r="Q139" s="99">
        <v>38.9</v>
      </c>
      <c r="R139" s="99">
        <v>1.17</v>
      </c>
      <c r="T139" s="128">
        <f t="shared" si="6"/>
        <v>-400.28741531513037</v>
      </c>
      <c r="U139" s="128">
        <f t="shared" si="7"/>
        <v>-953.00759597618537</v>
      </c>
      <c r="W139" s="79" t="s">
        <v>26</v>
      </c>
      <c r="X139" s="79" t="s">
        <v>26</v>
      </c>
      <c r="Y139" s="79" t="s">
        <v>26</v>
      </c>
      <c r="Z139" s="79" t="s">
        <v>26</v>
      </c>
      <c r="AA139" s="79" t="s">
        <v>26</v>
      </c>
      <c r="AB139" s="79" t="s">
        <v>26</v>
      </c>
      <c r="AC139" s="79" t="s">
        <v>26</v>
      </c>
      <c r="AD139" s="79" t="s">
        <v>26</v>
      </c>
      <c r="AE139" s="79" t="s">
        <v>26</v>
      </c>
      <c r="AF139" s="79" t="s">
        <v>26</v>
      </c>
      <c r="AG139" s="79" t="s">
        <v>26</v>
      </c>
      <c r="AH139" s="79" t="s">
        <v>26</v>
      </c>
      <c r="AI139" s="79" t="s">
        <v>26</v>
      </c>
      <c r="AJ139" s="79" t="s">
        <v>26</v>
      </c>
      <c r="AK139" s="79" t="s">
        <v>26</v>
      </c>
      <c r="AL139" s="79" t="s">
        <v>26</v>
      </c>
    </row>
    <row r="140" spans="1:46">
      <c r="A140" s="35" t="s">
        <v>3716</v>
      </c>
      <c r="B140" s="36">
        <v>6.3199501539406704</v>
      </c>
      <c r="C140" s="66">
        <v>0.25726302512819499</v>
      </c>
      <c r="E140" s="66">
        <v>17.3698209559326</v>
      </c>
      <c r="F140" s="66">
        <v>0.82812981205727998</v>
      </c>
      <c r="G140" s="68">
        <v>0.80586190517905798</v>
      </c>
      <c r="H140" s="68">
        <v>4.5249464692864103E-2</v>
      </c>
      <c r="I140" s="66">
        <v>0.52894429194639203</v>
      </c>
      <c r="J140" s="99">
        <v>2031.5</v>
      </c>
      <c r="K140" s="99">
        <v>22.3</v>
      </c>
      <c r="L140" s="99">
        <v>360.83</v>
      </c>
      <c r="M140" s="99">
        <v>8.3800000000000008</v>
      </c>
      <c r="N140" s="99">
        <v>4931.6000000000004</v>
      </c>
      <c r="O140" s="99">
        <v>39.9</v>
      </c>
      <c r="P140" s="36"/>
      <c r="Q140" s="99">
        <v>75.19</v>
      </c>
      <c r="R140" s="99">
        <v>1.79</v>
      </c>
      <c r="T140" s="128">
        <f t="shared" si="6"/>
        <v>-463.00751046199042</v>
      </c>
      <c r="U140" s="128">
        <f t="shared" si="7"/>
        <v>-1266.7377989635011</v>
      </c>
      <c r="W140" s="79" t="s">
        <v>26</v>
      </c>
      <c r="X140" s="79" t="s">
        <v>26</v>
      </c>
      <c r="Y140" s="79" t="s">
        <v>26</v>
      </c>
      <c r="Z140" s="79" t="s">
        <v>26</v>
      </c>
      <c r="AA140" s="79" t="s">
        <v>26</v>
      </c>
      <c r="AB140" s="79" t="s">
        <v>26</v>
      </c>
      <c r="AC140" s="79" t="s">
        <v>26</v>
      </c>
      <c r="AD140" s="79" t="s">
        <v>26</v>
      </c>
      <c r="AE140" s="79" t="s">
        <v>26</v>
      </c>
      <c r="AF140" s="79" t="s">
        <v>26</v>
      </c>
      <c r="AG140" s="79" t="s">
        <v>26</v>
      </c>
      <c r="AH140" s="79" t="s">
        <v>26</v>
      </c>
      <c r="AI140" s="79" t="s">
        <v>26</v>
      </c>
      <c r="AJ140" s="79" t="s">
        <v>26</v>
      </c>
      <c r="AK140" s="79" t="s">
        <v>26</v>
      </c>
      <c r="AL140" s="79" t="s">
        <v>26</v>
      </c>
    </row>
    <row r="141" spans="1:46">
      <c r="A141" s="35" t="s">
        <v>3717</v>
      </c>
      <c r="B141" s="36">
        <v>6.3961487347150596</v>
      </c>
      <c r="C141" s="66">
        <v>0.24903440727246001</v>
      </c>
      <c r="E141" s="66">
        <v>20.590511480113701</v>
      </c>
      <c r="F141" s="66">
        <v>1.1516472391989401</v>
      </c>
      <c r="G141" s="68">
        <v>0.79943144499832097</v>
      </c>
      <c r="H141" s="68">
        <v>4.3873868494854897E-2</v>
      </c>
      <c r="I141" s="66">
        <v>9.6289700471012901E-2</v>
      </c>
      <c r="J141" s="99">
        <v>1877</v>
      </c>
      <c r="K141" s="99">
        <v>31.8</v>
      </c>
      <c r="L141" s="99">
        <v>305.72000000000003</v>
      </c>
      <c r="M141" s="99">
        <v>8.34</v>
      </c>
      <c r="N141" s="99">
        <v>4920</v>
      </c>
      <c r="O141" s="99">
        <v>39.1</v>
      </c>
      <c r="P141" s="36"/>
      <c r="Q141" s="99">
        <v>65.59</v>
      </c>
      <c r="R141" s="99">
        <v>1.82</v>
      </c>
      <c r="T141" s="128">
        <f t="shared" si="6"/>
        <v>-513.96048671987432</v>
      </c>
      <c r="U141" s="128">
        <f t="shared" si="7"/>
        <v>-1509.3157137249768</v>
      </c>
      <c r="W141" s="79" t="s">
        <v>26</v>
      </c>
      <c r="X141" s="79" t="s">
        <v>26</v>
      </c>
      <c r="Y141" s="79" t="s">
        <v>26</v>
      </c>
      <c r="Z141" s="79" t="s">
        <v>26</v>
      </c>
      <c r="AA141" s="79" t="s">
        <v>26</v>
      </c>
      <c r="AB141" s="79" t="s">
        <v>26</v>
      </c>
      <c r="AC141" s="79" t="s">
        <v>26</v>
      </c>
      <c r="AD141" s="79" t="s">
        <v>26</v>
      </c>
      <c r="AE141" s="79" t="s">
        <v>26</v>
      </c>
      <c r="AF141" s="79" t="s">
        <v>26</v>
      </c>
      <c r="AG141" s="79" t="s">
        <v>26</v>
      </c>
      <c r="AH141" s="79" t="s">
        <v>26</v>
      </c>
      <c r="AI141" s="79" t="s">
        <v>26</v>
      </c>
      <c r="AJ141" s="79" t="s">
        <v>26</v>
      </c>
      <c r="AK141" s="79" t="s">
        <v>26</v>
      </c>
      <c r="AL141" s="79" t="s">
        <v>26</v>
      </c>
      <c r="AM141" s="97"/>
      <c r="AN141" s="97"/>
      <c r="AO141" s="97"/>
      <c r="AP141" s="97"/>
      <c r="AQ141" s="97"/>
      <c r="AR141" s="97"/>
      <c r="AS141" s="97"/>
      <c r="AT141" s="97"/>
    </row>
    <row r="142" spans="1:46">
      <c r="A142" s="35" t="s">
        <v>3668</v>
      </c>
      <c r="B142" s="36">
        <v>6.4939739834584103</v>
      </c>
      <c r="C142" s="66">
        <v>0.155294702426923</v>
      </c>
      <c r="E142" s="66">
        <v>18.0285450745729</v>
      </c>
      <c r="F142" s="66">
        <v>1.2009135698581701</v>
      </c>
      <c r="G142" s="68">
        <v>0.801843107218845</v>
      </c>
      <c r="H142" s="68">
        <v>4.0200396725942E-2</v>
      </c>
      <c r="I142" s="66">
        <v>-0.16930210222667999</v>
      </c>
      <c r="J142" s="99">
        <v>1994.4</v>
      </c>
      <c r="K142" s="99">
        <v>39.200000000000003</v>
      </c>
      <c r="L142" s="99">
        <v>348</v>
      </c>
      <c r="M142" s="99">
        <v>11.3</v>
      </c>
      <c r="N142" s="99">
        <v>4924.3</v>
      </c>
      <c r="O142" s="99">
        <v>35.700000000000003</v>
      </c>
      <c r="P142" s="36"/>
      <c r="Q142" s="99">
        <v>73.97</v>
      </c>
      <c r="R142" s="99">
        <v>2.4500000000000002</v>
      </c>
      <c r="T142" s="128">
        <f t="shared" si="6"/>
        <v>-473.10344827586209</v>
      </c>
      <c r="U142" s="128">
        <f t="shared" si="7"/>
        <v>-1315.028735632184</v>
      </c>
      <c r="W142" s="79" t="s">
        <v>26</v>
      </c>
      <c r="X142" s="79" t="s">
        <v>26</v>
      </c>
      <c r="Y142" s="79" t="s">
        <v>26</v>
      </c>
      <c r="Z142" s="79" t="s">
        <v>26</v>
      </c>
      <c r="AA142" s="79" t="s">
        <v>26</v>
      </c>
      <c r="AB142" s="79" t="s">
        <v>26</v>
      </c>
      <c r="AC142" s="79" t="s">
        <v>26</v>
      </c>
      <c r="AD142" s="79" t="s">
        <v>26</v>
      </c>
      <c r="AE142" s="79" t="s">
        <v>26</v>
      </c>
      <c r="AF142" s="79" t="s">
        <v>26</v>
      </c>
      <c r="AG142" s="79" t="s">
        <v>26</v>
      </c>
      <c r="AH142" s="79" t="s">
        <v>26</v>
      </c>
      <c r="AI142" s="79" t="s">
        <v>26</v>
      </c>
      <c r="AJ142" s="79" t="s">
        <v>26</v>
      </c>
      <c r="AK142" s="79" t="s">
        <v>26</v>
      </c>
      <c r="AL142" s="79" t="s">
        <v>26</v>
      </c>
    </row>
    <row r="143" spans="1:46">
      <c r="A143" s="35" t="s">
        <v>3718</v>
      </c>
      <c r="B143" s="36">
        <v>6.5923106010005199</v>
      </c>
      <c r="C143" s="66">
        <v>0.26338653467150502</v>
      </c>
      <c r="E143" s="66">
        <v>11.836140979123501</v>
      </c>
      <c r="F143" s="66">
        <v>0.53979123147416097</v>
      </c>
      <c r="G143" s="68">
        <v>0.78743605520249604</v>
      </c>
      <c r="H143" s="68">
        <v>3.27344731147447E-2</v>
      </c>
      <c r="I143" s="66">
        <v>0.28788262235693701</v>
      </c>
      <c r="J143" s="99">
        <v>2354.6999999999998</v>
      </c>
      <c r="K143" s="99">
        <v>23.8</v>
      </c>
      <c r="L143" s="99">
        <v>522.70000000000005</v>
      </c>
      <c r="M143" s="99">
        <v>11.4</v>
      </c>
      <c r="N143" s="99">
        <v>4898.5</v>
      </c>
      <c r="O143" s="99">
        <v>29.6</v>
      </c>
      <c r="P143" s="36"/>
      <c r="Q143" s="99">
        <v>120.51</v>
      </c>
      <c r="R143" s="99">
        <v>2.72</v>
      </c>
      <c r="T143" s="128">
        <f t="shared" si="6"/>
        <v>-350.48785154008027</v>
      </c>
      <c r="U143" s="128">
        <f t="shared" si="7"/>
        <v>-837.15324277788397</v>
      </c>
      <c r="W143" s="79" t="s">
        <v>26</v>
      </c>
      <c r="X143" s="79" t="s">
        <v>26</v>
      </c>
      <c r="Y143" s="79" t="s">
        <v>26</v>
      </c>
      <c r="Z143" s="79" t="s">
        <v>26</v>
      </c>
      <c r="AA143" s="79" t="s">
        <v>26</v>
      </c>
      <c r="AB143" s="79" t="s">
        <v>26</v>
      </c>
      <c r="AC143" s="79" t="s">
        <v>26</v>
      </c>
      <c r="AD143" s="79" t="s">
        <v>26</v>
      </c>
      <c r="AE143" s="79" t="s">
        <v>26</v>
      </c>
      <c r="AF143" s="79" t="s">
        <v>26</v>
      </c>
      <c r="AG143" s="79" t="s">
        <v>26</v>
      </c>
      <c r="AH143" s="79" t="s">
        <v>26</v>
      </c>
      <c r="AI143" s="79" t="s">
        <v>26</v>
      </c>
      <c r="AJ143" s="79" t="s">
        <v>26</v>
      </c>
      <c r="AK143" s="79" t="s">
        <v>26</v>
      </c>
      <c r="AL143" s="79" t="s">
        <v>26</v>
      </c>
    </row>
    <row r="144" spans="1:46">
      <c r="A144" s="35" t="s">
        <v>3719</v>
      </c>
      <c r="B144" s="36">
        <v>6.6686115011973204</v>
      </c>
      <c r="C144" s="66">
        <v>6.0473753688133403E-2</v>
      </c>
      <c r="E144" s="66">
        <v>19.929443198385101</v>
      </c>
      <c r="F144" s="66">
        <v>1.37008272636796</v>
      </c>
      <c r="G144" s="68">
        <v>0.75162905351013298</v>
      </c>
      <c r="H144" s="68">
        <v>4.1811236349085699E-2</v>
      </c>
      <c r="I144" s="66">
        <v>0.228922292468693</v>
      </c>
      <c r="J144" s="99">
        <v>1852.2</v>
      </c>
      <c r="K144" s="99">
        <v>33.1</v>
      </c>
      <c r="L144" s="99">
        <v>315.60000000000002</v>
      </c>
      <c r="M144" s="99">
        <v>10.6</v>
      </c>
      <c r="N144" s="99">
        <v>4832</v>
      </c>
      <c r="O144" s="99">
        <v>39.799999999999997</v>
      </c>
      <c r="P144" s="36"/>
      <c r="Q144" s="99">
        <v>83.82</v>
      </c>
      <c r="R144" s="99">
        <v>2.86</v>
      </c>
      <c r="T144" s="128">
        <f t="shared" si="6"/>
        <v>-486.88212927756649</v>
      </c>
      <c r="U144" s="128">
        <f t="shared" si="7"/>
        <v>-1431.0519645120403</v>
      </c>
      <c r="W144" s="79" t="s">
        <v>26</v>
      </c>
      <c r="X144" s="79" t="s">
        <v>26</v>
      </c>
      <c r="Y144" s="79" t="s">
        <v>26</v>
      </c>
      <c r="Z144" s="79" t="s">
        <v>26</v>
      </c>
      <c r="AA144" s="79" t="s">
        <v>26</v>
      </c>
      <c r="AB144" s="79" t="s">
        <v>26</v>
      </c>
      <c r="AC144" s="79" t="s">
        <v>26</v>
      </c>
      <c r="AD144" s="79" t="s">
        <v>26</v>
      </c>
      <c r="AE144" s="79" t="s">
        <v>26</v>
      </c>
      <c r="AF144" s="79" t="s">
        <v>26</v>
      </c>
      <c r="AG144" s="79" t="s">
        <v>26</v>
      </c>
      <c r="AH144" s="79" t="s">
        <v>26</v>
      </c>
      <c r="AI144" s="79" t="s">
        <v>26</v>
      </c>
      <c r="AJ144" s="79" t="s">
        <v>26</v>
      </c>
      <c r="AK144" s="79" t="s">
        <v>26</v>
      </c>
      <c r="AL144" s="79" t="s">
        <v>26</v>
      </c>
    </row>
    <row r="145" spans="1:46">
      <c r="A145" s="35" t="s">
        <v>3720</v>
      </c>
      <c r="B145" s="36">
        <v>6.6790817753506202</v>
      </c>
      <c r="C145" s="66">
        <v>0.28583961089117499</v>
      </c>
      <c r="E145" s="66">
        <v>23.616966047479</v>
      </c>
      <c r="F145" s="66">
        <v>1.93528759434871</v>
      </c>
      <c r="G145" s="68">
        <v>0.79661952407291703</v>
      </c>
      <c r="H145" s="68">
        <v>5.1376874787509602E-2</v>
      </c>
      <c r="I145" s="66">
        <v>0.211543298713779</v>
      </c>
      <c r="J145" s="99">
        <v>1757.9</v>
      </c>
      <c r="K145" s="99">
        <v>38.9</v>
      </c>
      <c r="L145" s="99">
        <v>267.3</v>
      </c>
      <c r="M145" s="99">
        <v>10.8</v>
      </c>
      <c r="N145" s="99">
        <v>4915</v>
      </c>
      <c r="O145" s="99">
        <v>46</v>
      </c>
      <c r="P145" s="36"/>
      <c r="Q145" s="99">
        <v>58</v>
      </c>
      <c r="R145" s="99">
        <v>2.37</v>
      </c>
      <c r="T145" s="128">
        <f t="shared" si="6"/>
        <v>-557.65057987280215</v>
      </c>
      <c r="U145" s="128">
        <f t="shared" si="7"/>
        <v>-1738.7579498690609</v>
      </c>
      <c r="W145" s="79" t="s">
        <v>26</v>
      </c>
      <c r="X145" s="79" t="s">
        <v>26</v>
      </c>
      <c r="Y145" s="79" t="s">
        <v>26</v>
      </c>
      <c r="Z145" s="79" t="s">
        <v>26</v>
      </c>
      <c r="AA145" s="79" t="s">
        <v>26</v>
      </c>
      <c r="AB145" s="79" t="s">
        <v>26</v>
      </c>
      <c r="AC145" s="79" t="s">
        <v>26</v>
      </c>
      <c r="AD145" s="79" t="s">
        <v>26</v>
      </c>
      <c r="AE145" s="79" t="s">
        <v>26</v>
      </c>
      <c r="AF145" s="79" t="s">
        <v>26</v>
      </c>
      <c r="AG145" s="79" t="s">
        <v>26</v>
      </c>
      <c r="AH145" s="79" t="s">
        <v>26</v>
      </c>
      <c r="AI145" s="79" t="s">
        <v>26</v>
      </c>
      <c r="AJ145" s="79" t="s">
        <v>26</v>
      </c>
      <c r="AK145" s="79" t="s">
        <v>26</v>
      </c>
      <c r="AL145" s="79" t="s">
        <v>26</v>
      </c>
    </row>
    <row r="146" spans="1:46">
      <c r="A146" s="35" t="s">
        <v>3721</v>
      </c>
      <c r="B146" s="36">
        <v>7.37822008897838</v>
      </c>
      <c r="C146" s="66">
        <v>0.18448229912195499</v>
      </c>
      <c r="E146" s="66">
        <v>16.104437618476901</v>
      </c>
      <c r="F146" s="66">
        <v>1.1241435165048801</v>
      </c>
      <c r="G146" s="68">
        <v>0.80736124547953503</v>
      </c>
      <c r="H146" s="68">
        <v>4.8828577746583599E-2</v>
      </c>
      <c r="I146" s="66">
        <v>-0.25036759207440101</v>
      </c>
      <c r="J146" s="99">
        <v>2100.1</v>
      </c>
      <c r="K146" s="99">
        <v>45.7</v>
      </c>
      <c r="L146" s="99">
        <v>388.5</v>
      </c>
      <c r="M146" s="99">
        <v>13.1</v>
      </c>
      <c r="N146" s="99">
        <v>4934.2</v>
      </c>
      <c r="O146" s="99">
        <v>43</v>
      </c>
      <c r="P146" s="36"/>
      <c r="Q146" s="99">
        <v>80.47</v>
      </c>
      <c r="R146" s="99">
        <v>2.78</v>
      </c>
      <c r="T146" s="128">
        <f t="shared" si="6"/>
        <v>-440.56628056628051</v>
      </c>
      <c r="U146" s="128">
        <f t="shared" si="7"/>
        <v>-1170.06435006435</v>
      </c>
      <c r="W146" s="79" t="s">
        <v>26</v>
      </c>
      <c r="X146" s="79" t="s">
        <v>26</v>
      </c>
      <c r="Y146" s="79" t="s">
        <v>26</v>
      </c>
      <c r="Z146" s="79" t="s">
        <v>26</v>
      </c>
      <c r="AA146" s="79" t="s">
        <v>26</v>
      </c>
      <c r="AB146" s="79" t="s">
        <v>26</v>
      </c>
      <c r="AC146" s="79" t="s">
        <v>26</v>
      </c>
      <c r="AD146" s="79" t="s">
        <v>26</v>
      </c>
      <c r="AE146" s="79" t="s">
        <v>26</v>
      </c>
      <c r="AF146" s="79" t="s">
        <v>26</v>
      </c>
      <c r="AG146" s="79" t="s">
        <v>26</v>
      </c>
      <c r="AH146" s="79" t="s">
        <v>26</v>
      </c>
      <c r="AI146" s="79" t="s">
        <v>26</v>
      </c>
      <c r="AJ146" s="79" t="s">
        <v>26</v>
      </c>
      <c r="AK146" s="79" t="s">
        <v>26</v>
      </c>
      <c r="AL146" s="79" t="s">
        <v>26</v>
      </c>
    </row>
    <row r="147" spans="1:46">
      <c r="A147" s="35" t="s">
        <v>3722</v>
      </c>
      <c r="B147" s="36">
        <v>7.4195108131201</v>
      </c>
      <c r="C147" s="66">
        <v>0.32376922880050002</v>
      </c>
      <c r="E147" s="66">
        <v>23.4119452350206</v>
      </c>
      <c r="F147" s="66">
        <v>1.31522114945355</v>
      </c>
      <c r="G147" s="68">
        <v>0.63597174467809503</v>
      </c>
      <c r="H147" s="68">
        <v>3.5008109494938301E-2</v>
      </c>
      <c r="I147" s="66">
        <v>0.413157940035147</v>
      </c>
      <c r="J147" s="99">
        <v>1580.9</v>
      </c>
      <c r="K147" s="99">
        <v>24.3</v>
      </c>
      <c r="L147" s="99">
        <v>269.64999999999998</v>
      </c>
      <c r="M147" s="99">
        <v>7.45</v>
      </c>
      <c r="N147" s="99">
        <v>4591.8</v>
      </c>
      <c r="O147" s="99">
        <v>39.799999999999997</v>
      </c>
      <c r="P147" s="36"/>
      <c r="Q147" s="99">
        <v>104.45</v>
      </c>
      <c r="R147" s="99">
        <v>2.92</v>
      </c>
      <c r="T147" s="128">
        <f t="shared" si="6"/>
        <v>-486.27850917856483</v>
      </c>
      <c r="U147" s="128">
        <f t="shared" si="7"/>
        <v>-1602.874096050436</v>
      </c>
      <c r="W147" s="79" t="s">
        <v>26</v>
      </c>
      <c r="X147" s="79" t="s">
        <v>26</v>
      </c>
      <c r="Y147" s="79" t="s">
        <v>26</v>
      </c>
      <c r="Z147" s="79" t="s">
        <v>26</v>
      </c>
      <c r="AA147" s="79" t="s">
        <v>26</v>
      </c>
      <c r="AB147" s="79" t="s">
        <v>26</v>
      </c>
      <c r="AC147" s="79" t="s">
        <v>26</v>
      </c>
      <c r="AD147" s="79" t="s">
        <v>26</v>
      </c>
      <c r="AE147" s="79" t="s">
        <v>26</v>
      </c>
      <c r="AF147" s="79" t="s">
        <v>26</v>
      </c>
      <c r="AG147" s="79" t="s">
        <v>26</v>
      </c>
      <c r="AH147" s="79" t="s">
        <v>26</v>
      </c>
      <c r="AI147" s="79" t="s">
        <v>26</v>
      </c>
      <c r="AJ147" s="79" t="s">
        <v>26</v>
      </c>
      <c r="AK147" s="79" t="s">
        <v>26</v>
      </c>
      <c r="AL147" s="79" t="s">
        <v>26</v>
      </c>
    </row>
    <row r="148" spans="1:46">
      <c r="A148" s="35" t="s">
        <v>3723</v>
      </c>
      <c r="B148" s="36">
        <v>7.9419550849546399</v>
      </c>
      <c r="C148" s="66">
        <v>0.217775099253738</v>
      </c>
      <c r="E148" s="66">
        <v>25.951150544580599</v>
      </c>
      <c r="F148" s="66">
        <v>0.99496173203937799</v>
      </c>
      <c r="G148" s="68">
        <v>0.72362866586199504</v>
      </c>
      <c r="H148" s="68">
        <v>3.9182808059221599E-2</v>
      </c>
      <c r="I148" s="66">
        <v>0.22151721818328099</v>
      </c>
      <c r="J148" s="99">
        <v>1601.8</v>
      </c>
      <c r="K148" s="99">
        <v>23.8</v>
      </c>
      <c r="L148" s="99">
        <v>243.75</v>
      </c>
      <c r="M148" s="99">
        <v>4.5599999999999996</v>
      </c>
      <c r="N148" s="99">
        <v>4777.7</v>
      </c>
      <c r="O148" s="99">
        <v>38.799999999999997</v>
      </c>
      <c r="P148" s="36"/>
      <c r="Q148" s="99">
        <v>71.680000000000007</v>
      </c>
      <c r="R148" s="99">
        <v>1.36</v>
      </c>
      <c r="T148" s="128">
        <f t="shared" si="6"/>
        <v>-557.14871794871794</v>
      </c>
      <c r="U148" s="128">
        <f t="shared" si="7"/>
        <v>-1860.0820512820512</v>
      </c>
      <c r="W148" s="79" t="s">
        <v>26</v>
      </c>
      <c r="X148" s="79" t="s">
        <v>26</v>
      </c>
      <c r="Y148" s="79" t="s">
        <v>26</v>
      </c>
      <c r="Z148" s="79" t="s">
        <v>26</v>
      </c>
      <c r="AA148" s="79" t="s">
        <v>26</v>
      </c>
      <c r="AB148" s="79" t="s">
        <v>26</v>
      </c>
      <c r="AC148" s="79" t="s">
        <v>26</v>
      </c>
      <c r="AD148" s="79" t="s">
        <v>26</v>
      </c>
      <c r="AE148" s="79" t="s">
        <v>26</v>
      </c>
      <c r="AF148" s="79" t="s">
        <v>26</v>
      </c>
      <c r="AG148" s="79" t="s">
        <v>26</v>
      </c>
      <c r="AH148" s="79" t="s">
        <v>26</v>
      </c>
      <c r="AI148" s="79" t="s">
        <v>26</v>
      </c>
      <c r="AJ148" s="79" t="s">
        <v>26</v>
      </c>
      <c r="AK148" s="79" t="s">
        <v>26</v>
      </c>
      <c r="AL148" s="79" t="s">
        <v>26</v>
      </c>
    </row>
    <row r="149" spans="1:46">
      <c r="A149" s="35" t="s">
        <v>3724</v>
      </c>
      <c r="B149" s="36">
        <v>8.0043414659393495</v>
      </c>
      <c r="C149" s="66">
        <v>0.33800501242793202</v>
      </c>
      <c r="E149" s="66">
        <v>24.971224799508398</v>
      </c>
      <c r="F149" s="66">
        <v>1.19428591653987</v>
      </c>
      <c r="G149" s="68">
        <v>0.65475697947534395</v>
      </c>
      <c r="H149" s="68">
        <v>3.2758591667951899E-2</v>
      </c>
      <c r="I149" s="66">
        <v>0.17345343341921801</v>
      </c>
      <c r="J149" s="99">
        <v>1552.6</v>
      </c>
      <c r="K149" s="99">
        <v>25.1</v>
      </c>
      <c r="L149" s="99">
        <v>253.13</v>
      </c>
      <c r="M149" s="99">
        <v>5.91</v>
      </c>
      <c r="N149" s="99">
        <v>4633.8999999999996</v>
      </c>
      <c r="O149" s="99">
        <v>36.200000000000003</v>
      </c>
      <c r="P149" s="36"/>
      <c r="Q149" s="99">
        <v>92.93</v>
      </c>
      <c r="R149" s="99">
        <v>2.2000000000000002</v>
      </c>
      <c r="T149" s="128">
        <f t="shared" si="6"/>
        <v>-513.36072373879028</v>
      </c>
      <c r="U149" s="128">
        <f t="shared" si="7"/>
        <v>-1730.640382412199</v>
      </c>
      <c r="W149" s="79" t="s">
        <v>26</v>
      </c>
      <c r="X149" s="79" t="s">
        <v>26</v>
      </c>
      <c r="Y149" s="79" t="s">
        <v>26</v>
      </c>
      <c r="Z149" s="79" t="s">
        <v>26</v>
      </c>
      <c r="AA149" s="79" t="s">
        <v>26</v>
      </c>
      <c r="AB149" s="79" t="s">
        <v>26</v>
      </c>
      <c r="AC149" s="79" t="s">
        <v>26</v>
      </c>
      <c r="AD149" s="79" t="s">
        <v>26</v>
      </c>
      <c r="AE149" s="79" t="s">
        <v>26</v>
      </c>
      <c r="AF149" s="79" t="s">
        <v>26</v>
      </c>
      <c r="AG149" s="79" t="s">
        <v>26</v>
      </c>
      <c r="AH149" s="79" t="s">
        <v>26</v>
      </c>
      <c r="AI149" s="79" t="s">
        <v>26</v>
      </c>
      <c r="AJ149" s="79" t="s">
        <v>26</v>
      </c>
      <c r="AK149" s="79" t="s">
        <v>26</v>
      </c>
      <c r="AL149" s="79" t="s">
        <v>26</v>
      </c>
    </row>
    <row r="150" spans="1:46">
      <c r="A150" s="35" t="s">
        <v>3725</v>
      </c>
      <c r="B150" s="36">
        <v>8.7931710834352099</v>
      </c>
      <c r="C150" s="66">
        <v>0.35093585496820701</v>
      </c>
      <c r="E150" s="66">
        <v>16.052211631253702</v>
      </c>
      <c r="F150" s="66">
        <v>0.95632996598544295</v>
      </c>
      <c r="G150" s="68">
        <v>0.87435580978388305</v>
      </c>
      <c r="H150" s="68">
        <v>3.4858804535283297E-2</v>
      </c>
      <c r="I150" s="66">
        <v>0.126274760166388</v>
      </c>
      <c r="J150" s="99">
        <v>2174</v>
      </c>
      <c r="K150" s="99">
        <v>30.2</v>
      </c>
      <c r="L150" s="99">
        <v>389.6</v>
      </c>
      <c r="M150" s="99">
        <v>11.3</v>
      </c>
      <c r="N150" s="99">
        <v>5047.3999999999996</v>
      </c>
      <c r="O150" s="99">
        <v>28.3</v>
      </c>
      <c r="P150" s="36"/>
      <c r="Q150" s="99">
        <v>52.72</v>
      </c>
      <c r="R150" s="99">
        <v>1.57</v>
      </c>
      <c r="T150" s="128">
        <f t="shared" si="6"/>
        <v>-458.00821355236138</v>
      </c>
      <c r="U150" s="128">
        <f t="shared" si="7"/>
        <v>-1195.5338809034904</v>
      </c>
      <c r="W150" s="79" t="s">
        <v>26</v>
      </c>
      <c r="X150" s="79" t="s">
        <v>26</v>
      </c>
      <c r="Y150" s="79" t="s">
        <v>26</v>
      </c>
      <c r="Z150" s="79" t="s">
        <v>26</v>
      </c>
      <c r="AA150" s="79" t="s">
        <v>26</v>
      </c>
      <c r="AB150" s="79" t="s">
        <v>26</v>
      </c>
      <c r="AC150" s="79" t="s">
        <v>26</v>
      </c>
      <c r="AD150" s="79" t="s">
        <v>26</v>
      </c>
      <c r="AE150" s="79" t="s">
        <v>26</v>
      </c>
      <c r="AF150" s="79" t="s">
        <v>26</v>
      </c>
      <c r="AG150" s="79" t="s">
        <v>26</v>
      </c>
      <c r="AH150" s="79" t="s">
        <v>26</v>
      </c>
      <c r="AI150" s="79" t="s">
        <v>26</v>
      </c>
      <c r="AJ150" s="79" t="s">
        <v>26</v>
      </c>
      <c r="AK150" s="79" t="s">
        <v>26</v>
      </c>
      <c r="AL150" s="79" t="s">
        <v>26</v>
      </c>
      <c r="AM150" s="97"/>
      <c r="AN150" s="97"/>
      <c r="AO150" s="97"/>
      <c r="AP150" s="97"/>
      <c r="AQ150" s="97"/>
      <c r="AR150" s="97"/>
      <c r="AS150" s="97"/>
      <c r="AT150" s="97"/>
    </row>
    <row r="151" spans="1:46">
      <c r="A151" s="35" t="s">
        <v>3726</v>
      </c>
      <c r="B151" s="36">
        <v>9.0741081954197007</v>
      </c>
      <c r="C151" s="66">
        <v>0.33331066559397898</v>
      </c>
      <c r="E151" s="66">
        <v>28.6914999708038</v>
      </c>
      <c r="F151" s="66">
        <v>1.4389766605524199</v>
      </c>
      <c r="G151" s="68">
        <v>0.66653824369047399</v>
      </c>
      <c r="H151" s="68">
        <v>4.0115291234936998E-2</v>
      </c>
      <c r="I151" s="66">
        <v>-0.122495723098118</v>
      </c>
      <c r="J151" s="99">
        <v>1457.6</v>
      </c>
      <c r="K151" s="99">
        <v>32.1</v>
      </c>
      <c r="L151" s="99">
        <v>220.86</v>
      </c>
      <c r="M151" s="99">
        <v>5.45</v>
      </c>
      <c r="N151" s="99">
        <v>4659.5</v>
      </c>
      <c r="O151" s="99">
        <v>43.4</v>
      </c>
      <c r="P151" s="36"/>
      <c r="Q151" s="99">
        <v>78.2</v>
      </c>
      <c r="R151" s="99">
        <v>1.95</v>
      </c>
      <c r="T151" s="128">
        <f t="shared" si="6"/>
        <v>-559.96558906094344</v>
      </c>
      <c r="U151" s="128">
        <f t="shared" si="7"/>
        <v>-2009.7075070180204</v>
      </c>
      <c r="W151" s="79" t="s">
        <v>26</v>
      </c>
      <c r="X151" s="79" t="s">
        <v>26</v>
      </c>
      <c r="Y151" s="79" t="s">
        <v>26</v>
      </c>
      <c r="Z151" s="79" t="s">
        <v>26</v>
      </c>
      <c r="AA151" s="79" t="s">
        <v>26</v>
      </c>
      <c r="AB151" s="79" t="s">
        <v>26</v>
      </c>
      <c r="AC151" s="79" t="s">
        <v>26</v>
      </c>
      <c r="AD151" s="79" t="s">
        <v>26</v>
      </c>
      <c r="AE151" s="79" t="s">
        <v>26</v>
      </c>
      <c r="AF151" s="79" t="s">
        <v>26</v>
      </c>
      <c r="AG151" s="79" t="s">
        <v>26</v>
      </c>
      <c r="AH151" s="79" t="s">
        <v>26</v>
      </c>
      <c r="AI151" s="79" t="s">
        <v>26</v>
      </c>
      <c r="AJ151" s="79" t="s">
        <v>26</v>
      </c>
      <c r="AK151" s="79" t="s">
        <v>26</v>
      </c>
      <c r="AL151" s="79" t="s">
        <v>26</v>
      </c>
    </row>
    <row r="152" spans="1:46">
      <c r="A152" s="35" t="s">
        <v>3727</v>
      </c>
      <c r="B152" s="36">
        <v>9.2016528877849399</v>
      </c>
      <c r="C152" s="66">
        <v>5.4303366679167998E-2</v>
      </c>
      <c r="E152" s="66">
        <v>16.067636180916999</v>
      </c>
      <c r="F152" s="66">
        <v>0.87982630625603198</v>
      </c>
      <c r="G152" s="68">
        <v>0.84358846934299803</v>
      </c>
      <c r="H152" s="68">
        <v>3.2820091078936603E-2</v>
      </c>
      <c r="I152" s="66">
        <v>0.198731416882303</v>
      </c>
      <c r="J152" s="99">
        <v>2140.8000000000002</v>
      </c>
      <c r="K152" s="99">
        <v>27</v>
      </c>
      <c r="L152" s="99">
        <v>389.2</v>
      </c>
      <c r="M152" s="99">
        <v>10.3</v>
      </c>
      <c r="N152" s="99">
        <v>4996.6000000000004</v>
      </c>
      <c r="O152" s="99">
        <v>27.6</v>
      </c>
      <c r="P152" s="36"/>
      <c r="Q152" s="99">
        <v>65.52</v>
      </c>
      <c r="R152" s="99">
        <v>1.78</v>
      </c>
      <c r="T152" s="128">
        <f t="shared" si="6"/>
        <v>-450.05138746145946</v>
      </c>
      <c r="U152" s="128">
        <f t="shared" si="7"/>
        <v>-1183.812949640288</v>
      </c>
      <c r="W152" s="79" t="s">
        <v>26</v>
      </c>
      <c r="X152" s="79" t="s">
        <v>26</v>
      </c>
      <c r="Y152" s="79" t="s">
        <v>26</v>
      </c>
      <c r="Z152" s="79" t="s">
        <v>26</v>
      </c>
      <c r="AA152" s="79" t="s">
        <v>26</v>
      </c>
      <c r="AB152" s="79" t="s">
        <v>26</v>
      </c>
      <c r="AC152" s="79" t="s">
        <v>26</v>
      </c>
      <c r="AD152" s="79" t="s">
        <v>26</v>
      </c>
      <c r="AE152" s="79" t="s">
        <v>26</v>
      </c>
      <c r="AF152" s="79" t="s">
        <v>26</v>
      </c>
      <c r="AG152" s="79" t="s">
        <v>26</v>
      </c>
      <c r="AH152" s="79" t="s">
        <v>26</v>
      </c>
      <c r="AI152" s="79" t="s">
        <v>26</v>
      </c>
      <c r="AJ152" s="79" t="s">
        <v>26</v>
      </c>
      <c r="AK152" s="79" t="s">
        <v>26</v>
      </c>
      <c r="AL152" s="79" t="s">
        <v>26</v>
      </c>
    </row>
    <row r="153" spans="1:46">
      <c r="A153" s="35" t="s">
        <v>3728</v>
      </c>
      <c r="B153" s="36">
        <v>9.7435774378444098</v>
      </c>
      <c r="C153" s="66">
        <v>0.39100733466537302</v>
      </c>
      <c r="E153" s="66">
        <v>24.381671624970998</v>
      </c>
      <c r="F153" s="66">
        <v>1.5531038487408799</v>
      </c>
      <c r="G153" s="68">
        <v>0.72735630371878701</v>
      </c>
      <c r="H153" s="68">
        <v>3.8248074177459603E-2</v>
      </c>
      <c r="I153" s="66">
        <v>0.23273317740497501</v>
      </c>
      <c r="J153" s="99">
        <v>1656.7</v>
      </c>
      <c r="K153" s="99">
        <v>29.6</v>
      </c>
      <c r="L153" s="99">
        <v>259.14</v>
      </c>
      <c r="M153" s="99">
        <v>8.07</v>
      </c>
      <c r="N153" s="99">
        <v>4785.2</v>
      </c>
      <c r="O153" s="99">
        <v>37.6</v>
      </c>
      <c r="P153" s="36"/>
      <c r="Q153" s="99">
        <v>75.239999999999995</v>
      </c>
      <c r="R153" s="99">
        <v>2.38</v>
      </c>
      <c r="T153" s="128">
        <f t="shared" si="6"/>
        <v>-539.30693833449106</v>
      </c>
      <c r="U153" s="128">
        <f t="shared" si="7"/>
        <v>-1746.5694219340896</v>
      </c>
      <c r="W153" s="79" t="s">
        <v>26</v>
      </c>
      <c r="X153" s="79" t="s">
        <v>26</v>
      </c>
      <c r="Y153" s="79" t="s">
        <v>26</v>
      </c>
      <c r="Z153" s="79" t="s">
        <v>26</v>
      </c>
      <c r="AA153" s="79" t="s">
        <v>26</v>
      </c>
      <c r="AB153" s="79" t="s">
        <v>26</v>
      </c>
      <c r="AC153" s="79" t="s">
        <v>26</v>
      </c>
      <c r="AD153" s="79" t="s">
        <v>26</v>
      </c>
      <c r="AE153" s="79" t="s">
        <v>26</v>
      </c>
      <c r="AF153" s="79" t="s">
        <v>26</v>
      </c>
      <c r="AG153" s="79" t="s">
        <v>26</v>
      </c>
      <c r="AH153" s="79" t="s">
        <v>26</v>
      </c>
      <c r="AI153" s="79" t="s">
        <v>26</v>
      </c>
      <c r="AJ153" s="79" t="s">
        <v>26</v>
      </c>
      <c r="AK153" s="79" t="s">
        <v>26</v>
      </c>
      <c r="AL153" s="79" t="s">
        <v>26</v>
      </c>
    </row>
    <row r="154" spans="1:46">
      <c r="A154" s="35" t="s">
        <v>3729</v>
      </c>
      <c r="B154" s="36">
        <v>10.812844913083399</v>
      </c>
      <c r="C154" s="66">
        <v>0.42035080515835699</v>
      </c>
      <c r="E154" s="66">
        <v>32.020221453421101</v>
      </c>
      <c r="F154" s="66">
        <v>1.34512569273967</v>
      </c>
      <c r="G154" s="68">
        <v>0.66627905077902405</v>
      </c>
      <c r="H154" s="68">
        <v>3.5913599106033603E-2</v>
      </c>
      <c r="I154" s="66">
        <v>0.10365731476863201</v>
      </c>
      <c r="J154" s="99">
        <v>1373.5</v>
      </c>
      <c r="K154" s="99">
        <v>24.5</v>
      </c>
      <c r="L154" s="99">
        <v>198.24</v>
      </c>
      <c r="M154" s="99">
        <v>4.12</v>
      </c>
      <c r="N154" s="99">
        <v>4659</v>
      </c>
      <c r="O154" s="99">
        <v>38.799999999999997</v>
      </c>
      <c r="P154" s="36"/>
      <c r="Q154" s="99">
        <v>70.14</v>
      </c>
      <c r="R154" s="99">
        <v>1.47</v>
      </c>
      <c r="T154" s="128">
        <f t="shared" si="6"/>
        <v>-592.84705407586762</v>
      </c>
      <c r="U154" s="128">
        <f t="shared" si="7"/>
        <v>-2250.181598062954</v>
      </c>
      <c r="W154" s="79" t="s">
        <v>26</v>
      </c>
      <c r="X154" s="79" t="s">
        <v>26</v>
      </c>
      <c r="Y154" s="79" t="s">
        <v>26</v>
      </c>
      <c r="Z154" s="79" t="s">
        <v>26</v>
      </c>
      <c r="AA154" s="79" t="s">
        <v>26</v>
      </c>
      <c r="AB154" s="79" t="s">
        <v>26</v>
      </c>
      <c r="AC154" s="79" t="s">
        <v>26</v>
      </c>
      <c r="AD154" s="79" t="s">
        <v>26</v>
      </c>
      <c r="AE154" s="79" t="s">
        <v>26</v>
      </c>
      <c r="AF154" s="79" t="s">
        <v>26</v>
      </c>
      <c r="AG154" s="79" t="s">
        <v>26</v>
      </c>
      <c r="AH154" s="79" t="s">
        <v>26</v>
      </c>
      <c r="AI154" s="79" t="s">
        <v>26</v>
      </c>
      <c r="AJ154" s="79" t="s">
        <v>26</v>
      </c>
      <c r="AK154" s="79" t="s">
        <v>26</v>
      </c>
      <c r="AL154" s="79" t="s">
        <v>26</v>
      </c>
    </row>
    <row r="155" spans="1:46">
      <c r="A155" s="35" t="s">
        <v>3730</v>
      </c>
      <c r="B155" s="36">
        <v>10.9793801814067</v>
      </c>
      <c r="C155" s="66">
        <v>0.39694200151485798</v>
      </c>
      <c r="E155" s="66">
        <v>31.157319466233002</v>
      </c>
      <c r="F155" s="66">
        <v>1.3514600237229899</v>
      </c>
      <c r="G155" s="68">
        <v>0.66102389523180405</v>
      </c>
      <c r="H155" s="68">
        <v>3.3954997526924803E-2</v>
      </c>
      <c r="I155" s="66">
        <v>0.33470393761445699</v>
      </c>
      <c r="J155" s="99">
        <v>1388</v>
      </c>
      <c r="K155" s="99">
        <v>20.9</v>
      </c>
      <c r="L155" s="99">
        <v>203.63</v>
      </c>
      <c r="M155" s="99">
        <v>4.34</v>
      </c>
      <c r="N155" s="99">
        <v>4647.5</v>
      </c>
      <c r="O155" s="99">
        <v>37.1</v>
      </c>
      <c r="P155" s="36"/>
      <c r="Q155" s="99">
        <v>73.209999999999994</v>
      </c>
      <c r="R155" s="99">
        <v>1.58</v>
      </c>
      <c r="T155" s="128">
        <f t="shared" si="6"/>
        <v>-581.62844374600991</v>
      </c>
      <c r="U155" s="128">
        <f t="shared" si="7"/>
        <v>-2182.3257869665572</v>
      </c>
      <c r="W155" s="79" t="s">
        <v>26</v>
      </c>
      <c r="X155" s="79" t="s">
        <v>26</v>
      </c>
      <c r="Y155" s="79" t="s">
        <v>26</v>
      </c>
      <c r="Z155" s="79" t="s">
        <v>26</v>
      </c>
      <c r="AA155" s="79" t="s">
        <v>26</v>
      </c>
      <c r="AB155" s="79" t="s">
        <v>26</v>
      </c>
      <c r="AC155" s="79" t="s">
        <v>26</v>
      </c>
      <c r="AD155" s="79" t="s">
        <v>26</v>
      </c>
      <c r="AE155" s="79" t="s">
        <v>26</v>
      </c>
      <c r="AF155" s="79" t="s">
        <v>26</v>
      </c>
      <c r="AG155" s="79" t="s">
        <v>26</v>
      </c>
      <c r="AH155" s="79" t="s">
        <v>26</v>
      </c>
      <c r="AI155" s="79" t="s">
        <v>26</v>
      </c>
      <c r="AJ155" s="79" t="s">
        <v>26</v>
      </c>
      <c r="AK155" s="79" t="s">
        <v>26</v>
      </c>
      <c r="AL155" s="79" t="s">
        <v>26</v>
      </c>
    </row>
    <row r="156" spans="1:46">
      <c r="A156" s="35" t="s">
        <v>3731</v>
      </c>
      <c r="B156" s="36">
        <v>11.9143172985509</v>
      </c>
      <c r="C156" s="66">
        <v>0.34386408941507501</v>
      </c>
      <c r="E156" s="66">
        <v>27.630174637292399</v>
      </c>
      <c r="F156" s="66">
        <v>1.71003494371106</v>
      </c>
      <c r="G156" s="68">
        <v>0.69222609193335105</v>
      </c>
      <c r="H156" s="68">
        <v>3.8414639601111397E-2</v>
      </c>
      <c r="I156" s="66">
        <v>-4.2015270423513697E-2</v>
      </c>
      <c r="J156" s="99">
        <v>1516.5</v>
      </c>
      <c r="K156" s="99">
        <v>33.4</v>
      </c>
      <c r="L156" s="99">
        <v>229.19</v>
      </c>
      <c r="M156" s="99">
        <v>6.97</v>
      </c>
      <c r="N156" s="99">
        <v>4714</v>
      </c>
      <c r="O156" s="99">
        <v>39.9</v>
      </c>
      <c r="P156" s="36"/>
      <c r="Q156" s="99">
        <v>74.959999999999994</v>
      </c>
      <c r="R156" s="99">
        <v>2.31</v>
      </c>
      <c r="T156" s="128">
        <f t="shared" si="6"/>
        <v>-561.67808368602471</v>
      </c>
      <c r="U156" s="128">
        <f t="shared" si="7"/>
        <v>-1956.80876128976</v>
      </c>
      <c r="W156" s="79" t="s">
        <v>26</v>
      </c>
      <c r="X156" s="79" t="s">
        <v>26</v>
      </c>
      <c r="Y156" s="79" t="s">
        <v>26</v>
      </c>
      <c r="Z156" s="79" t="s">
        <v>26</v>
      </c>
      <c r="AA156" s="79" t="s">
        <v>26</v>
      </c>
      <c r="AB156" s="79" t="s">
        <v>26</v>
      </c>
      <c r="AC156" s="79" t="s">
        <v>26</v>
      </c>
      <c r="AD156" s="79" t="s">
        <v>26</v>
      </c>
      <c r="AE156" s="79" t="s">
        <v>26</v>
      </c>
      <c r="AF156" s="79" t="s">
        <v>26</v>
      </c>
      <c r="AG156" s="79" t="s">
        <v>26</v>
      </c>
      <c r="AH156" s="79" t="s">
        <v>26</v>
      </c>
      <c r="AI156" s="79" t="s">
        <v>26</v>
      </c>
      <c r="AJ156" s="79" t="s">
        <v>26</v>
      </c>
      <c r="AK156" s="79" t="s">
        <v>26</v>
      </c>
      <c r="AL156" s="79" t="s">
        <v>26</v>
      </c>
    </row>
    <row r="157" spans="1:46">
      <c r="A157" s="35" t="s">
        <v>3732</v>
      </c>
      <c r="B157" s="36">
        <v>12.965078755247401</v>
      </c>
      <c r="C157" s="66">
        <v>0.553362597154473</v>
      </c>
      <c r="E157" s="66">
        <v>28.189523585612498</v>
      </c>
      <c r="F157" s="66">
        <v>2.15209054603914</v>
      </c>
      <c r="G157" s="68">
        <v>0.66414061713041095</v>
      </c>
      <c r="H157" s="68">
        <v>4.21588001191254E-2</v>
      </c>
      <c r="I157" s="66">
        <v>-0.38110047544040399</v>
      </c>
      <c r="J157" s="99">
        <v>1468.4</v>
      </c>
      <c r="K157" s="99">
        <v>45.2</v>
      </c>
      <c r="L157" s="99">
        <v>224.71</v>
      </c>
      <c r="M157" s="99">
        <v>8.42</v>
      </c>
      <c r="N157" s="99">
        <v>4654.3</v>
      </c>
      <c r="O157" s="99">
        <v>45.8</v>
      </c>
      <c r="P157" s="36"/>
      <c r="Q157" s="99">
        <v>80.150000000000006</v>
      </c>
      <c r="R157" s="99">
        <v>3.04</v>
      </c>
      <c r="T157" s="128">
        <f t="shared" si="6"/>
        <v>-553.46446531084507</v>
      </c>
      <c r="U157" s="128">
        <f t="shared" si="7"/>
        <v>-1971.2473855191135</v>
      </c>
      <c r="W157" s="79" t="s">
        <v>26</v>
      </c>
      <c r="X157" s="79" t="s">
        <v>26</v>
      </c>
      <c r="Y157" s="79" t="s">
        <v>26</v>
      </c>
      <c r="Z157" s="79" t="s">
        <v>26</v>
      </c>
      <c r="AA157" s="79" t="s">
        <v>26</v>
      </c>
      <c r="AB157" s="79" t="s">
        <v>26</v>
      </c>
      <c r="AC157" s="79" t="s">
        <v>26</v>
      </c>
      <c r="AD157" s="79" t="s">
        <v>26</v>
      </c>
      <c r="AE157" s="79" t="s">
        <v>26</v>
      </c>
      <c r="AF157" s="79" t="s">
        <v>26</v>
      </c>
      <c r="AG157" s="79" t="s">
        <v>26</v>
      </c>
      <c r="AH157" s="79" t="s">
        <v>26</v>
      </c>
      <c r="AI157" s="79" t="s">
        <v>26</v>
      </c>
      <c r="AJ157" s="79" t="s">
        <v>26</v>
      </c>
      <c r="AK157" s="79" t="s">
        <v>26</v>
      </c>
      <c r="AL157" s="79" t="s">
        <v>26</v>
      </c>
      <c r="AM157" s="97"/>
      <c r="AN157" s="97"/>
      <c r="AO157" s="97"/>
      <c r="AP157" s="97"/>
      <c r="AQ157" s="97"/>
      <c r="AR157" s="97"/>
      <c r="AS157" s="97"/>
      <c r="AT157" s="97"/>
    </row>
    <row r="158" spans="1:46">
      <c r="A158" s="35" t="s">
        <v>3733</v>
      </c>
      <c r="B158" s="36">
        <v>14.7602444772659</v>
      </c>
      <c r="C158" s="66">
        <v>0.3101976814886</v>
      </c>
      <c r="E158" s="66">
        <v>34.149468863228002</v>
      </c>
      <c r="F158" s="66">
        <v>2.44608231401175</v>
      </c>
      <c r="G158" s="68">
        <v>0.54835457138979804</v>
      </c>
      <c r="H158" s="68">
        <v>4.0081725655845099E-2</v>
      </c>
      <c r="I158" s="66">
        <v>-0.55600705612895696</v>
      </c>
      <c r="J158" s="99">
        <v>1185.2</v>
      </c>
      <c r="K158" s="99">
        <v>44.7</v>
      </c>
      <c r="L158" s="99">
        <v>186.06</v>
      </c>
      <c r="M158" s="99">
        <v>6.58</v>
      </c>
      <c r="N158" s="99">
        <v>4376.2</v>
      </c>
      <c r="O158" s="99">
        <v>53.5</v>
      </c>
      <c r="P158" s="36"/>
      <c r="Q158" s="99">
        <v>88.91</v>
      </c>
      <c r="R158" s="99">
        <v>3.17</v>
      </c>
      <c r="T158" s="128">
        <f t="shared" si="6"/>
        <v>-536.99881758572508</v>
      </c>
      <c r="U158" s="128">
        <f t="shared" si="7"/>
        <v>-2252.0369773191442</v>
      </c>
      <c r="W158" s="79" t="s">
        <v>26</v>
      </c>
      <c r="X158" s="79" t="s">
        <v>26</v>
      </c>
      <c r="Y158" s="79" t="s">
        <v>26</v>
      </c>
      <c r="Z158" s="79" t="s">
        <v>26</v>
      </c>
      <c r="AA158" s="79" t="s">
        <v>26</v>
      </c>
      <c r="AB158" s="79" t="s">
        <v>26</v>
      </c>
      <c r="AC158" s="79" t="s">
        <v>26</v>
      </c>
      <c r="AD158" s="79" t="s">
        <v>26</v>
      </c>
      <c r="AE158" s="79" t="s">
        <v>26</v>
      </c>
      <c r="AF158" s="79" t="s">
        <v>26</v>
      </c>
      <c r="AG158" s="79" t="s">
        <v>26</v>
      </c>
      <c r="AH158" s="79" t="s">
        <v>26</v>
      </c>
      <c r="AI158" s="79" t="s">
        <v>26</v>
      </c>
      <c r="AJ158" s="79" t="s">
        <v>26</v>
      </c>
      <c r="AK158" s="79" t="s">
        <v>26</v>
      </c>
      <c r="AL158" s="79" t="s">
        <v>26</v>
      </c>
    </row>
    <row r="159" spans="1:46">
      <c r="A159" s="35" t="s">
        <v>3734</v>
      </c>
      <c r="B159" s="36">
        <v>15.8641401070201</v>
      </c>
      <c r="C159" s="66">
        <v>0.39783123266442999</v>
      </c>
      <c r="E159" s="66">
        <v>40.673285477534897</v>
      </c>
      <c r="F159" s="66">
        <v>1.98963002998197</v>
      </c>
      <c r="G159" s="68">
        <v>0.57756909576439497</v>
      </c>
      <c r="H159" s="68">
        <v>4.1996776981434697E-2</v>
      </c>
      <c r="I159" s="66">
        <v>-0.253384925076033</v>
      </c>
      <c r="J159" s="99">
        <v>1101</v>
      </c>
      <c r="K159" s="99">
        <v>32.700000000000003</v>
      </c>
      <c r="L159" s="99">
        <v>156.59</v>
      </c>
      <c r="M159" s="99">
        <v>3.78</v>
      </c>
      <c r="N159" s="99">
        <v>4452</v>
      </c>
      <c r="O159" s="99">
        <v>53</v>
      </c>
      <c r="P159" s="36"/>
      <c r="Q159" s="99">
        <v>69.91</v>
      </c>
      <c r="R159" s="99">
        <v>1.7</v>
      </c>
      <c r="T159" s="128">
        <f t="shared" si="6"/>
        <v>-603.11003256912954</v>
      </c>
      <c r="U159" s="128">
        <f t="shared" si="7"/>
        <v>-2743.0934286991505</v>
      </c>
      <c r="W159" s="79" t="s">
        <v>26</v>
      </c>
      <c r="X159" s="79" t="s">
        <v>26</v>
      </c>
      <c r="Y159" s="79" t="s">
        <v>26</v>
      </c>
      <c r="Z159" s="79" t="s">
        <v>26</v>
      </c>
      <c r="AA159" s="79" t="s">
        <v>26</v>
      </c>
      <c r="AB159" s="79" t="s">
        <v>26</v>
      </c>
      <c r="AC159" s="79" t="s">
        <v>26</v>
      </c>
      <c r="AD159" s="79" t="s">
        <v>26</v>
      </c>
      <c r="AE159" s="79" t="s">
        <v>26</v>
      </c>
      <c r="AF159" s="79" t="s">
        <v>26</v>
      </c>
      <c r="AG159" s="79" t="s">
        <v>26</v>
      </c>
      <c r="AH159" s="79" t="s">
        <v>26</v>
      </c>
      <c r="AI159" s="79" t="s">
        <v>26</v>
      </c>
      <c r="AJ159" s="79" t="s">
        <v>26</v>
      </c>
      <c r="AK159" s="79" t="s">
        <v>26</v>
      </c>
      <c r="AL159" s="79" t="s">
        <v>26</v>
      </c>
    </row>
    <row r="160" spans="1:46">
      <c r="A160" s="35" t="s">
        <v>3735</v>
      </c>
      <c r="B160" s="36">
        <v>18.2861880587947</v>
      </c>
      <c r="C160" s="66">
        <v>0.98045969481388795</v>
      </c>
      <c r="E160" s="66">
        <v>39.6497305833878</v>
      </c>
      <c r="F160" s="66">
        <v>1.71888169585462</v>
      </c>
      <c r="G160" s="68">
        <v>0.60411870225341102</v>
      </c>
      <c r="H160" s="68">
        <v>3.4622061222237897E-2</v>
      </c>
      <c r="I160" s="66">
        <v>-7.8632243033167501E-2</v>
      </c>
      <c r="J160" s="99">
        <v>1148.7</v>
      </c>
      <c r="K160" s="99">
        <v>25.6</v>
      </c>
      <c r="L160" s="99">
        <v>160.57</v>
      </c>
      <c r="M160" s="99">
        <v>3.44</v>
      </c>
      <c r="N160" s="99">
        <v>4517.2</v>
      </c>
      <c r="O160" s="99">
        <v>41.6</v>
      </c>
      <c r="P160" s="36"/>
      <c r="Q160" s="99">
        <v>67.22</v>
      </c>
      <c r="R160" s="99">
        <v>1.45</v>
      </c>
      <c r="T160" s="128">
        <f t="shared" si="6"/>
        <v>-615.38892694774881</v>
      </c>
      <c r="U160" s="128">
        <f t="shared" si="7"/>
        <v>-2713.2278756928445</v>
      </c>
      <c r="W160" s="79" t="s">
        <v>26</v>
      </c>
      <c r="X160" s="79" t="s">
        <v>26</v>
      </c>
      <c r="Y160" s="79" t="s">
        <v>26</v>
      </c>
      <c r="Z160" s="79" t="s">
        <v>26</v>
      </c>
      <c r="AA160" s="79" t="s">
        <v>26</v>
      </c>
      <c r="AB160" s="79" t="s">
        <v>26</v>
      </c>
      <c r="AC160" s="79" t="s">
        <v>26</v>
      </c>
      <c r="AD160" s="79" t="s">
        <v>26</v>
      </c>
      <c r="AE160" s="79" t="s">
        <v>26</v>
      </c>
      <c r="AF160" s="79" t="s">
        <v>26</v>
      </c>
      <c r="AG160" s="79" t="s">
        <v>26</v>
      </c>
      <c r="AH160" s="79" t="s">
        <v>26</v>
      </c>
      <c r="AI160" s="79" t="s">
        <v>26</v>
      </c>
      <c r="AJ160" s="79" t="s">
        <v>26</v>
      </c>
      <c r="AK160" s="79" t="s">
        <v>26</v>
      </c>
      <c r="AL160" s="79" t="s">
        <v>26</v>
      </c>
    </row>
    <row r="161" spans="1:38">
      <c r="B161" s="36"/>
      <c r="C161" s="66"/>
      <c r="E161" s="66"/>
      <c r="F161" s="66"/>
      <c r="G161" s="68"/>
      <c r="H161" s="68"/>
      <c r="I161" s="66"/>
      <c r="J161" s="99"/>
      <c r="K161" s="99"/>
      <c r="L161" s="99"/>
      <c r="M161" s="99"/>
      <c r="N161" s="99"/>
      <c r="O161" s="99"/>
      <c r="P161" s="36"/>
      <c r="Q161" s="99"/>
      <c r="R161" s="99"/>
      <c r="T161" s="128"/>
      <c r="U161" s="128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</row>
    <row r="162" spans="1:38">
      <c r="A162" s="12" t="s">
        <v>3844</v>
      </c>
      <c r="B162" s="99">
        <v>53.605872609904999</v>
      </c>
      <c r="C162" s="127">
        <v>2.1010639706255298E-3</v>
      </c>
      <c r="D162" s="12"/>
      <c r="E162" s="127">
        <v>14.580513710035801</v>
      </c>
      <c r="F162" s="127">
        <v>0.44860327761642199</v>
      </c>
      <c r="G162" s="130">
        <v>0.81363978657122604</v>
      </c>
      <c r="H162" s="130">
        <v>1.8748617899587199E-2</v>
      </c>
      <c r="I162" s="127">
        <v>0.24567896422736199</v>
      </c>
      <c r="J162" s="99">
        <v>2195.5</v>
      </c>
      <c r="K162" s="99">
        <v>15.1</v>
      </c>
      <c r="L162" s="99">
        <v>427.64</v>
      </c>
      <c r="M162" s="99">
        <v>6.39</v>
      </c>
      <c r="N162" s="99">
        <v>4945.1000000000004</v>
      </c>
      <c r="O162" s="99">
        <v>16.399999999999999</v>
      </c>
      <c r="P162" s="36"/>
      <c r="Q162" s="99">
        <v>85.97</v>
      </c>
      <c r="R162" s="99">
        <v>1.32</v>
      </c>
      <c r="T162" s="128">
        <f t="shared" ref="T162:T176" si="8">(L162-J162)/L162*100</f>
        <v>-413.39912075577593</v>
      </c>
      <c r="U162" s="128">
        <f t="shared" ref="U162:U176" si="9">(L162-N162)/L162*100</f>
        <v>-1056.3698437938453</v>
      </c>
      <c r="W162" s="79" t="s">
        <v>26</v>
      </c>
      <c r="X162" s="79" t="s">
        <v>26</v>
      </c>
      <c r="Y162" s="79" t="s">
        <v>26</v>
      </c>
      <c r="Z162" s="79" t="s">
        <v>26</v>
      </c>
      <c r="AA162" s="79" t="s">
        <v>26</v>
      </c>
      <c r="AB162" s="79" t="s">
        <v>26</v>
      </c>
      <c r="AC162" s="79" t="s">
        <v>26</v>
      </c>
      <c r="AD162" s="79" t="s">
        <v>26</v>
      </c>
      <c r="AE162" s="79" t="s">
        <v>26</v>
      </c>
      <c r="AF162" s="79" t="s">
        <v>26</v>
      </c>
      <c r="AG162" s="79" t="s">
        <v>26</v>
      </c>
      <c r="AH162" s="79" t="s">
        <v>26</v>
      </c>
      <c r="AI162" s="79" t="s">
        <v>26</v>
      </c>
      <c r="AJ162" s="79" t="s">
        <v>26</v>
      </c>
      <c r="AK162" s="79" t="s">
        <v>26</v>
      </c>
      <c r="AL162" s="79" t="s">
        <v>26</v>
      </c>
    </row>
    <row r="163" spans="1:38">
      <c r="A163" s="12" t="s">
        <v>3845</v>
      </c>
      <c r="B163" s="99">
        <v>41.553554633948401</v>
      </c>
      <c r="C163" s="127">
        <v>2.4540876340984402E-3</v>
      </c>
      <c r="D163" s="12"/>
      <c r="E163" s="127">
        <v>12.6185238197916</v>
      </c>
      <c r="F163" s="127">
        <v>0.43144897990828701</v>
      </c>
      <c r="G163" s="130">
        <v>0.84350904135956595</v>
      </c>
      <c r="H163" s="130">
        <v>1.9846399643731898E-2</v>
      </c>
      <c r="I163" s="127">
        <v>0.23249115213695201</v>
      </c>
      <c r="J163" s="99">
        <v>2359.3000000000002</v>
      </c>
      <c r="K163" s="99">
        <v>16.8</v>
      </c>
      <c r="L163" s="99">
        <v>491.58</v>
      </c>
      <c r="M163" s="99">
        <v>8.06</v>
      </c>
      <c r="N163" s="99">
        <v>4996.3999999999996</v>
      </c>
      <c r="O163" s="99">
        <v>16.7</v>
      </c>
      <c r="P163" s="36"/>
      <c r="Q163" s="99">
        <v>83.4</v>
      </c>
      <c r="R163" s="99">
        <v>1.41</v>
      </c>
      <c r="T163" s="128">
        <f t="shared" si="8"/>
        <v>-379.94222710443881</v>
      </c>
      <c r="U163" s="128">
        <f t="shared" si="9"/>
        <v>-916.39611050083408</v>
      </c>
      <c r="W163" s="79" t="s">
        <v>26</v>
      </c>
      <c r="X163" s="79" t="s">
        <v>26</v>
      </c>
      <c r="Y163" s="79" t="s">
        <v>26</v>
      </c>
      <c r="Z163" s="79" t="s">
        <v>26</v>
      </c>
      <c r="AA163" s="79" t="s">
        <v>26</v>
      </c>
      <c r="AB163" s="79" t="s">
        <v>26</v>
      </c>
      <c r="AC163" s="79" t="s">
        <v>26</v>
      </c>
      <c r="AD163" s="79" t="s">
        <v>26</v>
      </c>
      <c r="AE163" s="79" t="s">
        <v>26</v>
      </c>
      <c r="AF163" s="79" t="s">
        <v>26</v>
      </c>
      <c r="AG163" s="79" t="s">
        <v>26</v>
      </c>
      <c r="AH163" s="79" t="s">
        <v>26</v>
      </c>
      <c r="AI163" s="79" t="s">
        <v>26</v>
      </c>
      <c r="AJ163" s="79" t="s">
        <v>26</v>
      </c>
      <c r="AK163" s="79" t="s">
        <v>26</v>
      </c>
      <c r="AL163" s="79" t="s">
        <v>26</v>
      </c>
    </row>
    <row r="164" spans="1:38">
      <c r="A164" s="12" t="s">
        <v>3846</v>
      </c>
      <c r="B164" s="99">
        <v>40.293135243662597</v>
      </c>
      <c r="C164" s="127">
        <v>2.1551168229172499E-3</v>
      </c>
      <c r="D164" s="12"/>
      <c r="E164" s="127">
        <v>14.2684513245676</v>
      </c>
      <c r="F164" s="127">
        <v>0.65842111303915596</v>
      </c>
      <c r="G164" s="130">
        <v>0.84325481398181901</v>
      </c>
      <c r="H164" s="130">
        <v>2.2628403308187401E-2</v>
      </c>
      <c r="I164" s="127">
        <v>-0.21466156186701199</v>
      </c>
      <c r="J164" s="99">
        <v>2247.1999999999998</v>
      </c>
      <c r="K164" s="99">
        <v>26.3</v>
      </c>
      <c r="L164" s="99">
        <v>436.62</v>
      </c>
      <c r="M164" s="99">
        <v>9.76</v>
      </c>
      <c r="N164" s="99">
        <v>4996</v>
      </c>
      <c r="O164" s="99">
        <v>19</v>
      </c>
      <c r="P164" s="36"/>
      <c r="Q164" s="99">
        <v>73.89</v>
      </c>
      <c r="R164" s="99">
        <v>1.7</v>
      </c>
      <c r="T164" s="128">
        <f t="shared" si="8"/>
        <v>-414.68095827034944</v>
      </c>
      <c r="U164" s="128">
        <f t="shared" si="9"/>
        <v>-1044.2444230681142</v>
      </c>
      <c r="W164" s="79" t="s">
        <v>26</v>
      </c>
      <c r="X164" s="79" t="s">
        <v>26</v>
      </c>
      <c r="Y164" s="79" t="s">
        <v>26</v>
      </c>
      <c r="Z164" s="79" t="s">
        <v>26</v>
      </c>
      <c r="AA164" s="79" t="s">
        <v>26</v>
      </c>
      <c r="AB164" s="79" t="s">
        <v>26</v>
      </c>
      <c r="AC164" s="79" t="s">
        <v>26</v>
      </c>
      <c r="AD164" s="79" t="s">
        <v>26</v>
      </c>
      <c r="AE164" s="79" t="s">
        <v>26</v>
      </c>
      <c r="AF164" s="79" t="s">
        <v>26</v>
      </c>
      <c r="AG164" s="79" t="s">
        <v>26</v>
      </c>
      <c r="AH164" s="79" t="s">
        <v>26</v>
      </c>
      <c r="AI164" s="79" t="s">
        <v>26</v>
      </c>
      <c r="AJ164" s="79" t="s">
        <v>26</v>
      </c>
      <c r="AK164" s="79" t="s">
        <v>26</v>
      </c>
      <c r="AL164" s="79" t="s">
        <v>26</v>
      </c>
    </row>
    <row r="165" spans="1:38">
      <c r="A165" s="12" t="s">
        <v>3847</v>
      </c>
      <c r="B165" s="99">
        <v>50.506117966734799</v>
      </c>
      <c r="C165" s="127">
        <v>2.4324120435804302E-3</v>
      </c>
      <c r="D165" s="12"/>
      <c r="E165" s="127">
        <v>13.227751980097</v>
      </c>
      <c r="F165" s="127">
        <v>0.91693782249745304</v>
      </c>
      <c r="G165" s="130">
        <v>0.87528183215154198</v>
      </c>
      <c r="H165" s="130">
        <v>2.6813865925812599E-2</v>
      </c>
      <c r="I165" s="127">
        <v>0.103458738918333</v>
      </c>
      <c r="J165" s="99">
        <v>2349.9</v>
      </c>
      <c r="K165" s="99">
        <v>33.5</v>
      </c>
      <c r="L165" s="99">
        <v>469.7</v>
      </c>
      <c r="M165" s="99">
        <v>15.8</v>
      </c>
      <c r="N165" s="99">
        <v>5048.8999999999996</v>
      </c>
      <c r="O165" s="99">
        <v>21.7</v>
      </c>
      <c r="P165" s="36"/>
      <c r="Q165" s="99">
        <v>63.46</v>
      </c>
      <c r="R165" s="99">
        <v>2.2000000000000002</v>
      </c>
      <c r="T165" s="128">
        <f t="shared" si="8"/>
        <v>-400.29806259314461</v>
      </c>
      <c r="U165" s="128">
        <f t="shared" si="9"/>
        <v>-974.9201618054077</v>
      </c>
      <c r="W165" s="79" t="s">
        <v>26</v>
      </c>
      <c r="X165" s="79" t="s">
        <v>26</v>
      </c>
      <c r="Y165" s="79" t="s">
        <v>26</v>
      </c>
      <c r="Z165" s="79" t="s">
        <v>26</v>
      </c>
      <c r="AA165" s="79" t="s">
        <v>26</v>
      </c>
      <c r="AB165" s="79" t="s">
        <v>26</v>
      </c>
      <c r="AC165" s="79" t="s">
        <v>26</v>
      </c>
      <c r="AD165" s="79" t="s">
        <v>26</v>
      </c>
      <c r="AE165" s="79" t="s">
        <v>26</v>
      </c>
      <c r="AF165" s="79" t="s">
        <v>26</v>
      </c>
      <c r="AG165" s="79" t="s">
        <v>26</v>
      </c>
      <c r="AH165" s="79" t="s">
        <v>26</v>
      </c>
      <c r="AI165" s="79" t="s">
        <v>26</v>
      </c>
      <c r="AJ165" s="79" t="s">
        <v>26</v>
      </c>
      <c r="AK165" s="79" t="s">
        <v>26</v>
      </c>
      <c r="AL165" s="79" t="s">
        <v>26</v>
      </c>
    </row>
    <row r="166" spans="1:38">
      <c r="A166" s="12" t="s">
        <v>3848</v>
      </c>
      <c r="B166" s="99">
        <v>65.627790229905003</v>
      </c>
      <c r="C166" s="127">
        <v>2.7928442066572699E-3</v>
      </c>
      <c r="D166" s="12"/>
      <c r="E166" s="127">
        <v>18.052720429481699</v>
      </c>
      <c r="F166" s="127">
        <v>0.70893716144998697</v>
      </c>
      <c r="G166" s="130">
        <v>0.80668962958713697</v>
      </c>
      <c r="H166" s="130">
        <v>2.03816615872188E-2</v>
      </c>
      <c r="I166" s="127">
        <v>0.346282590825855</v>
      </c>
      <c r="J166" s="99">
        <v>1998.7</v>
      </c>
      <c r="K166" s="99">
        <v>16.899999999999999</v>
      </c>
      <c r="L166" s="99">
        <v>347.6</v>
      </c>
      <c r="M166" s="99">
        <v>6.66</v>
      </c>
      <c r="N166" s="99">
        <v>4933</v>
      </c>
      <c r="O166" s="99">
        <v>18</v>
      </c>
      <c r="P166" s="36"/>
      <c r="Q166" s="99">
        <v>72.069999999999993</v>
      </c>
      <c r="R166" s="99">
        <v>1.41</v>
      </c>
      <c r="T166" s="128">
        <f t="shared" si="8"/>
        <v>-474.99999999999989</v>
      </c>
      <c r="U166" s="128">
        <f t="shared" si="9"/>
        <v>-1319.1599539700803</v>
      </c>
      <c r="W166" s="79" t="s">
        <v>26</v>
      </c>
      <c r="X166" s="79" t="s">
        <v>26</v>
      </c>
      <c r="Y166" s="79" t="s">
        <v>26</v>
      </c>
      <c r="Z166" s="79" t="s">
        <v>26</v>
      </c>
      <c r="AA166" s="79" t="s">
        <v>26</v>
      </c>
      <c r="AB166" s="79" t="s">
        <v>26</v>
      </c>
      <c r="AC166" s="79" t="s">
        <v>26</v>
      </c>
      <c r="AD166" s="79" t="s">
        <v>26</v>
      </c>
      <c r="AE166" s="79" t="s">
        <v>26</v>
      </c>
      <c r="AF166" s="79" t="s">
        <v>26</v>
      </c>
      <c r="AG166" s="79" t="s">
        <v>26</v>
      </c>
      <c r="AH166" s="79" t="s">
        <v>26</v>
      </c>
      <c r="AI166" s="79" t="s">
        <v>26</v>
      </c>
      <c r="AJ166" s="79" t="s">
        <v>26</v>
      </c>
      <c r="AK166" s="79" t="s">
        <v>26</v>
      </c>
      <c r="AL166" s="79" t="s">
        <v>26</v>
      </c>
    </row>
    <row r="167" spans="1:38">
      <c r="A167" s="12" t="s">
        <v>3849</v>
      </c>
      <c r="B167" s="99">
        <v>114.444516813047</v>
      </c>
      <c r="C167" s="127">
        <v>5.9811581035894299E-3</v>
      </c>
      <c r="D167" s="12"/>
      <c r="E167" s="127">
        <v>20.617716746884</v>
      </c>
      <c r="F167" s="127">
        <v>0.724900129080154</v>
      </c>
      <c r="G167" s="130">
        <v>0.79213660482824999</v>
      </c>
      <c r="H167" s="130">
        <v>1.9936936853097598E-2</v>
      </c>
      <c r="I167" s="127">
        <v>0.42808027922750702</v>
      </c>
      <c r="J167" s="99">
        <v>1867.9</v>
      </c>
      <c r="K167" s="99">
        <v>14.1</v>
      </c>
      <c r="L167" s="99">
        <v>305.27999999999997</v>
      </c>
      <c r="M167" s="99">
        <v>5.21</v>
      </c>
      <c r="N167" s="99">
        <v>4907</v>
      </c>
      <c r="O167" s="99">
        <v>17.899999999999999</v>
      </c>
      <c r="P167" s="36"/>
      <c r="Q167" s="99">
        <v>67.87</v>
      </c>
      <c r="R167" s="99">
        <v>1.18</v>
      </c>
      <c r="T167" s="128">
        <f t="shared" si="8"/>
        <v>-511.86451781970658</v>
      </c>
      <c r="U167" s="128">
        <f t="shared" si="9"/>
        <v>-1507.3768343815516</v>
      </c>
      <c r="W167" s="79" t="s">
        <v>26</v>
      </c>
      <c r="X167" s="79" t="s">
        <v>26</v>
      </c>
      <c r="Y167" s="79" t="s">
        <v>26</v>
      </c>
      <c r="Z167" s="79" t="s">
        <v>26</v>
      </c>
      <c r="AA167" s="79" t="s">
        <v>26</v>
      </c>
      <c r="AB167" s="79" t="s">
        <v>26</v>
      </c>
      <c r="AC167" s="79" t="s">
        <v>26</v>
      </c>
      <c r="AD167" s="79" t="s">
        <v>26</v>
      </c>
      <c r="AE167" s="79" t="s">
        <v>26</v>
      </c>
      <c r="AF167" s="79" t="s">
        <v>26</v>
      </c>
      <c r="AG167" s="79" t="s">
        <v>26</v>
      </c>
      <c r="AH167" s="79" t="s">
        <v>26</v>
      </c>
      <c r="AI167" s="79" t="s">
        <v>26</v>
      </c>
      <c r="AJ167" s="79" t="s">
        <v>26</v>
      </c>
      <c r="AK167" s="79" t="s">
        <v>26</v>
      </c>
      <c r="AL167" s="79" t="s">
        <v>26</v>
      </c>
    </row>
    <row r="168" spans="1:38">
      <c r="A168" s="12" t="s">
        <v>3850</v>
      </c>
      <c r="B168" s="99">
        <v>187.50510348378799</v>
      </c>
      <c r="C168" s="127">
        <v>8.5376907417071095E-3</v>
      </c>
      <c r="D168" s="12"/>
      <c r="E168" s="127">
        <v>30.988004551767698</v>
      </c>
      <c r="F168" s="127">
        <v>1.02628984465659</v>
      </c>
      <c r="G168" s="130">
        <v>0.67015191651293404</v>
      </c>
      <c r="H168" s="130">
        <v>1.7259412385285E-2</v>
      </c>
      <c r="I168" s="127">
        <v>0.54569008711315803</v>
      </c>
      <c r="J168" s="99">
        <v>1402.7</v>
      </c>
      <c r="K168" s="99">
        <v>10.9</v>
      </c>
      <c r="L168" s="99">
        <v>204.73</v>
      </c>
      <c r="M168" s="99">
        <v>3.35</v>
      </c>
      <c r="N168" s="99">
        <v>4667.5</v>
      </c>
      <c r="O168" s="99">
        <v>18.600000000000001</v>
      </c>
      <c r="P168" s="36"/>
      <c r="Q168" s="99">
        <v>71.62</v>
      </c>
      <c r="R168" s="99">
        <v>1.18</v>
      </c>
      <c r="T168" s="128">
        <f t="shared" si="8"/>
        <v>-585.14629023592045</v>
      </c>
      <c r="U168" s="128">
        <f t="shared" si="9"/>
        <v>-2179.8319738191767</v>
      </c>
      <c r="W168" s="79" t="s">
        <v>26</v>
      </c>
      <c r="X168" s="79" t="s">
        <v>26</v>
      </c>
      <c r="Y168" s="79" t="s">
        <v>26</v>
      </c>
      <c r="Z168" s="79" t="s">
        <v>26</v>
      </c>
      <c r="AA168" s="79" t="s">
        <v>26</v>
      </c>
      <c r="AB168" s="79" t="s">
        <v>26</v>
      </c>
      <c r="AC168" s="79" t="s">
        <v>26</v>
      </c>
      <c r="AD168" s="79" t="s">
        <v>26</v>
      </c>
      <c r="AE168" s="79" t="s">
        <v>26</v>
      </c>
      <c r="AF168" s="79" t="s">
        <v>26</v>
      </c>
      <c r="AG168" s="79" t="s">
        <v>26</v>
      </c>
      <c r="AH168" s="79" t="s">
        <v>26</v>
      </c>
      <c r="AI168" s="79" t="s">
        <v>26</v>
      </c>
      <c r="AJ168" s="79" t="s">
        <v>26</v>
      </c>
      <c r="AK168" s="79" t="s">
        <v>26</v>
      </c>
      <c r="AL168" s="79" t="s">
        <v>26</v>
      </c>
    </row>
    <row r="169" spans="1:38">
      <c r="A169" s="12" t="s">
        <v>3851</v>
      </c>
      <c r="B169" s="99">
        <v>43.434917058146297</v>
      </c>
      <c r="C169" s="127">
        <v>2.3083797311720501E-3</v>
      </c>
      <c r="D169" s="12"/>
      <c r="E169" s="127">
        <v>15.069972309779301</v>
      </c>
      <c r="F169" s="127">
        <v>0.46617896207262699</v>
      </c>
      <c r="G169" s="130">
        <v>0.84653797088223104</v>
      </c>
      <c r="H169" s="130">
        <v>2.1582018942999201E-2</v>
      </c>
      <c r="I169" s="127">
        <v>0.25953802169524398</v>
      </c>
      <c r="J169" s="99">
        <v>2201.4</v>
      </c>
      <c r="K169" s="99">
        <v>15.6</v>
      </c>
      <c r="L169" s="99">
        <v>414.17</v>
      </c>
      <c r="M169" s="99">
        <v>6.26</v>
      </c>
      <c r="N169" s="99">
        <v>5001.3999999999996</v>
      </c>
      <c r="O169" s="99">
        <v>18.100000000000001</v>
      </c>
      <c r="P169" s="36"/>
      <c r="Q169" s="99">
        <v>68.56</v>
      </c>
      <c r="R169" s="99">
        <v>1.06</v>
      </c>
      <c r="T169" s="128">
        <f t="shared" si="8"/>
        <v>-431.5208730714441</v>
      </c>
      <c r="U169" s="128">
        <f t="shared" si="9"/>
        <v>-1107.5717700461162</v>
      </c>
      <c r="W169" s="79" t="s">
        <v>26</v>
      </c>
      <c r="X169" s="79" t="s">
        <v>26</v>
      </c>
      <c r="Y169" s="79" t="s">
        <v>26</v>
      </c>
      <c r="Z169" s="79" t="s">
        <v>26</v>
      </c>
      <c r="AA169" s="79" t="s">
        <v>26</v>
      </c>
      <c r="AB169" s="79" t="s">
        <v>26</v>
      </c>
      <c r="AC169" s="79" t="s">
        <v>26</v>
      </c>
      <c r="AD169" s="79" t="s">
        <v>26</v>
      </c>
      <c r="AE169" s="79" t="s">
        <v>26</v>
      </c>
      <c r="AF169" s="79" t="s">
        <v>26</v>
      </c>
      <c r="AG169" s="79" t="s">
        <v>26</v>
      </c>
      <c r="AH169" s="79" t="s">
        <v>26</v>
      </c>
      <c r="AI169" s="79" t="s">
        <v>26</v>
      </c>
      <c r="AJ169" s="79" t="s">
        <v>26</v>
      </c>
      <c r="AK169" s="79" t="s">
        <v>26</v>
      </c>
      <c r="AL169" s="79" t="s">
        <v>26</v>
      </c>
    </row>
    <row r="170" spans="1:38">
      <c r="A170" s="12" t="s">
        <v>3851</v>
      </c>
      <c r="B170" s="99">
        <v>68.052336969030307</v>
      </c>
      <c r="C170" s="127">
        <v>3.1218367246804999E-3</v>
      </c>
      <c r="D170" s="12"/>
      <c r="E170" s="127">
        <v>18.010337987374399</v>
      </c>
      <c r="F170" s="127">
        <v>0.87198748541189997</v>
      </c>
      <c r="G170" s="130">
        <v>0.789276635120156</v>
      </c>
      <c r="H170" s="130">
        <v>2.1278571694198799E-2</v>
      </c>
      <c r="I170" s="127">
        <v>0.33687855160132302</v>
      </c>
      <c r="J170" s="99">
        <v>1981.6</v>
      </c>
      <c r="K170" s="99">
        <v>20.3</v>
      </c>
      <c r="L170" s="99">
        <v>348.35</v>
      </c>
      <c r="M170" s="99">
        <v>8.19</v>
      </c>
      <c r="N170" s="99">
        <v>4901.8999999999996</v>
      </c>
      <c r="O170" s="99">
        <v>19.2</v>
      </c>
      <c r="P170" s="36"/>
      <c r="Q170" s="99">
        <v>78.7</v>
      </c>
      <c r="R170" s="99">
        <v>1.89</v>
      </c>
      <c r="T170" s="128">
        <f t="shared" si="8"/>
        <v>-468.85316492033871</v>
      </c>
      <c r="U170" s="128">
        <f t="shared" si="9"/>
        <v>-1307.1766901105207</v>
      </c>
      <c r="W170" s="79" t="s">
        <v>26</v>
      </c>
      <c r="X170" s="79" t="s">
        <v>26</v>
      </c>
      <c r="Y170" s="79" t="s">
        <v>26</v>
      </c>
      <c r="Z170" s="79" t="s">
        <v>26</v>
      </c>
      <c r="AA170" s="79" t="s">
        <v>26</v>
      </c>
      <c r="AB170" s="79" t="s">
        <v>26</v>
      </c>
      <c r="AC170" s="79" t="s">
        <v>26</v>
      </c>
      <c r="AD170" s="79" t="s">
        <v>26</v>
      </c>
      <c r="AE170" s="79" t="s">
        <v>26</v>
      </c>
      <c r="AF170" s="79" t="s">
        <v>26</v>
      </c>
      <c r="AG170" s="79" t="s">
        <v>26</v>
      </c>
      <c r="AH170" s="79" t="s">
        <v>26</v>
      </c>
      <c r="AI170" s="79" t="s">
        <v>26</v>
      </c>
      <c r="AJ170" s="79" t="s">
        <v>26</v>
      </c>
      <c r="AK170" s="79" t="s">
        <v>26</v>
      </c>
      <c r="AL170" s="79" t="s">
        <v>26</v>
      </c>
    </row>
    <row r="171" spans="1:38">
      <c r="A171" s="12" t="s">
        <v>3852</v>
      </c>
      <c r="B171" s="99">
        <v>160.22287742821999</v>
      </c>
      <c r="C171" s="127">
        <v>0.270535876348034</v>
      </c>
      <c r="D171" s="12"/>
      <c r="E171" s="127">
        <v>71.525915992139005</v>
      </c>
      <c r="F171" s="127">
        <v>2.27386745299314</v>
      </c>
      <c r="G171" s="130">
        <v>0.200181272908213</v>
      </c>
      <c r="H171" s="130">
        <v>4.9559200810041001E-3</v>
      </c>
      <c r="I171" s="127">
        <v>0.36159803917740402</v>
      </c>
      <c r="J171" s="99">
        <v>331.24</v>
      </c>
      <c r="K171" s="99">
        <v>4.5999999999999996</v>
      </c>
      <c r="L171" s="99">
        <v>89.5</v>
      </c>
      <c r="M171" s="99">
        <v>1.41</v>
      </c>
      <c r="N171" s="99">
        <v>2827.1</v>
      </c>
      <c r="O171" s="99">
        <v>20.399999999999999</v>
      </c>
      <c r="P171" s="36"/>
      <c r="Q171" s="99">
        <v>75.239999999999995</v>
      </c>
      <c r="R171" s="99">
        <v>1.19</v>
      </c>
      <c r="T171" s="128">
        <f t="shared" si="8"/>
        <v>-270.10055865921788</v>
      </c>
      <c r="U171" s="128">
        <f t="shared" si="9"/>
        <v>-3058.7709497206702</v>
      </c>
      <c r="W171" s="79" t="s">
        <v>26</v>
      </c>
      <c r="X171" s="79" t="s">
        <v>26</v>
      </c>
      <c r="Y171" s="79" t="s">
        <v>26</v>
      </c>
      <c r="Z171" s="79" t="s">
        <v>26</v>
      </c>
      <c r="AA171" s="79" t="s">
        <v>26</v>
      </c>
      <c r="AB171" s="79" t="s">
        <v>26</v>
      </c>
      <c r="AC171" s="79" t="s">
        <v>26</v>
      </c>
      <c r="AD171" s="79" t="s">
        <v>26</v>
      </c>
      <c r="AE171" s="79" t="s">
        <v>26</v>
      </c>
      <c r="AF171" s="79" t="s">
        <v>26</v>
      </c>
      <c r="AG171" s="79" t="s">
        <v>26</v>
      </c>
      <c r="AH171" s="79" t="s">
        <v>26</v>
      </c>
      <c r="AI171" s="79" t="s">
        <v>26</v>
      </c>
      <c r="AJ171" s="79" t="s">
        <v>26</v>
      </c>
      <c r="AK171" s="79" t="s">
        <v>26</v>
      </c>
      <c r="AL171" s="79" t="s">
        <v>26</v>
      </c>
    </row>
    <row r="172" spans="1:38">
      <c r="A172" s="12" t="s">
        <v>3853</v>
      </c>
      <c r="B172" s="99">
        <v>140.35440829471599</v>
      </c>
      <c r="C172" s="127">
        <v>0.21226492601422001</v>
      </c>
      <c r="D172" s="12"/>
      <c r="E172" s="127">
        <v>71.933248614391005</v>
      </c>
      <c r="F172" s="127">
        <v>1.8632697351968801</v>
      </c>
      <c r="G172" s="130">
        <v>0.225038019694077</v>
      </c>
      <c r="H172" s="130">
        <v>5.2761749255523498E-3</v>
      </c>
      <c r="I172" s="127">
        <v>0.18560660996356501</v>
      </c>
      <c r="J172" s="99">
        <v>363.96</v>
      </c>
      <c r="K172" s="99">
        <v>4.82</v>
      </c>
      <c r="L172" s="99">
        <v>89</v>
      </c>
      <c r="M172" s="99">
        <v>1.1399999999999999</v>
      </c>
      <c r="N172" s="99">
        <v>3016.1</v>
      </c>
      <c r="O172" s="99">
        <v>18.899999999999999</v>
      </c>
      <c r="P172" s="36"/>
      <c r="Q172" s="99">
        <v>72.510000000000005</v>
      </c>
      <c r="R172" s="99">
        <v>0.93</v>
      </c>
      <c r="T172" s="128">
        <f t="shared" si="8"/>
        <v>-308.9438202247191</v>
      </c>
      <c r="U172" s="128">
        <f t="shared" si="9"/>
        <v>-3288.8764044943819</v>
      </c>
      <c r="W172" s="79" t="s">
        <v>26</v>
      </c>
      <c r="X172" s="79" t="s">
        <v>26</v>
      </c>
      <c r="Y172" s="79" t="s">
        <v>26</v>
      </c>
      <c r="Z172" s="79" t="s">
        <v>26</v>
      </c>
      <c r="AA172" s="79" t="s">
        <v>26</v>
      </c>
      <c r="AB172" s="79" t="s">
        <v>26</v>
      </c>
      <c r="AC172" s="79" t="s">
        <v>26</v>
      </c>
      <c r="AD172" s="79" t="s">
        <v>26</v>
      </c>
      <c r="AE172" s="79" t="s">
        <v>26</v>
      </c>
      <c r="AF172" s="79" t="s">
        <v>26</v>
      </c>
      <c r="AG172" s="79" t="s">
        <v>26</v>
      </c>
      <c r="AH172" s="79" t="s">
        <v>26</v>
      </c>
      <c r="AI172" s="79" t="s">
        <v>26</v>
      </c>
      <c r="AJ172" s="79" t="s">
        <v>26</v>
      </c>
      <c r="AK172" s="79" t="s">
        <v>26</v>
      </c>
      <c r="AL172" s="79" t="s">
        <v>26</v>
      </c>
    </row>
    <row r="173" spans="1:38">
      <c r="A173" s="12" t="s">
        <v>3854</v>
      </c>
      <c r="B173" s="99">
        <v>7.5342179025823501</v>
      </c>
      <c r="C173" s="127">
        <v>0.33604829192362601</v>
      </c>
      <c r="D173" s="12"/>
      <c r="E173" s="127">
        <v>19.07587312663</v>
      </c>
      <c r="F173" s="127">
        <v>2.89803696532526</v>
      </c>
      <c r="G173" s="130">
        <v>0.86286937206235703</v>
      </c>
      <c r="H173" s="130">
        <v>6.0206271660643802E-2</v>
      </c>
      <c r="I173" s="127">
        <v>-0.71797917967888703</v>
      </c>
      <c r="J173" s="99">
        <v>2009.1</v>
      </c>
      <c r="K173" s="99">
        <v>91</v>
      </c>
      <c r="L173" s="99">
        <v>329.3</v>
      </c>
      <c r="M173" s="99">
        <v>24.4</v>
      </c>
      <c r="N173" s="99">
        <v>5028.6000000000004</v>
      </c>
      <c r="O173" s="99">
        <v>49.4</v>
      </c>
      <c r="P173" s="36"/>
      <c r="Q173" s="99">
        <v>48.42</v>
      </c>
      <c r="R173" s="99">
        <v>3.67</v>
      </c>
      <c r="T173" s="128">
        <f t="shared" si="8"/>
        <v>-510.11235955056173</v>
      </c>
      <c r="U173" s="128">
        <f t="shared" si="9"/>
        <v>-1427.0573944731248</v>
      </c>
      <c r="W173" s="79" t="s">
        <v>26</v>
      </c>
      <c r="X173" s="79" t="s">
        <v>26</v>
      </c>
      <c r="Y173" s="79" t="s">
        <v>26</v>
      </c>
      <c r="Z173" s="79" t="s">
        <v>26</v>
      </c>
      <c r="AA173" s="79" t="s">
        <v>26</v>
      </c>
      <c r="AB173" s="79" t="s">
        <v>26</v>
      </c>
      <c r="AC173" s="79" t="s">
        <v>26</v>
      </c>
      <c r="AD173" s="79" t="s">
        <v>26</v>
      </c>
      <c r="AE173" s="79" t="s">
        <v>26</v>
      </c>
      <c r="AF173" s="79" t="s">
        <v>26</v>
      </c>
      <c r="AG173" s="79" t="s">
        <v>26</v>
      </c>
      <c r="AH173" s="79" t="s">
        <v>26</v>
      </c>
      <c r="AI173" s="79" t="s">
        <v>26</v>
      </c>
      <c r="AJ173" s="79" t="s">
        <v>26</v>
      </c>
      <c r="AK173" s="79" t="s">
        <v>26</v>
      </c>
      <c r="AL173" s="79" t="s">
        <v>26</v>
      </c>
    </row>
    <row r="174" spans="1:38">
      <c r="A174" s="12" t="s">
        <v>3855</v>
      </c>
      <c r="B174" s="99">
        <v>52.118757066247802</v>
      </c>
      <c r="C174" s="127">
        <v>0.138501985809002</v>
      </c>
      <c r="D174" s="12"/>
      <c r="E174" s="127">
        <v>59.809292927118001</v>
      </c>
      <c r="F174" s="127">
        <v>1.73724989881315</v>
      </c>
      <c r="G174" s="130">
        <v>0.278021199880505</v>
      </c>
      <c r="H174" s="130">
        <v>8.0766778816237696E-3</v>
      </c>
      <c r="I174" s="127">
        <v>0.35218229492506398</v>
      </c>
      <c r="J174" s="99">
        <v>502.67</v>
      </c>
      <c r="K174" s="99">
        <v>6.58</v>
      </c>
      <c r="L174" s="99">
        <v>106.89</v>
      </c>
      <c r="M174" s="99">
        <v>1.54</v>
      </c>
      <c r="N174" s="99">
        <v>3351</v>
      </c>
      <c r="O174" s="99">
        <v>22.8</v>
      </c>
      <c r="P174" s="36"/>
      <c r="Q174" s="99">
        <v>81.2</v>
      </c>
      <c r="R174" s="99">
        <v>1.17</v>
      </c>
      <c r="T174" s="128">
        <f t="shared" si="8"/>
        <v>-370.26850032743943</v>
      </c>
      <c r="U174" s="128">
        <f t="shared" si="9"/>
        <v>-3034.9985966881841</v>
      </c>
      <c r="W174" s="79" t="s">
        <v>26</v>
      </c>
      <c r="X174" s="79" t="s">
        <v>26</v>
      </c>
      <c r="Y174" s="79" t="s">
        <v>26</v>
      </c>
      <c r="Z174" s="79" t="s">
        <v>26</v>
      </c>
      <c r="AA174" s="79" t="s">
        <v>26</v>
      </c>
      <c r="AB174" s="79" t="s">
        <v>26</v>
      </c>
      <c r="AC174" s="79" t="s">
        <v>26</v>
      </c>
      <c r="AD174" s="79" t="s">
        <v>26</v>
      </c>
      <c r="AE174" s="79" t="s">
        <v>26</v>
      </c>
      <c r="AF174" s="79" t="s">
        <v>26</v>
      </c>
      <c r="AG174" s="79" t="s">
        <v>26</v>
      </c>
      <c r="AH174" s="79" t="s">
        <v>26</v>
      </c>
      <c r="AI174" s="79" t="s">
        <v>26</v>
      </c>
      <c r="AJ174" s="79" t="s">
        <v>26</v>
      </c>
      <c r="AK174" s="79" t="s">
        <v>26</v>
      </c>
      <c r="AL174" s="79" t="s">
        <v>26</v>
      </c>
    </row>
    <row r="175" spans="1:38">
      <c r="A175" s="12" t="s">
        <v>3856</v>
      </c>
      <c r="B175" s="99">
        <v>54.970950242840203</v>
      </c>
      <c r="C175" s="127">
        <v>0.16064775005602999</v>
      </c>
      <c r="D175" s="12"/>
      <c r="E175" s="127">
        <v>61.157319304117003</v>
      </c>
      <c r="F175" s="127">
        <v>1.8864490024017699</v>
      </c>
      <c r="G175" s="130">
        <v>0.27061665853262801</v>
      </c>
      <c r="H175" s="130">
        <v>7.4312150049439998E-3</v>
      </c>
      <c r="I175" s="127">
        <v>0.32231061743589601</v>
      </c>
      <c r="J175" s="99">
        <v>483.42</v>
      </c>
      <c r="K175" s="99">
        <v>6.56</v>
      </c>
      <c r="L175" s="99">
        <v>104.55</v>
      </c>
      <c r="M175" s="99">
        <v>1.6</v>
      </c>
      <c r="N175" s="99">
        <v>3308.8</v>
      </c>
      <c r="O175" s="99">
        <v>21.4</v>
      </c>
      <c r="P175" s="36"/>
      <c r="Q175" s="99">
        <v>80.22</v>
      </c>
      <c r="R175" s="99">
        <v>1.23</v>
      </c>
      <c r="T175" s="128">
        <f t="shared" si="8"/>
        <v>-362.38163558106169</v>
      </c>
      <c r="U175" s="128">
        <f t="shared" si="9"/>
        <v>-3064.801530368245</v>
      </c>
      <c r="W175" s="79" t="s">
        <v>26</v>
      </c>
      <c r="X175" s="79" t="s">
        <v>26</v>
      </c>
      <c r="Y175" s="79" t="s">
        <v>26</v>
      </c>
      <c r="Z175" s="79" t="s">
        <v>26</v>
      </c>
      <c r="AA175" s="79" t="s">
        <v>26</v>
      </c>
      <c r="AB175" s="79" t="s">
        <v>26</v>
      </c>
      <c r="AC175" s="79" t="s">
        <v>26</v>
      </c>
      <c r="AD175" s="79" t="s">
        <v>26</v>
      </c>
      <c r="AE175" s="79" t="s">
        <v>26</v>
      </c>
      <c r="AF175" s="79" t="s">
        <v>26</v>
      </c>
      <c r="AG175" s="79" t="s">
        <v>26</v>
      </c>
      <c r="AH175" s="79" t="s">
        <v>26</v>
      </c>
      <c r="AI175" s="79" t="s">
        <v>26</v>
      </c>
      <c r="AJ175" s="79" t="s">
        <v>26</v>
      </c>
      <c r="AK175" s="79" t="s">
        <v>26</v>
      </c>
      <c r="AL175" s="79" t="s">
        <v>26</v>
      </c>
    </row>
    <row r="176" spans="1:38">
      <c r="A176" s="12" t="s">
        <v>3857</v>
      </c>
      <c r="B176" s="99">
        <v>65.607174347990707</v>
      </c>
      <c r="C176" s="127">
        <v>0.14253366483945501</v>
      </c>
      <c r="D176" s="12"/>
      <c r="E176" s="127">
        <v>50.052122711582101</v>
      </c>
      <c r="F176" s="127">
        <v>1.9374022806964899</v>
      </c>
      <c r="G176" s="130">
        <v>0.36611998388151101</v>
      </c>
      <c r="H176" s="130">
        <v>1.19473703761146E-2</v>
      </c>
      <c r="I176" s="127">
        <v>0.54825716905418997</v>
      </c>
      <c r="J176" s="99">
        <v>707.91</v>
      </c>
      <c r="K176" s="99">
        <v>8.73</v>
      </c>
      <c r="L176" s="99">
        <v>127.53</v>
      </c>
      <c r="M176" s="99">
        <v>2.4500000000000002</v>
      </c>
      <c r="N176" s="99">
        <v>3774.7</v>
      </c>
      <c r="O176" s="99">
        <v>24.6</v>
      </c>
      <c r="P176" s="36"/>
      <c r="Q176" s="99">
        <v>85.17</v>
      </c>
      <c r="R176" s="99">
        <v>1.64</v>
      </c>
      <c r="T176" s="128">
        <f t="shared" si="8"/>
        <v>-455.09291931310275</v>
      </c>
      <c r="U176" s="128">
        <f t="shared" si="9"/>
        <v>-2859.8525837057946</v>
      </c>
      <c r="W176" s="79" t="s">
        <v>26</v>
      </c>
      <c r="X176" s="79" t="s">
        <v>26</v>
      </c>
      <c r="Y176" s="79" t="s">
        <v>26</v>
      </c>
      <c r="Z176" s="79" t="s">
        <v>26</v>
      </c>
      <c r="AA176" s="79" t="s">
        <v>26</v>
      </c>
      <c r="AB176" s="79" t="s">
        <v>26</v>
      </c>
      <c r="AC176" s="79" t="s">
        <v>26</v>
      </c>
      <c r="AD176" s="79" t="s">
        <v>26</v>
      </c>
      <c r="AE176" s="79" t="s">
        <v>26</v>
      </c>
      <c r="AF176" s="79" t="s">
        <v>26</v>
      </c>
      <c r="AG176" s="79" t="s">
        <v>26</v>
      </c>
      <c r="AH176" s="79" t="s">
        <v>26</v>
      </c>
      <c r="AI176" s="79" t="s">
        <v>26</v>
      </c>
      <c r="AJ176" s="79" t="s">
        <v>26</v>
      </c>
      <c r="AK176" s="79" t="s">
        <v>26</v>
      </c>
      <c r="AL176" s="79" t="s">
        <v>26</v>
      </c>
    </row>
    <row r="177" spans="1:46">
      <c r="A177" s="12"/>
      <c r="B177" s="99"/>
      <c r="C177" s="127"/>
      <c r="D177" s="12"/>
      <c r="E177" s="127"/>
      <c r="F177" s="127"/>
      <c r="G177" s="130"/>
      <c r="H177" s="130"/>
      <c r="I177" s="127"/>
      <c r="J177" s="99"/>
      <c r="K177" s="99"/>
      <c r="L177" s="99"/>
      <c r="M177" s="99"/>
      <c r="N177" s="99"/>
      <c r="O177" s="99"/>
      <c r="P177" s="36"/>
      <c r="Q177" s="99"/>
      <c r="R177" s="99"/>
      <c r="T177" s="128"/>
      <c r="U177" s="128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</row>
    <row r="178" spans="1:46" ht="15.75">
      <c r="A178" s="96" t="s">
        <v>1091</v>
      </c>
      <c r="B178" s="81">
        <v>368.96729706534501</v>
      </c>
      <c r="C178" s="141">
        <v>1.2855056572543899</v>
      </c>
      <c r="E178" s="141">
        <v>59.016429618043901</v>
      </c>
      <c r="F178" s="141">
        <v>3.5901223662022299</v>
      </c>
      <c r="G178" s="145">
        <v>0.10010108446883199</v>
      </c>
      <c r="H178" s="145">
        <v>2.6084156379665301E-3</v>
      </c>
      <c r="I178" s="141">
        <v>0.312997399927119</v>
      </c>
      <c r="J178" s="99">
        <v>213.28</v>
      </c>
      <c r="K178" s="99">
        <v>5.6</v>
      </c>
      <c r="L178" s="99">
        <v>108.31</v>
      </c>
      <c r="M178" s="99">
        <v>3.27</v>
      </c>
      <c r="N178" s="99">
        <v>1625.1</v>
      </c>
      <c r="O178" s="99">
        <v>24.2</v>
      </c>
      <c r="P178" s="36"/>
      <c r="Q178" s="99">
        <v>101.16</v>
      </c>
      <c r="R178" s="99">
        <v>3.05</v>
      </c>
      <c r="T178" s="128">
        <f t="shared" ref="T178:T211" si="10">(L178-J178)/L178*100</f>
        <v>-96.916258886529405</v>
      </c>
      <c r="U178" s="128">
        <f t="shared" ref="U178:U211" si="11">(L178-N178)/L178*100</f>
        <v>-1400.4154741021143</v>
      </c>
      <c r="W178" s="99">
        <v>359.29032796927902</v>
      </c>
      <c r="X178" s="99">
        <v>18.360830396664898</v>
      </c>
      <c r="Y178" s="99">
        <v>501.39859567841398</v>
      </c>
      <c r="Z178" s="99">
        <v>35.094591816518701</v>
      </c>
      <c r="AA178" s="99">
        <v>2332.1455161169501</v>
      </c>
      <c r="AB178" s="99">
        <v>143.11095850679001</v>
      </c>
      <c r="AC178" s="99">
        <v>635.59946882296902</v>
      </c>
      <c r="AD178" s="99">
        <v>38.878770034560198</v>
      </c>
      <c r="AE178" s="99">
        <v>706.39298417460896</v>
      </c>
      <c r="AF178" s="99">
        <v>49.022133588625898</v>
      </c>
      <c r="AG178" s="99">
        <v>360.21911331408103</v>
      </c>
      <c r="AH178" s="99">
        <v>21.302598852635199</v>
      </c>
      <c r="AI178" s="99">
        <v>357.26395949747001</v>
      </c>
      <c r="AJ178" s="99">
        <v>27.544575529013599</v>
      </c>
      <c r="AK178" s="99">
        <v>377.36916261456503</v>
      </c>
      <c r="AL178" s="99">
        <v>38.419005376307297</v>
      </c>
      <c r="AR178" s="128">
        <f>+(7708+(AN$4*960))/(10.52-LOG(AO$4)-LOG(AP$4)-LOG(W178))-273</f>
        <v>747.26534258663673</v>
      </c>
      <c r="AS178" s="147">
        <f>AVERAGE(AR178:AR191)</f>
        <v>748.74224167763589</v>
      </c>
      <c r="AT178" s="147">
        <f>STDEV(AR178:AR211)</f>
        <v>16.633765850110638</v>
      </c>
    </row>
    <row r="179" spans="1:46">
      <c r="A179" s="96" t="s">
        <v>1086</v>
      </c>
      <c r="B179" s="81">
        <v>251.45545632551301</v>
      </c>
      <c r="C179" s="141">
        <v>1.6621633620769201</v>
      </c>
      <c r="E179" s="141">
        <v>44.232728869508399</v>
      </c>
      <c r="F179" s="141">
        <v>6.0506540034854304</v>
      </c>
      <c r="G179" s="145">
        <v>0.41096266798707698</v>
      </c>
      <c r="H179" s="145">
        <v>5.74321169858132E-2</v>
      </c>
      <c r="I179" s="141">
        <v>-4.1996236659949199E-2</v>
      </c>
      <c r="J179" s="99">
        <v>837.1</v>
      </c>
      <c r="K179" s="99">
        <v>56.8</v>
      </c>
      <c r="L179" s="99">
        <v>144.12</v>
      </c>
      <c r="M179" s="99">
        <v>9.75</v>
      </c>
      <c r="N179" s="99">
        <v>3949</v>
      </c>
      <c r="O179" s="99">
        <v>105</v>
      </c>
      <c r="P179" s="36"/>
      <c r="Q179" s="99">
        <v>77.58</v>
      </c>
      <c r="R179" s="99">
        <v>5.27</v>
      </c>
      <c r="T179" s="128">
        <f t="shared" si="10"/>
        <v>-480.83541493200113</v>
      </c>
      <c r="U179" s="128">
        <f t="shared" si="11"/>
        <v>-2640.0777130169304</v>
      </c>
      <c r="W179" s="99">
        <v>428.79874410013201</v>
      </c>
      <c r="X179" s="99">
        <v>57.996135292669599</v>
      </c>
      <c r="Y179" s="99">
        <v>599.045592002028</v>
      </c>
      <c r="Z179" s="99">
        <v>92.276792016978504</v>
      </c>
      <c r="AA179" s="99">
        <v>3176.26181856124</v>
      </c>
      <c r="AB179" s="99">
        <v>552.82344214398404</v>
      </c>
      <c r="AC179" s="99">
        <v>951.18422697043104</v>
      </c>
      <c r="AD179" s="99">
        <v>197.28859696683</v>
      </c>
      <c r="AE179" s="99">
        <v>1033.94247317893</v>
      </c>
      <c r="AF179" s="99">
        <v>207.06431863991801</v>
      </c>
      <c r="AG179" s="99">
        <v>551.72163120111099</v>
      </c>
      <c r="AH179" s="99">
        <v>119.035751669047</v>
      </c>
      <c r="AI179" s="99">
        <v>301.05875507322702</v>
      </c>
      <c r="AJ179" s="99">
        <v>55.5196750496143</v>
      </c>
      <c r="AK179" s="99">
        <v>385.28150642260601</v>
      </c>
      <c r="AL179" s="99">
        <v>57.298881347672499</v>
      </c>
      <c r="AR179" s="128">
        <f t="shared" ref="AR179:AR191" si="12">+(7708+(AN$4*960))/(10.52-LOG(AO$4)-LOG(AP$4)-LOG(W179))-273</f>
        <v>757.00896359528201</v>
      </c>
    </row>
    <row r="180" spans="1:46">
      <c r="A180" s="96" t="s">
        <v>1070</v>
      </c>
      <c r="B180" s="81">
        <v>180.39506801696101</v>
      </c>
      <c r="C180" s="141">
        <v>0.63846531607202905</v>
      </c>
      <c r="E180" s="141">
        <v>58.592929425165003</v>
      </c>
      <c r="F180" s="141">
        <v>3.2350676749370701</v>
      </c>
      <c r="G180" s="145">
        <v>0.17454945242990899</v>
      </c>
      <c r="H180" s="145">
        <v>9.7872801471724103E-3</v>
      </c>
      <c r="I180" s="141">
        <v>0.278918053510055</v>
      </c>
      <c r="J180" s="99">
        <v>349.21</v>
      </c>
      <c r="K180" s="99">
        <v>9.8800000000000008</v>
      </c>
      <c r="L180" s="99">
        <v>109.1</v>
      </c>
      <c r="M180" s="99">
        <v>2.99</v>
      </c>
      <c r="N180" s="99">
        <v>2600.5</v>
      </c>
      <c r="O180" s="99">
        <v>46.8</v>
      </c>
      <c r="P180" s="36"/>
      <c r="Q180" s="99">
        <v>91.56</v>
      </c>
      <c r="R180" s="99">
        <v>2.5099999999999998</v>
      </c>
      <c r="T180" s="128">
        <f t="shared" si="10"/>
        <v>-220.08249312557288</v>
      </c>
      <c r="U180" s="128">
        <f t="shared" si="11"/>
        <v>-2283.5930339138408</v>
      </c>
      <c r="W180" s="99">
        <v>504.30178672125999</v>
      </c>
      <c r="X180" s="99">
        <v>58.430105078465701</v>
      </c>
      <c r="Y180" s="99">
        <v>1107.07449428413</v>
      </c>
      <c r="Z180" s="99">
        <v>116.627270809216</v>
      </c>
      <c r="AA180" s="99">
        <v>4370.5662244921396</v>
      </c>
      <c r="AB180" s="99">
        <v>462.824142997683</v>
      </c>
      <c r="AC180" s="99">
        <v>1018.9346404598</v>
      </c>
      <c r="AD180" s="99">
        <v>112.908295284956</v>
      </c>
      <c r="AE180" s="99">
        <v>935.33905101630103</v>
      </c>
      <c r="AF180" s="99">
        <v>90.111535323398897</v>
      </c>
      <c r="AG180" s="99">
        <v>487.25052590177899</v>
      </c>
      <c r="AH180" s="99">
        <v>50.863658488148999</v>
      </c>
      <c r="AI180" s="99">
        <v>328.525161168544</v>
      </c>
      <c r="AJ180" s="99">
        <v>32.815991924346498</v>
      </c>
      <c r="AK180" s="99">
        <v>169.67834707754901</v>
      </c>
      <c r="AL180" s="99">
        <v>18.483381141798699</v>
      </c>
      <c r="AR180" s="128">
        <f t="shared" si="12"/>
        <v>766.10941759348725</v>
      </c>
    </row>
    <row r="181" spans="1:46">
      <c r="A181" s="96" t="s">
        <v>1074</v>
      </c>
      <c r="B181" s="81">
        <v>193.379803541755</v>
      </c>
      <c r="C181" s="141">
        <v>0.78909457342014999</v>
      </c>
      <c r="E181" s="141">
        <v>14.9085429488737</v>
      </c>
      <c r="F181" s="141">
        <v>1.85789695577944</v>
      </c>
      <c r="G181" s="145">
        <v>0.68745732299323203</v>
      </c>
      <c r="H181" s="145">
        <v>5.3289107258343002E-2</v>
      </c>
      <c r="I181" s="141">
        <v>-9.9423071388543893E-2</v>
      </c>
      <c r="J181" s="99">
        <v>2026</v>
      </c>
      <c r="K181" s="99">
        <v>67.3</v>
      </c>
      <c r="L181" s="99">
        <v>418.5</v>
      </c>
      <c r="M181" s="99">
        <v>25.3</v>
      </c>
      <c r="N181" s="99">
        <v>4704.2</v>
      </c>
      <c r="O181" s="99">
        <v>55.8</v>
      </c>
      <c r="P181" s="36"/>
      <c r="Q181" s="99">
        <v>78.27</v>
      </c>
      <c r="R181" s="99">
        <v>4.8499999999999996</v>
      </c>
      <c r="T181" s="128">
        <f t="shared" si="10"/>
        <v>-384.10991636798087</v>
      </c>
      <c r="U181" s="128">
        <f t="shared" si="11"/>
        <v>-1024.0621266427718</v>
      </c>
      <c r="W181" s="99">
        <v>524.90914203961199</v>
      </c>
      <c r="X181" s="99">
        <v>63.034905351132601</v>
      </c>
      <c r="Y181" s="99">
        <v>810.05720674915403</v>
      </c>
      <c r="Z181" s="99">
        <v>81.984226686071594</v>
      </c>
      <c r="AA181" s="99">
        <v>4305.1142419093603</v>
      </c>
      <c r="AB181" s="99">
        <v>435.22433863510003</v>
      </c>
      <c r="AC181" s="99">
        <v>1289.7524615244099</v>
      </c>
      <c r="AD181" s="99">
        <v>188.63311436094</v>
      </c>
      <c r="AE181" s="99">
        <v>1218.1919198676201</v>
      </c>
      <c r="AF181" s="99">
        <v>161.563702455265</v>
      </c>
      <c r="AG181" s="99">
        <v>550.15361063558805</v>
      </c>
      <c r="AH181" s="99">
        <v>68.904640298229694</v>
      </c>
      <c r="AI181" s="99">
        <v>361.952627542622</v>
      </c>
      <c r="AJ181" s="99">
        <v>47.700571862633701</v>
      </c>
      <c r="AK181" s="99">
        <v>219.541222696631</v>
      </c>
      <c r="AL181" s="99">
        <v>26.1062335684753</v>
      </c>
      <c r="AR181" s="128">
        <f t="shared" si="12"/>
        <v>768.38148528563875</v>
      </c>
    </row>
    <row r="182" spans="1:46">
      <c r="A182" s="96" t="s">
        <v>1045</v>
      </c>
      <c r="B182" s="81">
        <v>40.976265095861898</v>
      </c>
      <c r="C182" s="141">
        <v>2.3609012379477501</v>
      </c>
      <c r="E182" s="141">
        <v>33.672086675477303</v>
      </c>
      <c r="F182" s="141">
        <v>2.05661277575549</v>
      </c>
      <c r="G182" s="145">
        <v>0.52653388259016198</v>
      </c>
      <c r="H182" s="145">
        <v>1.7006723835831E-2</v>
      </c>
      <c r="I182" s="141">
        <v>0.15812824802398401</v>
      </c>
      <c r="J182" s="99">
        <v>1166.7</v>
      </c>
      <c r="K182" s="99">
        <v>22.3</v>
      </c>
      <c r="L182" s="99">
        <v>188.67</v>
      </c>
      <c r="M182" s="99">
        <v>5.69</v>
      </c>
      <c r="N182" s="99">
        <v>4316.5</v>
      </c>
      <c r="O182" s="99">
        <v>23.7</v>
      </c>
      <c r="P182" s="36"/>
      <c r="Q182" s="99">
        <v>73.84</v>
      </c>
      <c r="R182" s="99">
        <v>2.25</v>
      </c>
      <c r="T182" s="128">
        <f t="shared" si="10"/>
        <v>-518.38130068373357</v>
      </c>
      <c r="U182" s="128">
        <f t="shared" si="11"/>
        <v>-2187.8571049981451</v>
      </c>
      <c r="W182" s="79" t="s">
        <v>26</v>
      </c>
      <c r="X182" s="79" t="s">
        <v>26</v>
      </c>
      <c r="Y182" s="79" t="s">
        <v>26</v>
      </c>
      <c r="Z182" s="79" t="s">
        <v>26</v>
      </c>
      <c r="AA182" s="79" t="s">
        <v>26</v>
      </c>
      <c r="AB182" s="79" t="s">
        <v>26</v>
      </c>
      <c r="AC182" s="79" t="s">
        <v>26</v>
      </c>
      <c r="AD182" s="79" t="s">
        <v>26</v>
      </c>
      <c r="AE182" s="79" t="s">
        <v>26</v>
      </c>
      <c r="AF182" s="79" t="s">
        <v>26</v>
      </c>
      <c r="AG182" s="79" t="s">
        <v>26</v>
      </c>
      <c r="AH182" s="79" t="s">
        <v>26</v>
      </c>
      <c r="AI182" s="79" t="s">
        <v>26</v>
      </c>
      <c r="AJ182" s="79" t="s">
        <v>26</v>
      </c>
      <c r="AK182" s="79" t="s">
        <v>26</v>
      </c>
      <c r="AL182" s="79" t="s">
        <v>26</v>
      </c>
      <c r="AR182" s="128"/>
    </row>
    <row r="183" spans="1:46">
      <c r="A183" s="96" t="s">
        <v>1075</v>
      </c>
      <c r="B183" s="81">
        <v>290.69431025703801</v>
      </c>
      <c r="C183" s="141">
        <v>4.64297315492934</v>
      </c>
      <c r="E183" s="141">
        <v>76.896683262764</v>
      </c>
      <c r="F183" s="141">
        <v>4.9431442610309499</v>
      </c>
      <c r="G183" s="145">
        <v>0.16244789157776199</v>
      </c>
      <c r="H183" s="145">
        <v>1.84075040656075E-2</v>
      </c>
      <c r="I183" s="141">
        <v>6.2071402374007198E-2</v>
      </c>
      <c r="J183" s="99">
        <v>259.39999999999998</v>
      </c>
      <c r="K183" s="99">
        <v>14.5</v>
      </c>
      <c r="L183" s="99">
        <v>83.29</v>
      </c>
      <c r="M183" s="99">
        <v>2.66</v>
      </c>
      <c r="N183" s="99">
        <v>2480</v>
      </c>
      <c r="O183" s="99">
        <v>95.5</v>
      </c>
      <c r="P183" s="36"/>
      <c r="Q183" s="99">
        <v>71.12</v>
      </c>
      <c r="R183" s="99">
        <v>2.27</v>
      </c>
      <c r="T183" s="128">
        <f t="shared" si="10"/>
        <v>-211.44194981390316</v>
      </c>
      <c r="U183" s="128">
        <f t="shared" si="11"/>
        <v>-2877.5483251290671</v>
      </c>
      <c r="W183" s="99">
        <v>201.318115177397</v>
      </c>
      <c r="X183" s="99">
        <v>25.556447198438502</v>
      </c>
      <c r="Y183" s="99">
        <v>200.79979724297601</v>
      </c>
      <c r="Z183" s="99">
        <v>23.934686183875598</v>
      </c>
      <c r="AA183" s="99">
        <v>968.14447639954199</v>
      </c>
      <c r="AB183" s="99">
        <v>95.4941397964933</v>
      </c>
      <c r="AC183" s="99">
        <v>236.4529307167</v>
      </c>
      <c r="AD183" s="99">
        <v>29.010467908952101</v>
      </c>
      <c r="AE183" s="99">
        <v>185.521847183555</v>
      </c>
      <c r="AF183" s="99">
        <v>27.835024411720099</v>
      </c>
      <c r="AG183" s="99">
        <v>132.765900232257</v>
      </c>
      <c r="AH183" s="99">
        <v>20.907882708189199</v>
      </c>
      <c r="AI183" s="99">
        <v>74.535396295308104</v>
      </c>
      <c r="AJ183" s="99">
        <v>10.0546115739402</v>
      </c>
      <c r="AK183" s="99">
        <v>263.69184933390301</v>
      </c>
      <c r="AL183" s="99">
        <v>23.1859585507923</v>
      </c>
      <c r="AR183" s="128">
        <f t="shared" si="12"/>
        <v>716.60471799188883</v>
      </c>
    </row>
    <row r="184" spans="1:46">
      <c r="A184" s="96" t="s">
        <v>1090</v>
      </c>
      <c r="B184" s="81">
        <v>376.518307115185</v>
      </c>
      <c r="C184" s="141">
        <v>1.6833790130566599</v>
      </c>
      <c r="E184" s="141">
        <v>76.197555309231504</v>
      </c>
      <c r="F184" s="141">
        <v>4.6011573112789099</v>
      </c>
      <c r="G184" s="145">
        <v>0.14224948357518299</v>
      </c>
      <c r="H184" s="145">
        <v>1.17340499241744E-2</v>
      </c>
      <c r="I184" s="141">
        <v>0.35559105107946698</v>
      </c>
      <c r="J184" s="99">
        <v>232.4</v>
      </c>
      <c r="K184" s="99">
        <v>8.59</v>
      </c>
      <c r="L184" s="99">
        <v>84.05</v>
      </c>
      <c r="M184" s="99">
        <v>2.52</v>
      </c>
      <c r="N184" s="99">
        <v>2253.4</v>
      </c>
      <c r="O184" s="99">
        <v>71</v>
      </c>
      <c r="P184" s="36"/>
      <c r="Q184" s="99">
        <v>73.94</v>
      </c>
      <c r="R184" s="99">
        <v>2.2200000000000002</v>
      </c>
      <c r="T184" s="128">
        <f t="shared" si="10"/>
        <v>-176.5020820939917</v>
      </c>
      <c r="U184" s="128">
        <f t="shared" si="11"/>
        <v>-2581.0232004759073</v>
      </c>
      <c r="W184" s="99">
        <v>363.09050066104697</v>
      </c>
      <c r="X184" s="99">
        <v>59.2890609360947</v>
      </c>
      <c r="Y184" s="99">
        <v>626.28161610190398</v>
      </c>
      <c r="Z184" s="99">
        <v>69.885223855022602</v>
      </c>
      <c r="AA184" s="99">
        <v>1910.43681145196</v>
      </c>
      <c r="AB184" s="99">
        <v>285.059820962326</v>
      </c>
      <c r="AC184" s="99">
        <v>398.625771445098</v>
      </c>
      <c r="AD184" s="99">
        <v>56.525116720794699</v>
      </c>
      <c r="AE184" s="99">
        <v>348.658180539939</v>
      </c>
      <c r="AF184" s="99">
        <v>48.641297462017199</v>
      </c>
      <c r="AG184" s="99">
        <v>266.923315762443</v>
      </c>
      <c r="AH184" s="99">
        <v>42.159808706858797</v>
      </c>
      <c r="AI184" s="99">
        <v>295.52285191554301</v>
      </c>
      <c r="AJ184" s="99">
        <v>34.006141630535602</v>
      </c>
      <c r="AK184" s="99">
        <v>380.41120071306398</v>
      </c>
      <c r="AL184" s="99">
        <v>37.659576404532203</v>
      </c>
      <c r="AR184" s="128">
        <f t="shared" si="12"/>
        <v>747.83983736825348</v>
      </c>
    </row>
    <row r="185" spans="1:46">
      <c r="A185" s="96" t="s">
        <v>1087</v>
      </c>
      <c r="B185" s="81">
        <v>136.212343237114</v>
      </c>
      <c r="C185" s="141">
        <v>0.54527845454179602</v>
      </c>
      <c r="E185" s="141">
        <v>6.6104813527368096</v>
      </c>
      <c r="F185" s="141">
        <v>0.82183882536671704</v>
      </c>
      <c r="G185" s="145">
        <v>0.76142881331452095</v>
      </c>
      <c r="H185" s="145">
        <v>3.4838468224433199E-2</v>
      </c>
      <c r="I185" s="141">
        <v>-0.36418210009492202</v>
      </c>
      <c r="J185" s="99">
        <v>2869.3</v>
      </c>
      <c r="K185" s="99">
        <v>70.099999999999994</v>
      </c>
      <c r="L185" s="99">
        <v>908.2</v>
      </c>
      <c r="M185" s="99">
        <v>52.5</v>
      </c>
      <c r="N185" s="99">
        <v>4850.5</v>
      </c>
      <c r="O185" s="99">
        <v>32.700000000000003</v>
      </c>
      <c r="P185" s="36"/>
      <c r="Q185" s="99">
        <v>84.96</v>
      </c>
      <c r="R185" s="99">
        <v>5.24</v>
      </c>
      <c r="T185" s="128">
        <f t="shared" si="10"/>
        <v>-215.93261396168245</v>
      </c>
      <c r="U185" s="128">
        <f t="shared" si="11"/>
        <v>-434.07839682889227</v>
      </c>
      <c r="W185" s="99">
        <v>454.60442832487502</v>
      </c>
      <c r="X185" s="99">
        <v>33.472816205428003</v>
      </c>
      <c r="Y185" s="99">
        <v>1164.0850187399001</v>
      </c>
      <c r="Z185" s="99">
        <v>97.1305201955131</v>
      </c>
      <c r="AA185" s="99">
        <v>4840.0811755174</v>
      </c>
      <c r="AB185" s="99">
        <v>343.04678564127897</v>
      </c>
      <c r="AC185" s="99">
        <v>1135.4339048520301</v>
      </c>
      <c r="AD185" s="99">
        <v>81.124253848994101</v>
      </c>
      <c r="AE185" s="99">
        <v>934.30284927717798</v>
      </c>
      <c r="AF185" s="99">
        <v>71.073770518608399</v>
      </c>
      <c r="AG185" s="99">
        <v>440.387536095153</v>
      </c>
      <c r="AH185" s="99">
        <v>32.893047630213701</v>
      </c>
      <c r="AI185" s="99">
        <v>513.43984440889994</v>
      </c>
      <c r="AJ185" s="99">
        <v>45.178119720590402</v>
      </c>
      <c r="AK185" s="99">
        <v>215.98629178861901</v>
      </c>
      <c r="AL185" s="99">
        <v>14.2437748404688</v>
      </c>
      <c r="AR185" s="128">
        <f t="shared" si="12"/>
        <v>760.26964896159961</v>
      </c>
    </row>
    <row r="186" spans="1:46">
      <c r="A186" s="96" t="s">
        <v>1066</v>
      </c>
      <c r="B186" s="81">
        <v>272.68104275005601</v>
      </c>
      <c r="C186" s="141">
        <v>1.3136905620327599</v>
      </c>
      <c r="E186" s="141">
        <v>32.090253291967599</v>
      </c>
      <c r="F186" s="141">
        <v>2.3773781973913701</v>
      </c>
      <c r="G186" s="145">
        <v>0.51959410376501702</v>
      </c>
      <c r="H186" s="145">
        <v>3.8232635040020398E-2</v>
      </c>
      <c r="I186" s="141">
        <v>-0.28415179520277301</v>
      </c>
      <c r="J186" s="99">
        <v>1191</v>
      </c>
      <c r="K186" s="99">
        <v>41.4</v>
      </c>
      <c r="L186" s="99">
        <v>197.82</v>
      </c>
      <c r="M186" s="99">
        <v>7.22</v>
      </c>
      <c r="N186" s="99">
        <v>4297.1000000000004</v>
      </c>
      <c r="O186" s="99">
        <v>54</v>
      </c>
      <c r="P186" s="36"/>
      <c r="Q186" s="99">
        <v>79.209999999999994</v>
      </c>
      <c r="R186" s="99">
        <v>2.92</v>
      </c>
      <c r="T186" s="128">
        <f t="shared" si="10"/>
        <v>-502.06248104337277</v>
      </c>
      <c r="U186" s="128">
        <f t="shared" si="11"/>
        <v>-2072.2272773228192</v>
      </c>
      <c r="W186" s="99">
        <v>370.77861867447501</v>
      </c>
      <c r="X186" s="99">
        <v>42.549879918653303</v>
      </c>
      <c r="Y186" s="99">
        <v>768.55524220498796</v>
      </c>
      <c r="Z186" s="99">
        <v>80.136447332304996</v>
      </c>
      <c r="AA186" s="99">
        <v>3433.1539681416598</v>
      </c>
      <c r="AB186" s="99">
        <v>332.28509843036102</v>
      </c>
      <c r="AC186" s="99">
        <v>817.99693286065201</v>
      </c>
      <c r="AD186" s="99">
        <v>90.869545080344594</v>
      </c>
      <c r="AE186" s="99">
        <v>730.18809041677002</v>
      </c>
      <c r="AF186" s="99">
        <v>78.0050513866356</v>
      </c>
      <c r="AG186" s="99">
        <v>452.66646772196998</v>
      </c>
      <c r="AH186" s="99">
        <v>58.292113017590601</v>
      </c>
      <c r="AI186" s="99">
        <v>339.61290756322302</v>
      </c>
      <c r="AJ186" s="99">
        <v>30.637204420606299</v>
      </c>
      <c r="AK186" s="99">
        <v>352.731611714743</v>
      </c>
      <c r="AL186" s="99">
        <v>30.969621113833401</v>
      </c>
      <c r="AR186" s="128">
        <f t="shared" si="12"/>
        <v>748.98586220786763</v>
      </c>
    </row>
    <row r="187" spans="1:46">
      <c r="A187" s="96" t="s">
        <v>1089</v>
      </c>
      <c r="B187" s="81">
        <v>336.17853589157801</v>
      </c>
      <c r="C187" s="141">
        <v>4.1547304752408296</v>
      </c>
      <c r="E187" s="141">
        <v>82.227305456304705</v>
      </c>
      <c r="F187" s="141">
        <v>5.4797772689233897</v>
      </c>
      <c r="G187" s="145">
        <v>0.116646532950629</v>
      </c>
      <c r="H187" s="145">
        <v>6.8244531442259596E-3</v>
      </c>
      <c r="I187" s="141">
        <v>0.209558611715293</v>
      </c>
      <c r="J187" s="99">
        <v>181.25</v>
      </c>
      <c r="K187" s="99">
        <v>6.54</v>
      </c>
      <c r="L187" s="99">
        <v>77.92</v>
      </c>
      <c r="M187" s="99">
        <v>2.58</v>
      </c>
      <c r="N187" s="99">
        <v>1903.9</v>
      </c>
      <c r="O187" s="99">
        <v>52.4</v>
      </c>
      <c r="P187" s="36"/>
      <c r="Q187" s="99">
        <v>71.069999999999993</v>
      </c>
      <c r="R187" s="99">
        <v>2.36</v>
      </c>
      <c r="T187" s="128">
        <f t="shared" si="10"/>
        <v>-132.61036960985626</v>
      </c>
      <c r="U187" s="128">
        <f t="shared" si="11"/>
        <v>-2343.4034907597534</v>
      </c>
      <c r="W187" s="99">
        <v>244.46898997266601</v>
      </c>
      <c r="X187" s="99">
        <v>27.845056752066501</v>
      </c>
      <c r="Y187" s="99">
        <v>304.84595137077798</v>
      </c>
      <c r="Z187" s="99">
        <v>26.193389982229501</v>
      </c>
      <c r="AA187" s="99">
        <v>1247.1195436018099</v>
      </c>
      <c r="AB187" s="99">
        <v>120.615459078242</v>
      </c>
      <c r="AC187" s="99">
        <v>267.29057273323701</v>
      </c>
      <c r="AD187" s="99">
        <v>27.3112624567807</v>
      </c>
      <c r="AE187" s="99">
        <v>204.876536385636</v>
      </c>
      <c r="AF187" s="99">
        <v>23.5429890485971</v>
      </c>
      <c r="AG187" s="99">
        <v>144.91354819543801</v>
      </c>
      <c r="AH187" s="99">
        <v>13.178663603039</v>
      </c>
      <c r="AI187" s="99">
        <v>125.742659201881</v>
      </c>
      <c r="AJ187" s="99">
        <v>9.8440873170427299</v>
      </c>
      <c r="AK187" s="99">
        <v>407.243128576267</v>
      </c>
      <c r="AL187" s="99">
        <v>34.438478729384002</v>
      </c>
      <c r="AR187" s="128">
        <f t="shared" si="12"/>
        <v>726.67680876536701</v>
      </c>
    </row>
    <row r="188" spans="1:46">
      <c r="A188" s="96" t="s">
        <v>1083</v>
      </c>
      <c r="B188" s="81">
        <v>251.743991546795</v>
      </c>
      <c r="C188" s="141">
        <v>3.01700434245469</v>
      </c>
      <c r="E188" s="141">
        <v>73.403226739539207</v>
      </c>
      <c r="F188" s="141">
        <v>6.4437619732798996</v>
      </c>
      <c r="G188" s="145">
        <v>0.16046841020979399</v>
      </c>
      <c r="H188" s="145">
        <v>1.81053252907049E-2</v>
      </c>
      <c r="I188" s="141">
        <v>0.26543952768812601</v>
      </c>
      <c r="J188" s="99">
        <v>267.5</v>
      </c>
      <c r="K188" s="99">
        <v>14.4</v>
      </c>
      <c r="L188" s="99">
        <v>87.23</v>
      </c>
      <c r="M188" s="99">
        <v>3.8</v>
      </c>
      <c r="N188" s="99">
        <v>2460.1999999999998</v>
      </c>
      <c r="O188" s="99">
        <v>95.3</v>
      </c>
      <c r="P188" s="36"/>
      <c r="Q188" s="99">
        <v>74.709999999999994</v>
      </c>
      <c r="R188" s="99">
        <v>3.26</v>
      </c>
      <c r="T188" s="128">
        <f t="shared" si="10"/>
        <v>-206.6605525621919</v>
      </c>
      <c r="U188" s="128">
        <f t="shared" si="11"/>
        <v>-2720.3599679009512</v>
      </c>
      <c r="W188" s="99">
        <v>230.49727173787701</v>
      </c>
      <c r="X188" s="99">
        <v>22.1373591307777</v>
      </c>
      <c r="Y188" s="99">
        <v>305.752851783361</v>
      </c>
      <c r="Z188" s="99">
        <v>31.565606433947401</v>
      </c>
      <c r="AA188" s="99">
        <v>1474.7595497222201</v>
      </c>
      <c r="AB188" s="99">
        <v>163.93409438644099</v>
      </c>
      <c r="AC188" s="99">
        <v>375.29258297129502</v>
      </c>
      <c r="AD188" s="99">
        <v>40.491954575659001</v>
      </c>
      <c r="AE188" s="99">
        <v>262.11601696373202</v>
      </c>
      <c r="AF188" s="99">
        <v>30.2601630092988</v>
      </c>
      <c r="AG188" s="99">
        <v>151.451593008787</v>
      </c>
      <c r="AH188" s="99">
        <v>17.209669078492301</v>
      </c>
      <c r="AI188" s="99">
        <v>130.34625481362201</v>
      </c>
      <c r="AJ188" s="99">
        <v>16.491256193080101</v>
      </c>
      <c r="AK188" s="99">
        <v>302.58876160173298</v>
      </c>
      <c r="AL188" s="99">
        <v>32.4447544496687</v>
      </c>
      <c r="AR188" s="128">
        <f t="shared" si="12"/>
        <v>723.60305961706661</v>
      </c>
    </row>
    <row r="189" spans="1:46">
      <c r="A189" s="96" t="s">
        <v>1036</v>
      </c>
      <c r="B189" s="81">
        <v>149.38641803222299</v>
      </c>
      <c r="C189" s="141">
        <v>0.51193762247807795</v>
      </c>
      <c r="E189" s="141">
        <v>40.200905713229503</v>
      </c>
      <c r="F189" s="141">
        <v>2.9844535564411601</v>
      </c>
      <c r="G189" s="145">
        <v>0.43404652406958399</v>
      </c>
      <c r="H189" s="145">
        <v>2.7439864654044702E-2</v>
      </c>
      <c r="I189" s="141">
        <v>-0.61280172619238105</v>
      </c>
      <c r="J189" s="99">
        <v>925.5</v>
      </c>
      <c r="K189" s="99">
        <v>37.4</v>
      </c>
      <c r="L189" s="99">
        <v>158.4</v>
      </c>
      <c r="M189" s="99">
        <v>5.8</v>
      </c>
      <c r="N189" s="99">
        <v>4030.6</v>
      </c>
      <c r="O189" s="99">
        <v>47.1</v>
      </c>
      <c r="P189" s="36"/>
      <c r="Q189" s="99">
        <v>80.66</v>
      </c>
      <c r="R189" s="99">
        <v>2.97</v>
      </c>
      <c r="T189" s="128">
        <f t="shared" si="10"/>
        <v>-484.280303030303</v>
      </c>
      <c r="U189" s="128">
        <f t="shared" si="11"/>
        <v>-2444.5707070707067</v>
      </c>
      <c r="W189" s="99">
        <v>464.28867473300102</v>
      </c>
      <c r="X189" s="99">
        <v>26.233357322365102</v>
      </c>
      <c r="Y189" s="99">
        <v>1172.3817635087501</v>
      </c>
      <c r="Z189" s="99">
        <v>91.690844655877299</v>
      </c>
      <c r="AA189" s="99">
        <v>4862.76191935717</v>
      </c>
      <c r="AB189" s="99">
        <v>335.891565603846</v>
      </c>
      <c r="AC189" s="99">
        <v>1162.59904116232</v>
      </c>
      <c r="AD189" s="99">
        <v>73.605466389236994</v>
      </c>
      <c r="AE189" s="99">
        <v>1023.90114001552</v>
      </c>
      <c r="AF189" s="99">
        <v>66.017249993179107</v>
      </c>
      <c r="AG189" s="99">
        <v>521.540201498996</v>
      </c>
      <c r="AH189" s="99">
        <v>35.131302375170897</v>
      </c>
      <c r="AI189" s="99">
        <v>476.82998919949102</v>
      </c>
      <c r="AJ189" s="99">
        <v>29.1090732751512</v>
      </c>
      <c r="AK189" s="99">
        <v>200.498517008112</v>
      </c>
      <c r="AL189" s="99">
        <v>12.117254237713601</v>
      </c>
      <c r="AR189" s="128">
        <f t="shared" si="12"/>
        <v>761.45082508412133</v>
      </c>
    </row>
    <row r="190" spans="1:46">
      <c r="A190" s="96" t="s">
        <v>1088</v>
      </c>
      <c r="B190" s="81">
        <v>802.15476819367996</v>
      </c>
      <c r="C190" s="141">
        <v>1.59158562416018</v>
      </c>
      <c r="E190" s="141">
        <v>77.943987364154395</v>
      </c>
      <c r="F190" s="141">
        <v>3.4821788592392702</v>
      </c>
      <c r="G190" s="145">
        <v>9.7712636427090799E-2</v>
      </c>
      <c r="H190" s="145">
        <v>9.2597627133666604E-3</v>
      </c>
      <c r="I190" s="141">
        <v>-0.30620084339506098</v>
      </c>
      <c r="J190" s="99">
        <v>161.81</v>
      </c>
      <c r="K190" s="99">
        <v>8.75</v>
      </c>
      <c r="L190" s="99">
        <v>82.18</v>
      </c>
      <c r="M190" s="99">
        <v>1.82</v>
      </c>
      <c r="N190" s="99">
        <v>1579.8</v>
      </c>
      <c r="O190" s="99">
        <v>89</v>
      </c>
      <c r="P190" s="36"/>
      <c r="Q190" s="99">
        <v>76.95</v>
      </c>
      <c r="R190" s="99">
        <v>1.71</v>
      </c>
      <c r="T190" s="128">
        <f t="shared" si="10"/>
        <v>-96.897055244585033</v>
      </c>
      <c r="U190" s="128">
        <f t="shared" si="11"/>
        <v>-1822.3655390605984</v>
      </c>
      <c r="W190" s="99">
        <v>447.63095817071098</v>
      </c>
      <c r="X190" s="99">
        <v>34.325361903580401</v>
      </c>
      <c r="Y190" s="99">
        <v>993.02391049947096</v>
      </c>
      <c r="Z190" s="99">
        <v>64.612328931656094</v>
      </c>
      <c r="AA190" s="99">
        <v>4045.98951235512</v>
      </c>
      <c r="AB190" s="99">
        <v>272.45184536321301</v>
      </c>
      <c r="AC190" s="99">
        <v>887.193899333849</v>
      </c>
      <c r="AD190" s="99">
        <v>72.912758261856297</v>
      </c>
      <c r="AE190" s="99">
        <v>752.24111008091097</v>
      </c>
      <c r="AF190" s="99">
        <v>66.795134483742004</v>
      </c>
      <c r="AG190" s="99">
        <v>447.220912582202</v>
      </c>
      <c r="AH190" s="99">
        <v>35.650346781898499</v>
      </c>
      <c r="AI190" s="99">
        <v>762.46280523072801</v>
      </c>
      <c r="AJ190" s="99">
        <v>51.034249310625903</v>
      </c>
      <c r="AK190" s="99">
        <v>1004.0068541460799</v>
      </c>
      <c r="AL190" s="99">
        <v>68.813404469542306</v>
      </c>
      <c r="AR190" s="128">
        <f t="shared" si="12"/>
        <v>759.40512749690492</v>
      </c>
    </row>
    <row r="191" spans="1:46">
      <c r="A191" s="96" t="s">
        <v>1031</v>
      </c>
      <c r="B191" s="81">
        <v>227.34127180740899</v>
      </c>
      <c r="C191" s="141">
        <v>0.77184207653095005</v>
      </c>
      <c r="E191" s="141">
        <v>52.475792880190802</v>
      </c>
      <c r="F191" s="141">
        <v>3.0219184179106402</v>
      </c>
      <c r="G191" s="145">
        <v>0.34239701904522202</v>
      </c>
      <c r="H191" s="145">
        <v>1.98222454714682E-2</v>
      </c>
      <c r="I191" s="141">
        <v>-0.32349515018567299</v>
      </c>
      <c r="J191" s="99">
        <v>651.29999999999995</v>
      </c>
      <c r="K191" s="99">
        <v>22.5</v>
      </c>
      <c r="L191" s="99">
        <v>121.68</v>
      </c>
      <c r="M191" s="99">
        <v>3.47</v>
      </c>
      <c r="N191" s="99">
        <v>3672.8</v>
      </c>
      <c r="O191" s="99">
        <v>44.2</v>
      </c>
      <c r="P191" s="36"/>
      <c r="Q191" s="99">
        <v>76.099999999999994</v>
      </c>
      <c r="R191" s="99">
        <v>2.1800000000000002</v>
      </c>
      <c r="T191" s="128">
        <f t="shared" si="10"/>
        <v>-435.25641025641011</v>
      </c>
      <c r="U191" s="128">
        <f t="shared" si="11"/>
        <v>-2918.4089414858645</v>
      </c>
      <c r="W191" s="99">
        <v>378.03372254262001</v>
      </c>
      <c r="X191" s="99">
        <v>27.935564380350598</v>
      </c>
      <c r="Y191" s="99">
        <v>845.74689550813298</v>
      </c>
      <c r="Z191" s="99">
        <v>61.258208898542598</v>
      </c>
      <c r="AA191" s="99">
        <v>2595.8752049775198</v>
      </c>
      <c r="AB191" s="99">
        <v>187.15038230189199</v>
      </c>
      <c r="AC191" s="99">
        <v>592.24481284206399</v>
      </c>
      <c r="AD191" s="99">
        <v>36.428091711151502</v>
      </c>
      <c r="AE191" s="99">
        <v>578.89021915240903</v>
      </c>
      <c r="AF191" s="99">
        <v>41.643610750669502</v>
      </c>
      <c r="AG191" s="99">
        <v>422.90664523648002</v>
      </c>
      <c r="AH191" s="99">
        <v>27.7850408121685</v>
      </c>
      <c r="AI191" s="99">
        <v>418.41631542398602</v>
      </c>
      <c r="AJ191" s="99">
        <v>20.615269272290899</v>
      </c>
      <c r="AK191" s="99">
        <v>272.94842244081599</v>
      </c>
      <c r="AL191" s="99">
        <v>16.9655865219821</v>
      </c>
      <c r="AR191" s="128">
        <f t="shared" si="12"/>
        <v>750.04804525515476</v>
      </c>
    </row>
    <row r="192" spans="1:46">
      <c r="A192" s="12" t="s">
        <v>3824</v>
      </c>
      <c r="B192" s="99">
        <v>573.11951807693004</v>
      </c>
      <c r="C192" s="127">
        <v>0.73499264462228298</v>
      </c>
      <c r="D192" s="12"/>
      <c r="E192" s="127">
        <v>40.807600814103203</v>
      </c>
      <c r="F192" s="127">
        <v>5.0146792123719397</v>
      </c>
      <c r="G192" s="130">
        <v>0.44524512158677598</v>
      </c>
      <c r="H192" s="130">
        <v>5.3102636551483298E-2</v>
      </c>
      <c r="I192" s="127">
        <v>-0.90156207606387995</v>
      </c>
      <c r="J192" s="99">
        <v>931.8</v>
      </c>
      <c r="K192" s="99">
        <v>71.900000000000006</v>
      </c>
      <c r="L192" s="99">
        <v>156.06</v>
      </c>
      <c r="M192" s="99">
        <v>9.4600000000000009</v>
      </c>
      <c r="N192" s="99">
        <v>4068.6</v>
      </c>
      <c r="O192" s="99">
        <v>88.8</v>
      </c>
      <c r="P192" s="36"/>
      <c r="Q192" s="99">
        <v>77.22</v>
      </c>
      <c r="R192" s="99">
        <v>4.71</v>
      </c>
      <c r="T192" s="128">
        <f t="shared" si="10"/>
        <v>-497.0780469050365</v>
      </c>
      <c r="U192" s="128">
        <f t="shared" si="11"/>
        <v>-2507.0742022299114</v>
      </c>
      <c r="W192" s="79" t="s">
        <v>26</v>
      </c>
      <c r="X192" s="79" t="s">
        <v>26</v>
      </c>
      <c r="Y192" s="79" t="s">
        <v>26</v>
      </c>
      <c r="Z192" s="79" t="s">
        <v>26</v>
      </c>
      <c r="AA192" s="79" t="s">
        <v>26</v>
      </c>
      <c r="AB192" s="79" t="s">
        <v>26</v>
      </c>
      <c r="AC192" s="79" t="s">
        <v>26</v>
      </c>
      <c r="AD192" s="79" t="s">
        <v>26</v>
      </c>
      <c r="AE192" s="79" t="s">
        <v>26</v>
      </c>
      <c r="AF192" s="79" t="s">
        <v>26</v>
      </c>
      <c r="AG192" s="79" t="s">
        <v>26</v>
      </c>
      <c r="AH192" s="79" t="s">
        <v>26</v>
      </c>
      <c r="AI192" s="79" t="s">
        <v>26</v>
      </c>
      <c r="AJ192" s="79" t="s">
        <v>26</v>
      </c>
      <c r="AK192" s="79" t="s">
        <v>26</v>
      </c>
      <c r="AL192" s="79" t="s">
        <v>26</v>
      </c>
    </row>
    <row r="193" spans="1:38">
      <c r="A193" s="12" t="s">
        <v>3840</v>
      </c>
      <c r="B193" s="99">
        <v>962.97558820002496</v>
      </c>
      <c r="C193" s="127">
        <v>0.58309366952915898</v>
      </c>
      <c r="D193" s="12"/>
      <c r="E193" s="127">
        <v>74.714406808873093</v>
      </c>
      <c r="F193" s="127">
        <v>2.8823957966910898</v>
      </c>
      <c r="G193" s="130">
        <v>0.10248805121716301</v>
      </c>
      <c r="H193" s="130">
        <v>2.9412196845448701E-3</v>
      </c>
      <c r="I193" s="127">
        <v>0.57495058041394398</v>
      </c>
      <c r="J193" s="99">
        <v>175.85</v>
      </c>
      <c r="K193" s="99">
        <v>2.61</v>
      </c>
      <c r="L193" s="99">
        <v>85.71</v>
      </c>
      <c r="M193" s="99">
        <v>1.64</v>
      </c>
      <c r="N193" s="99">
        <v>1669</v>
      </c>
      <c r="O193" s="99">
        <v>26.2</v>
      </c>
      <c r="P193" s="36"/>
      <c r="Q193" s="99">
        <v>79.739999999999995</v>
      </c>
      <c r="R193" s="99">
        <v>1.53</v>
      </c>
      <c r="T193" s="128">
        <f t="shared" si="10"/>
        <v>-105.16859176292148</v>
      </c>
      <c r="U193" s="128">
        <f t="shared" si="11"/>
        <v>-1847.2640298681602</v>
      </c>
      <c r="W193" s="79" t="s">
        <v>26</v>
      </c>
      <c r="X193" s="79" t="s">
        <v>26</v>
      </c>
      <c r="Y193" s="79" t="s">
        <v>26</v>
      </c>
      <c r="Z193" s="79" t="s">
        <v>26</v>
      </c>
      <c r="AA193" s="79" t="s">
        <v>26</v>
      </c>
      <c r="AB193" s="79" t="s">
        <v>26</v>
      </c>
      <c r="AC193" s="79" t="s">
        <v>26</v>
      </c>
      <c r="AD193" s="79" t="s">
        <v>26</v>
      </c>
      <c r="AE193" s="79" t="s">
        <v>26</v>
      </c>
      <c r="AF193" s="79" t="s">
        <v>26</v>
      </c>
      <c r="AG193" s="79" t="s">
        <v>26</v>
      </c>
      <c r="AH193" s="79" t="s">
        <v>26</v>
      </c>
      <c r="AI193" s="79" t="s">
        <v>26</v>
      </c>
      <c r="AJ193" s="79" t="s">
        <v>26</v>
      </c>
      <c r="AK193" s="79" t="s">
        <v>26</v>
      </c>
      <c r="AL193" s="79" t="s">
        <v>26</v>
      </c>
    </row>
    <row r="194" spans="1:38">
      <c r="A194" s="12" t="s">
        <v>3837</v>
      </c>
      <c r="B194" s="99">
        <v>445.39513967928298</v>
      </c>
      <c r="C194" s="127">
        <v>0.210120816687831</v>
      </c>
      <c r="D194" s="12"/>
      <c r="E194" s="127">
        <v>65.341261267860602</v>
      </c>
      <c r="F194" s="127">
        <v>3.9237583866997801</v>
      </c>
      <c r="G194" s="130">
        <v>0.23889236536829001</v>
      </c>
      <c r="H194" s="130">
        <v>3.6810342773156098E-2</v>
      </c>
      <c r="I194" s="127">
        <v>-0.79538020699771095</v>
      </c>
      <c r="J194" s="99">
        <v>414.3</v>
      </c>
      <c r="K194" s="99">
        <v>34.9</v>
      </c>
      <c r="L194" s="99">
        <v>97.91</v>
      </c>
      <c r="M194" s="99">
        <v>2.91</v>
      </c>
      <c r="N194" s="99">
        <v>3112</v>
      </c>
      <c r="O194" s="99">
        <v>123</v>
      </c>
      <c r="P194" s="36"/>
      <c r="Q194" s="99">
        <v>74.099999999999994</v>
      </c>
      <c r="R194" s="99">
        <v>2.21</v>
      </c>
      <c r="T194" s="128">
        <f t="shared" si="10"/>
        <v>-323.14370340108263</v>
      </c>
      <c r="U194" s="128">
        <f t="shared" si="11"/>
        <v>-3078.429169645593</v>
      </c>
      <c r="W194" s="79" t="s">
        <v>26</v>
      </c>
      <c r="X194" s="79" t="s">
        <v>26</v>
      </c>
      <c r="Y194" s="79" t="s">
        <v>26</v>
      </c>
      <c r="Z194" s="79" t="s">
        <v>26</v>
      </c>
      <c r="AA194" s="79" t="s">
        <v>26</v>
      </c>
      <c r="AB194" s="79" t="s">
        <v>26</v>
      </c>
      <c r="AC194" s="79" t="s">
        <v>26</v>
      </c>
      <c r="AD194" s="79" t="s">
        <v>26</v>
      </c>
      <c r="AE194" s="79" t="s">
        <v>26</v>
      </c>
      <c r="AF194" s="79" t="s">
        <v>26</v>
      </c>
      <c r="AG194" s="79" t="s">
        <v>26</v>
      </c>
      <c r="AH194" s="79" t="s">
        <v>26</v>
      </c>
      <c r="AI194" s="79" t="s">
        <v>26</v>
      </c>
      <c r="AJ194" s="79" t="s">
        <v>26</v>
      </c>
      <c r="AK194" s="79" t="s">
        <v>26</v>
      </c>
      <c r="AL194" s="79" t="s">
        <v>26</v>
      </c>
    </row>
    <row r="195" spans="1:38">
      <c r="A195" s="12" t="s">
        <v>3836</v>
      </c>
      <c r="B195" s="99">
        <v>926.24884389084502</v>
      </c>
      <c r="C195" s="127">
        <v>0.34414895426684999</v>
      </c>
      <c r="D195" s="12"/>
      <c r="E195" s="127">
        <v>65.281264308590906</v>
      </c>
      <c r="F195" s="127">
        <v>4.4351675433031499</v>
      </c>
      <c r="G195" s="130">
        <v>0.189614435172797</v>
      </c>
      <c r="H195" s="130">
        <v>3.1437387319007498E-2</v>
      </c>
      <c r="I195" s="127">
        <v>-0.53421628867640203</v>
      </c>
      <c r="J195" s="99">
        <v>341.9</v>
      </c>
      <c r="K195" s="99">
        <v>30.4</v>
      </c>
      <c r="L195" s="99">
        <v>98</v>
      </c>
      <c r="M195" s="99">
        <v>3.31</v>
      </c>
      <c r="N195" s="99">
        <v>2738</v>
      </c>
      <c r="O195" s="99">
        <v>136</v>
      </c>
      <c r="P195" s="36"/>
      <c r="Q195" s="99">
        <v>80.33</v>
      </c>
      <c r="R195" s="99">
        <v>2.71</v>
      </c>
      <c r="T195" s="128">
        <f t="shared" si="10"/>
        <v>-248.87755102040816</v>
      </c>
      <c r="U195" s="128">
        <f t="shared" si="11"/>
        <v>-2693.8775510204082</v>
      </c>
      <c r="W195" s="79" t="s">
        <v>26</v>
      </c>
      <c r="X195" s="79" t="s">
        <v>26</v>
      </c>
      <c r="Y195" s="79" t="s">
        <v>26</v>
      </c>
      <c r="Z195" s="79" t="s">
        <v>26</v>
      </c>
      <c r="AA195" s="79" t="s">
        <v>26</v>
      </c>
      <c r="AB195" s="79" t="s">
        <v>26</v>
      </c>
      <c r="AC195" s="79" t="s">
        <v>26</v>
      </c>
      <c r="AD195" s="79" t="s">
        <v>26</v>
      </c>
      <c r="AE195" s="79" t="s">
        <v>26</v>
      </c>
      <c r="AF195" s="79" t="s">
        <v>26</v>
      </c>
      <c r="AG195" s="79" t="s">
        <v>26</v>
      </c>
      <c r="AH195" s="79" t="s">
        <v>26</v>
      </c>
      <c r="AI195" s="79" t="s">
        <v>26</v>
      </c>
      <c r="AJ195" s="79" t="s">
        <v>26</v>
      </c>
      <c r="AK195" s="79" t="s">
        <v>26</v>
      </c>
      <c r="AL195" s="79" t="s">
        <v>26</v>
      </c>
    </row>
    <row r="196" spans="1:38">
      <c r="A196" s="12" t="s">
        <v>3835</v>
      </c>
      <c r="B196" s="99">
        <v>722.52959061574904</v>
      </c>
      <c r="C196" s="127">
        <v>3.1574513862406102</v>
      </c>
      <c r="D196" s="12"/>
      <c r="E196" s="127">
        <v>64.214051263757597</v>
      </c>
      <c r="F196" s="127">
        <v>4.0752607250061699</v>
      </c>
      <c r="G196" s="130">
        <v>0.31199101056477502</v>
      </c>
      <c r="H196" s="130">
        <v>3.4664263463174902E-2</v>
      </c>
      <c r="I196" s="127">
        <v>-0.66584217559983305</v>
      </c>
      <c r="J196" s="99">
        <v>520.5</v>
      </c>
      <c r="K196" s="99">
        <v>32.799999999999997</v>
      </c>
      <c r="L196" s="99">
        <v>99.62</v>
      </c>
      <c r="M196" s="99">
        <v>3.14</v>
      </c>
      <c r="N196" s="99">
        <v>3530.1</v>
      </c>
      <c r="O196" s="99">
        <v>85.8</v>
      </c>
      <c r="P196" s="36"/>
      <c r="Q196" s="99">
        <v>66.11</v>
      </c>
      <c r="R196" s="99">
        <v>2.09</v>
      </c>
      <c r="T196" s="128">
        <f t="shared" si="10"/>
        <v>-422.48544468982129</v>
      </c>
      <c r="U196" s="128">
        <f t="shared" si="11"/>
        <v>-3443.5655490865288</v>
      </c>
      <c r="W196" s="79" t="s">
        <v>26</v>
      </c>
      <c r="X196" s="79" t="s">
        <v>26</v>
      </c>
      <c r="Y196" s="79" t="s">
        <v>26</v>
      </c>
      <c r="Z196" s="79" t="s">
        <v>26</v>
      </c>
      <c r="AA196" s="79" t="s">
        <v>26</v>
      </c>
      <c r="AB196" s="79" t="s">
        <v>26</v>
      </c>
      <c r="AC196" s="79" t="s">
        <v>26</v>
      </c>
      <c r="AD196" s="79" t="s">
        <v>26</v>
      </c>
      <c r="AE196" s="79" t="s">
        <v>26</v>
      </c>
      <c r="AF196" s="79" t="s">
        <v>26</v>
      </c>
      <c r="AG196" s="79" t="s">
        <v>26</v>
      </c>
      <c r="AH196" s="79" t="s">
        <v>26</v>
      </c>
      <c r="AI196" s="79" t="s">
        <v>26</v>
      </c>
      <c r="AJ196" s="79" t="s">
        <v>26</v>
      </c>
      <c r="AK196" s="79" t="s">
        <v>26</v>
      </c>
      <c r="AL196" s="79" t="s">
        <v>26</v>
      </c>
    </row>
    <row r="197" spans="1:38">
      <c r="A197" s="12" t="s">
        <v>3830</v>
      </c>
      <c r="B197" s="99">
        <v>2913.1797298687302</v>
      </c>
      <c r="C197" s="127">
        <v>0.55956519998628296</v>
      </c>
      <c r="D197" s="12"/>
      <c r="E197" s="127">
        <v>44.042929465128097</v>
      </c>
      <c r="F197" s="127">
        <v>2.8207634701405602</v>
      </c>
      <c r="G197" s="130">
        <v>0.400075131673017</v>
      </c>
      <c r="H197" s="130">
        <v>2.5405767266168101E-2</v>
      </c>
      <c r="I197" s="127">
        <v>-0.67142980755568604</v>
      </c>
      <c r="J197" s="99">
        <v>824.3</v>
      </c>
      <c r="K197" s="99">
        <v>32.9</v>
      </c>
      <c r="L197" s="99">
        <v>144.74</v>
      </c>
      <c r="M197" s="99">
        <v>4.58</v>
      </c>
      <c r="N197" s="99">
        <v>3908.8</v>
      </c>
      <c r="O197" s="99">
        <v>47.7</v>
      </c>
      <c r="P197" s="36"/>
      <c r="Q197" s="99">
        <v>79.930000000000007</v>
      </c>
      <c r="R197" s="99">
        <v>2.54</v>
      </c>
      <c r="T197" s="128">
        <f t="shared" si="10"/>
        <v>-469.50393809589599</v>
      </c>
      <c r="U197" s="128">
        <f t="shared" si="11"/>
        <v>-2600.5665330938236</v>
      </c>
      <c r="W197" s="79" t="s">
        <v>26</v>
      </c>
      <c r="X197" s="79" t="s">
        <v>26</v>
      </c>
      <c r="Y197" s="79" t="s">
        <v>26</v>
      </c>
      <c r="Z197" s="79" t="s">
        <v>26</v>
      </c>
      <c r="AA197" s="79" t="s">
        <v>26</v>
      </c>
      <c r="AB197" s="79" t="s">
        <v>26</v>
      </c>
      <c r="AC197" s="79" t="s">
        <v>26</v>
      </c>
      <c r="AD197" s="79" t="s">
        <v>26</v>
      </c>
      <c r="AE197" s="79" t="s">
        <v>26</v>
      </c>
      <c r="AF197" s="79" t="s">
        <v>26</v>
      </c>
      <c r="AG197" s="79" t="s">
        <v>26</v>
      </c>
      <c r="AH197" s="79" t="s">
        <v>26</v>
      </c>
      <c r="AI197" s="79" t="s">
        <v>26</v>
      </c>
      <c r="AJ197" s="79" t="s">
        <v>26</v>
      </c>
      <c r="AK197" s="79" t="s">
        <v>26</v>
      </c>
      <c r="AL197" s="79" t="s">
        <v>26</v>
      </c>
    </row>
    <row r="198" spans="1:38">
      <c r="A198" s="12" t="s">
        <v>3841</v>
      </c>
      <c r="B198" s="99">
        <v>2295.5139717919301</v>
      </c>
      <c r="C198" s="127">
        <v>0.25923448058302001</v>
      </c>
      <c r="D198" s="12"/>
      <c r="E198" s="127">
        <v>76.483681706181997</v>
      </c>
      <c r="F198" s="127">
        <v>2.3649296961578301</v>
      </c>
      <c r="G198" s="130">
        <v>0.151457423927744</v>
      </c>
      <c r="H198" s="130">
        <v>7.1762916140877099E-3</v>
      </c>
      <c r="I198" s="127">
        <v>-0.119815008068789</v>
      </c>
      <c r="J198" s="99">
        <v>245.09</v>
      </c>
      <c r="K198" s="99">
        <v>6.5</v>
      </c>
      <c r="L198" s="99">
        <v>83.74</v>
      </c>
      <c r="M198" s="99">
        <v>1.28</v>
      </c>
      <c r="N198" s="99">
        <v>2362.1999999999998</v>
      </c>
      <c r="O198" s="99">
        <v>40.6</v>
      </c>
      <c r="P198" s="36"/>
      <c r="Q198" s="99">
        <v>72.67</v>
      </c>
      <c r="R198" s="99">
        <v>1.1100000000000001</v>
      </c>
      <c r="T198" s="128">
        <f t="shared" si="10"/>
        <v>-192.67972295199431</v>
      </c>
      <c r="U198" s="128">
        <f t="shared" si="11"/>
        <v>-2720.8741342249823</v>
      </c>
      <c r="W198" s="79" t="s">
        <v>26</v>
      </c>
      <c r="X198" s="79" t="s">
        <v>26</v>
      </c>
      <c r="Y198" s="79" t="s">
        <v>26</v>
      </c>
      <c r="Z198" s="79" t="s">
        <v>26</v>
      </c>
      <c r="AA198" s="79" t="s">
        <v>26</v>
      </c>
      <c r="AB198" s="79" t="s">
        <v>26</v>
      </c>
      <c r="AC198" s="79" t="s">
        <v>26</v>
      </c>
      <c r="AD198" s="79" t="s">
        <v>26</v>
      </c>
      <c r="AE198" s="79" t="s">
        <v>26</v>
      </c>
      <c r="AF198" s="79" t="s">
        <v>26</v>
      </c>
      <c r="AG198" s="79" t="s">
        <v>26</v>
      </c>
      <c r="AH198" s="79" t="s">
        <v>26</v>
      </c>
      <c r="AI198" s="79" t="s">
        <v>26</v>
      </c>
      <c r="AJ198" s="79" t="s">
        <v>26</v>
      </c>
      <c r="AK198" s="79" t="s">
        <v>26</v>
      </c>
      <c r="AL198" s="79" t="s">
        <v>26</v>
      </c>
    </row>
    <row r="199" spans="1:38">
      <c r="A199" s="12" t="s">
        <v>3842</v>
      </c>
      <c r="B199" s="99">
        <v>12671.3323895718</v>
      </c>
      <c r="C199" s="127">
        <v>0.83962314513660496</v>
      </c>
      <c r="D199" s="12"/>
      <c r="E199" s="127">
        <v>82.294399883121301</v>
      </c>
      <c r="F199" s="127">
        <v>2.7368601510576802</v>
      </c>
      <c r="G199" s="130">
        <v>7.5587459728272993E-2</v>
      </c>
      <c r="H199" s="130">
        <v>1.89825831309009E-3</v>
      </c>
      <c r="I199" s="127">
        <v>0.50704395645850697</v>
      </c>
      <c r="J199" s="99">
        <v>121.05</v>
      </c>
      <c r="K199" s="99">
        <v>1.7</v>
      </c>
      <c r="L199" s="99">
        <v>77.87</v>
      </c>
      <c r="M199" s="99">
        <v>1.29</v>
      </c>
      <c r="N199" s="99">
        <v>1083.5999999999999</v>
      </c>
      <c r="O199" s="99">
        <v>25.2</v>
      </c>
      <c r="P199" s="36"/>
      <c r="Q199" s="99">
        <v>75.09</v>
      </c>
      <c r="R199" s="99">
        <v>1.24</v>
      </c>
      <c r="T199" s="128">
        <f t="shared" si="10"/>
        <v>-55.451393347887489</v>
      </c>
      <c r="U199" s="128">
        <f t="shared" si="11"/>
        <v>-1291.5500192628738</v>
      </c>
      <c r="W199" s="79" t="s">
        <v>26</v>
      </c>
      <c r="X199" s="79" t="s">
        <v>26</v>
      </c>
      <c r="Y199" s="79" t="s">
        <v>26</v>
      </c>
      <c r="Z199" s="79" t="s">
        <v>26</v>
      </c>
      <c r="AA199" s="79" t="s">
        <v>26</v>
      </c>
      <c r="AB199" s="79" t="s">
        <v>26</v>
      </c>
      <c r="AC199" s="79" t="s">
        <v>26</v>
      </c>
      <c r="AD199" s="79" t="s">
        <v>26</v>
      </c>
      <c r="AE199" s="79" t="s">
        <v>26</v>
      </c>
      <c r="AF199" s="79" t="s">
        <v>26</v>
      </c>
      <c r="AG199" s="79" t="s">
        <v>26</v>
      </c>
      <c r="AH199" s="79" t="s">
        <v>26</v>
      </c>
      <c r="AI199" s="79" t="s">
        <v>26</v>
      </c>
      <c r="AJ199" s="79" t="s">
        <v>26</v>
      </c>
      <c r="AK199" s="79" t="s">
        <v>26</v>
      </c>
      <c r="AL199" s="79" t="s">
        <v>26</v>
      </c>
    </row>
    <row r="200" spans="1:38">
      <c r="A200" s="12" t="s">
        <v>3843</v>
      </c>
      <c r="B200" s="99">
        <v>20398.232809676399</v>
      </c>
      <c r="C200" s="127">
        <v>1.0272106534332299</v>
      </c>
      <c r="D200" s="12"/>
      <c r="E200" s="127">
        <v>87.119173565913997</v>
      </c>
      <c r="F200" s="127">
        <v>3.2200800483342298</v>
      </c>
      <c r="G200" s="130">
        <v>8.8310944302477504E-2</v>
      </c>
      <c r="H200" s="130">
        <v>2.0582210514360701E-3</v>
      </c>
      <c r="I200" s="127">
        <v>0.59407954699426602</v>
      </c>
      <c r="J200" s="99">
        <v>132.76</v>
      </c>
      <c r="K200" s="99">
        <v>1.86</v>
      </c>
      <c r="L200" s="99">
        <v>73.569999999999993</v>
      </c>
      <c r="M200" s="99">
        <v>1.35</v>
      </c>
      <c r="N200" s="99">
        <v>1388.2</v>
      </c>
      <c r="O200" s="99">
        <v>22.8</v>
      </c>
      <c r="P200" s="36"/>
      <c r="Q200" s="99">
        <v>69.75</v>
      </c>
      <c r="R200" s="99">
        <v>1.28</v>
      </c>
      <c r="T200" s="128">
        <f t="shared" si="10"/>
        <v>-80.453989397852382</v>
      </c>
      <c r="U200" s="128">
        <f t="shared" si="11"/>
        <v>-1786.9104254451547</v>
      </c>
      <c r="W200" s="79" t="s">
        <v>26</v>
      </c>
      <c r="X200" s="79" t="s">
        <v>26</v>
      </c>
      <c r="Y200" s="79" t="s">
        <v>26</v>
      </c>
      <c r="Z200" s="79" t="s">
        <v>26</v>
      </c>
      <c r="AA200" s="79" t="s">
        <v>26</v>
      </c>
      <c r="AB200" s="79" t="s">
        <v>26</v>
      </c>
      <c r="AC200" s="79" t="s">
        <v>26</v>
      </c>
      <c r="AD200" s="79" t="s">
        <v>26</v>
      </c>
      <c r="AE200" s="79" t="s">
        <v>26</v>
      </c>
      <c r="AF200" s="79" t="s">
        <v>26</v>
      </c>
      <c r="AG200" s="79" t="s">
        <v>26</v>
      </c>
      <c r="AH200" s="79" t="s">
        <v>26</v>
      </c>
      <c r="AI200" s="79" t="s">
        <v>26</v>
      </c>
      <c r="AJ200" s="79" t="s">
        <v>26</v>
      </c>
      <c r="AK200" s="79" t="s">
        <v>26</v>
      </c>
      <c r="AL200" s="79" t="s">
        <v>26</v>
      </c>
    </row>
    <row r="201" spans="1:38">
      <c r="A201" s="12" t="s">
        <v>3832</v>
      </c>
      <c r="B201" s="99">
        <v>29676.6900256031</v>
      </c>
      <c r="C201" s="127">
        <v>0.91101450964429598</v>
      </c>
      <c r="D201" s="12"/>
      <c r="E201" s="127">
        <v>57.089544592186897</v>
      </c>
      <c r="F201" s="127">
        <v>3.9136886372796802</v>
      </c>
      <c r="G201" s="130">
        <v>0.304792198113012</v>
      </c>
      <c r="H201" s="130">
        <v>2.5652106667063499E-2</v>
      </c>
      <c r="I201" s="127">
        <v>-0.48171412361267102</v>
      </c>
      <c r="J201" s="99">
        <v>560</v>
      </c>
      <c r="K201" s="99">
        <v>28.3</v>
      </c>
      <c r="L201" s="99">
        <v>111.94</v>
      </c>
      <c r="M201" s="99">
        <v>3.8</v>
      </c>
      <c r="N201" s="99">
        <v>3494.1</v>
      </c>
      <c r="O201" s="99">
        <v>65.2</v>
      </c>
      <c r="P201" s="36"/>
      <c r="Q201" s="99">
        <v>75.349999999999994</v>
      </c>
      <c r="R201" s="99">
        <v>2.57</v>
      </c>
      <c r="T201" s="128">
        <f t="shared" si="10"/>
        <v>-400.26800071466857</v>
      </c>
      <c r="U201" s="128">
        <f t="shared" si="11"/>
        <v>-3021.4043237448632</v>
      </c>
      <c r="W201" s="79" t="s">
        <v>26</v>
      </c>
      <c r="X201" s="79" t="s">
        <v>26</v>
      </c>
      <c r="Y201" s="79" t="s">
        <v>26</v>
      </c>
      <c r="Z201" s="79" t="s">
        <v>26</v>
      </c>
      <c r="AA201" s="79" t="s">
        <v>26</v>
      </c>
      <c r="AB201" s="79" t="s">
        <v>26</v>
      </c>
      <c r="AC201" s="79" t="s">
        <v>26</v>
      </c>
      <c r="AD201" s="79" t="s">
        <v>26</v>
      </c>
      <c r="AE201" s="79" t="s">
        <v>26</v>
      </c>
      <c r="AF201" s="79" t="s">
        <v>26</v>
      </c>
      <c r="AG201" s="79" t="s">
        <v>26</v>
      </c>
      <c r="AH201" s="79" t="s">
        <v>26</v>
      </c>
      <c r="AI201" s="79" t="s">
        <v>26</v>
      </c>
      <c r="AJ201" s="79" t="s">
        <v>26</v>
      </c>
      <c r="AK201" s="79" t="s">
        <v>26</v>
      </c>
      <c r="AL201" s="79" t="s">
        <v>26</v>
      </c>
    </row>
    <row r="202" spans="1:38">
      <c r="A202" s="12" t="s">
        <v>3839</v>
      </c>
      <c r="B202" s="99">
        <v>529.00625258487401</v>
      </c>
      <c r="C202" s="127">
        <v>0.20459328656012701</v>
      </c>
      <c r="D202" s="12"/>
      <c r="E202" s="127">
        <v>69.525431740314502</v>
      </c>
      <c r="F202" s="127">
        <v>3.60412154165485</v>
      </c>
      <c r="G202" s="130">
        <v>0.162768150620095</v>
      </c>
      <c r="H202" s="130">
        <v>8.9011392068697407E-3</v>
      </c>
      <c r="I202" s="127">
        <v>0.60590156889426705</v>
      </c>
      <c r="J202" s="99">
        <v>283.97000000000003</v>
      </c>
      <c r="K202" s="99">
        <v>5.83</v>
      </c>
      <c r="L202" s="99">
        <v>92.05</v>
      </c>
      <c r="M202" s="99">
        <v>2.37</v>
      </c>
      <c r="N202" s="99">
        <v>2484.1999999999998</v>
      </c>
      <c r="O202" s="99">
        <v>46.1</v>
      </c>
      <c r="P202" s="36"/>
      <c r="Q202" s="99">
        <v>78.58</v>
      </c>
      <c r="R202" s="99">
        <v>2.02</v>
      </c>
      <c r="T202" s="128">
        <f t="shared" si="10"/>
        <v>-208.49538294405215</v>
      </c>
      <c r="U202" s="128">
        <f t="shared" si="11"/>
        <v>-2598.7506789788158</v>
      </c>
      <c r="W202" s="79" t="s">
        <v>26</v>
      </c>
      <c r="X202" s="79" t="s">
        <v>26</v>
      </c>
      <c r="Y202" s="79" t="s">
        <v>26</v>
      </c>
      <c r="Z202" s="79" t="s">
        <v>26</v>
      </c>
      <c r="AA202" s="79" t="s">
        <v>26</v>
      </c>
      <c r="AB202" s="79" t="s">
        <v>26</v>
      </c>
      <c r="AC202" s="79" t="s">
        <v>26</v>
      </c>
      <c r="AD202" s="79" t="s">
        <v>26</v>
      </c>
      <c r="AE202" s="79" t="s">
        <v>26</v>
      </c>
      <c r="AF202" s="79" t="s">
        <v>26</v>
      </c>
      <c r="AG202" s="79" t="s">
        <v>26</v>
      </c>
      <c r="AH202" s="79" t="s">
        <v>26</v>
      </c>
      <c r="AI202" s="79" t="s">
        <v>26</v>
      </c>
      <c r="AJ202" s="79" t="s">
        <v>26</v>
      </c>
      <c r="AK202" s="79" t="s">
        <v>26</v>
      </c>
      <c r="AL202" s="79" t="s">
        <v>26</v>
      </c>
    </row>
    <row r="203" spans="1:38">
      <c r="A203" s="12" t="s">
        <v>3838</v>
      </c>
      <c r="B203" s="99">
        <v>320.91447442330099</v>
      </c>
      <c r="C203" s="127">
        <v>0.24026622523053501</v>
      </c>
      <c r="D203" s="12"/>
      <c r="E203" s="127">
        <v>65.639034124798897</v>
      </c>
      <c r="F203" s="127">
        <v>3.40289249705148</v>
      </c>
      <c r="G203" s="130">
        <v>0.186717384926227</v>
      </c>
      <c r="H203" s="130">
        <v>1.1268444762990999E-2</v>
      </c>
      <c r="I203" s="127">
        <v>0.64361346494434601</v>
      </c>
      <c r="J203" s="99">
        <v>335.83</v>
      </c>
      <c r="K203" s="99">
        <v>6.91</v>
      </c>
      <c r="L203" s="99">
        <v>97.47</v>
      </c>
      <c r="M203" s="99">
        <v>2.5099999999999998</v>
      </c>
      <c r="N203" s="99">
        <v>2712.6</v>
      </c>
      <c r="O203" s="99">
        <v>49.9</v>
      </c>
      <c r="P203" s="36"/>
      <c r="Q203" s="99">
        <v>80.25</v>
      </c>
      <c r="R203" s="99">
        <v>2.0699999999999998</v>
      </c>
      <c r="T203" s="128">
        <f t="shared" si="10"/>
        <v>-244.54704011490716</v>
      </c>
      <c r="U203" s="128">
        <f t="shared" si="11"/>
        <v>-2683.0101569713756</v>
      </c>
      <c r="W203" s="79" t="s">
        <v>26</v>
      </c>
      <c r="X203" s="79" t="s">
        <v>26</v>
      </c>
      <c r="Y203" s="79" t="s">
        <v>26</v>
      </c>
      <c r="Z203" s="79" t="s">
        <v>26</v>
      </c>
      <c r="AA203" s="79" t="s">
        <v>26</v>
      </c>
      <c r="AB203" s="79" t="s">
        <v>26</v>
      </c>
      <c r="AC203" s="79" t="s">
        <v>26</v>
      </c>
      <c r="AD203" s="79" t="s">
        <v>26</v>
      </c>
      <c r="AE203" s="79" t="s">
        <v>26</v>
      </c>
      <c r="AF203" s="79" t="s">
        <v>26</v>
      </c>
      <c r="AG203" s="79" t="s">
        <v>26</v>
      </c>
      <c r="AH203" s="79" t="s">
        <v>26</v>
      </c>
      <c r="AI203" s="79" t="s">
        <v>26</v>
      </c>
      <c r="AJ203" s="79" t="s">
        <v>26</v>
      </c>
      <c r="AK203" s="79" t="s">
        <v>26</v>
      </c>
      <c r="AL203" s="79" t="s">
        <v>26</v>
      </c>
    </row>
    <row r="204" spans="1:38">
      <c r="A204" s="12" t="s">
        <v>3825</v>
      </c>
      <c r="B204" s="99">
        <v>195.800336729826</v>
      </c>
      <c r="C204" s="127">
        <v>0.14306545491477399</v>
      </c>
      <c r="D204" s="12"/>
      <c r="E204" s="127">
        <v>9.4095142006277506</v>
      </c>
      <c r="F204" s="127">
        <v>1.7058563029692599</v>
      </c>
      <c r="G204" s="130">
        <v>0.74796326651585998</v>
      </c>
      <c r="H204" s="130">
        <v>4.0864939140829101E-2</v>
      </c>
      <c r="I204" s="127">
        <v>-0.23894195400944801</v>
      </c>
      <c r="J204" s="99">
        <v>2519.3000000000002</v>
      </c>
      <c r="K204" s="99">
        <v>94</v>
      </c>
      <c r="L204" s="99">
        <v>651</v>
      </c>
      <c r="M204" s="99">
        <v>56.3</v>
      </c>
      <c r="N204" s="99">
        <v>4825.2</v>
      </c>
      <c r="O204" s="99">
        <v>39.1</v>
      </c>
      <c r="P204" s="36"/>
      <c r="Q204" s="99">
        <v>71.39</v>
      </c>
      <c r="R204" s="99">
        <v>6.45</v>
      </c>
      <c r="T204" s="128">
        <f t="shared" si="10"/>
        <v>-286.98924731182797</v>
      </c>
      <c r="U204" s="128">
        <f t="shared" si="11"/>
        <v>-641.19815668202762</v>
      </c>
      <c r="W204" s="79" t="s">
        <v>26</v>
      </c>
      <c r="X204" s="79" t="s">
        <v>26</v>
      </c>
      <c r="Y204" s="79" t="s">
        <v>26</v>
      </c>
      <c r="Z204" s="79" t="s">
        <v>26</v>
      </c>
      <c r="AA204" s="79" t="s">
        <v>26</v>
      </c>
      <c r="AB204" s="79" t="s">
        <v>26</v>
      </c>
      <c r="AC204" s="79" t="s">
        <v>26</v>
      </c>
      <c r="AD204" s="79" t="s">
        <v>26</v>
      </c>
      <c r="AE204" s="79" t="s">
        <v>26</v>
      </c>
      <c r="AF204" s="79" t="s">
        <v>26</v>
      </c>
      <c r="AG204" s="79" t="s">
        <v>26</v>
      </c>
      <c r="AH204" s="79" t="s">
        <v>26</v>
      </c>
      <c r="AI204" s="79" t="s">
        <v>26</v>
      </c>
      <c r="AJ204" s="79" t="s">
        <v>26</v>
      </c>
      <c r="AK204" s="79" t="s">
        <v>26</v>
      </c>
      <c r="AL204" s="79" t="s">
        <v>26</v>
      </c>
    </row>
    <row r="205" spans="1:38">
      <c r="A205" s="12" t="s">
        <v>3827</v>
      </c>
      <c r="B205" s="99">
        <v>326.07350319904498</v>
      </c>
      <c r="C205" s="127">
        <v>0.314858369232969</v>
      </c>
      <c r="D205" s="12"/>
      <c r="E205" s="127">
        <v>33.723094183012201</v>
      </c>
      <c r="F205" s="127">
        <v>2.43554117328181</v>
      </c>
      <c r="G205" s="130">
        <v>9.4586105317654004E-2</v>
      </c>
      <c r="H205" s="130">
        <v>4.7157962399373698E-3</v>
      </c>
      <c r="I205" s="127">
        <v>0.55218728256516203</v>
      </c>
      <c r="J205" s="99">
        <v>331.91</v>
      </c>
      <c r="K205" s="99">
        <v>8.67</v>
      </c>
      <c r="L205" s="99">
        <v>188.39</v>
      </c>
      <c r="M205" s="99">
        <v>6.72</v>
      </c>
      <c r="N205" s="99">
        <v>1519.3</v>
      </c>
      <c r="O205" s="99">
        <v>46.8</v>
      </c>
      <c r="P205" s="36"/>
      <c r="Q205" s="99">
        <v>177.69</v>
      </c>
      <c r="R205" s="99">
        <v>6.34</v>
      </c>
      <c r="T205" s="128">
        <f t="shared" si="10"/>
        <v>-76.18238760019112</v>
      </c>
      <c r="U205" s="128">
        <f t="shared" si="11"/>
        <v>-706.46531132225698</v>
      </c>
      <c r="W205" s="79" t="s">
        <v>26</v>
      </c>
      <c r="X205" s="79" t="s">
        <v>26</v>
      </c>
      <c r="Y205" s="79" t="s">
        <v>26</v>
      </c>
      <c r="Z205" s="79" t="s">
        <v>26</v>
      </c>
      <c r="AA205" s="79" t="s">
        <v>26</v>
      </c>
      <c r="AB205" s="79" t="s">
        <v>26</v>
      </c>
      <c r="AC205" s="79" t="s">
        <v>26</v>
      </c>
      <c r="AD205" s="79" t="s">
        <v>26</v>
      </c>
      <c r="AE205" s="79" t="s">
        <v>26</v>
      </c>
      <c r="AF205" s="79" t="s">
        <v>26</v>
      </c>
      <c r="AG205" s="79" t="s">
        <v>26</v>
      </c>
      <c r="AH205" s="79" t="s">
        <v>26</v>
      </c>
      <c r="AI205" s="79" t="s">
        <v>26</v>
      </c>
      <c r="AJ205" s="79" t="s">
        <v>26</v>
      </c>
      <c r="AK205" s="79" t="s">
        <v>26</v>
      </c>
      <c r="AL205" s="79" t="s">
        <v>26</v>
      </c>
    </row>
    <row r="206" spans="1:38">
      <c r="A206" s="12" t="s">
        <v>3834</v>
      </c>
      <c r="B206" s="99">
        <v>322.66559606106802</v>
      </c>
      <c r="C206" s="127">
        <v>0.225430566232797</v>
      </c>
      <c r="D206" s="12"/>
      <c r="E206" s="127">
        <v>61.916774615905801</v>
      </c>
      <c r="F206" s="127">
        <v>3.85762040840644</v>
      </c>
      <c r="G206" s="130">
        <v>0.14709099737689901</v>
      </c>
      <c r="H206" s="130">
        <v>7.0250515549404998E-3</v>
      </c>
      <c r="I206" s="127">
        <v>0.34229392363306099</v>
      </c>
      <c r="J206" s="99">
        <v>287.58</v>
      </c>
      <c r="K206" s="99">
        <v>8.0500000000000007</v>
      </c>
      <c r="L206" s="99">
        <v>103.28</v>
      </c>
      <c r="M206" s="99">
        <v>3.19</v>
      </c>
      <c r="N206" s="99">
        <v>2311.6999999999998</v>
      </c>
      <c r="O206" s="99">
        <v>40.799999999999997</v>
      </c>
      <c r="P206" s="36"/>
      <c r="Q206" s="99">
        <v>90.26</v>
      </c>
      <c r="R206" s="99">
        <v>2.79</v>
      </c>
      <c r="T206" s="128">
        <f t="shared" si="10"/>
        <v>-178.44694035631292</v>
      </c>
      <c r="U206" s="128">
        <f t="shared" si="11"/>
        <v>-2138.284275755228</v>
      </c>
      <c r="W206" s="79" t="s">
        <v>26</v>
      </c>
      <c r="X206" s="79" t="s">
        <v>26</v>
      </c>
      <c r="Y206" s="79" t="s">
        <v>26</v>
      </c>
      <c r="Z206" s="79" t="s">
        <v>26</v>
      </c>
      <c r="AA206" s="79" t="s">
        <v>26</v>
      </c>
      <c r="AB206" s="79" t="s">
        <v>26</v>
      </c>
      <c r="AC206" s="79" t="s">
        <v>26</v>
      </c>
      <c r="AD206" s="79" t="s">
        <v>26</v>
      </c>
      <c r="AE206" s="79" t="s">
        <v>26</v>
      </c>
      <c r="AF206" s="79" t="s">
        <v>26</v>
      </c>
      <c r="AG206" s="79" t="s">
        <v>26</v>
      </c>
      <c r="AH206" s="79" t="s">
        <v>26</v>
      </c>
      <c r="AI206" s="79" t="s">
        <v>26</v>
      </c>
      <c r="AJ206" s="79" t="s">
        <v>26</v>
      </c>
      <c r="AK206" s="79" t="s">
        <v>26</v>
      </c>
      <c r="AL206" s="79" t="s">
        <v>26</v>
      </c>
    </row>
    <row r="207" spans="1:38">
      <c r="A207" s="12" t="s">
        <v>3828</v>
      </c>
      <c r="B207" s="99">
        <v>290.50370323895601</v>
      </c>
      <c r="C207" s="127">
        <v>0.295457894590544</v>
      </c>
      <c r="D207" s="12"/>
      <c r="E207" s="127">
        <v>35.3144499607656</v>
      </c>
      <c r="F207" s="127">
        <v>4.5513160748886703</v>
      </c>
      <c r="G207" s="130">
        <v>0.43766318842555302</v>
      </c>
      <c r="H207" s="130">
        <v>5.7795055974393397E-2</v>
      </c>
      <c r="I207" s="127">
        <v>-0.88073671349997895</v>
      </c>
      <c r="J207" s="99">
        <v>1011.7</v>
      </c>
      <c r="K207" s="99">
        <v>81</v>
      </c>
      <c r="L207" s="99">
        <v>180</v>
      </c>
      <c r="M207" s="99">
        <v>11.4</v>
      </c>
      <c r="N207" s="99">
        <v>4043.3</v>
      </c>
      <c r="O207" s="99">
        <v>98.5</v>
      </c>
      <c r="P207" s="36"/>
      <c r="Q207" s="99">
        <v>90.93</v>
      </c>
      <c r="R207" s="99">
        <v>5.82</v>
      </c>
      <c r="T207" s="128">
        <f t="shared" si="10"/>
        <v>-462.0555555555556</v>
      </c>
      <c r="U207" s="128">
        <f t="shared" si="11"/>
        <v>-2146.2777777777778</v>
      </c>
      <c r="W207" s="79" t="s">
        <v>26</v>
      </c>
      <c r="X207" s="79" t="s">
        <v>26</v>
      </c>
      <c r="Y207" s="79" t="s">
        <v>26</v>
      </c>
      <c r="Z207" s="79" t="s">
        <v>26</v>
      </c>
      <c r="AA207" s="79" t="s">
        <v>26</v>
      </c>
      <c r="AB207" s="79" t="s">
        <v>26</v>
      </c>
      <c r="AC207" s="79" t="s">
        <v>26</v>
      </c>
      <c r="AD207" s="79" t="s">
        <v>26</v>
      </c>
      <c r="AE207" s="79" t="s">
        <v>26</v>
      </c>
      <c r="AF207" s="79" t="s">
        <v>26</v>
      </c>
      <c r="AG207" s="79" t="s">
        <v>26</v>
      </c>
      <c r="AH207" s="79" t="s">
        <v>26</v>
      </c>
      <c r="AI207" s="79" t="s">
        <v>26</v>
      </c>
      <c r="AJ207" s="79" t="s">
        <v>26</v>
      </c>
      <c r="AK207" s="79" t="s">
        <v>26</v>
      </c>
      <c r="AL207" s="79" t="s">
        <v>26</v>
      </c>
    </row>
    <row r="208" spans="1:38">
      <c r="A208" s="12" t="s">
        <v>3829</v>
      </c>
      <c r="B208" s="99">
        <v>126.118295777257</v>
      </c>
      <c r="C208" s="127">
        <v>0.40670616015996403</v>
      </c>
      <c r="D208" s="12"/>
      <c r="E208" s="127">
        <v>36.990320136170098</v>
      </c>
      <c r="F208" s="127">
        <v>3.0733249419861899</v>
      </c>
      <c r="G208" s="130">
        <v>0.16550615222354301</v>
      </c>
      <c r="H208" s="130">
        <v>7.7550283363391898E-3</v>
      </c>
      <c r="I208" s="127">
        <v>0.28950584930119999</v>
      </c>
      <c r="J208" s="99">
        <v>487.7</v>
      </c>
      <c r="K208" s="99">
        <v>16</v>
      </c>
      <c r="L208" s="99">
        <v>171.96</v>
      </c>
      <c r="M208" s="99">
        <v>7.04</v>
      </c>
      <c r="N208" s="99">
        <v>2511.9</v>
      </c>
      <c r="O208" s="99">
        <v>39.6</v>
      </c>
      <c r="P208" s="36"/>
      <c r="Q208" s="99">
        <v>146.6</v>
      </c>
      <c r="R208" s="99">
        <v>6.01</v>
      </c>
      <c r="T208" s="128">
        <f t="shared" si="10"/>
        <v>-183.61246801581763</v>
      </c>
      <c r="U208" s="128">
        <f t="shared" si="11"/>
        <v>-1360.7466852756454</v>
      </c>
      <c r="W208" s="79" t="s">
        <v>26</v>
      </c>
      <c r="X208" s="79" t="s">
        <v>26</v>
      </c>
      <c r="Y208" s="79" t="s">
        <v>26</v>
      </c>
      <c r="Z208" s="79" t="s">
        <v>26</v>
      </c>
      <c r="AA208" s="79" t="s">
        <v>26</v>
      </c>
      <c r="AB208" s="79" t="s">
        <v>26</v>
      </c>
      <c r="AC208" s="79" t="s">
        <v>26</v>
      </c>
      <c r="AD208" s="79" t="s">
        <v>26</v>
      </c>
      <c r="AE208" s="79" t="s">
        <v>26</v>
      </c>
      <c r="AF208" s="79" t="s">
        <v>26</v>
      </c>
      <c r="AG208" s="79" t="s">
        <v>26</v>
      </c>
      <c r="AH208" s="79" t="s">
        <v>26</v>
      </c>
      <c r="AI208" s="79" t="s">
        <v>26</v>
      </c>
      <c r="AJ208" s="79" t="s">
        <v>26</v>
      </c>
      <c r="AK208" s="79" t="s">
        <v>26</v>
      </c>
      <c r="AL208" s="79" t="s">
        <v>26</v>
      </c>
    </row>
    <row r="209" spans="1:46">
      <c r="A209" s="12" t="s">
        <v>3826</v>
      </c>
      <c r="B209" s="99">
        <v>150.68073832637</v>
      </c>
      <c r="C209" s="127">
        <v>0.31550634138983702</v>
      </c>
      <c r="D209" s="12"/>
      <c r="E209" s="127">
        <v>13.143514714157901</v>
      </c>
      <c r="F209" s="127">
        <v>1.0194335079577701</v>
      </c>
      <c r="G209" s="130">
        <v>0.76059132586338496</v>
      </c>
      <c r="H209" s="130">
        <v>2.6048909336609E-2</v>
      </c>
      <c r="I209" s="127">
        <v>-0.57142932761351195</v>
      </c>
      <c r="J209" s="99">
        <v>2228.5</v>
      </c>
      <c r="K209" s="99">
        <v>45.6</v>
      </c>
      <c r="L209" s="99">
        <v>472.8</v>
      </c>
      <c r="M209" s="99">
        <v>17.7</v>
      </c>
      <c r="N209" s="99">
        <v>4849</v>
      </c>
      <c r="O209" s="99">
        <v>24.4</v>
      </c>
      <c r="P209" s="36"/>
      <c r="Q209" s="99">
        <v>43.33</v>
      </c>
      <c r="R209" s="99">
        <v>1.68</v>
      </c>
      <c r="T209" s="128">
        <f t="shared" si="10"/>
        <v>-371.34094754653131</v>
      </c>
      <c r="U209" s="128">
        <f t="shared" si="11"/>
        <v>-925.59221658206422</v>
      </c>
      <c r="W209" s="79" t="s">
        <v>26</v>
      </c>
      <c r="X209" s="79" t="s">
        <v>26</v>
      </c>
      <c r="Y209" s="79" t="s">
        <v>26</v>
      </c>
      <c r="Z209" s="79" t="s">
        <v>26</v>
      </c>
      <c r="AA209" s="79" t="s">
        <v>26</v>
      </c>
      <c r="AB209" s="79" t="s">
        <v>26</v>
      </c>
      <c r="AC209" s="79" t="s">
        <v>26</v>
      </c>
      <c r="AD209" s="79" t="s">
        <v>26</v>
      </c>
      <c r="AE209" s="79" t="s">
        <v>26</v>
      </c>
      <c r="AF209" s="79" t="s">
        <v>26</v>
      </c>
      <c r="AG209" s="79" t="s">
        <v>26</v>
      </c>
      <c r="AH209" s="79" t="s">
        <v>26</v>
      </c>
      <c r="AI209" s="79" t="s">
        <v>26</v>
      </c>
      <c r="AJ209" s="79" t="s">
        <v>26</v>
      </c>
      <c r="AK209" s="79" t="s">
        <v>26</v>
      </c>
      <c r="AL209" s="79" t="s">
        <v>26</v>
      </c>
    </row>
    <row r="210" spans="1:46">
      <c r="A210" s="12" t="s">
        <v>3831</v>
      </c>
      <c r="B210" s="99">
        <v>166.00719299539901</v>
      </c>
      <c r="C210" s="127">
        <v>0.15851586793064601</v>
      </c>
      <c r="D210" s="12"/>
      <c r="E210" s="127">
        <v>47.763412687885904</v>
      </c>
      <c r="F210" s="127">
        <v>1.3851599048007299</v>
      </c>
      <c r="G210" s="130">
        <v>0.280024095505504</v>
      </c>
      <c r="H210" s="130">
        <v>1.4259461034984299E-2</v>
      </c>
      <c r="I210" s="127">
        <v>-0.15827961741058999</v>
      </c>
      <c r="J210" s="99">
        <v>601.29999999999995</v>
      </c>
      <c r="K210" s="99">
        <v>14.2</v>
      </c>
      <c r="L210" s="99">
        <v>133.58000000000001</v>
      </c>
      <c r="M210" s="99">
        <v>1.92</v>
      </c>
      <c r="N210" s="99">
        <v>3362.2</v>
      </c>
      <c r="O210" s="99">
        <v>39.9</v>
      </c>
      <c r="P210" s="36"/>
      <c r="Q210" s="99">
        <v>94.23</v>
      </c>
      <c r="R210" s="99">
        <v>1.36</v>
      </c>
      <c r="T210" s="128">
        <f t="shared" si="10"/>
        <v>-350.14223686180554</v>
      </c>
      <c r="U210" s="128">
        <f t="shared" si="11"/>
        <v>-2416.9935619104654</v>
      </c>
      <c r="W210" s="79" t="s">
        <v>26</v>
      </c>
      <c r="X210" s="79" t="s">
        <v>26</v>
      </c>
      <c r="Y210" s="79" t="s">
        <v>26</v>
      </c>
      <c r="Z210" s="79" t="s">
        <v>26</v>
      </c>
      <c r="AA210" s="79" t="s">
        <v>26</v>
      </c>
      <c r="AB210" s="79" t="s">
        <v>26</v>
      </c>
      <c r="AC210" s="79" t="s">
        <v>26</v>
      </c>
      <c r="AD210" s="79" t="s">
        <v>26</v>
      </c>
      <c r="AE210" s="79" t="s">
        <v>26</v>
      </c>
      <c r="AF210" s="79" t="s">
        <v>26</v>
      </c>
      <c r="AG210" s="79" t="s">
        <v>26</v>
      </c>
      <c r="AH210" s="79" t="s">
        <v>26</v>
      </c>
      <c r="AI210" s="79" t="s">
        <v>26</v>
      </c>
      <c r="AJ210" s="79" t="s">
        <v>26</v>
      </c>
      <c r="AK210" s="79" t="s">
        <v>26</v>
      </c>
      <c r="AL210" s="79" t="s">
        <v>26</v>
      </c>
    </row>
    <row r="211" spans="1:46">
      <c r="A211" s="12" t="s">
        <v>3833</v>
      </c>
      <c r="B211" s="99">
        <v>237.03966982915099</v>
      </c>
      <c r="C211" s="127">
        <v>0.31696874212700199</v>
      </c>
      <c r="D211" s="12"/>
      <c r="E211" s="127">
        <v>59.226962405681803</v>
      </c>
      <c r="F211" s="127">
        <v>2.18517379657743</v>
      </c>
      <c r="G211" s="130">
        <v>0.147578394638987</v>
      </c>
      <c r="H211" s="130">
        <v>4.21434643497941E-3</v>
      </c>
      <c r="I211" s="127">
        <v>0.58533215487343704</v>
      </c>
      <c r="J211" s="99">
        <v>299.77</v>
      </c>
      <c r="K211" s="99">
        <v>3.97</v>
      </c>
      <c r="L211" s="99">
        <v>107.93</v>
      </c>
      <c r="M211" s="99">
        <v>1.98</v>
      </c>
      <c r="N211" s="99">
        <v>2317.5</v>
      </c>
      <c r="O211" s="99">
        <v>24.4</v>
      </c>
      <c r="P211" s="36"/>
      <c r="Q211" s="99">
        <v>94.27</v>
      </c>
      <c r="R211" s="99">
        <v>1.73</v>
      </c>
      <c r="T211" s="128">
        <f t="shared" si="10"/>
        <v>-177.74483461502822</v>
      </c>
      <c r="U211" s="128">
        <f t="shared" si="11"/>
        <v>-2047.225053275271</v>
      </c>
      <c r="W211" s="79" t="s">
        <v>26</v>
      </c>
      <c r="X211" s="79" t="s">
        <v>26</v>
      </c>
      <c r="Y211" s="79" t="s">
        <v>26</v>
      </c>
      <c r="Z211" s="79" t="s">
        <v>26</v>
      </c>
      <c r="AA211" s="79" t="s">
        <v>26</v>
      </c>
      <c r="AB211" s="79" t="s">
        <v>26</v>
      </c>
      <c r="AC211" s="79" t="s">
        <v>26</v>
      </c>
      <c r="AD211" s="79" t="s">
        <v>26</v>
      </c>
      <c r="AE211" s="79" t="s">
        <v>26</v>
      </c>
      <c r="AF211" s="79" t="s">
        <v>26</v>
      </c>
      <c r="AG211" s="79" t="s">
        <v>26</v>
      </c>
      <c r="AH211" s="79" t="s">
        <v>26</v>
      </c>
      <c r="AI211" s="79" t="s">
        <v>26</v>
      </c>
      <c r="AJ211" s="79" t="s">
        <v>26</v>
      </c>
      <c r="AK211" s="79" t="s">
        <v>26</v>
      </c>
      <c r="AL211" s="79" t="s">
        <v>26</v>
      </c>
    </row>
    <row r="212" spans="1:46">
      <c r="A212" s="12"/>
      <c r="B212" s="99"/>
      <c r="C212" s="127"/>
      <c r="D212" s="12"/>
      <c r="E212" s="127"/>
      <c r="F212" s="127"/>
      <c r="G212" s="130"/>
      <c r="H212" s="130"/>
      <c r="I212" s="127"/>
      <c r="J212" s="99"/>
      <c r="K212" s="99"/>
      <c r="L212" s="99"/>
      <c r="M212" s="99"/>
      <c r="N212" s="99"/>
      <c r="O212" s="99"/>
      <c r="P212" s="36"/>
      <c r="Q212" s="99"/>
      <c r="R212" s="99"/>
      <c r="T212" s="128"/>
      <c r="U212" s="128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</row>
    <row r="213" spans="1:46" ht="15.75">
      <c r="A213" s="96" t="s">
        <v>1008</v>
      </c>
      <c r="B213" s="81">
        <v>25.734618422199901</v>
      </c>
      <c r="C213" s="141">
        <v>0.43880094023966698</v>
      </c>
      <c r="E213" s="141">
        <v>33.131397325823997</v>
      </c>
      <c r="F213" s="141">
        <v>5.4235235033790596</v>
      </c>
      <c r="G213" s="145">
        <v>0.63354154646277505</v>
      </c>
      <c r="H213" s="145">
        <v>6.82323324194124E-2</v>
      </c>
      <c r="I213" s="141">
        <v>9.0781713004034897E-2</v>
      </c>
      <c r="J213" s="81">
        <v>1310.5999999999999</v>
      </c>
      <c r="K213" s="81">
        <v>69</v>
      </c>
      <c r="L213" s="81">
        <v>191.7</v>
      </c>
      <c r="M213" s="81">
        <v>15.5</v>
      </c>
      <c r="N213" s="81">
        <v>4586.2</v>
      </c>
      <c r="O213" s="81">
        <v>77.900000000000006</v>
      </c>
      <c r="P213" s="36"/>
      <c r="Q213" s="81">
        <v>50.27</v>
      </c>
      <c r="R213" s="81">
        <v>4.0999999999999996</v>
      </c>
      <c r="T213" s="128">
        <f t="shared" ref="T213:T244" si="13">(L213-J213)/L213*100</f>
        <v>-583.67240479916541</v>
      </c>
      <c r="U213" s="128">
        <f t="shared" ref="U213:U244" si="14">(L213-N213)/L213*100</f>
        <v>-2292.3839332290036</v>
      </c>
      <c r="W213" s="36">
        <v>0.669557078380558</v>
      </c>
      <c r="X213" s="36">
        <v>0.128468270231238</v>
      </c>
      <c r="Y213" s="36">
        <v>60.2040117817577</v>
      </c>
      <c r="Z213" s="36">
        <v>9.0711883883948392</v>
      </c>
      <c r="AA213" s="36">
        <v>87.016842204520998</v>
      </c>
      <c r="AB213" s="36">
        <v>17.9314685594758</v>
      </c>
      <c r="AC213" s="36">
        <v>11.5393545637908</v>
      </c>
      <c r="AD213" s="36">
        <v>1.77605224063926</v>
      </c>
      <c r="AE213" s="36">
        <v>5.8004975229197502</v>
      </c>
      <c r="AF213" s="36">
        <v>0.74483134218000302</v>
      </c>
      <c r="AG213" s="36">
        <v>5.0340199933732599</v>
      </c>
      <c r="AH213" s="36">
        <v>0.71836711392866204</v>
      </c>
      <c r="AI213" s="36">
        <v>33.100667703589998</v>
      </c>
      <c r="AJ213" s="36">
        <v>5.3586797927825298</v>
      </c>
      <c r="AK213" s="36">
        <v>12.034780718473099</v>
      </c>
      <c r="AL213" s="36">
        <v>2.04012720287106</v>
      </c>
      <c r="AR213" s="128">
        <f>+(7708+(AN$4*960))/(10.52-LOG(AO$4)-LOG(AP$4)-LOG(W213))-273</f>
        <v>490.56463112476467</v>
      </c>
      <c r="AS213" s="147">
        <f>AVERAGE(AR214:AR272)</f>
        <v>753.19418251182753</v>
      </c>
      <c r="AT213" s="147">
        <f>STDEV(AR214:AR272)</f>
        <v>12.513382736875402</v>
      </c>
    </row>
    <row r="214" spans="1:46">
      <c r="A214" s="96" t="s">
        <v>1023</v>
      </c>
      <c r="B214" s="81">
        <v>495.73646059348698</v>
      </c>
      <c r="C214" s="141">
        <v>0.69195617039944102</v>
      </c>
      <c r="E214" s="141">
        <v>79.493210389653399</v>
      </c>
      <c r="F214" s="141">
        <v>4.7405235915614998</v>
      </c>
      <c r="G214" s="145">
        <v>0.13348790618693099</v>
      </c>
      <c r="H214" s="145">
        <v>1.2336362182215E-2</v>
      </c>
      <c r="I214" s="141">
        <v>-0.21882808501062001</v>
      </c>
      <c r="J214" s="81">
        <v>211.4</v>
      </c>
      <c r="K214" s="81">
        <v>11.5</v>
      </c>
      <c r="L214" s="81">
        <v>80.59</v>
      </c>
      <c r="M214" s="81">
        <v>2.39</v>
      </c>
      <c r="N214" s="81">
        <v>2143.6</v>
      </c>
      <c r="O214" s="81">
        <v>80.8</v>
      </c>
      <c r="P214" s="36"/>
      <c r="Q214" s="81">
        <v>74.45</v>
      </c>
      <c r="R214" s="81">
        <v>2.21</v>
      </c>
      <c r="T214" s="128">
        <f t="shared" si="13"/>
        <v>-162.31542374984488</v>
      </c>
      <c r="U214" s="128">
        <f t="shared" si="14"/>
        <v>-2559.883360218389</v>
      </c>
      <c r="W214" s="36">
        <v>552.71319051892101</v>
      </c>
      <c r="X214" s="36">
        <v>37.537602065238801</v>
      </c>
      <c r="Y214" s="36">
        <v>981.66623161535802</v>
      </c>
      <c r="Z214" s="36">
        <v>66.572292640666902</v>
      </c>
      <c r="AA214" s="36">
        <v>2094.9632418310798</v>
      </c>
      <c r="AB214" s="36">
        <v>162.78629429440701</v>
      </c>
      <c r="AC214" s="36">
        <v>430.23179998313299</v>
      </c>
      <c r="AD214" s="36">
        <v>34.995669175100602</v>
      </c>
      <c r="AE214" s="36">
        <v>359.236557485476</v>
      </c>
      <c r="AF214" s="36">
        <v>29.504458257322799</v>
      </c>
      <c r="AG214" s="36">
        <v>281.61690590740898</v>
      </c>
      <c r="AH214" s="36">
        <v>17.625393399342698</v>
      </c>
      <c r="AI214" s="36">
        <v>871.12597693120301</v>
      </c>
      <c r="AJ214" s="36">
        <v>52.757389325573499</v>
      </c>
      <c r="AK214" s="36">
        <v>463.981579653339</v>
      </c>
      <c r="AL214" s="36">
        <v>28.7851515749722</v>
      </c>
      <c r="AR214" s="128">
        <f t="shared" ref="AR214:AR272" si="15">+(7708+(AN$4*960))/(10.52-LOG(AO$4)-LOG(AP$4)-LOG(W214))-273</f>
        <v>771.32426185325835</v>
      </c>
    </row>
    <row r="215" spans="1:46">
      <c r="A215" s="96" t="s">
        <v>1028</v>
      </c>
      <c r="B215" s="81">
        <v>158.661503412516</v>
      </c>
      <c r="C215" s="141">
        <v>0.53928085288782901</v>
      </c>
      <c r="E215" s="141">
        <v>62.045828000169003</v>
      </c>
      <c r="F215" s="141">
        <v>4.3491741294531296</v>
      </c>
      <c r="G215" s="145">
        <v>0.205382494782922</v>
      </c>
      <c r="H215" s="145">
        <v>2.0796222890215502E-2</v>
      </c>
      <c r="I215" s="141">
        <v>0.44704083588668297</v>
      </c>
      <c r="J215" s="81">
        <v>381.6</v>
      </c>
      <c r="K215" s="81">
        <v>14.9</v>
      </c>
      <c r="L215" s="81">
        <v>103.07</v>
      </c>
      <c r="M215" s="81">
        <v>3.58</v>
      </c>
      <c r="N215" s="81">
        <v>2868.7</v>
      </c>
      <c r="O215" s="81">
        <v>82.3</v>
      </c>
      <c r="P215" s="36"/>
      <c r="Q215" s="81">
        <v>82.71</v>
      </c>
      <c r="R215" s="81">
        <v>2.88</v>
      </c>
      <c r="T215" s="128">
        <f t="shared" si="13"/>
        <v>-270.23382167459016</v>
      </c>
      <c r="U215" s="128">
        <f t="shared" si="14"/>
        <v>-2683.2540991559131</v>
      </c>
      <c r="W215" s="36">
        <v>339.99914955527402</v>
      </c>
      <c r="X215" s="36">
        <v>62.709153478114899</v>
      </c>
      <c r="Y215" s="36">
        <v>501.15457764493902</v>
      </c>
      <c r="Z215" s="36">
        <v>49.405355057006702</v>
      </c>
      <c r="AA215" s="36">
        <v>1021.01509432459</v>
      </c>
      <c r="AB215" s="36">
        <v>137.61523084395799</v>
      </c>
      <c r="AC215" s="36">
        <v>211.70975270141901</v>
      </c>
      <c r="AD215" s="36">
        <v>34.9408348977787</v>
      </c>
      <c r="AE215" s="36">
        <v>165.225002085651</v>
      </c>
      <c r="AF215" s="36">
        <v>34.576374167317603</v>
      </c>
      <c r="AG215" s="36">
        <v>115.867199847794</v>
      </c>
      <c r="AH215" s="36">
        <v>24.128859426797799</v>
      </c>
      <c r="AI215" s="36">
        <v>355.07999177508702</v>
      </c>
      <c r="AJ215" s="36">
        <v>45.373499757013199</v>
      </c>
      <c r="AK215" s="36">
        <v>143.94267563987</v>
      </c>
      <c r="AL215" s="36">
        <v>17.0490051992163</v>
      </c>
      <c r="AR215" s="128">
        <f t="shared" si="15"/>
        <v>744.26250143916377</v>
      </c>
    </row>
    <row r="216" spans="1:46">
      <c r="A216" s="96" t="s">
        <v>1024</v>
      </c>
      <c r="B216" s="81">
        <v>166.62475981113101</v>
      </c>
      <c r="C216" s="141">
        <v>0.62264227332740696</v>
      </c>
      <c r="E216" s="141">
        <v>68.3333571050768</v>
      </c>
      <c r="F216" s="141">
        <v>6.5597981488692296</v>
      </c>
      <c r="G216" s="145">
        <v>0.20696751371532801</v>
      </c>
      <c r="H216" s="145">
        <v>2.1614438068832099E-2</v>
      </c>
      <c r="I216" s="141">
        <v>0.43195373543223597</v>
      </c>
      <c r="J216" s="81">
        <v>354.2</v>
      </c>
      <c r="K216" s="81">
        <v>16</v>
      </c>
      <c r="L216" s="81">
        <v>93.65</v>
      </c>
      <c r="M216" s="81">
        <v>4.46</v>
      </c>
      <c r="N216" s="81">
        <v>2881.2</v>
      </c>
      <c r="O216" s="81">
        <v>84.8</v>
      </c>
      <c r="P216" s="36"/>
      <c r="Q216" s="81">
        <v>74.930000000000007</v>
      </c>
      <c r="R216" s="81">
        <v>3.58</v>
      </c>
      <c r="T216" s="128">
        <f t="shared" si="13"/>
        <v>-278.21676454885204</v>
      </c>
      <c r="U216" s="128">
        <f t="shared" si="14"/>
        <v>-2976.5616657768282</v>
      </c>
      <c r="W216" s="36">
        <v>301.02162586464601</v>
      </c>
      <c r="X216" s="36">
        <v>56.577961483794198</v>
      </c>
      <c r="Y216" s="36">
        <v>494.35224014450102</v>
      </c>
      <c r="Z216" s="36">
        <v>81.299974548755898</v>
      </c>
      <c r="AA216" s="36">
        <v>1016.69653549699</v>
      </c>
      <c r="AB216" s="36">
        <v>167.418655538488</v>
      </c>
      <c r="AC216" s="36">
        <v>212.24702897304701</v>
      </c>
      <c r="AD216" s="36">
        <v>34.441138907812402</v>
      </c>
      <c r="AE216" s="36">
        <v>172.162076847527</v>
      </c>
      <c r="AF216" s="36">
        <v>34.127401616485102</v>
      </c>
      <c r="AG216" s="36">
        <v>131.383905980159</v>
      </c>
      <c r="AH216" s="36">
        <v>26.9891718744115</v>
      </c>
      <c r="AI216" s="36">
        <v>364.27834415704098</v>
      </c>
      <c r="AJ216" s="36">
        <v>52.724221818326903</v>
      </c>
      <c r="AK216" s="36">
        <v>178.45149606890601</v>
      </c>
      <c r="AL216" s="36">
        <v>27.763277786082899</v>
      </c>
      <c r="AR216" s="128">
        <f t="shared" si="15"/>
        <v>737.69942431508741</v>
      </c>
    </row>
    <row r="217" spans="1:46">
      <c r="A217" s="96" t="s">
        <v>992</v>
      </c>
      <c r="B217" s="81">
        <v>92.609868703878803</v>
      </c>
      <c r="C217" s="141">
        <v>0.458977219249325</v>
      </c>
      <c r="E217" s="141">
        <v>65.923424403470904</v>
      </c>
      <c r="F217" s="141">
        <v>7.7599308590757099</v>
      </c>
      <c r="G217" s="145">
        <v>0.28884577901586</v>
      </c>
      <c r="H217" s="145">
        <v>2.9861589138304001E-2</v>
      </c>
      <c r="I217" s="141">
        <v>0.46298520602607801</v>
      </c>
      <c r="J217" s="81">
        <v>479.7</v>
      </c>
      <c r="K217" s="81">
        <v>22</v>
      </c>
      <c r="L217" s="81">
        <v>97.05</v>
      </c>
      <c r="M217" s="81">
        <v>5.67</v>
      </c>
      <c r="N217" s="81">
        <v>3410.7</v>
      </c>
      <c r="O217" s="81">
        <v>80.400000000000006</v>
      </c>
      <c r="P217" s="36"/>
      <c r="Q217" s="81">
        <v>67.64</v>
      </c>
      <c r="R217" s="81">
        <v>3.96</v>
      </c>
      <c r="T217" s="128">
        <f t="shared" si="13"/>
        <v>-394.28129829984539</v>
      </c>
      <c r="U217" s="128">
        <f t="shared" si="14"/>
        <v>-3414.3740340030909</v>
      </c>
      <c r="W217" s="36">
        <v>358.49215763895398</v>
      </c>
      <c r="X217" s="36">
        <v>81.198160398953704</v>
      </c>
      <c r="Y217" s="36">
        <v>467.74741324329898</v>
      </c>
      <c r="Z217" s="36">
        <v>65.506710575453795</v>
      </c>
      <c r="AA217" s="36">
        <v>656.84564536344999</v>
      </c>
      <c r="AB217" s="36">
        <v>86.723709580858994</v>
      </c>
      <c r="AC217" s="36">
        <v>91.078169633567299</v>
      </c>
      <c r="AD217" s="36">
        <v>10.999199107994199</v>
      </c>
      <c r="AE217" s="36">
        <v>57.660081122292603</v>
      </c>
      <c r="AF217" s="36">
        <v>9.8132928797424199</v>
      </c>
      <c r="AG217" s="36">
        <v>57.822172940425197</v>
      </c>
      <c r="AH217" s="36">
        <v>7.89717345165419</v>
      </c>
      <c r="AI217" s="36">
        <v>306.45947136727199</v>
      </c>
      <c r="AJ217" s="36">
        <v>38.161670307930102</v>
      </c>
      <c r="AK217" s="36">
        <v>111.919196013459</v>
      </c>
      <c r="AL217" s="36">
        <v>16.2260553299453</v>
      </c>
      <c r="AR217" s="128">
        <f t="shared" si="15"/>
        <v>747.14398924823229</v>
      </c>
    </row>
    <row r="218" spans="1:46">
      <c r="A218" s="96" t="s">
        <v>986</v>
      </c>
      <c r="B218" s="81">
        <v>149.14752712761501</v>
      </c>
      <c r="C218" s="141">
        <v>0.753420509069198</v>
      </c>
      <c r="E218" s="141">
        <v>68.793651764229494</v>
      </c>
      <c r="F218" s="141">
        <v>4.2388498773424299</v>
      </c>
      <c r="G218" s="145">
        <v>0.21449782435134801</v>
      </c>
      <c r="H218" s="145">
        <v>1.12878330113863E-2</v>
      </c>
      <c r="I218" s="141">
        <v>0.40175845452442399</v>
      </c>
      <c r="J218" s="81">
        <v>362.97</v>
      </c>
      <c r="K218" s="81">
        <v>9.6</v>
      </c>
      <c r="L218" s="81">
        <v>93.03</v>
      </c>
      <c r="M218" s="81">
        <v>2.85</v>
      </c>
      <c r="N218" s="81">
        <v>2939.1</v>
      </c>
      <c r="O218" s="81">
        <v>42.5</v>
      </c>
      <c r="P218" s="36"/>
      <c r="Q218" s="81">
        <v>73.55</v>
      </c>
      <c r="R218" s="81">
        <v>2.25</v>
      </c>
      <c r="T218" s="128">
        <f t="shared" si="13"/>
        <v>-290.16446307642701</v>
      </c>
      <c r="U218" s="128">
        <f t="shared" si="14"/>
        <v>-3059.3034504998386</v>
      </c>
      <c r="W218" s="36">
        <v>337.76492289288501</v>
      </c>
      <c r="X218" s="36">
        <v>46.099574113943497</v>
      </c>
      <c r="Y218" s="36">
        <v>452.01470075453898</v>
      </c>
      <c r="Z218" s="36">
        <v>47.555013674555298</v>
      </c>
      <c r="AA218" s="36">
        <v>673.56441572753295</v>
      </c>
      <c r="AB218" s="36">
        <v>64.819042589488205</v>
      </c>
      <c r="AC218" s="36">
        <v>140.00694319375901</v>
      </c>
      <c r="AD218" s="36">
        <v>15.610396724266099</v>
      </c>
      <c r="AE218" s="36">
        <v>98.7707636671215</v>
      </c>
      <c r="AF218" s="36">
        <v>12.4032316110031</v>
      </c>
      <c r="AG218" s="36">
        <v>83.320007239785397</v>
      </c>
      <c r="AH218" s="36">
        <v>10.5747717708762</v>
      </c>
      <c r="AI218" s="36">
        <v>227.422905505643</v>
      </c>
      <c r="AJ218" s="36">
        <v>22.460006667555199</v>
      </c>
      <c r="AK218" s="36">
        <v>139.064441558619</v>
      </c>
      <c r="AL218" s="36">
        <v>12.9958572230542</v>
      </c>
      <c r="AR218" s="128">
        <f t="shared" si="15"/>
        <v>743.90495054062899</v>
      </c>
    </row>
    <row r="219" spans="1:46">
      <c r="A219" s="96" t="s">
        <v>987</v>
      </c>
      <c r="B219" s="81">
        <v>215.54321033762099</v>
      </c>
      <c r="C219" s="141">
        <v>0.69683851176534195</v>
      </c>
      <c r="E219" s="141">
        <v>72.253703560694206</v>
      </c>
      <c r="F219" s="141">
        <v>8.7442415313251907</v>
      </c>
      <c r="G219" s="145">
        <v>0.19206587503245601</v>
      </c>
      <c r="H219" s="145">
        <v>2.2453110983138898E-2</v>
      </c>
      <c r="I219" s="141">
        <v>0.52034085722506895</v>
      </c>
      <c r="J219" s="81">
        <v>316.89999999999998</v>
      </c>
      <c r="K219" s="81">
        <v>15.9</v>
      </c>
      <c r="L219" s="81">
        <v>88.61</v>
      </c>
      <c r="M219" s="81">
        <v>5.33</v>
      </c>
      <c r="N219" s="81">
        <v>2759.2</v>
      </c>
      <c r="O219" s="81">
        <v>96</v>
      </c>
      <c r="P219" s="36"/>
      <c r="Q219" s="81">
        <v>72.540000000000006</v>
      </c>
      <c r="R219" s="81">
        <v>4.3600000000000003</v>
      </c>
      <c r="T219" s="128">
        <f t="shared" si="13"/>
        <v>-257.63457849001242</v>
      </c>
      <c r="U219" s="128">
        <f t="shared" si="14"/>
        <v>-3013.8697663920548</v>
      </c>
      <c r="W219" s="36">
        <v>349.37349411649302</v>
      </c>
      <c r="X219" s="36">
        <v>41.693310588619397</v>
      </c>
      <c r="Y219" s="36">
        <v>512.66338549214299</v>
      </c>
      <c r="Z219" s="36">
        <v>56.503963960253103</v>
      </c>
      <c r="AA219" s="36">
        <v>903.74255285072798</v>
      </c>
      <c r="AB219" s="36">
        <v>98.983612189670893</v>
      </c>
      <c r="AC219" s="36">
        <v>203.78982851328101</v>
      </c>
      <c r="AD219" s="36">
        <v>24.4089595135164</v>
      </c>
      <c r="AE219" s="36">
        <v>156.048494190947</v>
      </c>
      <c r="AF219" s="36">
        <v>24.827497815449401</v>
      </c>
      <c r="AG219" s="36">
        <v>101.91698457517199</v>
      </c>
      <c r="AH219" s="36">
        <v>13.507261698759599</v>
      </c>
      <c r="AI219" s="36">
        <v>331.35682659052497</v>
      </c>
      <c r="AJ219" s="36">
        <v>40.116365689550001</v>
      </c>
      <c r="AK219" s="36">
        <v>182.63187151809899</v>
      </c>
      <c r="AL219" s="36">
        <v>18.723104793731999</v>
      </c>
      <c r="AR219" s="128">
        <f t="shared" si="15"/>
        <v>745.74019483597772</v>
      </c>
    </row>
    <row r="220" spans="1:46">
      <c r="A220" s="96" t="s">
        <v>1001</v>
      </c>
      <c r="B220" s="81">
        <v>316.012427107652</v>
      </c>
      <c r="C220" s="141">
        <v>0.61849189275188499</v>
      </c>
      <c r="E220" s="141">
        <v>72.308374385690797</v>
      </c>
      <c r="F220" s="141">
        <v>4.4868129662590004</v>
      </c>
      <c r="G220" s="145">
        <v>0.124372915788364</v>
      </c>
      <c r="H220" s="145">
        <v>7.9385951305546796E-3</v>
      </c>
      <c r="I220" s="141">
        <v>0.46299415650119602</v>
      </c>
      <c r="J220" s="81">
        <v>216</v>
      </c>
      <c r="K220" s="81">
        <v>6.35</v>
      </c>
      <c r="L220" s="81">
        <v>88.54</v>
      </c>
      <c r="M220" s="81">
        <v>2.73</v>
      </c>
      <c r="N220" s="81">
        <v>2019.1</v>
      </c>
      <c r="O220" s="81">
        <v>56.6</v>
      </c>
      <c r="P220" s="36"/>
      <c r="Q220" s="81">
        <v>80.03</v>
      </c>
      <c r="R220" s="81">
        <v>2.4700000000000002</v>
      </c>
      <c r="T220" s="128">
        <f t="shared" si="13"/>
        <v>-143.95753331827422</v>
      </c>
      <c r="U220" s="128">
        <f t="shared" si="14"/>
        <v>-2180.4382200135528</v>
      </c>
      <c r="W220" s="36">
        <v>500.08479999555698</v>
      </c>
      <c r="X220" s="36">
        <v>58.846760266424504</v>
      </c>
      <c r="Y220" s="36">
        <v>875.86339368828499</v>
      </c>
      <c r="Z220" s="36">
        <v>94.832020150396701</v>
      </c>
      <c r="AA220" s="36">
        <v>4412.6091736874596</v>
      </c>
      <c r="AB220" s="36">
        <v>514.77216309696098</v>
      </c>
      <c r="AC220" s="36">
        <v>1394.32551518798</v>
      </c>
      <c r="AD220" s="36">
        <v>181.02727974855699</v>
      </c>
      <c r="AE220" s="36">
        <v>1478.7672453678299</v>
      </c>
      <c r="AF220" s="36">
        <v>271.76357666210401</v>
      </c>
      <c r="AG220" s="36">
        <v>658.32964359000096</v>
      </c>
      <c r="AH220" s="36">
        <v>102.459780084862</v>
      </c>
      <c r="AI220" s="36">
        <v>842.11103913534396</v>
      </c>
      <c r="AJ220" s="36">
        <v>108.00119132175701</v>
      </c>
      <c r="AK220" s="36">
        <v>393.476989459891</v>
      </c>
      <c r="AL220" s="36">
        <v>47.535902020002801</v>
      </c>
      <c r="AR220" s="128">
        <f t="shared" si="15"/>
        <v>765.63429898580193</v>
      </c>
    </row>
    <row r="221" spans="1:46">
      <c r="A221" s="96" t="s">
        <v>978</v>
      </c>
      <c r="B221" s="81">
        <v>175.65910952311799</v>
      </c>
      <c r="C221" s="141">
        <v>0.56952926967229001</v>
      </c>
      <c r="E221" s="141">
        <v>61.904534772751497</v>
      </c>
      <c r="F221" s="141">
        <v>5.8336644675542004</v>
      </c>
      <c r="G221" s="145">
        <v>0.20873368489277699</v>
      </c>
      <c r="H221" s="145">
        <v>1.9678872632319801E-2</v>
      </c>
      <c r="I221" s="141">
        <v>0.68752508328208795</v>
      </c>
      <c r="J221" s="81">
        <v>387.5</v>
      </c>
      <c r="K221" s="81">
        <v>12</v>
      </c>
      <c r="L221" s="81">
        <v>103.3</v>
      </c>
      <c r="M221" s="81">
        <v>4.83</v>
      </c>
      <c r="N221" s="81">
        <v>2895</v>
      </c>
      <c r="O221" s="81">
        <v>76.5</v>
      </c>
      <c r="P221" s="36"/>
      <c r="Q221" s="81">
        <v>82.46</v>
      </c>
      <c r="R221" s="81">
        <v>3.86</v>
      </c>
      <c r="T221" s="128">
        <f t="shared" si="13"/>
        <v>-275.12100677637949</v>
      </c>
      <c r="U221" s="128">
        <f t="shared" si="14"/>
        <v>-2702.516940948693</v>
      </c>
      <c r="W221" s="36">
        <v>355.47025384642302</v>
      </c>
      <c r="X221" s="36">
        <v>50.734757902054497</v>
      </c>
      <c r="Y221" s="36">
        <v>553.51757016313798</v>
      </c>
      <c r="Z221" s="36">
        <v>70.370065060965501</v>
      </c>
      <c r="AA221" s="36">
        <v>732.29894615527598</v>
      </c>
      <c r="AB221" s="36">
        <v>82.118152640168304</v>
      </c>
      <c r="AC221" s="36">
        <v>139.597689584644</v>
      </c>
      <c r="AD221" s="36">
        <v>20.8308643469171</v>
      </c>
      <c r="AE221" s="36">
        <v>88.091191305271394</v>
      </c>
      <c r="AF221" s="36">
        <v>11.197083910321901</v>
      </c>
      <c r="AG221" s="36">
        <v>79.663872403011595</v>
      </c>
      <c r="AH221" s="36">
        <v>9.5946408495768694</v>
      </c>
      <c r="AI221" s="36">
        <v>404.87089116182199</v>
      </c>
      <c r="AJ221" s="36">
        <v>38.796094425655703</v>
      </c>
      <c r="AK221" s="36">
        <v>186.885549728808</v>
      </c>
      <c r="AL221" s="36">
        <v>14.1733173648907</v>
      </c>
      <c r="AR221" s="128">
        <f t="shared" si="15"/>
        <v>746.68234389271959</v>
      </c>
    </row>
    <row r="222" spans="1:46">
      <c r="A222" s="96" t="s">
        <v>983</v>
      </c>
      <c r="B222" s="81">
        <v>112.546211150074</v>
      </c>
      <c r="C222" s="141">
        <v>0.35546008974930199</v>
      </c>
      <c r="E222" s="141">
        <v>62.969013797012899</v>
      </c>
      <c r="F222" s="141">
        <v>2.8216664546596402</v>
      </c>
      <c r="G222" s="145">
        <v>0.24973981687183699</v>
      </c>
      <c r="H222" s="145">
        <v>1.33667698589157E-2</v>
      </c>
      <c r="I222" s="141">
        <v>0.409309507984849</v>
      </c>
      <c r="J222" s="81">
        <v>442.76</v>
      </c>
      <c r="K222" s="81">
        <v>9.68</v>
      </c>
      <c r="L222" s="81">
        <v>101.57</v>
      </c>
      <c r="M222" s="81">
        <v>2.2599999999999998</v>
      </c>
      <c r="N222" s="81">
        <v>3182.4</v>
      </c>
      <c r="O222" s="81">
        <v>42.4</v>
      </c>
      <c r="P222" s="36"/>
      <c r="Q222" s="81">
        <v>75.83</v>
      </c>
      <c r="R222" s="81">
        <v>1.69</v>
      </c>
      <c r="T222" s="128">
        <f t="shared" si="13"/>
        <v>-335.91611696367039</v>
      </c>
      <c r="U222" s="128">
        <f t="shared" si="14"/>
        <v>-3033.2086245938763</v>
      </c>
      <c r="W222" s="36">
        <v>333.24562410994503</v>
      </c>
      <c r="X222" s="36">
        <v>21.136696145177101</v>
      </c>
      <c r="Y222" s="36">
        <v>508.17866573922498</v>
      </c>
      <c r="Z222" s="36">
        <v>48.645044459404502</v>
      </c>
      <c r="AA222" s="36">
        <v>571.73395738876604</v>
      </c>
      <c r="AB222" s="36">
        <v>53.972668326855</v>
      </c>
      <c r="AC222" s="36">
        <v>87.417156694884596</v>
      </c>
      <c r="AD222" s="36">
        <v>6.7402604593042996</v>
      </c>
      <c r="AE222" s="36">
        <v>47.260714434418603</v>
      </c>
      <c r="AF222" s="36">
        <v>4.8320568496008098</v>
      </c>
      <c r="AG222" s="36">
        <v>46.9430324003782</v>
      </c>
      <c r="AH222" s="36">
        <v>3.6794034381352199</v>
      </c>
      <c r="AI222" s="36">
        <v>392.26474676776797</v>
      </c>
      <c r="AJ222" s="36">
        <v>31.3498202808148</v>
      </c>
      <c r="AK222" s="36">
        <v>114.897288379724</v>
      </c>
      <c r="AL222" s="36">
        <v>8.2081572628672195</v>
      </c>
      <c r="AR222" s="128">
        <f t="shared" si="15"/>
        <v>743.17520500449234</v>
      </c>
    </row>
    <row r="223" spans="1:46">
      <c r="A223" s="96" t="s">
        <v>977</v>
      </c>
      <c r="B223" s="81">
        <v>179.251225158186</v>
      </c>
      <c r="C223" s="141">
        <v>0.39221171834551999</v>
      </c>
      <c r="E223" s="141">
        <v>40.281758760560599</v>
      </c>
      <c r="F223" s="141">
        <v>5.4139907396911697</v>
      </c>
      <c r="G223" s="145">
        <v>0.45243444821126</v>
      </c>
      <c r="H223" s="145">
        <v>5.1487911336971399E-2</v>
      </c>
      <c r="I223" s="141">
        <v>-0.74801782637389602</v>
      </c>
      <c r="J223" s="81">
        <v>949.7</v>
      </c>
      <c r="K223" s="81">
        <v>71.599999999999994</v>
      </c>
      <c r="L223" s="81">
        <v>158.1</v>
      </c>
      <c r="M223" s="81">
        <v>10.5</v>
      </c>
      <c r="N223" s="81">
        <v>4092.6</v>
      </c>
      <c r="O223" s="81">
        <v>84.6</v>
      </c>
      <c r="P223" s="36"/>
      <c r="Q223" s="81">
        <v>101.49</v>
      </c>
      <c r="R223" s="81">
        <v>6.77</v>
      </c>
      <c r="T223" s="128">
        <f t="shared" si="13"/>
        <v>-500.69576217583807</v>
      </c>
      <c r="U223" s="128">
        <f t="shared" si="14"/>
        <v>-2488.6148007590132</v>
      </c>
      <c r="W223" s="36">
        <v>293.555356715752</v>
      </c>
      <c r="X223" s="36">
        <v>34.452515826348801</v>
      </c>
      <c r="Y223" s="36">
        <v>578.29845585723001</v>
      </c>
      <c r="Z223" s="36">
        <v>116.56106283611101</v>
      </c>
      <c r="AA223" s="36">
        <v>1461.06697704411</v>
      </c>
      <c r="AB223" s="36">
        <v>288.63724857402298</v>
      </c>
      <c r="AC223" s="36">
        <v>318.66757394440401</v>
      </c>
      <c r="AD223" s="36">
        <v>66.218960905766096</v>
      </c>
      <c r="AE223" s="36">
        <v>187.30093672058501</v>
      </c>
      <c r="AF223" s="36">
        <v>36.706466523792997</v>
      </c>
      <c r="AG223" s="36">
        <v>120.49594854268101</v>
      </c>
      <c r="AH223" s="36">
        <v>22.2968653953107</v>
      </c>
      <c r="AI223" s="36">
        <v>575.57319368458195</v>
      </c>
      <c r="AJ223" s="36">
        <v>111.561039960065</v>
      </c>
      <c r="AK223" s="36">
        <v>191.25861136898399</v>
      </c>
      <c r="AL223" s="36">
        <v>41.709031793445</v>
      </c>
      <c r="AR223" s="128">
        <f t="shared" si="15"/>
        <v>736.35616749620976</v>
      </c>
    </row>
    <row r="224" spans="1:46">
      <c r="A224" s="96" t="s">
        <v>975</v>
      </c>
      <c r="B224" s="81">
        <v>348.92624335701402</v>
      </c>
      <c r="C224" s="141">
        <v>0.42985358297648202</v>
      </c>
      <c r="E224" s="141">
        <v>73.147151339495693</v>
      </c>
      <c r="F224" s="141">
        <v>4.3110144827366996</v>
      </c>
      <c r="G224" s="145">
        <v>0.15618756588785801</v>
      </c>
      <c r="H224" s="145">
        <v>8.3997764483663105E-3</v>
      </c>
      <c r="I224" s="141">
        <v>0.116370106734128</v>
      </c>
      <c r="J224" s="81">
        <v>261.92</v>
      </c>
      <c r="K224" s="81">
        <v>8.66</v>
      </c>
      <c r="L224" s="81">
        <v>87.53</v>
      </c>
      <c r="M224" s="81">
        <v>2.56</v>
      </c>
      <c r="N224" s="81">
        <v>2414</v>
      </c>
      <c r="O224" s="81">
        <v>45.7</v>
      </c>
      <c r="P224" s="36"/>
      <c r="Q224" s="81">
        <v>75.61</v>
      </c>
      <c r="R224" s="81">
        <v>2.2200000000000002</v>
      </c>
      <c r="T224" s="128">
        <f t="shared" si="13"/>
        <v>-199.23454815491831</v>
      </c>
      <c r="U224" s="128">
        <f t="shared" si="14"/>
        <v>-2657.9115731749112</v>
      </c>
      <c r="W224" s="36">
        <v>470.75328785440001</v>
      </c>
      <c r="X224" s="36">
        <v>32.644449802972403</v>
      </c>
      <c r="Y224" s="36">
        <v>1036.13078042795</v>
      </c>
      <c r="Z224" s="36">
        <v>57.512091145531997</v>
      </c>
      <c r="AA224" s="36">
        <v>2877.1730151392098</v>
      </c>
      <c r="AB224" s="36">
        <v>218.95818719048</v>
      </c>
      <c r="AC224" s="36">
        <v>585.072182099359</v>
      </c>
      <c r="AD224" s="36">
        <v>31.186773305305401</v>
      </c>
      <c r="AE224" s="36">
        <v>358.91075902222002</v>
      </c>
      <c r="AF224" s="36">
        <v>21.1781315181276</v>
      </c>
      <c r="AG224" s="36">
        <v>216.47661567262</v>
      </c>
      <c r="AH224" s="36">
        <v>13.7376005424348</v>
      </c>
      <c r="AI224" s="36">
        <v>1021.57080478565</v>
      </c>
      <c r="AJ224" s="36">
        <v>65.072627407457205</v>
      </c>
      <c r="AK224" s="36">
        <v>366.02149931916699</v>
      </c>
      <c r="AL224" s="36">
        <v>24.757836211847401</v>
      </c>
      <c r="AR224" s="128">
        <f t="shared" si="15"/>
        <v>762.22714025636765</v>
      </c>
    </row>
    <row r="225" spans="1:44">
      <c r="A225" s="96" t="s">
        <v>981</v>
      </c>
      <c r="B225" s="81">
        <v>124.57883795121001</v>
      </c>
      <c r="C225" s="141">
        <v>0.39597867083716598</v>
      </c>
      <c r="E225" s="141">
        <v>59.455579751359998</v>
      </c>
      <c r="F225" s="141">
        <v>2.9756716340159399</v>
      </c>
      <c r="G225" s="145">
        <v>0.314071482479991</v>
      </c>
      <c r="H225" s="145">
        <v>1.8954413233495601E-2</v>
      </c>
      <c r="I225" s="141">
        <v>-0.40158973719496399</v>
      </c>
      <c r="J225" s="81">
        <v>555.4</v>
      </c>
      <c r="K225" s="81">
        <v>19.8</v>
      </c>
      <c r="L225" s="81">
        <v>107.52</v>
      </c>
      <c r="M225" s="81">
        <v>2.67</v>
      </c>
      <c r="N225" s="81">
        <v>3540.4</v>
      </c>
      <c r="O225" s="81">
        <v>46.5</v>
      </c>
      <c r="P225" s="36"/>
      <c r="Q225" s="81">
        <v>82.14</v>
      </c>
      <c r="R225" s="81">
        <v>2.04</v>
      </c>
      <c r="T225" s="128">
        <f t="shared" si="13"/>
        <v>-416.55505952380958</v>
      </c>
      <c r="U225" s="128">
        <f t="shared" si="14"/>
        <v>-3192.7827380952385</v>
      </c>
      <c r="W225" s="36">
        <v>308.302077916288</v>
      </c>
      <c r="X225" s="36">
        <v>21.7690845637648</v>
      </c>
      <c r="Y225" s="36">
        <v>536.02459402039699</v>
      </c>
      <c r="Z225" s="36">
        <v>39.733940596936698</v>
      </c>
      <c r="AA225" s="36">
        <v>724.41958385337898</v>
      </c>
      <c r="AB225" s="36">
        <v>57.438775333421802</v>
      </c>
      <c r="AC225" s="36">
        <v>115.331293623421</v>
      </c>
      <c r="AD225" s="36">
        <v>8.9900597649047196</v>
      </c>
      <c r="AE225" s="36">
        <v>72.187889568165602</v>
      </c>
      <c r="AF225" s="36">
        <v>6.7601874023773698</v>
      </c>
      <c r="AG225" s="36">
        <v>68.787480156060397</v>
      </c>
      <c r="AH225" s="36">
        <v>6.4795862499777703</v>
      </c>
      <c r="AI225" s="36">
        <v>399.47876489947203</v>
      </c>
      <c r="AJ225" s="36">
        <v>33.456270005285198</v>
      </c>
      <c r="AK225" s="36">
        <v>132.25265609483799</v>
      </c>
      <c r="AL225" s="36">
        <v>9.7213711229216599</v>
      </c>
      <c r="AR225" s="128">
        <f t="shared" si="15"/>
        <v>738.980867861761</v>
      </c>
    </row>
    <row r="226" spans="1:44">
      <c r="A226" s="96" t="s">
        <v>993</v>
      </c>
      <c r="B226" s="81">
        <v>246.78916742923801</v>
      </c>
      <c r="C226" s="141">
        <v>0.33223510843147502</v>
      </c>
      <c r="E226" s="141">
        <v>61.5589578974635</v>
      </c>
      <c r="F226" s="141">
        <v>2.9568317482841699</v>
      </c>
      <c r="G226" s="145">
        <v>0.295667407133413</v>
      </c>
      <c r="H226" s="145">
        <v>1.02950541111646E-2</v>
      </c>
      <c r="I226" s="141">
        <v>0.27420043839900199</v>
      </c>
      <c r="J226" s="81">
        <v>515.79999999999995</v>
      </c>
      <c r="K226" s="81">
        <v>10.3</v>
      </c>
      <c r="L226" s="81">
        <v>103.88</v>
      </c>
      <c r="M226" s="81">
        <v>2.4700000000000002</v>
      </c>
      <c r="N226" s="81">
        <v>3447</v>
      </c>
      <c r="O226" s="81">
        <v>27</v>
      </c>
      <c r="P226" s="36"/>
      <c r="Q226" s="81">
        <v>71.540000000000006</v>
      </c>
      <c r="R226" s="81">
        <v>1.71</v>
      </c>
      <c r="T226" s="128">
        <f t="shared" si="13"/>
        <v>-396.53446284174044</v>
      </c>
      <c r="U226" s="128">
        <f t="shared" si="14"/>
        <v>-3218.2518290335006</v>
      </c>
      <c r="W226" s="36">
        <v>428.81441109950202</v>
      </c>
      <c r="X226" s="36">
        <v>28.532781476734499</v>
      </c>
      <c r="Y226" s="36">
        <v>1010.13659151912</v>
      </c>
      <c r="Z226" s="36">
        <v>72.173019752553699</v>
      </c>
      <c r="AA226" s="36">
        <v>2038.93688906735</v>
      </c>
      <c r="AB226" s="36">
        <v>159.44827151914001</v>
      </c>
      <c r="AC226" s="36">
        <v>426.42418393754099</v>
      </c>
      <c r="AD226" s="36">
        <v>29.7115190791699</v>
      </c>
      <c r="AE226" s="36">
        <v>255.85604594619801</v>
      </c>
      <c r="AF226" s="36">
        <v>17.110845871498999</v>
      </c>
      <c r="AG226" s="36">
        <v>151.566717213587</v>
      </c>
      <c r="AH226" s="36">
        <v>11.7877003211523</v>
      </c>
      <c r="AI226" s="36">
        <v>908.49240470695304</v>
      </c>
      <c r="AJ226" s="36">
        <v>56.8447386761705</v>
      </c>
      <c r="AK226" s="36">
        <v>253.07603298116399</v>
      </c>
      <c r="AL226" s="36">
        <v>12.6407806387056</v>
      </c>
      <c r="AR226" s="128">
        <f t="shared" si="15"/>
        <v>757.01099572521844</v>
      </c>
    </row>
    <row r="227" spans="1:44">
      <c r="A227" s="96" t="s">
        <v>980</v>
      </c>
      <c r="B227" s="81">
        <v>415.80227868266701</v>
      </c>
      <c r="C227" s="141">
        <v>0.49172400833645302</v>
      </c>
      <c r="E227" s="141">
        <v>68.027067421936096</v>
      </c>
      <c r="F227" s="141">
        <v>2.72210388731146</v>
      </c>
      <c r="G227" s="145">
        <v>0.19721048046329401</v>
      </c>
      <c r="H227" s="145">
        <v>1.03901923393442E-2</v>
      </c>
      <c r="I227" s="141">
        <v>-5.52422288610857E-2</v>
      </c>
      <c r="J227" s="81">
        <v>341.31</v>
      </c>
      <c r="K227" s="81">
        <v>9.84</v>
      </c>
      <c r="L227" s="81">
        <v>94.07</v>
      </c>
      <c r="M227" s="81">
        <v>1.87</v>
      </c>
      <c r="N227" s="81">
        <v>2802.5</v>
      </c>
      <c r="O227" s="81">
        <v>43.1</v>
      </c>
      <c r="P227" s="36"/>
      <c r="Q227" s="81">
        <v>81.599999999999994</v>
      </c>
      <c r="R227" s="81">
        <v>1.62</v>
      </c>
      <c r="T227" s="128">
        <f t="shared" si="13"/>
        <v>-262.82555543744024</v>
      </c>
      <c r="U227" s="128">
        <f t="shared" si="14"/>
        <v>-2879.1644520038267</v>
      </c>
      <c r="W227" s="36">
        <v>503.83454131565202</v>
      </c>
      <c r="X227" s="36">
        <v>37.5627493102985</v>
      </c>
      <c r="Y227" s="36">
        <v>1179.0045890377</v>
      </c>
      <c r="Z227" s="36">
        <v>119.464929518357</v>
      </c>
      <c r="AA227" s="36">
        <v>3180.0862784031701</v>
      </c>
      <c r="AB227" s="36">
        <v>260.01771476800502</v>
      </c>
      <c r="AC227" s="36">
        <v>625.37285009872301</v>
      </c>
      <c r="AD227" s="36">
        <v>47.081803545585899</v>
      </c>
      <c r="AE227" s="36">
        <v>374.009012543317</v>
      </c>
      <c r="AF227" s="36">
        <v>30.7125425807005</v>
      </c>
      <c r="AG227" s="36">
        <v>237.76166789876899</v>
      </c>
      <c r="AH227" s="36">
        <v>21.1620944764827</v>
      </c>
      <c r="AI227" s="36">
        <v>1047.9611693674501</v>
      </c>
      <c r="AJ227" s="36">
        <v>78.611310415998503</v>
      </c>
      <c r="AK227" s="36">
        <v>435.06148664168597</v>
      </c>
      <c r="AL227" s="36">
        <v>35.442281504431399</v>
      </c>
      <c r="AR227" s="128">
        <f t="shared" si="15"/>
        <v>766.05694885110211</v>
      </c>
    </row>
    <row r="228" spans="1:44">
      <c r="A228" s="96" t="s">
        <v>1007</v>
      </c>
      <c r="B228" s="81">
        <v>302.67995246687701</v>
      </c>
      <c r="C228" s="141">
        <v>0.331475502807419</v>
      </c>
      <c r="E228" s="141">
        <v>64.156197028702294</v>
      </c>
      <c r="F228" s="141">
        <v>3.5916633200555301</v>
      </c>
      <c r="G228" s="145">
        <v>0.23132937365530601</v>
      </c>
      <c r="H228" s="145">
        <v>1.52735542527452E-2</v>
      </c>
      <c r="I228" s="141">
        <v>-3.1825766295661598E-2</v>
      </c>
      <c r="J228" s="81">
        <v>409.6</v>
      </c>
      <c r="K228" s="81">
        <v>14.8</v>
      </c>
      <c r="L228" s="81">
        <v>99.7</v>
      </c>
      <c r="M228" s="81">
        <v>2.77</v>
      </c>
      <c r="N228" s="81">
        <v>3060.5</v>
      </c>
      <c r="O228" s="81">
        <v>52.8</v>
      </c>
      <c r="P228" s="36"/>
      <c r="Q228" s="81">
        <v>83.48</v>
      </c>
      <c r="R228" s="81">
        <v>2.3199999999999998</v>
      </c>
      <c r="T228" s="128">
        <f t="shared" si="13"/>
        <v>-310.8324974924775</v>
      </c>
      <c r="U228" s="128">
        <f t="shared" si="14"/>
        <v>-2969.7091273821466</v>
      </c>
      <c r="W228" s="36">
        <v>479.33385359289798</v>
      </c>
      <c r="X228" s="36">
        <v>30.924639831479499</v>
      </c>
      <c r="Y228" s="36">
        <v>1200.90906074233</v>
      </c>
      <c r="Z228" s="36">
        <v>83.787773534835196</v>
      </c>
      <c r="AA228" s="36">
        <v>2704.352713408</v>
      </c>
      <c r="AB228" s="36">
        <v>232.03452239461299</v>
      </c>
      <c r="AC228" s="36">
        <v>556.13753333555599</v>
      </c>
      <c r="AD228" s="36">
        <v>38.520284742681497</v>
      </c>
      <c r="AE228" s="36">
        <v>292.43438823815899</v>
      </c>
      <c r="AF228" s="36">
        <v>23.9464914488752</v>
      </c>
      <c r="AG228" s="36">
        <v>168.40056049057</v>
      </c>
      <c r="AH228" s="36">
        <v>12.2928681209965</v>
      </c>
      <c r="AI228" s="36">
        <v>1098.95790165124</v>
      </c>
      <c r="AJ228" s="36">
        <v>70.083477825592198</v>
      </c>
      <c r="AK228" s="36">
        <v>308.06020596364903</v>
      </c>
      <c r="AL228" s="36">
        <v>17.432453866808199</v>
      </c>
      <c r="AR228" s="128">
        <f t="shared" si="15"/>
        <v>763.24300472049708</v>
      </c>
    </row>
    <row r="229" spans="1:44">
      <c r="A229" s="96" t="s">
        <v>1012</v>
      </c>
      <c r="B229" s="81">
        <v>483.837351845044</v>
      </c>
      <c r="C229" s="141">
        <v>0.49137896983149199</v>
      </c>
      <c r="E229" s="141">
        <v>76.983064120330098</v>
      </c>
      <c r="F229" s="141">
        <v>3.8993236438181098</v>
      </c>
      <c r="G229" s="145">
        <v>0.113306639133779</v>
      </c>
      <c r="H229" s="145">
        <v>4.1792716521117197E-3</v>
      </c>
      <c r="I229" s="141">
        <v>0.26074432633740202</v>
      </c>
      <c r="J229" s="81">
        <v>187.53</v>
      </c>
      <c r="K229" s="81">
        <v>4.6500000000000004</v>
      </c>
      <c r="L229" s="81">
        <v>83.2</v>
      </c>
      <c r="M229" s="81">
        <v>2.09</v>
      </c>
      <c r="N229" s="81">
        <v>1852.3</v>
      </c>
      <c r="O229" s="81">
        <v>33.299999999999997</v>
      </c>
      <c r="P229" s="36"/>
      <c r="Q229" s="81">
        <v>76.34</v>
      </c>
      <c r="R229" s="81">
        <v>1.92</v>
      </c>
      <c r="T229" s="128">
        <f t="shared" si="13"/>
        <v>-125.39663461538461</v>
      </c>
      <c r="U229" s="128">
        <f t="shared" si="14"/>
        <v>-2126.3221153846152</v>
      </c>
      <c r="W229" s="36">
        <v>507.32260318776298</v>
      </c>
      <c r="X229" s="36">
        <v>43.606621578078197</v>
      </c>
      <c r="Y229" s="36">
        <v>1177.4096246690401</v>
      </c>
      <c r="Z229" s="36">
        <v>67.949930743617699</v>
      </c>
      <c r="AA229" s="36">
        <v>3090.7523271649002</v>
      </c>
      <c r="AB229" s="36">
        <v>193.38348270986401</v>
      </c>
      <c r="AC229" s="36">
        <v>601.97218058626697</v>
      </c>
      <c r="AD229" s="36">
        <v>40.859341726024702</v>
      </c>
      <c r="AE229" s="36">
        <v>353.41828822683402</v>
      </c>
      <c r="AF229" s="36">
        <v>20.6947247687031</v>
      </c>
      <c r="AG229" s="36">
        <v>245.27413408174701</v>
      </c>
      <c r="AH229" s="36">
        <v>16.446939916974198</v>
      </c>
      <c r="AI229" s="36">
        <v>1137.6797875222401</v>
      </c>
      <c r="AJ229" s="36">
        <v>86.012489194215803</v>
      </c>
      <c r="AK229" s="36">
        <v>488.10922367971102</v>
      </c>
      <c r="AL229" s="36">
        <v>38.503654205661299</v>
      </c>
      <c r="AR229" s="128">
        <f t="shared" si="15"/>
        <v>766.44759488045042</v>
      </c>
    </row>
    <row r="230" spans="1:44">
      <c r="A230" s="96" t="s">
        <v>995</v>
      </c>
      <c r="B230" s="81">
        <v>364.46152148137298</v>
      </c>
      <c r="C230" s="141">
        <v>0.73400237867942197</v>
      </c>
      <c r="E230" s="141">
        <v>78.094939574491207</v>
      </c>
      <c r="F230" s="141">
        <v>5.3523524379480003</v>
      </c>
      <c r="G230" s="145">
        <v>0.11817155155551801</v>
      </c>
      <c r="H230" s="145">
        <v>6.7186590849254097E-3</v>
      </c>
      <c r="I230" s="141">
        <v>0.27147593662354302</v>
      </c>
      <c r="J230" s="81">
        <v>192.33</v>
      </c>
      <c r="K230" s="81">
        <v>6.68</v>
      </c>
      <c r="L230" s="81">
        <v>82.02</v>
      </c>
      <c r="M230" s="81">
        <v>2.79</v>
      </c>
      <c r="N230" s="81">
        <v>1928</v>
      </c>
      <c r="O230" s="81">
        <v>50.9</v>
      </c>
      <c r="P230" s="36"/>
      <c r="Q230" s="81">
        <v>74.760000000000005</v>
      </c>
      <c r="R230" s="81">
        <v>2.5499999999999998</v>
      </c>
      <c r="T230" s="128">
        <f t="shared" si="13"/>
        <v>-134.49158741770302</v>
      </c>
      <c r="U230" s="128">
        <f t="shared" si="14"/>
        <v>-2250.646183857596</v>
      </c>
      <c r="W230" s="36">
        <v>464.004562246467</v>
      </c>
      <c r="X230" s="36">
        <v>46.450069334396801</v>
      </c>
      <c r="Y230" s="36">
        <v>813.08790995400398</v>
      </c>
      <c r="Z230" s="36">
        <v>93.021376434540699</v>
      </c>
      <c r="AA230" s="36">
        <v>3908.92588092098</v>
      </c>
      <c r="AB230" s="36">
        <v>432.36882860657403</v>
      </c>
      <c r="AC230" s="36">
        <v>1264.3757637451499</v>
      </c>
      <c r="AD230" s="36">
        <v>159.808803729837</v>
      </c>
      <c r="AE230" s="36">
        <v>1266.46851028472</v>
      </c>
      <c r="AF230" s="36">
        <v>159.67768657942699</v>
      </c>
      <c r="AG230" s="36">
        <v>618.30540713088499</v>
      </c>
      <c r="AH230" s="36">
        <v>81.041326197198401</v>
      </c>
      <c r="AI230" s="36">
        <v>714.92503935795901</v>
      </c>
      <c r="AJ230" s="36">
        <v>74.039611866044794</v>
      </c>
      <c r="AK230" s="36">
        <v>428.34653891228498</v>
      </c>
      <c r="AL230" s="36">
        <v>53.346026963792298</v>
      </c>
      <c r="AR230" s="128">
        <f t="shared" si="15"/>
        <v>761.41648632091869</v>
      </c>
    </row>
    <row r="231" spans="1:44">
      <c r="A231" s="96" t="s">
        <v>989</v>
      </c>
      <c r="B231" s="81">
        <v>263.576408679042</v>
      </c>
      <c r="C231" s="141">
        <v>0.34037096427869201</v>
      </c>
      <c r="E231" s="141">
        <v>71.793221822377106</v>
      </c>
      <c r="F231" s="141">
        <v>4.5571362859384204</v>
      </c>
      <c r="G231" s="145">
        <v>0.15153400539735401</v>
      </c>
      <c r="H231" s="145">
        <v>7.67568985550089E-3</v>
      </c>
      <c r="I231" s="141">
        <v>0.28055115564147698</v>
      </c>
      <c r="J231" s="81">
        <v>259.26</v>
      </c>
      <c r="K231" s="81">
        <v>7.92</v>
      </c>
      <c r="L231" s="81">
        <v>89.17</v>
      </c>
      <c r="M231" s="81">
        <v>2.81</v>
      </c>
      <c r="N231" s="81">
        <v>2362.5</v>
      </c>
      <c r="O231" s="81">
        <v>43.2</v>
      </c>
      <c r="P231" s="36"/>
      <c r="Q231" s="81">
        <v>77.55</v>
      </c>
      <c r="R231" s="81">
        <v>2.4500000000000002</v>
      </c>
      <c r="T231" s="128">
        <f t="shared" si="13"/>
        <v>-190.74800942020855</v>
      </c>
      <c r="U231" s="128">
        <f t="shared" si="14"/>
        <v>-2549.4336660311765</v>
      </c>
      <c r="W231" s="36">
        <v>408.04654749686301</v>
      </c>
      <c r="X231" s="36">
        <v>28.9227625185733</v>
      </c>
      <c r="Y231" s="36">
        <v>1016.9144974813</v>
      </c>
      <c r="Z231" s="36">
        <v>73.590144054493194</v>
      </c>
      <c r="AA231" s="36">
        <v>2244.8786138333398</v>
      </c>
      <c r="AB231" s="36">
        <v>193.107910035538</v>
      </c>
      <c r="AC231" s="36">
        <v>439.03061373649598</v>
      </c>
      <c r="AD231" s="36">
        <v>34.784077539723199</v>
      </c>
      <c r="AE231" s="36">
        <v>211.84192475533101</v>
      </c>
      <c r="AF231" s="36">
        <v>18.459678787685299</v>
      </c>
      <c r="AG231" s="36">
        <v>134.37356991486101</v>
      </c>
      <c r="AH231" s="36">
        <v>11.280127801440701</v>
      </c>
      <c r="AI231" s="36">
        <v>867.28894849035999</v>
      </c>
      <c r="AJ231" s="36">
        <v>55.631551020942297</v>
      </c>
      <c r="AK231" s="36">
        <v>252.98139187154399</v>
      </c>
      <c r="AL231" s="36">
        <v>19.741743174655699</v>
      </c>
      <c r="AR231" s="128">
        <f t="shared" si="15"/>
        <v>754.25725537718517</v>
      </c>
    </row>
    <row r="232" spans="1:44">
      <c r="A232" s="96" t="s">
        <v>988</v>
      </c>
      <c r="B232" s="81">
        <v>254.07371272661001</v>
      </c>
      <c r="C232" s="141">
        <v>0.30468609500181998</v>
      </c>
      <c r="E232" s="141">
        <v>65.014230163087305</v>
      </c>
      <c r="F232" s="141">
        <v>4.39270862014593</v>
      </c>
      <c r="G232" s="145">
        <v>0.18776770502537601</v>
      </c>
      <c r="H232" s="145">
        <v>9.79299067573439E-3</v>
      </c>
      <c r="I232" s="141">
        <v>0.23409947284138999</v>
      </c>
      <c r="J232" s="81">
        <v>340.2</v>
      </c>
      <c r="K232" s="81">
        <v>10.9</v>
      </c>
      <c r="L232" s="81">
        <v>98.4</v>
      </c>
      <c r="M232" s="81">
        <v>3.3</v>
      </c>
      <c r="N232" s="81">
        <v>2722</v>
      </c>
      <c r="O232" s="81">
        <v>43</v>
      </c>
      <c r="P232" s="36"/>
      <c r="Q232" s="81">
        <v>81.13</v>
      </c>
      <c r="R232" s="81">
        <v>2.72</v>
      </c>
      <c r="T232" s="128">
        <f t="shared" si="13"/>
        <v>-245.73170731707313</v>
      </c>
      <c r="U232" s="128">
        <f t="shared" si="14"/>
        <v>-2666.2601626016258</v>
      </c>
      <c r="W232" s="36">
        <v>456.894429653072</v>
      </c>
      <c r="X232" s="36">
        <v>35.602046972264397</v>
      </c>
      <c r="Y232" s="36">
        <v>899.79865244705104</v>
      </c>
      <c r="Z232" s="36">
        <v>67.208042156251096</v>
      </c>
      <c r="AA232" s="36">
        <v>2360.82034544408</v>
      </c>
      <c r="AB232" s="36">
        <v>188.028998596474</v>
      </c>
      <c r="AC232" s="36">
        <v>486.15900448702001</v>
      </c>
      <c r="AD232" s="36">
        <v>27.6643578510309</v>
      </c>
      <c r="AE232" s="36">
        <v>253.07314971521799</v>
      </c>
      <c r="AF232" s="36">
        <v>17.520883229989099</v>
      </c>
      <c r="AG232" s="36">
        <v>138.73196965203101</v>
      </c>
      <c r="AH232" s="36">
        <v>9.2550747581457404</v>
      </c>
      <c r="AI232" s="36">
        <v>848.44559373919503</v>
      </c>
      <c r="AJ232" s="36">
        <v>52.010425940333398</v>
      </c>
      <c r="AK232" s="36">
        <v>227.473651339849</v>
      </c>
      <c r="AL232" s="36">
        <v>19.9179513770287</v>
      </c>
      <c r="AR232" s="128">
        <f t="shared" si="15"/>
        <v>760.55096876610787</v>
      </c>
    </row>
    <row r="233" spans="1:44">
      <c r="A233" s="96" t="s">
        <v>984</v>
      </c>
      <c r="B233" s="81">
        <v>539.184180575396</v>
      </c>
      <c r="C233" s="141">
        <v>0.52781099326811798</v>
      </c>
      <c r="E233" s="141">
        <v>71.307510365903099</v>
      </c>
      <c r="F233" s="141">
        <v>4.2818776405163899</v>
      </c>
      <c r="G233" s="145">
        <v>0.17354729483003201</v>
      </c>
      <c r="H233" s="145">
        <v>9.1114520320947998E-3</v>
      </c>
      <c r="I233" s="141">
        <v>0.29364092672000702</v>
      </c>
      <c r="J233" s="81">
        <v>293.7</v>
      </c>
      <c r="K233" s="81">
        <v>8.56</v>
      </c>
      <c r="L233" s="81">
        <v>89.77</v>
      </c>
      <c r="M233" s="81">
        <v>2.68</v>
      </c>
      <c r="N233" s="81">
        <v>2591.4</v>
      </c>
      <c r="O233" s="81">
        <v>43.8</v>
      </c>
      <c r="P233" s="36"/>
      <c r="Q233" s="81">
        <v>75.59</v>
      </c>
      <c r="R233" s="81">
        <v>2.2599999999999998</v>
      </c>
      <c r="T233" s="128">
        <f t="shared" si="13"/>
        <v>-227.1694329954328</v>
      </c>
      <c r="U233" s="128">
        <f t="shared" si="14"/>
        <v>-2786.7104823437676</v>
      </c>
      <c r="W233" s="36">
        <v>564.13421452672105</v>
      </c>
      <c r="X233" s="36">
        <v>42.8448481037207</v>
      </c>
      <c r="Y233" s="36">
        <v>1168.8545144464599</v>
      </c>
      <c r="Z233" s="36">
        <v>55.120432649632001</v>
      </c>
      <c r="AA233" s="36">
        <v>2927.65106144639</v>
      </c>
      <c r="AB233" s="36">
        <v>191.86911630876801</v>
      </c>
      <c r="AC233" s="36">
        <v>571.72864519703705</v>
      </c>
      <c r="AD233" s="36">
        <v>35.782326823337598</v>
      </c>
      <c r="AE233" s="36">
        <v>334.02167169048499</v>
      </c>
      <c r="AF233" s="36">
        <v>26.2629370730698</v>
      </c>
      <c r="AG233" s="36">
        <v>236.59544454295099</v>
      </c>
      <c r="AH233" s="36">
        <v>16.636017073884599</v>
      </c>
      <c r="AI233" s="36">
        <v>1091.2771101995299</v>
      </c>
      <c r="AJ233" s="36">
        <v>76.612771555617897</v>
      </c>
      <c r="AK233" s="36">
        <v>501.50521425647599</v>
      </c>
      <c r="AL233" s="36">
        <v>31.150856760258399</v>
      </c>
      <c r="AR233" s="128">
        <f t="shared" si="15"/>
        <v>772.49499492489417</v>
      </c>
    </row>
    <row r="234" spans="1:44">
      <c r="A234" s="96" t="s">
        <v>1015</v>
      </c>
      <c r="B234" s="81">
        <v>407.58370813647201</v>
      </c>
      <c r="C234" s="141">
        <v>0.426625314307092</v>
      </c>
      <c r="E234" s="141">
        <v>72.294892759575205</v>
      </c>
      <c r="F234" s="141">
        <v>4.1907278089435103</v>
      </c>
      <c r="G234" s="145">
        <v>0.175060568532526</v>
      </c>
      <c r="H234" s="145">
        <v>1.20366488976591E-2</v>
      </c>
      <c r="I234" s="141">
        <v>5.8727930610103798E-2</v>
      </c>
      <c r="J234" s="81">
        <v>292.39999999999998</v>
      </c>
      <c r="K234" s="81">
        <v>11.1</v>
      </c>
      <c r="L234" s="81">
        <v>88.56</v>
      </c>
      <c r="M234" s="81">
        <v>2.5499999999999998</v>
      </c>
      <c r="N234" s="81">
        <v>2605.9</v>
      </c>
      <c r="O234" s="81">
        <v>57.3</v>
      </c>
      <c r="P234" s="36"/>
      <c r="Q234" s="81">
        <v>74.400000000000006</v>
      </c>
      <c r="R234" s="81">
        <v>2.14</v>
      </c>
      <c r="T234" s="128">
        <f t="shared" si="13"/>
        <v>-230.1716350496838</v>
      </c>
      <c r="U234" s="128">
        <f t="shared" si="14"/>
        <v>-2842.5248419150857</v>
      </c>
      <c r="W234" s="36">
        <v>418.60859598219599</v>
      </c>
      <c r="X234" s="36">
        <v>41.117055257871897</v>
      </c>
      <c r="Y234" s="36">
        <v>991.64283329252203</v>
      </c>
      <c r="Z234" s="36">
        <v>80.719997226980695</v>
      </c>
      <c r="AA234" s="36">
        <v>1916.2046426040899</v>
      </c>
      <c r="AB234" s="36">
        <v>182.736532015037</v>
      </c>
      <c r="AC234" s="36">
        <v>382.63316796123399</v>
      </c>
      <c r="AD234" s="36">
        <v>28.343997553061602</v>
      </c>
      <c r="AE234" s="36">
        <v>213.77124982219101</v>
      </c>
      <c r="AF234" s="36">
        <v>20.674295295966701</v>
      </c>
      <c r="AG234" s="36">
        <v>153.47876265008401</v>
      </c>
      <c r="AH234" s="36">
        <v>14.382868916573001</v>
      </c>
      <c r="AI234" s="36">
        <v>927.21181185332705</v>
      </c>
      <c r="AJ234" s="36">
        <v>84.426845953533302</v>
      </c>
      <c r="AK234" s="36">
        <v>348.19757798092797</v>
      </c>
      <c r="AL234" s="36">
        <v>31.621040948940099</v>
      </c>
      <c r="AR234" s="128">
        <f t="shared" si="15"/>
        <v>755.67297804036298</v>
      </c>
    </row>
    <row r="235" spans="1:44">
      <c r="A235" s="96" t="s">
        <v>985</v>
      </c>
      <c r="B235" s="81">
        <v>561.29775262892099</v>
      </c>
      <c r="C235" s="141">
        <v>0.53250886825552701</v>
      </c>
      <c r="E235" s="141">
        <v>80.499072819371904</v>
      </c>
      <c r="F235" s="141">
        <v>3.6230670094199402</v>
      </c>
      <c r="G235" s="145">
        <v>0.118650706625966</v>
      </c>
      <c r="H235" s="145">
        <v>6.0236431493451703E-3</v>
      </c>
      <c r="I235" s="141">
        <v>0.43898522152005598</v>
      </c>
      <c r="J235" s="81">
        <v>187.78</v>
      </c>
      <c r="K235" s="81">
        <v>4.37</v>
      </c>
      <c r="L235" s="81">
        <v>79.59</v>
      </c>
      <c r="M235" s="81">
        <v>1.78</v>
      </c>
      <c r="N235" s="81">
        <v>1935.2</v>
      </c>
      <c r="O235" s="81">
        <v>45.4</v>
      </c>
      <c r="P235" s="36"/>
      <c r="Q235" s="81">
        <v>72.48</v>
      </c>
      <c r="R235" s="81">
        <v>1.62</v>
      </c>
      <c r="T235" s="128">
        <f t="shared" si="13"/>
        <v>-135.9341625832391</v>
      </c>
      <c r="U235" s="128">
        <f t="shared" si="14"/>
        <v>-2331.4612388491018</v>
      </c>
      <c r="W235" s="36">
        <v>532.41640569546701</v>
      </c>
      <c r="X235" s="36">
        <v>45.429812970011902</v>
      </c>
      <c r="Y235" s="36">
        <v>1152.81874277047</v>
      </c>
      <c r="Z235" s="36">
        <v>95.217267904925393</v>
      </c>
      <c r="AA235" s="36">
        <v>2715.5667163079802</v>
      </c>
      <c r="AB235" s="36">
        <v>269.53774924113799</v>
      </c>
      <c r="AC235" s="36">
        <v>525.64770472409202</v>
      </c>
      <c r="AD235" s="36">
        <v>44.967270292946203</v>
      </c>
      <c r="AE235" s="36">
        <v>296.83747607287899</v>
      </c>
      <c r="AF235" s="36">
        <v>24.866974460166599</v>
      </c>
      <c r="AG235" s="36">
        <v>227.13830625874201</v>
      </c>
      <c r="AH235" s="36">
        <v>22.543704300017701</v>
      </c>
      <c r="AI235" s="36">
        <v>1057.0035356451799</v>
      </c>
      <c r="AJ235" s="36">
        <v>70.763023789993397</v>
      </c>
      <c r="AK235" s="36">
        <v>492.319676910179</v>
      </c>
      <c r="AL235" s="36">
        <v>32.7808081689722</v>
      </c>
      <c r="AR235" s="128">
        <f t="shared" si="15"/>
        <v>769.18948460810839</v>
      </c>
    </row>
    <row r="236" spans="1:44">
      <c r="A236" s="96" t="s">
        <v>1010</v>
      </c>
      <c r="B236" s="81">
        <v>533.63249160084695</v>
      </c>
      <c r="C236" s="141">
        <v>0.50727029573161098</v>
      </c>
      <c r="E236" s="141">
        <v>72.295790113292696</v>
      </c>
      <c r="F236" s="141">
        <v>4.73858921615067</v>
      </c>
      <c r="G236" s="145">
        <v>0.18359152152371699</v>
      </c>
      <c r="H236" s="145">
        <v>1.04453632967327E-2</v>
      </c>
      <c r="I236" s="141">
        <v>0.32073614804402001</v>
      </c>
      <c r="J236" s="81">
        <v>304.70999999999998</v>
      </c>
      <c r="K236" s="81">
        <v>9.44</v>
      </c>
      <c r="L236" s="81">
        <v>88.56</v>
      </c>
      <c r="M236" s="81">
        <v>2.88</v>
      </c>
      <c r="N236" s="81">
        <v>2684.8</v>
      </c>
      <c r="O236" s="81">
        <v>47</v>
      </c>
      <c r="P236" s="36"/>
      <c r="Q236" s="81">
        <v>73.44</v>
      </c>
      <c r="R236" s="81">
        <v>2.39</v>
      </c>
      <c r="T236" s="128">
        <f t="shared" si="13"/>
        <v>-244.07181571815718</v>
      </c>
      <c r="U236" s="128">
        <f t="shared" si="14"/>
        <v>-2931.616982836495</v>
      </c>
      <c r="W236" s="36">
        <v>475.06929236628599</v>
      </c>
      <c r="X236" s="36">
        <v>49.643588883766299</v>
      </c>
      <c r="Y236" s="36">
        <v>1003.47296427263</v>
      </c>
      <c r="Z236" s="36">
        <v>108.33520750810899</v>
      </c>
      <c r="AA236" s="36">
        <v>2474.52933793378</v>
      </c>
      <c r="AB236" s="36">
        <v>265.49647073062198</v>
      </c>
      <c r="AC236" s="36">
        <v>515.222321978173</v>
      </c>
      <c r="AD236" s="36">
        <v>42.278065678123802</v>
      </c>
      <c r="AE236" s="36">
        <v>303.44768185636599</v>
      </c>
      <c r="AF236" s="36">
        <v>28.9214455460015</v>
      </c>
      <c r="AG236" s="36">
        <v>230.005612550412</v>
      </c>
      <c r="AH236" s="36">
        <v>22.785742661425001</v>
      </c>
      <c r="AI236" s="36">
        <v>1026.3147777874301</v>
      </c>
      <c r="AJ236" s="36">
        <v>112.06368968832101</v>
      </c>
      <c r="AK236" s="36">
        <v>458.72858331772699</v>
      </c>
      <c r="AL236" s="36">
        <v>49.140978739799202</v>
      </c>
      <c r="AR236" s="128">
        <f t="shared" si="15"/>
        <v>762.74016216182599</v>
      </c>
    </row>
    <row r="237" spans="1:44">
      <c r="A237" s="96" t="s">
        <v>999</v>
      </c>
      <c r="B237" s="81">
        <v>451.08177290695397</v>
      </c>
      <c r="C237" s="141">
        <v>0.40951336462823601</v>
      </c>
      <c r="E237" s="141">
        <v>76.735883752608103</v>
      </c>
      <c r="F237" s="141">
        <v>2.9838333371833201</v>
      </c>
      <c r="G237" s="145">
        <v>0.12121675017071</v>
      </c>
      <c r="H237" s="145">
        <v>4.7645871210216101E-3</v>
      </c>
      <c r="I237" s="141">
        <v>-3.39776083583955E-2</v>
      </c>
      <c r="J237" s="81">
        <v>200</v>
      </c>
      <c r="K237" s="81">
        <v>5.0999999999999996</v>
      </c>
      <c r="L237" s="81">
        <v>83.47</v>
      </c>
      <c r="M237" s="81">
        <v>1.61</v>
      </c>
      <c r="N237" s="81">
        <v>1973.4</v>
      </c>
      <c r="O237" s="81">
        <v>35</v>
      </c>
      <c r="P237" s="36"/>
      <c r="Q237" s="81">
        <v>78.02</v>
      </c>
      <c r="R237" s="81">
        <v>1.51</v>
      </c>
      <c r="T237" s="128">
        <f t="shared" si="13"/>
        <v>-139.60704444710674</v>
      </c>
      <c r="U237" s="128">
        <f t="shared" si="14"/>
        <v>-2264.2027075596025</v>
      </c>
      <c r="W237" s="36">
        <v>487.97026433349902</v>
      </c>
      <c r="X237" s="36">
        <v>44.233257298584199</v>
      </c>
      <c r="Y237" s="36">
        <v>1056.8281857844599</v>
      </c>
      <c r="Z237" s="36">
        <v>90.199805460070905</v>
      </c>
      <c r="AA237" s="36">
        <v>1821.0067393694101</v>
      </c>
      <c r="AB237" s="36">
        <v>158.43067398762199</v>
      </c>
      <c r="AC237" s="36">
        <v>314.40183684949398</v>
      </c>
      <c r="AD237" s="36">
        <v>25.045045123329999</v>
      </c>
      <c r="AE237" s="36">
        <v>176.10582178307499</v>
      </c>
      <c r="AF237" s="36">
        <v>13.500241010486</v>
      </c>
      <c r="AG237" s="36">
        <v>184.92684906840401</v>
      </c>
      <c r="AH237" s="36">
        <v>19.067868715599801</v>
      </c>
      <c r="AI237" s="36">
        <v>1070.86646790496</v>
      </c>
      <c r="AJ237" s="36">
        <v>76.483988830750704</v>
      </c>
      <c r="AK237" s="36">
        <v>388.80811331309701</v>
      </c>
      <c r="AL237" s="36">
        <v>32.370263995785301</v>
      </c>
      <c r="AR237" s="128">
        <f t="shared" si="15"/>
        <v>764.24924279787888</v>
      </c>
    </row>
    <row r="238" spans="1:44">
      <c r="A238" s="96" t="s">
        <v>1003</v>
      </c>
      <c r="B238" s="81">
        <v>351.32415730371599</v>
      </c>
      <c r="C238" s="141">
        <v>0.44395419279416098</v>
      </c>
      <c r="E238" s="141">
        <v>69.958794703223106</v>
      </c>
      <c r="F238" s="141">
        <v>4.3780874436143202</v>
      </c>
      <c r="G238" s="145">
        <v>0.157382535150382</v>
      </c>
      <c r="H238" s="145">
        <v>1.21017308005806E-2</v>
      </c>
      <c r="I238" s="141">
        <v>-2.32061893275535E-2</v>
      </c>
      <c r="J238" s="81">
        <v>274.2</v>
      </c>
      <c r="K238" s="81">
        <v>12</v>
      </c>
      <c r="L238" s="81">
        <v>91.49</v>
      </c>
      <c r="M238" s="81">
        <v>2.84</v>
      </c>
      <c r="N238" s="81">
        <v>2427</v>
      </c>
      <c r="O238" s="81">
        <v>65.2</v>
      </c>
      <c r="P238" s="36"/>
      <c r="Q238" s="81">
        <v>82.6</v>
      </c>
      <c r="R238" s="81">
        <v>2.57</v>
      </c>
      <c r="T238" s="128">
        <f t="shared" si="13"/>
        <v>-199.70488577986666</v>
      </c>
      <c r="U238" s="128">
        <f t="shared" si="14"/>
        <v>-2552.7489343097609</v>
      </c>
      <c r="W238" s="36">
        <v>437.25613098571</v>
      </c>
      <c r="X238" s="36">
        <v>34.643655773932601</v>
      </c>
      <c r="Y238" s="36">
        <v>862.45815523649401</v>
      </c>
      <c r="Z238" s="36">
        <v>76.432831547327496</v>
      </c>
      <c r="AA238" s="36">
        <v>1475.10403063322</v>
      </c>
      <c r="AB238" s="36">
        <v>168.261654364202</v>
      </c>
      <c r="AC238" s="36">
        <v>265.66962756486498</v>
      </c>
      <c r="AD238" s="36">
        <v>30.8311102943699</v>
      </c>
      <c r="AE238" s="36">
        <v>141.640582671804</v>
      </c>
      <c r="AF238" s="36">
        <v>15.801462530635</v>
      </c>
      <c r="AG238" s="36">
        <v>136.766861844424</v>
      </c>
      <c r="AH238" s="36">
        <v>14.893420245441099</v>
      </c>
      <c r="AI238" s="36">
        <v>759.41989769111899</v>
      </c>
      <c r="AJ238" s="36">
        <v>66.545820110540006</v>
      </c>
      <c r="AK238" s="36">
        <v>309.90991256166899</v>
      </c>
      <c r="AL238" s="36">
        <v>37.821413076776999</v>
      </c>
      <c r="AR238" s="128">
        <f t="shared" si="15"/>
        <v>758.09643814171091</v>
      </c>
    </row>
    <row r="239" spans="1:44">
      <c r="A239" s="96" t="s">
        <v>1011</v>
      </c>
      <c r="B239" s="81">
        <v>504.08381482688799</v>
      </c>
      <c r="C239" s="141">
        <v>0.45826609743452801</v>
      </c>
      <c r="E239" s="141">
        <v>66.547924043053001</v>
      </c>
      <c r="F239" s="141">
        <v>3.1232135191512902</v>
      </c>
      <c r="G239" s="145">
        <v>0.17808774391174001</v>
      </c>
      <c r="H239" s="145">
        <v>1.3343987467405199E-2</v>
      </c>
      <c r="I239" s="141">
        <v>0.32996217903566999</v>
      </c>
      <c r="J239" s="81">
        <v>318.8</v>
      </c>
      <c r="K239" s="81">
        <v>10.1</v>
      </c>
      <c r="L239" s="81">
        <v>96.15</v>
      </c>
      <c r="M239" s="81">
        <v>2.2400000000000002</v>
      </c>
      <c r="N239" s="81">
        <v>2634.4</v>
      </c>
      <c r="O239" s="81">
        <v>62.2</v>
      </c>
      <c r="P239" s="36"/>
      <c r="Q239" s="81">
        <v>80.430000000000007</v>
      </c>
      <c r="R239" s="81">
        <v>1.88</v>
      </c>
      <c r="T239" s="128">
        <f t="shared" si="13"/>
        <v>-231.56526261050442</v>
      </c>
      <c r="U239" s="128">
        <f t="shared" si="14"/>
        <v>-2639.885595423817</v>
      </c>
      <c r="W239" s="36">
        <v>508.21974690475002</v>
      </c>
      <c r="X239" s="36">
        <v>37.119322630964596</v>
      </c>
      <c r="Y239" s="36">
        <v>1046.58960656356</v>
      </c>
      <c r="Z239" s="36">
        <v>60.374856188700598</v>
      </c>
      <c r="AA239" s="36">
        <v>2573.0671349743802</v>
      </c>
      <c r="AB239" s="36">
        <v>214.477621796156</v>
      </c>
      <c r="AC239" s="36">
        <v>498.74855549671202</v>
      </c>
      <c r="AD239" s="36">
        <v>34.378735984747898</v>
      </c>
      <c r="AE239" s="36">
        <v>308.24972788191099</v>
      </c>
      <c r="AF239" s="36">
        <v>22.4257179850452</v>
      </c>
      <c r="AG239" s="36">
        <v>235.55493230738199</v>
      </c>
      <c r="AH239" s="36">
        <v>16.784570649281299</v>
      </c>
      <c r="AI239" s="36">
        <v>1086.4709604192101</v>
      </c>
      <c r="AJ239" s="36">
        <v>56.434846162296303</v>
      </c>
      <c r="AK239" s="36">
        <v>433.185844717328</v>
      </c>
      <c r="AL239" s="36">
        <v>20.637452652635002</v>
      </c>
      <c r="AR239" s="128">
        <f t="shared" si="15"/>
        <v>766.54768364403731</v>
      </c>
    </row>
    <row r="240" spans="1:44">
      <c r="A240" s="96" t="s">
        <v>1020</v>
      </c>
      <c r="B240" s="81">
        <v>156.911544463414</v>
      </c>
      <c r="C240" s="141">
        <v>0.606227754286359</v>
      </c>
      <c r="E240" s="141">
        <v>63.472407224605902</v>
      </c>
      <c r="F240" s="141">
        <v>4.0151190138537096</v>
      </c>
      <c r="G240" s="145">
        <v>0.20698522954628301</v>
      </c>
      <c r="H240" s="145">
        <v>1.6485645547789501E-2</v>
      </c>
      <c r="I240" s="141">
        <v>0.69876061311488602</v>
      </c>
      <c r="J240" s="81">
        <v>376.88</v>
      </c>
      <c r="K240" s="81">
        <v>9.0500000000000007</v>
      </c>
      <c r="L240" s="81">
        <v>100.77</v>
      </c>
      <c r="M240" s="81">
        <v>3.16</v>
      </c>
      <c r="N240" s="81">
        <v>2881.4</v>
      </c>
      <c r="O240" s="81">
        <v>64.7</v>
      </c>
      <c r="P240" s="36"/>
      <c r="Q240" s="81">
        <v>80.650000000000006</v>
      </c>
      <c r="R240" s="81">
        <v>2.54</v>
      </c>
      <c r="T240" s="128">
        <f t="shared" si="13"/>
        <v>-274.00019847176742</v>
      </c>
      <c r="U240" s="128">
        <f t="shared" si="14"/>
        <v>-2759.382752803414</v>
      </c>
      <c r="W240" s="36">
        <v>395.20406456093599</v>
      </c>
      <c r="X240" s="36">
        <v>39.2233505136345</v>
      </c>
      <c r="Y240" s="36">
        <v>484.309502856714</v>
      </c>
      <c r="Z240" s="36">
        <v>38.3970625096674</v>
      </c>
      <c r="AA240" s="36">
        <v>532.05697428346798</v>
      </c>
      <c r="AB240" s="36">
        <v>44.519671785133603</v>
      </c>
      <c r="AC240" s="36">
        <v>87.287012833378995</v>
      </c>
      <c r="AD240" s="36">
        <v>7.5439544527229501</v>
      </c>
      <c r="AE240" s="36">
        <v>62.3943402749724</v>
      </c>
      <c r="AF240" s="36">
        <v>6.0291977545049296</v>
      </c>
      <c r="AG240" s="36">
        <v>64.661774887640405</v>
      </c>
      <c r="AH240" s="36">
        <v>6.1541670491096401</v>
      </c>
      <c r="AI240" s="36">
        <v>338.95590555219297</v>
      </c>
      <c r="AJ240" s="36">
        <v>33.766651304541902</v>
      </c>
      <c r="AK240" s="36">
        <v>178.80839365595401</v>
      </c>
      <c r="AL240" s="36">
        <v>14.842826299830501</v>
      </c>
      <c r="AR240" s="128">
        <f t="shared" si="15"/>
        <v>752.49113506395497</v>
      </c>
    </row>
    <row r="241" spans="1:44">
      <c r="A241" s="96" t="s">
        <v>994</v>
      </c>
      <c r="B241" s="81">
        <v>259.78465509098203</v>
      </c>
      <c r="C241" s="141">
        <v>0.62492954961342495</v>
      </c>
      <c r="E241" s="141">
        <v>41.817990571541202</v>
      </c>
      <c r="F241" s="141">
        <v>2.1761466752958998</v>
      </c>
      <c r="G241" s="145">
        <v>0.45306937793298002</v>
      </c>
      <c r="H241" s="145">
        <v>3.1745081930796698E-2</v>
      </c>
      <c r="I241" s="141">
        <v>4.2774850299805198E-2</v>
      </c>
      <c r="J241" s="81">
        <v>927.6</v>
      </c>
      <c r="K241" s="81">
        <v>26</v>
      </c>
      <c r="L241" s="81">
        <v>152.34</v>
      </c>
      <c r="M241" s="81">
        <v>3.92</v>
      </c>
      <c r="N241" s="81">
        <v>4094.6</v>
      </c>
      <c r="O241" s="81">
        <v>52.1</v>
      </c>
      <c r="P241" s="36"/>
      <c r="Q241" s="81">
        <v>74.88</v>
      </c>
      <c r="R241" s="81">
        <v>1.94</v>
      </c>
      <c r="T241" s="128">
        <f t="shared" si="13"/>
        <v>-508.9011421819614</v>
      </c>
      <c r="U241" s="128">
        <f t="shared" si="14"/>
        <v>-2587.8035972167518</v>
      </c>
      <c r="W241" s="36">
        <v>474.48375663113899</v>
      </c>
      <c r="X241" s="36">
        <v>29.242833274653101</v>
      </c>
      <c r="Y241" s="36">
        <v>788.96933242493901</v>
      </c>
      <c r="Z241" s="36">
        <v>65.055556983032105</v>
      </c>
      <c r="AA241" s="36">
        <v>3533.00647249541</v>
      </c>
      <c r="AB241" s="36">
        <v>264.103043176857</v>
      </c>
      <c r="AC241" s="36">
        <v>916.25369854083999</v>
      </c>
      <c r="AD241" s="36">
        <v>66.394191263548393</v>
      </c>
      <c r="AE241" s="36">
        <v>867.77149113948303</v>
      </c>
      <c r="AF241" s="36">
        <v>64.867143283653505</v>
      </c>
      <c r="AG241" s="36">
        <v>511.04356271408801</v>
      </c>
      <c r="AH241" s="36">
        <v>38.5959243663319</v>
      </c>
      <c r="AI241" s="36">
        <v>591.33008750772694</v>
      </c>
      <c r="AJ241" s="36">
        <v>44.683639663456603</v>
      </c>
      <c r="AK241" s="36">
        <v>292.51902090268601</v>
      </c>
      <c r="AL241" s="36">
        <v>16.1977792882183</v>
      </c>
      <c r="AR241" s="128">
        <f t="shared" si="15"/>
        <v>762.67080664764853</v>
      </c>
    </row>
    <row r="242" spans="1:44">
      <c r="A242" s="96" t="s">
        <v>997</v>
      </c>
      <c r="B242" s="81">
        <v>307.59734683473602</v>
      </c>
      <c r="C242" s="141">
        <v>0.31722697239281</v>
      </c>
      <c r="E242" s="141">
        <v>72.871083871065395</v>
      </c>
      <c r="F242" s="141">
        <v>4.2767977766580803</v>
      </c>
      <c r="G242" s="145">
        <v>0.16260466028635301</v>
      </c>
      <c r="H242" s="145">
        <v>9.8551197873221908E-3</v>
      </c>
      <c r="I242" s="141">
        <v>-5.22090142729911E-2</v>
      </c>
      <c r="J242" s="81">
        <v>272.3</v>
      </c>
      <c r="K242" s="81">
        <v>10.3</v>
      </c>
      <c r="L242" s="81">
        <v>87.86</v>
      </c>
      <c r="M242" s="81">
        <v>2.56</v>
      </c>
      <c r="N242" s="81">
        <v>2482.1999999999998</v>
      </c>
      <c r="O242" s="81">
        <v>51.1</v>
      </c>
      <c r="P242" s="36"/>
      <c r="Q242" s="81">
        <v>78.91</v>
      </c>
      <c r="R242" s="81">
        <v>2.2999999999999998</v>
      </c>
      <c r="T242" s="128">
        <f t="shared" si="13"/>
        <v>-209.92488049169134</v>
      </c>
      <c r="U242" s="128">
        <f t="shared" si="14"/>
        <v>-2725.1764170270881</v>
      </c>
      <c r="W242" s="36">
        <v>468.786735069369</v>
      </c>
      <c r="X242" s="36">
        <v>36.346436928495599</v>
      </c>
      <c r="Y242" s="36">
        <v>1060.50345453154</v>
      </c>
      <c r="Z242" s="36">
        <v>75.716340714549602</v>
      </c>
      <c r="AA242" s="36">
        <v>2016.46765199889</v>
      </c>
      <c r="AB242" s="36">
        <v>162.877752390094</v>
      </c>
      <c r="AC242" s="36">
        <v>350.90900090745902</v>
      </c>
      <c r="AD242" s="36">
        <v>31.658881679046502</v>
      </c>
      <c r="AE242" s="36">
        <v>98.230458626512899</v>
      </c>
      <c r="AF242" s="36">
        <v>9.6772097936188306</v>
      </c>
      <c r="AG242" s="36">
        <v>92.754980051036895</v>
      </c>
      <c r="AH242" s="36">
        <v>7.4829955035308897</v>
      </c>
      <c r="AI242" s="36">
        <v>948.79640395602803</v>
      </c>
      <c r="AJ242" s="36">
        <v>57.986263267504903</v>
      </c>
      <c r="AK242" s="36">
        <v>267.30504079718798</v>
      </c>
      <c r="AL242" s="36">
        <v>21.6999725888992</v>
      </c>
      <c r="AR242" s="128">
        <f t="shared" si="15"/>
        <v>761.99199413829547</v>
      </c>
    </row>
    <row r="243" spans="1:44">
      <c r="A243" s="96" t="s">
        <v>996</v>
      </c>
      <c r="B243" s="81">
        <v>278.69017178135601</v>
      </c>
      <c r="C243" s="141">
        <v>0.20856038170372501</v>
      </c>
      <c r="E243" s="141">
        <v>70.809316323551201</v>
      </c>
      <c r="F243" s="141">
        <v>4.4173940871602797</v>
      </c>
      <c r="G243" s="145">
        <v>0.15397571236846599</v>
      </c>
      <c r="H243" s="145">
        <v>7.2105458228146797E-3</v>
      </c>
      <c r="I243" s="141">
        <v>0.247684596243823</v>
      </c>
      <c r="J243" s="81">
        <v>266.16000000000003</v>
      </c>
      <c r="K243" s="81">
        <v>7.97</v>
      </c>
      <c r="L243" s="81">
        <v>90.4</v>
      </c>
      <c r="M243" s="81">
        <v>2.8</v>
      </c>
      <c r="N243" s="81">
        <v>2389.8000000000002</v>
      </c>
      <c r="O243" s="81">
        <v>39.9</v>
      </c>
      <c r="P243" s="36"/>
      <c r="Q243" s="81">
        <v>78.349999999999994</v>
      </c>
      <c r="R243" s="81">
        <v>2.4300000000000002</v>
      </c>
      <c r="T243" s="128">
        <f t="shared" si="13"/>
        <v>-194.42477876106196</v>
      </c>
      <c r="U243" s="128">
        <f t="shared" si="14"/>
        <v>-2543.5840707964603</v>
      </c>
      <c r="W243" s="36">
        <v>475.23066616480997</v>
      </c>
      <c r="X243" s="36">
        <v>31.718771492486901</v>
      </c>
      <c r="Y243" s="36">
        <v>1476.3826387757899</v>
      </c>
      <c r="Z243" s="36">
        <v>102.857911779931</v>
      </c>
      <c r="AA243" s="36">
        <v>2689.2776286052999</v>
      </c>
      <c r="AB243" s="36">
        <v>217.823037963677</v>
      </c>
      <c r="AC243" s="36">
        <v>447.76402503240598</v>
      </c>
      <c r="AD243" s="36">
        <v>30.925405281604998</v>
      </c>
      <c r="AE243" s="36">
        <v>168.30394207648999</v>
      </c>
      <c r="AF243" s="36">
        <v>13.697193795098601</v>
      </c>
      <c r="AG243" s="36">
        <v>115.304653788328</v>
      </c>
      <c r="AH243" s="36">
        <v>10.182640148252901</v>
      </c>
      <c r="AI243" s="36">
        <v>1495.2833909536901</v>
      </c>
      <c r="AJ243" s="36">
        <v>118.532677489222</v>
      </c>
      <c r="AK243" s="36">
        <v>264.48963955494997</v>
      </c>
      <c r="AL243" s="36">
        <v>20.759893905856099</v>
      </c>
      <c r="AR243" s="128">
        <f t="shared" si="15"/>
        <v>762.75926316493951</v>
      </c>
    </row>
    <row r="244" spans="1:44">
      <c r="A244" s="96" t="s">
        <v>1000</v>
      </c>
      <c r="B244" s="81">
        <v>297.24274401313397</v>
      </c>
      <c r="C244" s="141">
        <v>0.21350877406246099</v>
      </c>
      <c r="E244" s="141">
        <v>58.523640551912997</v>
      </c>
      <c r="F244" s="141">
        <v>3.6644744082802498</v>
      </c>
      <c r="G244" s="145">
        <v>0.29133640482857798</v>
      </c>
      <c r="H244" s="145">
        <v>1.70146772068148E-2</v>
      </c>
      <c r="I244" s="141">
        <v>0.26356951751109903</v>
      </c>
      <c r="J244" s="81">
        <v>530.4</v>
      </c>
      <c r="K244" s="81">
        <v>15.2</v>
      </c>
      <c r="L244" s="81">
        <v>109.22</v>
      </c>
      <c r="M244" s="81">
        <v>3.39</v>
      </c>
      <c r="N244" s="81">
        <v>3424.1</v>
      </c>
      <c r="O244" s="81">
        <v>45.4</v>
      </c>
      <c r="P244" s="36"/>
      <c r="Q244" s="81">
        <v>75.84</v>
      </c>
      <c r="R244" s="81">
        <v>2.36</v>
      </c>
      <c r="T244" s="128">
        <f t="shared" si="13"/>
        <v>-385.62534334370986</v>
      </c>
      <c r="U244" s="128">
        <f t="shared" si="14"/>
        <v>-3035.0485259110055</v>
      </c>
      <c r="W244" s="36">
        <v>478.56102013040402</v>
      </c>
      <c r="X244" s="36">
        <v>27.844097545794899</v>
      </c>
      <c r="Y244" s="36">
        <v>1452.4864953236099</v>
      </c>
      <c r="Z244" s="36">
        <v>99.323285645996506</v>
      </c>
      <c r="AA244" s="36">
        <v>2429.4526773314601</v>
      </c>
      <c r="AB244" s="36">
        <v>308.40871387318998</v>
      </c>
      <c r="AC244" s="36">
        <v>389.57998118369198</v>
      </c>
      <c r="AD244" s="36">
        <v>37.653837482495803</v>
      </c>
      <c r="AE244" s="36">
        <v>109.784521196046</v>
      </c>
      <c r="AF244" s="36">
        <v>12.3098298276142</v>
      </c>
      <c r="AG244" s="36">
        <v>88.529536730430294</v>
      </c>
      <c r="AH244" s="36">
        <v>6.2093972052019204</v>
      </c>
      <c r="AI244" s="36">
        <v>1536.38466988183</v>
      </c>
      <c r="AJ244" s="36">
        <v>123.096339445382</v>
      </c>
      <c r="AK244" s="36">
        <v>269.52800501866</v>
      </c>
      <c r="AL244" s="36">
        <v>19.085202318422699</v>
      </c>
      <c r="AR244" s="128">
        <f t="shared" si="15"/>
        <v>763.15217509264539</v>
      </c>
    </row>
    <row r="245" spans="1:44">
      <c r="A245" s="96" t="s">
        <v>1022</v>
      </c>
      <c r="B245" s="81">
        <v>229.14464586082499</v>
      </c>
      <c r="C245" s="141">
        <v>0.36553840885141697</v>
      </c>
      <c r="E245" s="141">
        <v>69.716173014625099</v>
      </c>
      <c r="F245" s="141">
        <v>4.02625491812642</v>
      </c>
      <c r="G245" s="145">
        <v>0.175313551326197</v>
      </c>
      <c r="H245" s="145">
        <v>9.8417931783340191E-3</v>
      </c>
      <c r="I245" s="141">
        <v>0.55501338530591904</v>
      </c>
      <c r="J245" s="81">
        <v>302.14</v>
      </c>
      <c r="K245" s="81">
        <v>7.02</v>
      </c>
      <c r="L245" s="81">
        <v>91.81</v>
      </c>
      <c r="M245" s="81">
        <v>2.63</v>
      </c>
      <c r="N245" s="81">
        <v>2608.3000000000002</v>
      </c>
      <c r="O245" s="81">
        <v>46.7</v>
      </c>
      <c r="P245" s="36"/>
      <c r="Q245" s="81">
        <v>77.11</v>
      </c>
      <c r="R245" s="81">
        <v>2.21</v>
      </c>
      <c r="T245" s="128">
        <f t="shared" ref="T245:T272" si="16">(L245-J245)/L245*100</f>
        <v>-229.09269142794901</v>
      </c>
      <c r="U245" s="128">
        <f t="shared" ref="U245:U272" si="17">(L245-N245)/L245*100</f>
        <v>-2740.9759285480886</v>
      </c>
      <c r="W245" s="36">
        <v>404.92280743145801</v>
      </c>
      <c r="X245" s="36">
        <v>41.127847766563001</v>
      </c>
      <c r="Y245" s="36">
        <v>863.52376354796695</v>
      </c>
      <c r="Z245" s="36">
        <v>84.418802371007899</v>
      </c>
      <c r="AA245" s="36">
        <v>1470.00763167835</v>
      </c>
      <c r="AB245" s="36">
        <v>96.0355844517929</v>
      </c>
      <c r="AC245" s="36">
        <v>270.514737504138</v>
      </c>
      <c r="AD245" s="36">
        <v>21.382058999975001</v>
      </c>
      <c r="AE245" s="36">
        <v>106.825193931633</v>
      </c>
      <c r="AF245" s="36">
        <v>10.226489898314</v>
      </c>
      <c r="AG245" s="36">
        <v>96.260702755267999</v>
      </c>
      <c r="AH245" s="36">
        <v>11.014363268621301</v>
      </c>
      <c r="AI245" s="36">
        <v>781.61994458011304</v>
      </c>
      <c r="AJ245" s="36">
        <v>71.318332863563498</v>
      </c>
      <c r="AK245" s="36">
        <v>234.64406674455901</v>
      </c>
      <c r="AL245" s="36">
        <v>16.622172995314902</v>
      </c>
      <c r="AR245" s="128">
        <f t="shared" si="15"/>
        <v>753.83228779655974</v>
      </c>
    </row>
    <row r="246" spans="1:44">
      <c r="A246" s="96" t="s">
        <v>1009</v>
      </c>
      <c r="B246" s="81">
        <v>126.184042351789</v>
      </c>
      <c r="C246" s="141">
        <v>0.41989062647480402</v>
      </c>
      <c r="E246" s="141">
        <v>47.587178147115303</v>
      </c>
      <c r="F246" s="141">
        <v>3.06509591988904</v>
      </c>
      <c r="G246" s="145">
        <v>0.442452951156667</v>
      </c>
      <c r="H246" s="145">
        <v>2.28467707426043E-2</v>
      </c>
      <c r="I246" s="141">
        <v>0.15993194205011699</v>
      </c>
      <c r="J246" s="81">
        <v>837.5</v>
      </c>
      <c r="K246" s="81">
        <v>21.6</v>
      </c>
      <c r="L246" s="81">
        <v>134.06</v>
      </c>
      <c r="M246" s="81">
        <v>4.2699999999999996</v>
      </c>
      <c r="N246" s="81">
        <v>4059.4</v>
      </c>
      <c r="O246" s="81">
        <v>38.5</v>
      </c>
      <c r="P246" s="36"/>
      <c r="Q246" s="81">
        <v>67.59</v>
      </c>
      <c r="R246" s="81">
        <v>2.17</v>
      </c>
      <c r="T246" s="128">
        <f t="shared" si="16"/>
        <v>-524.72027450395342</v>
      </c>
      <c r="U246" s="128">
        <f t="shared" si="17"/>
        <v>-2928.0471430702673</v>
      </c>
      <c r="W246" s="36">
        <v>346.905195162832</v>
      </c>
      <c r="X246" s="36">
        <v>32.370472770623003</v>
      </c>
      <c r="Y246" s="36">
        <v>541.03557861965498</v>
      </c>
      <c r="Z246" s="36">
        <v>70.540694757141395</v>
      </c>
      <c r="AA246" s="36">
        <v>759.48118650766799</v>
      </c>
      <c r="AB246" s="36">
        <v>88.436219251687703</v>
      </c>
      <c r="AC246" s="36">
        <v>131.99031084280301</v>
      </c>
      <c r="AD246" s="36">
        <v>14.1464822724835</v>
      </c>
      <c r="AE246" s="36">
        <v>71.891723828231093</v>
      </c>
      <c r="AF246" s="36">
        <v>8.6322241318370896</v>
      </c>
      <c r="AG246" s="36">
        <v>60.088497778820702</v>
      </c>
      <c r="AH246" s="36">
        <v>6.5432737141375901</v>
      </c>
      <c r="AI246" s="36">
        <v>426.70169551460702</v>
      </c>
      <c r="AJ246" s="36">
        <v>37.976540673676602</v>
      </c>
      <c r="AK246" s="36">
        <v>149.60591491546899</v>
      </c>
      <c r="AL246" s="36">
        <v>19.6332418987474</v>
      </c>
      <c r="AR246" s="128">
        <f t="shared" si="15"/>
        <v>745.35458051449973</v>
      </c>
    </row>
    <row r="247" spans="1:44">
      <c r="A247" s="96" t="s">
        <v>3649</v>
      </c>
      <c r="B247" s="81">
        <v>125.65108492912999</v>
      </c>
      <c r="C247" s="141">
        <v>0.57908421441941105</v>
      </c>
      <c r="E247" s="141">
        <v>74.789676601403301</v>
      </c>
      <c r="F247" s="141">
        <v>5.9329274311541704</v>
      </c>
      <c r="G247" s="145">
        <v>0.24636804012624799</v>
      </c>
      <c r="H247" s="145">
        <v>1.5539271266334699E-2</v>
      </c>
      <c r="I247" s="141">
        <v>0.63822583003146605</v>
      </c>
      <c r="J247" s="81">
        <v>380.07</v>
      </c>
      <c r="K247" s="81">
        <v>9.8800000000000008</v>
      </c>
      <c r="L247" s="81">
        <v>85.62</v>
      </c>
      <c r="M247" s="81">
        <v>3.37</v>
      </c>
      <c r="N247" s="81">
        <v>3160.9</v>
      </c>
      <c r="O247" s="81">
        <v>50</v>
      </c>
      <c r="P247" s="36"/>
      <c r="Q247" s="81">
        <v>64.22</v>
      </c>
      <c r="R247" s="81">
        <v>2.5299999999999998</v>
      </c>
      <c r="T247" s="128">
        <f t="shared" si="16"/>
        <v>-343.90329362298525</v>
      </c>
      <c r="U247" s="128">
        <f t="shared" si="17"/>
        <v>-3591.7776220509227</v>
      </c>
      <c r="W247" s="36">
        <v>296.500285141635</v>
      </c>
      <c r="X247" s="36">
        <v>34.395150549906397</v>
      </c>
      <c r="Y247" s="36">
        <v>439.53314883423297</v>
      </c>
      <c r="Z247" s="36">
        <v>34.988844212157701</v>
      </c>
      <c r="AA247" s="36">
        <v>777.53496198060998</v>
      </c>
      <c r="AB247" s="36">
        <v>64.098230829262505</v>
      </c>
      <c r="AC247" s="36">
        <v>169.681187513417</v>
      </c>
      <c r="AD247" s="36">
        <v>18.3443427221594</v>
      </c>
      <c r="AE247" s="36">
        <v>131.23489512134299</v>
      </c>
      <c r="AF247" s="36">
        <v>16.829186080672901</v>
      </c>
      <c r="AG247" s="36">
        <v>99.382053255009296</v>
      </c>
      <c r="AH247" s="36">
        <v>12.594462647217901</v>
      </c>
      <c r="AI247" s="36">
        <v>247.06870749037199</v>
      </c>
      <c r="AJ247" s="36">
        <v>22.756212300823599</v>
      </c>
      <c r="AK247" s="36">
        <v>117.08799283859599</v>
      </c>
      <c r="AL247" s="36">
        <v>12.490157470574999</v>
      </c>
      <c r="AR247" s="128">
        <f t="shared" si="15"/>
        <v>736.8895981139749</v>
      </c>
    </row>
    <row r="248" spans="1:44">
      <c r="A248" s="96" t="s">
        <v>3643</v>
      </c>
      <c r="B248" s="81">
        <v>129.554708342753</v>
      </c>
      <c r="C248" s="141">
        <v>0.71631510887116301</v>
      </c>
      <c r="E248" s="141">
        <v>71.887108028992998</v>
      </c>
      <c r="F248" s="141">
        <v>3.9907053989702299</v>
      </c>
      <c r="G248" s="145">
        <v>0.219404986522478</v>
      </c>
      <c r="H248" s="145">
        <v>1.3388371767308499E-2</v>
      </c>
      <c r="I248" s="141">
        <v>4.6949972932091001E-2</v>
      </c>
      <c r="J248" s="81">
        <v>356.5</v>
      </c>
      <c r="K248" s="81">
        <v>12.1</v>
      </c>
      <c r="L248" s="81">
        <v>89.06</v>
      </c>
      <c r="M248" s="81">
        <v>2.4500000000000002</v>
      </c>
      <c r="N248" s="81">
        <v>2975.6</v>
      </c>
      <c r="O248" s="81">
        <v>49.1</v>
      </c>
      <c r="P248" s="36"/>
      <c r="Q248" s="81">
        <v>69.84</v>
      </c>
      <c r="R248" s="81">
        <v>1.93</v>
      </c>
      <c r="T248" s="128">
        <f t="shared" si="16"/>
        <v>-300.29193801931279</v>
      </c>
      <c r="U248" s="128">
        <f t="shared" si="17"/>
        <v>-3241.1183471816748</v>
      </c>
      <c r="W248" s="36">
        <v>301.57984159789498</v>
      </c>
      <c r="X248" s="36">
        <v>27.7306337624068</v>
      </c>
      <c r="Y248" s="36">
        <v>468.02713429316702</v>
      </c>
      <c r="Z248" s="36">
        <v>40.220498327176102</v>
      </c>
      <c r="AA248" s="36">
        <v>621.11743293022698</v>
      </c>
      <c r="AB248" s="36">
        <v>53.736738155154498</v>
      </c>
      <c r="AC248" s="36">
        <v>127.610176919819</v>
      </c>
      <c r="AD248" s="36">
        <v>14.4989974917577</v>
      </c>
      <c r="AE248" s="36">
        <v>87.100337225826706</v>
      </c>
      <c r="AF248" s="36">
        <v>10.0864626610224</v>
      </c>
      <c r="AG248" s="36">
        <v>78.029855835108606</v>
      </c>
      <c r="AH248" s="36">
        <v>10.185637030436601</v>
      </c>
      <c r="AI248" s="36">
        <v>211.96886433947299</v>
      </c>
      <c r="AJ248" s="36">
        <v>16.873082719447499</v>
      </c>
      <c r="AK248" s="36">
        <v>120.876405904213</v>
      </c>
      <c r="AL248" s="36">
        <v>8.5719951289959795</v>
      </c>
      <c r="AR248" s="128">
        <f t="shared" si="15"/>
        <v>737.79865200968368</v>
      </c>
    </row>
    <row r="249" spans="1:44">
      <c r="A249" s="96" t="s">
        <v>3633</v>
      </c>
      <c r="B249" s="81">
        <v>258.649417377183</v>
      </c>
      <c r="C249" s="141">
        <v>0.622742145066561</v>
      </c>
      <c r="E249" s="141">
        <v>65.602693931572006</v>
      </c>
      <c r="F249" s="141">
        <v>4.1862455023631604</v>
      </c>
      <c r="G249" s="145">
        <v>0.26307815162811798</v>
      </c>
      <c r="H249" s="145">
        <v>1.8858602031454501E-2</v>
      </c>
      <c r="I249" s="141">
        <v>-4.2970489739378302E-2</v>
      </c>
      <c r="J249" s="81">
        <v>446.7</v>
      </c>
      <c r="K249" s="81">
        <v>17.7</v>
      </c>
      <c r="L249" s="81">
        <v>97.52</v>
      </c>
      <c r="M249" s="81">
        <v>3.09</v>
      </c>
      <c r="N249" s="81">
        <v>3264.5</v>
      </c>
      <c r="O249" s="81">
        <v>56.4</v>
      </c>
      <c r="P249" s="36"/>
      <c r="Q249" s="81">
        <v>78.900000000000006</v>
      </c>
      <c r="R249" s="81">
        <v>2.5</v>
      </c>
      <c r="T249" s="128">
        <f t="shared" si="16"/>
        <v>-358.05988515176375</v>
      </c>
      <c r="U249" s="128">
        <f t="shared" si="17"/>
        <v>-3247.5184577522564</v>
      </c>
      <c r="W249" s="36">
        <v>407.10629253780701</v>
      </c>
      <c r="X249" s="36">
        <v>38.927235670990903</v>
      </c>
      <c r="Y249" s="36">
        <v>718.49086981460198</v>
      </c>
      <c r="Z249" s="36">
        <v>84.681066476561895</v>
      </c>
      <c r="AA249" s="36">
        <v>1500.92259415535</v>
      </c>
      <c r="AB249" s="36">
        <v>216.451135361631</v>
      </c>
      <c r="AC249" s="36">
        <v>369.85027980368602</v>
      </c>
      <c r="AD249" s="36">
        <v>57.961471635050898</v>
      </c>
      <c r="AE249" s="36">
        <v>270.82754838489899</v>
      </c>
      <c r="AF249" s="36">
        <v>46.284438492980101</v>
      </c>
      <c r="AG249" s="36">
        <v>161.05144900801901</v>
      </c>
      <c r="AH249" s="36">
        <v>23.045870461998799</v>
      </c>
      <c r="AI249" s="36">
        <v>486.83245533430897</v>
      </c>
      <c r="AJ249" s="36">
        <v>42.777624212389398</v>
      </c>
      <c r="AK249" s="36">
        <v>251.75705603063599</v>
      </c>
      <c r="AL249" s="36">
        <v>35.630102673058097</v>
      </c>
      <c r="AR249" s="128">
        <f t="shared" si="15"/>
        <v>754.12964515131489</v>
      </c>
    </row>
    <row r="250" spans="1:44">
      <c r="A250" s="96" t="s">
        <v>3645</v>
      </c>
      <c r="B250" s="81">
        <v>204.066352132508</v>
      </c>
      <c r="C250" s="141">
        <v>0.78518682870172596</v>
      </c>
      <c r="E250" s="141">
        <v>62.345318362637002</v>
      </c>
      <c r="F250" s="141">
        <v>5.6551016692727201</v>
      </c>
      <c r="G250" s="145">
        <v>0.30634647937449699</v>
      </c>
      <c r="H250" s="145">
        <v>2.7619674608862901E-2</v>
      </c>
      <c r="I250" s="141">
        <v>6.7655123255160599E-2</v>
      </c>
      <c r="J250" s="81">
        <v>525.1</v>
      </c>
      <c r="K250" s="81">
        <v>25.3</v>
      </c>
      <c r="L250" s="81">
        <v>102.58</v>
      </c>
      <c r="M250" s="81">
        <v>4.62</v>
      </c>
      <c r="N250" s="81">
        <v>3501.9</v>
      </c>
      <c r="O250" s="81">
        <v>69.7</v>
      </c>
      <c r="P250" s="36"/>
      <c r="Q250" s="81">
        <v>69.25</v>
      </c>
      <c r="R250" s="81">
        <v>3.12</v>
      </c>
      <c r="T250" s="128">
        <f t="shared" si="16"/>
        <v>-411.89315656073313</v>
      </c>
      <c r="U250" s="128">
        <f t="shared" si="17"/>
        <v>-3313.8233573796065</v>
      </c>
      <c r="W250" s="36">
        <v>404.344484975461</v>
      </c>
      <c r="X250" s="36">
        <v>33.2597586347188</v>
      </c>
      <c r="Y250" s="36">
        <v>634.23348869295103</v>
      </c>
      <c r="Z250" s="36">
        <v>38.963457921871097</v>
      </c>
      <c r="AA250" s="36">
        <v>975.98560640591097</v>
      </c>
      <c r="AB250" s="36">
        <v>69.702688673799301</v>
      </c>
      <c r="AC250" s="36">
        <v>206.713021078032</v>
      </c>
      <c r="AD250" s="36">
        <v>13.926973848737299</v>
      </c>
      <c r="AE250" s="36">
        <v>151.28362939867301</v>
      </c>
      <c r="AF250" s="36">
        <v>11.7964114722998</v>
      </c>
      <c r="AG250" s="36">
        <v>112.630438347519</v>
      </c>
      <c r="AH250" s="36">
        <v>8.5423074397908696</v>
      </c>
      <c r="AI250" s="36">
        <v>360.68327009924599</v>
      </c>
      <c r="AJ250" s="36">
        <v>26.884494630414899</v>
      </c>
      <c r="AK250" s="36">
        <v>220.175008161976</v>
      </c>
      <c r="AL250" s="36">
        <v>14.742837151101799</v>
      </c>
      <c r="AR250" s="128">
        <f t="shared" si="15"/>
        <v>753.75328945434444</v>
      </c>
    </row>
    <row r="251" spans="1:44">
      <c r="A251" s="96" t="s">
        <v>3640</v>
      </c>
      <c r="B251" s="81">
        <v>121.606016936514</v>
      </c>
      <c r="C251" s="141">
        <v>0.68489414603645304</v>
      </c>
      <c r="E251" s="141">
        <v>73.780756822380695</v>
      </c>
      <c r="F251" s="141">
        <v>3.80307921946314</v>
      </c>
      <c r="G251" s="145">
        <v>0.23705109512948899</v>
      </c>
      <c r="H251" s="145">
        <v>1.21634010694279E-2</v>
      </c>
      <c r="I251" s="141">
        <v>-0.192376005421795</v>
      </c>
      <c r="J251" s="81">
        <v>372.2</v>
      </c>
      <c r="K251" s="81">
        <v>12.4</v>
      </c>
      <c r="L251" s="81">
        <v>86.79</v>
      </c>
      <c r="M251" s="81">
        <v>2.2200000000000002</v>
      </c>
      <c r="N251" s="81">
        <v>3099.6</v>
      </c>
      <c r="O251" s="81">
        <v>40.9</v>
      </c>
      <c r="P251" s="36"/>
      <c r="Q251" s="81">
        <v>72.2</v>
      </c>
      <c r="R251" s="81">
        <v>1.85</v>
      </c>
      <c r="T251" s="128">
        <f t="shared" si="16"/>
        <v>-328.85125014402576</v>
      </c>
      <c r="U251" s="128">
        <f t="shared" si="17"/>
        <v>-3471.3791911510539</v>
      </c>
      <c r="W251" s="36">
        <v>300.54678524667099</v>
      </c>
      <c r="X251" s="36">
        <v>24.2997274782626</v>
      </c>
      <c r="Y251" s="36">
        <v>471.12673725404801</v>
      </c>
      <c r="Z251" s="36">
        <v>42.051890884024402</v>
      </c>
      <c r="AA251" s="36">
        <v>695.62921875529798</v>
      </c>
      <c r="AB251" s="36">
        <v>79.592133204864993</v>
      </c>
      <c r="AC251" s="36">
        <v>139.607415347412</v>
      </c>
      <c r="AD251" s="36">
        <v>16.131716120654499</v>
      </c>
      <c r="AE251" s="36">
        <v>103.91516585879999</v>
      </c>
      <c r="AF251" s="36">
        <v>12.910289732314601</v>
      </c>
      <c r="AG251" s="36">
        <v>79.293059420240098</v>
      </c>
      <c r="AH251" s="36">
        <v>9.1807901820204503</v>
      </c>
      <c r="AI251" s="36">
        <v>226.736174801376</v>
      </c>
      <c r="AJ251" s="36">
        <v>17.162511835005201</v>
      </c>
      <c r="AK251" s="36">
        <v>121.78389136553</v>
      </c>
      <c r="AL251" s="36">
        <v>10.314523572887399</v>
      </c>
      <c r="AR251" s="128">
        <f t="shared" si="15"/>
        <v>737.61488769977984</v>
      </c>
    </row>
    <row r="252" spans="1:44">
      <c r="A252" s="96" t="s">
        <v>1006</v>
      </c>
      <c r="B252" s="81">
        <v>87.404652165909198</v>
      </c>
      <c r="C252" s="141">
        <v>0.73231696848074801</v>
      </c>
      <c r="E252" s="141">
        <v>67.004663944194405</v>
      </c>
      <c r="F252" s="141">
        <v>3.3078646807658898</v>
      </c>
      <c r="G252" s="145">
        <v>0.26314628819511998</v>
      </c>
      <c r="H252" s="145">
        <v>1.35049664409343E-2</v>
      </c>
      <c r="I252" s="141">
        <v>4.76828697524945E-2</v>
      </c>
      <c r="J252" s="81">
        <v>439.2</v>
      </c>
      <c r="K252" s="81">
        <v>12.4</v>
      </c>
      <c r="L252" s="81">
        <v>95.5</v>
      </c>
      <c r="M252" s="81">
        <v>2.34</v>
      </c>
      <c r="N252" s="81">
        <v>3264.9</v>
      </c>
      <c r="O252" s="81">
        <v>40.4</v>
      </c>
      <c r="P252" s="36"/>
      <c r="Q252" s="81">
        <v>69.650000000000006</v>
      </c>
      <c r="R252" s="81">
        <v>1.71</v>
      </c>
      <c r="T252" s="128">
        <f t="shared" si="16"/>
        <v>-359.89528795811515</v>
      </c>
      <c r="U252" s="128">
        <f t="shared" si="17"/>
        <v>-3318.743455497382</v>
      </c>
      <c r="W252" s="36">
        <v>268.74309249396498</v>
      </c>
      <c r="X252" s="36">
        <v>11.646909282275001</v>
      </c>
      <c r="Y252" s="36">
        <v>366.45938321623299</v>
      </c>
      <c r="Z252" s="36">
        <v>25.641385480030099</v>
      </c>
      <c r="AA252" s="36">
        <v>1846.5107411137401</v>
      </c>
      <c r="AB252" s="36">
        <v>118.77911728970101</v>
      </c>
      <c r="AC252" s="36">
        <v>566.48923106109498</v>
      </c>
      <c r="AD252" s="36">
        <v>33.490286711851802</v>
      </c>
      <c r="AE252" s="36">
        <v>617.85876851435103</v>
      </c>
      <c r="AF252" s="36">
        <v>42.110625517729297</v>
      </c>
      <c r="AG252" s="36">
        <v>355.25466205889398</v>
      </c>
      <c r="AH252" s="36">
        <v>24.988203989007701</v>
      </c>
      <c r="AI252" s="36">
        <v>153.15299777849199</v>
      </c>
      <c r="AJ252" s="36">
        <v>9.8232284553056992</v>
      </c>
      <c r="AK252" s="36">
        <v>88.036689141124597</v>
      </c>
      <c r="AL252" s="36">
        <v>5.1546469069631797</v>
      </c>
      <c r="AR252" s="128">
        <f t="shared" si="15"/>
        <v>731.66133637172288</v>
      </c>
    </row>
    <row r="253" spans="1:44">
      <c r="A253" s="96" t="s">
        <v>3642</v>
      </c>
      <c r="B253" s="81">
        <v>299.35757891991602</v>
      </c>
      <c r="C253" s="141">
        <v>0.50880238177747605</v>
      </c>
      <c r="E253" s="141">
        <v>81.070662811358005</v>
      </c>
      <c r="F253" s="141">
        <v>3.9525624816443599</v>
      </c>
      <c r="G253" s="145">
        <v>0.13215728047011699</v>
      </c>
      <c r="H253" s="145">
        <v>9.9418109757124194E-3</v>
      </c>
      <c r="I253" s="141">
        <v>0.53497728530519095</v>
      </c>
      <c r="J253" s="81">
        <v>205.78</v>
      </c>
      <c r="K253" s="81">
        <v>5.97</v>
      </c>
      <c r="L253" s="81">
        <v>79.03</v>
      </c>
      <c r="M253" s="81">
        <v>1.91</v>
      </c>
      <c r="N253" s="81">
        <v>2126</v>
      </c>
      <c r="O253" s="81">
        <v>65.900000000000006</v>
      </c>
      <c r="P253" s="36"/>
      <c r="Q253" s="81">
        <v>70.63</v>
      </c>
      <c r="R253" s="81">
        <v>1.71</v>
      </c>
      <c r="T253" s="128">
        <f t="shared" si="16"/>
        <v>-160.3821333670758</v>
      </c>
      <c r="U253" s="128">
        <f t="shared" si="17"/>
        <v>-2590.1176768315827</v>
      </c>
      <c r="W253" s="36">
        <v>456.54664909087001</v>
      </c>
      <c r="X253" s="36">
        <v>46.1715609478941</v>
      </c>
      <c r="Y253" s="36">
        <v>949.013927788047</v>
      </c>
      <c r="Z253" s="36">
        <v>98.241989112013698</v>
      </c>
      <c r="AA253" s="36">
        <v>2283.8896586915898</v>
      </c>
      <c r="AB253" s="36">
        <v>232.68385611238301</v>
      </c>
      <c r="AC253" s="36">
        <v>548.96310839255398</v>
      </c>
      <c r="AD253" s="36">
        <v>54.596649879823701</v>
      </c>
      <c r="AE253" s="36">
        <v>449.13724287793298</v>
      </c>
      <c r="AF253" s="36">
        <v>53.998527628977399</v>
      </c>
      <c r="AG253" s="36">
        <v>260.45092209712698</v>
      </c>
      <c r="AH253" s="36">
        <v>28.934041179750199</v>
      </c>
      <c r="AI253" s="36">
        <v>821.39009300391501</v>
      </c>
      <c r="AJ253" s="36">
        <v>63.100453450809802</v>
      </c>
      <c r="AK253" s="36">
        <v>323.695204455919</v>
      </c>
      <c r="AL253" s="36">
        <v>24.367487946350199</v>
      </c>
      <c r="AR253" s="128">
        <f t="shared" si="15"/>
        <v>760.50832604770449</v>
      </c>
    </row>
    <row r="254" spans="1:44">
      <c r="A254" s="96" t="s">
        <v>3648</v>
      </c>
      <c r="B254" s="81">
        <v>131.00358621162701</v>
      </c>
      <c r="C254" s="141">
        <v>0.61619189822751397</v>
      </c>
      <c r="E254" s="141">
        <v>70.950213701738306</v>
      </c>
      <c r="F254" s="141">
        <v>5.3581445875994396</v>
      </c>
      <c r="G254" s="145">
        <v>0.26349168872450102</v>
      </c>
      <c r="H254" s="145">
        <v>2.0161094917177502E-2</v>
      </c>
      <c r="I254" s="141">
        <v>0.17097810822968301</v>
      </c>
      <c r="J254" s="81">
        <v>419.7</v>
      </c>
      <c r="K254" s="81">
        <v>16.8</v>
      </c>
      <c r="L254" s="81">
        <v>90.22</v>
      </c>
      <c r="M254" s="81">
        <v>3.38</v>
      </c>
      <c r="N254" s="81">
        <v>3267</v>
      </c>
      <c r="O254" s="81">
        <v>60.2</v>
      </c>
      <c r="P254" s="36"/>
      <c r="Q254" s="81">
        <v>65.739999999999995</v>
      </c>
      <c r="R254" s="81">
        <v>2.4700000000000002</v>
      </c>
      <c r="T254" s="128">
        <f t="shared" si="16"/>
        <v>-365.1961870982044</v>
      </c>
      <c r="U254" s="128">
        <f t="shared" si="17"/>
        <v>-3521.1483041454221</v>
      </c>
      <c r="W254" s="36">
        <v>311.79547854094602</v>
      </c>
      <c r="X254" s="36">
        <v>29.082084898259001</v>
      </c>
      <c r="Y254" s="36">
        <v>459.97172418205503</v>
      </c>
      <c r="Z254" s="36">
        <v>49.7513284464994</v>
      </c>
      <c r="AA254" s="36">
        <v>897.53691334747805</v>
      </c>
      <c r="AB254" s="36">
        <v>96.005763976444598</v>
      </c>
      <c r="AC254" s="36">
        <v>207.66887513799901</v>
      </c>
      <c r="AD254" s="36">
        <v>23.320605158232699</v>
      </c>
      <c r="AE254" s="36">
        <v>156.80436874372501</v>
      </c>
      <c r="AF254" s="36">
        <v>19.419171855710601</v>
      </c>
      <c r="AG254" s="36">
        <v>110.343074301898</v>
      </c>
      <c r="AH254" s="36">
        <v>13.8136392416655</v>
      </c>
      <c r="AI254" s="36">
        <v>262.79169172122198</v>
      </c>
      <c r="AJ254" s="36">
        <v>20.532650171105399</v>
      </c>
      <c r="AK254" s="36">
        <v>127.59221647444301</v>
      </c>
      <c r="AL254" s="36">
        <v>10.9240116623067</v>
      </c>
      <c r="AR254" s="128">
        <f t="shared" si="15"/>
        <v>739.58616898232356</v>
      </c>
    </row>
    <row r="255" spans="1:44">
      <c r="A255" s="96" t="s">
        <v>3644</v>
      </c>
      <c r="B255" s="81">
        <v>136.26720148273299</v>
      </c>
      <c r="C255" s="141">
        <v>0.64103659313056205</v>
      </c>
      <c r="E255" s="141">
        <v>69.873714155027798</v>
      </c>
      <c r="F255" s="141">
        <v>3.58004199895145</v>
      </c>
      <c r="G255" s="145">
        <v>0.238699584313147</v>
      </c>
      <c r="H255" s="145">
        <v>1.8966916347809198E-2</v>
      </c>
      <c r="I255" s="141">
        <v>0.13868841773230101</v>
      </c>
      <c r="J255" s="81">
        <v>391.7</v>
      </c>
      <c r="K255" s="81">
        <v>14.4</v>
      </c>
      <c r="L255" s="81">
        <v>91.6</v>
      </c>
      <c r="M255" s="81">
        <v>2.33</v>
      </c>
      <c r="N255" s="81">
        <v>3110.6</v>
      </c>
      <c r="O255" s="81">
        <v>63.3</v>
      </c>
      <c r="P255" s="36"/>
      <c r="Q255" s="81">
        <v>69.62</v>
      </c>
      <c r="R255" s="81">
        <v>1.77</v>
      </c>
      <c r="T255" s="128">
        <f t="shared" si="16"/>
        <v>-327.62008733624458</v>
      </c>
      <c r="U255" s="128">
        <f t="shared" si="17"/>
        <v>-3295.8515283842798</v>
      </c>
      <c r="W255" s="36">
        <v>298.46327643639</v>
      </c>
      <c r="X255" s="36">
        <v>20.858559950846502</v>
      </c>
      <c r="Y255" s="36">
        <v>466.51741539365798</v>
      </c>
      <c r="Z255" s="36">
        <v>40.692556035279701</v>
      </c>
      <c r="AA255" s="36">
        <v>874.84341633470797</v>
      </c>
      <c r="AB255" s="36">
        <v>52.846390981326401</v>
      </c>
      <c r="AC255" s="36">
        <v>194.18942665516599</v>
      </c>
      <c r="AD255" s="36">
        <v>12.7092470340673</v>
      </c>
      <c r="AE255" s="36">
        <v>141.64057936540999</v>
      </c>
      <c r="AF255" s="36">
        <v>9.1121243250931805</v>
      </c>
      <c r="AG255" s="36">
        <v>100.84086378890299</v>
      </c>
      <c r="AH255" s="36">
        <v>7.50483556084051</v>
      </c>
      <c r="AI255" s="36">
        <v>255.076151177344</v>
      </c>
      <c r="AJ255" s="36">
        <v>15.8358153805511</v>
      </c>
      <c r="AK255" s="36">
        <v>131.189434830762</v>
      </c>
      <c r="AL255" s="36">
        <v>10.6279710432669</v>
      </c>
      <c r="AR255" s="128">
        <f t="shared" si="15"/>
        <v>737.2425401195062</v>
      </c>
    </row>
    <row r="256" spans="1:44">
      <c r="A256" s="96" t="s">
        <v>3638</v>
      </c>
      <c r="B256" s="81">
        <v>234.34745269764099</v>
      </c>
      <c r="C256" s="141">
        <v>0.80835111399308401</v>
      </c>
      <c r="E256" s="141">
        <v>76.163932144709705</v>
      </c>
      <c r="F256" s="141">
        <v>4.8144480880468299</v>
      </c>
      <c r="G256" s="145">
        <v>0.14936644065287399</v>
      </c>
      <c r="H256" s="145">
        <v>9.1139117726418799E-3</v>
      </c>
      <c r="I256" s="141">
        <v>0.330190487402997</v>
      </c>
      <c r="J256" s="81">
        <v>242.92</v>
      </c>
      <c r="K256" s="81">
        <v>7.77</v>
      </c>
      <c r="L256" s="81">
        <v>84.09</v>
      </c>
      <c r="M256" s="81">
        <v>2.64</v>
      </c>
      <c r="N256" s="81">
        <v>2337.9</v>
      </c>
      <c r="O256" s="81">
        <v>52.2</v>
      </c>
      <c r="P256" s="36"/>
      <c r="Q256" s="81">
        <v>73.349999999999994</v>
      </c>
      <c r="R256" s="81">
        <v>2.31</v>
      </c>
      <c r="T256" s="128">
        <f t="shared" si="16"/>
        <v>-188.88096087525267</v>
      </c>
      <c r="U256" s="128">
        <f t="shared" si="17"/>
        <v>-2680.2354620049941</v>
      </c>
      <c r="W256" s="36">
        <v>426.68744439970999</v>
      </c>
      <c r="X256" s="36">
        <v>36.166970275618901</v>
      </c>
      <c r="Y256" s="36">
        <v>574.21712156423598</v>
      </c>
      <c r="Z256" s="36">
        <v>37.757904881495797</v>
      </c>
      <c r="AA256" s="36">
        <v>870.46154079444898</v>
      </c>
      <c r="AB256" s="36">
        <v>62.738439742470703</v>
      </c>
      <c r="AC256" s="36">
        <v>178.91735848401601</v>
      </c>
      <c r="AD256" s="36">
        <v>12.031161332017801</v>
      </c>
      <c r="AE256" s="36">
        <v>121.23556550815</v>
      </c>
      <c r="AF256" s="36">
        <v>9.7956335880957308</v>
      </c>
      <c r="AG256" s="36">
        <v>106.860740289376</v>
      </c>
      <c r="AH256" s="36">
        <v>8.0674036468313393</v>
      </c>
      <c r="AI256" s="36">
        <v>345.66881877917803</v>
      </c>
      <c r="AJ256" s="36">
        <v>18.867400208190801</v>
      </c>
      <c r="AK256" s="36">
        <v>223.11183109683</v>
      </c>
      <c r="AL256" s="36">
        <v>12.6530937000914</v>
      </c>
      <c r="AR256" s="128">
        <f t="shared" si="15"/>
        <v>756.73450410559008</v>
      </c>
    </row>
    <row r="257" spans="1:44">
      <c r="A257" s="96" t="s">
        <v>3639</v>
      </c>
      <c r="B257" s="81">
        <v>128.963960697408</v>
      </c>
      <c r="C257" s="141">
        <v>0.62745369688744401</v>
      </c>
      <c r="E257" s="141">
        <v>73.891026648606001</v>
      </c>
      <c r="F257" s="141">
        <v>4.4575117903613997</v>
      </c>
      <c r="G257" s="145">
        <v>0.23513281566982</v>
      </c>
      <c r="H257" s="145">
        <v>1.4979268831612699E-2</v>
      </c>
      <c r="I257" s="141">
        <v>-1.2493156444856299E-2</v>
      </c>
      <c r="J257" s="81">
        <v>369.2</v>
      </c>
      <c r="K257" s="81">
        <v>13.7</v>
      </c>
      <c r="L257" s="81">
        <v>86.66</v>
      </c>
      <c r="M257" s="81">
        <v>2.6</v>
      </c>
      <c r="N257" s="81">
        <v>3086.6</v>
      </c>
      <c r="O257" s="81">
        <v>50.8</v>
      </c>
      <c r="P257" s="36"/>
      <c r="Q257" s="81">
        <v>72.239999999999995</v>
      </c>
      <c r="R257" s="81">
        <v>2.17</v>
      </c>
      <c r="T257" s="128">
        <f t="shared" si="16"/>
        <v>-326.03277175167318</v>
      </c>
      <c r="U257" s="128">
        <f t="shared" si="17"/>
        <v>-3461.7355181167782</v>
      </c>
      <c r="W257" s="36">
        <v>361.00150358204098</v>
      </c>
      <c r="X257" s="36">
        <v>34.752382336226702</v>
      </c>
      <c r="Y257" s="36">
        <v>529.55842904180599</v>
      </c>
      <c r="Z257" s="36">
        <v>49.091519139261301</v>
      </c>
      <c r="AA257" s="36">
        <v>965.23769088566701</v>
      </c>
      <c r="AB257" s="36">
        <v>94.078911140232407</v>
      </c>
      <c r="AC257" s="36">
        <v>218.90959288133101</v>
      </c>
      <c r="AD257" s="36">
        <v>21.249083428003399</v>
      </c>
      <c r="AE257" s="36">
        <v>163.83917582352001</v>
      </c>
      <c r="AF257" s="36">
        <v>16.288419734649899</v>
      </c>
      <c r="AG257" s="36">
        <v>115.634981224329</v>
      </c>
      <c r="AH257" s="36">
        <v>11.2494171177062</v>
      </c>
      <c r="AI257" s="36">
        <v>276.51872132019298</v>
      </c>
      <c r="AJ257" s="36">
        <v>25.685078046936301</v>
      </c>
      <c r="AK257" s="36">
        <v>138.01548420074701</v>
      </c>
      <c r="AL257" s="36">
        <v>11.2012573382681</v>
      </c>
      <c r="AR257" s="128">
        <f t="shared" si="15"/>
        <v>747.52469947127986</v>
      </c>
    </row>
    <row r="258" spans="1:44">
      <c r="A258" s="96" t="s">
        <v>3646</v>
      </c>
      <c r="B258" s="81">
        <v>108.690115454701</v>
      </c>
      <c r="C258" s="141">
        <v>0.57907792349586595</v>
      </c>
      <c r="E258" s="141">
        <v>70.218753620704007</v>
      </c>
      <c r="F258" s="141">
        <v>3.71090582845334</v>
      </c>
      <c r="G258" s="145">
        <v>0.24520920990953801</v>
      </c>
      <c r="H258" s="145">
        <v>1.6087628485896E-2</v>
      </c>
      <c r="I258" s="141">
        <v>0.15481604549106201</v>
      </c>
      <c r="J258" s="81">
        <v>398.9</v>
      </c>
      <c r="K258" s="81">
        <v>12.8</v>
      </c>
      <c r="L258" s="81">
        <v>91.16</v>
      </c>
      <c r="M258" s="81">
        <v>2.39</v>
      </c>
      <c r="N258" s="81">
        <v>3153.4</v>
      </c>
      <c r="O258" s="81">
        <v>52.1</v>
      </c>
      <c r="P258" s="36"/>
      <c r="Q258" s="81">
        <v>68.53</v>
      </c>
      <c r="R258" s="81">
        <v>1.8</v>
      </c>
      <c r="T258" s="128">
        <f t="shared" si="16"/>
        <v>-337.58227292672223</v>
      </c>
      <c r="U258" s="128">
        <f t="shared" si="17"/>
        <v>-3359.192628345766</v>
      </c>
      <c r="W258" s="36">
        <v>250.30905908483899</v>
      </c>
      <c r="X258" s="36">
        <v>22.589335661385999</v>
      </c>
      <c r="Y258" s="36">
        <v>357.36993944463399</v>
      </c>
      <c r="Z258" s="36">
        <v>28.085905210845802</v>
      </c>
      <c r="AA258" s="36">
        <v>848.59555417661704</v>
      </c>
      <c r="AB258" s="36">
        <v>43.807070687677097</v>
      </c>
      <c r="AC258" s="36">
        <v>177.08781317028701</v>
      </c>
      <c r="AD258" s="36">
        <v>9.9822468480810809</v>
      </c>
      <c r="AE258" s="36">
        <v>134.16756754484501</v>
      </c>
      <c r="AF258" s="36">
        <v>9.1063199861968904</v>
      </c>
      <c r="AG258" s="36">
        <v>96.177380196355998</v>
      </c>
      <c r="AH258" s="36">
        <v>6.9761651465995298</v>
      </c>
      <c r="AI258" s="36">
        <v>239.948083802463</v>
      </c>
      <c r="AJ258" s="36">
        <v>23.059243295736</v>
      </c>
      <c r="AK258" s="36">
        <v>109.17296211043301</v>
      </c>
      <c r="AL258" s="36">
        <v>6.7803265954129497</v>
      </c>
      <c r="AR258" s="128">
        <f t="shared" si="15"/>
        <v>727.91520280304519</v>
      </c>
    </row>
    <row r="259" spans="1:44">
      <c r="A259" s="96" t="s">
        <v>3641</v>
      </c>
      <c r="B259" s="81">
        <v>127.99076379973999</v>
      </c>
      <c r="C259" s="141">
        <v>0.55466640328916705</v>
      </c>
      <c r="E259" s="141">
        <v>70.171292168729295</v>
      </c>
      <c r="F259" s="141">
        <v>2.9385274213796402</v>
      </c>
      <c r="G259" s="145">
        <v>0.21803225753662001</v>
      </c>
      <c r="H259" s="145">
        <v>1.1832557191759401E-2</v>
      </c>
      <c r="I259" s="141">
        <v>0.29214617094776202</v>
      </c>
      <c r="J259" s="81">
        <v>361.91</v>
      </c>
      <c r="K259" s="81">
        <v>8.84</v>
      </c>
      <c r="L259" s="81">
        <v>91.22</v>
      </c>
      <c r="M259" s="81">
        <v>1.9</v>
      </c>
      <c r="N259" s="81">
        <v>2965.5</v>
      </c>
      <c r="O259" s="81">
        <v>43.7</v>
      </c>
      <c r="P259" s="36"/>
      <c r="Q259" s="81">
        <v>71.7</v>
      </c>
      <c r="R259" s="81">
        <v>1.49</v>
      </c>
      <c r="T259" s="128">
        <f t="shared" si="16"/>
        <v>-296.74413505810134</v>
      </c>
      <c r="U259" s="128">
        <f t="shared" si="17"/>
        <v>-3150.9318131988598</v>
      </c>
      <c r="W259" s="36">
        <v>271.04906800014402</v>
      </c>
      <c r="X259" s="36">
        <v>15.904451377519401</v>
      </c>
      <c r="Y259" s="36">
        <v>457.62957991112501</v>
      </c>
      <c r="Z259" s="36">
        <v>28.468420000744899</v>
      </c>
      <c r="AA259" s="36">
        <v>898.59798895078995</v>
      </c>
      <c r="AB259" s="36">
        <v>48.414161596406601</v>
      </c>
      <c r="AC259" s="36">
        <v>209.26645621212299</v>
      </c>
      <c r="AD259" s="36">
        <v>12.890160485706801</v>
      </c>
      <c r="AE259" s="36">
        <v>157.237153047281</v>
      </c>
      <c r="AF259" s="36">
        <v>10.476255737746399</v>
      </c>
      <c r="AG259" s="36">
        <v>108.568150171718</v>
      </c>
      <c r="AH259" s="36">
        <v>8.37950010189331</v>
      </c>
      <c r="AI259" s="36">
        <v>254.63595378436099</v>
      </c>
      <c r="AJ259" s="36">
        <v>15.2391912495218</v>
      </c>
      <c r="AK259" s="36">
        <v>115.355853487007</v>
      </c>
      <c r="AL259" s="36">
        <v>6.3343319315377604</v>
      </c>
      <c r="AR259" s="128">
        <f t="shared" si="15"/>
        <v>732.1136501693054</v>
      </c>
    </row>
    <row r="260" spans="1:44">
      <c r="A260" s="96" t="s">
        <v>3634</v>
      </c>
      <c r="B260" s="81">
        <v>356.29947350082699</v>
      </c>
      <c r="C260" s="141">
        <v>0.90312955592385602</v>
      </c>
      <c r="E260" s="141">
        <v>73.207720942095193</v>
      </c>
      <c r="F260" s="141">
        <v>3.97929154616314</v>
      </c>
      <c r="G260" s="145">
        <v>0.186481560298949</v>
      </c>
      <c r="H260" s="145">
        <v>7.4396623148197802E-3</v>
      </c>
      <c r="I260" s="141">
        <v>-0.155393846479944</v>
      </c>
      <c r="J260" s="81">
        <v>305.52</v>
      </c>
      <c r="K260" s="81">
        <v>9.5299999999999994</v>
      </c>
      <c r="L260" s="81">
        <v>87.46</v>
      </c>
      <c r="M260" s="81">
        <v>2.36</v>
      </c>
      <c r="N260" s="81">
        <v>2710.6</v>
      </c>
      <c r="O260" s="81">
        <v>32.9</v>
      </c>
      <c r="P260" s="36"/>
      <c r="Q260" s="81">
        <v>76.69</v>
      </c>
      <c r="R260" s="81">
        <v>2.0699999999999998</v>
      </c>
      <c r="T260" s="128">
        <f t="shared" si="16"/>
        <v>-249.32540589983995</v>
      </c>
      <c r="U260" s="128">
        <f t="shared" si="17"/>
        <v>-2999.2453693116854</v>
      </c>
      <c r="W260" s="36">
        <v>484.22995527873798</v>
      </c>
      <c r="X260" s="36">
        <v>33.692699676650101</v>
      </c>
      <c r="Y260" s="36">
        <v>786.23387375627203</v>
      </c>
      <c r="Z260" s="36">
        <v>50.180941795766302</v>
      </c>
      <c r="AA260" s="36">
        <v>1092.9834982944701</v>
      </c>
      <c r="AB260" s="36">
        <v>59.499651424954799</v>
      </c>
      <c r="AC260" s="36">
        <v>226.928217132508</v>
      </c>
      <c r="AD260" s="36">
        <v>15.791492187706201</v>
      </c>
      <c r="AE260" s="36">
        <v>157.04732521390099</v>
      </c>
      <c r="AF260" s="36">
        <v>11.0491941275915</v>
      </c>
      <c r="AG260" s="36">
        <v>139.37974269998401</v>
      </c>
      <c r="AH260" s="36">
        <v>9.4532171898742305</v>
      </c>
      <c r="AI260" s="36">
        <v>458.32458681811198</v>
      </c>
      <c r="AJ260" s="36">
        <v>24.570707177991899</v>
      </c>
      <c r="AK260" s="36">
        <v>342.02217784283101</v>
      </c>
      <c r="AL260" s="36">
        <v>22.642537684294702</v>
      </c>
      <c r="AR260" s="128">
        <f t="shared" si="15"/>
        <v>763.81541966411805</v>
      </c>
    </row>
    <row r="261" spans="1:44">
      <c r="A261" s="96" t="s">
        <v>3637</v>
      </c>
      <c r="B261" s="81">
        <v>276.11179911276599</v>
      </c>
      <c r="C261" s="141">
        <v>0.69280523933461502</v>
      </c>
      <c r="E261" s="141">
        <v>75.762415323056103</v>
      </c>
      <c r="F261" s="141">
        <v>2.9224048352165499</v>
      </c>
      <c r="G261" s="145">
        <v>0.150790730881464</v>
      </c>
      <c r="H261" s="145">
        <v>5.6785231592397303E-3</v>
      </c>
      <c r="I261" s="141">
        <v>0.309603098323396</v>
      </c>
      <c r="J261" s="81">
        <v>246.13</v>
      </c>
      <c r="K261" s="81">
        <v>4.9000000000000004</v>
      </c>
      <c r="L261" s="81">
        <v>84.53</v>
      </c>
      <c r="M261" s="81">
        <v>1.62</v>
      </c>
      <c r="N261" s="81">
        <v>2354.1</v>
      </c>
      <c r="O261" s="81">
        <v>32.200000000000003</v>
      </c>
      <c r="P261" s="36"/>
      <c r="Q261" s="81">
        <v>73.58</v>
      </c>
      <c r="R261" s="81">
        <v>1.41</v>
      </c>
      <c r="T261" s="128">
        <f t="shared" si="16"/>
        <v>-191.17473086478171</v>
      </c>
      <c r="U261" s="128">
        <f t="shared" si="17"/>
        <v>-2684.9284277771199</v>
      </c>
      <c r="W261" s="36">
        <v>435.31008746408401</v>
      </c>
      <c r="X261" s="36">
        <v>22.916323581855899</v>
      </c>
      <c r="Y261" s="36">
        <v>704.81666107699698</v>
      </c>
      <c r="Z261" s="36">
        <v>35.460104519335097</v>
      </c>
      <c r="AA261" s="36">
        <v>1246.11566797309</v>
      </c>
      <c r="AB261" s="36">
        <v>73.939378928236394</v>
      </c>
      <c r="AC261" s="36">
        <v>290.87124865817799</v>
      </c>
      <c r="AD261" s="36">
        <v>17.175744961906801</v>
      </c>
      <c r="AE261" s="36">
        <v>206.01504585325199</v>
      </c>
      <c r="AF261" s="36">
        <v>11.552394040766</v>
      </c>
      <c r="AG261" s="36">
        <v>147.41622853277099</v>
      </c>
      <c r="AH261" s="36">
        <v>9.7902436819329992</v>
      </c>
      <c r="AI261" s="36">
        <v>452.92130706546101</v>
      </c>
      <c r="AJ261" s="36">
        <v>24.3155632365619</v>
      </c>
      <c r="AK261" s="36">
        <v>260.83998513734599</v>
      </c>
      <c r="AL261" s="36">
        <v>14.631505542055899</v>
      </c>
      <c r="AR261" s="128">
        <f t="shared" si="15"/>
        <v>757.84788288057234</v>
      </c>
    </row>
    <row r="262" spans="1:44">
      <c r="A262" s="96" t="s">
        <v>3629</v>
      </c>
      <c r="B262" s="81">
        <v>204.06169922989901</v>
      </c>
      <c r="C262" s="141">
        <v>0.67846093625864201</v>
      </c>
      <c r="E262" s="141">
        <v>54.539593448292102</v>
      </c>
      <c r="F262" s="141">
        <v>2.7620038336014798</v>
      </c>
      <c r="G262" s="145">
        <v>0.30333041594098098</v>
      </c>
      <c r="H262" s="145">
        <v>1.48371439710724E-2</v>
      </c>
      <c r="I262" s="141">
        <v>-0.38308921073584801</v>
      </c>
      <c r="J262" s="81">
        <v>577.79999999999995</v>
      </c>
      <c r="K262" s="81">
        <v>18.2</v>
      </c>
      <c r="L262" s="81">
        <v>117.13</v>
      </c>
      <c r="M262" s="81">
        <v>2.94</v>
      </c>
      <c r="N262" s="81">
        <v>3486.6</v>
      </c>
      <c r="O262" s="81">
        <v>37.799999999999997</v>
      </c>
      <c r="P262" s="36"/>
      <c r="Q262" s="81">
        <v>90.62</v>
      </c>
      <c r="R262" s="81">
        <v>2.2799999999999998</v>
      </c>
      <c r="T262" s="128">
        <f t="shared" si="16"/>
        <v>-393.29804490736791</v>
      </c>
      <c r="U262" s="128">
        <f t="shared" si="17"/>
        <v>-2876.69256381798</v>
      </c>
      <c r="W262" s="36">
        <v>295.194955496121</v>
      </c>
      <c r="X262" s="36">
        <v>22.2481640157466</v>
      </c>
      <c r="Y262" s="36">
        <v>440.79215793431598</v>
      </c>
      <c r="Z262" s="36">
        <v>28.344456271599299</v>
      </c>
      <c r="AA262" s="36">
        <v>840.05585530537701</v>
      </c>
      <c r="AB262" s="36">
        <v>42.324575107715297</v>
      </c>
      <c r="AC262" s="36">
        <v>182.45222845282399</v>
      </c>
      <c r="AD262" s="36">
        <v>9.5878229857555599</v>
      </c>
      <c r="AE262" s="36">
        <v>149.20025187292799</v>
      </c>
      <c r="AF262" s="36">
        <v>8.3977412196966004</v>
      </c>
      <c r="AG262" s="36">
        <v>154.564422122276</v>
      </c>
      <c r="AH262" s="36">
        <v>11.5046024657273</v>
      </c>
      <c r="AI262" s="36">
        <v>312.50419172813997</v>
      </c>
      <c r="AJ262" s="36">
        <v>17.0151552394071</v>
      </c>
      <c r="AK262" s="36">
        <v>178.38552466363001</v>
      </c>
      <c r="AL262" s="36">
        <v>13.7528089580412</v>
      </c>
      <c r="AR262" s="128">
        <f t="shared" si="15"/>
        <v>736.65374402726377</v>
      </c>
    </row>
    <row r="263" spans="1:44">
      <c r="A263" s="96" t="s">
        <v>1013</v>
      </c>
      <c r="B263" s="81">
        <v>80.539464902619798</v>
      </c>
      <c r="C263" s="141">
        <v>0.80949686481118599</v>
      </c>
      <c r="E263" s="141">
        <v>66.328957171982495</v>
      </c>
      <c r="F263" s="141">
        <v>2.4500072443947301</v>
      </c>
      <c r="G263" s="145">
        <v>0.28190294761137902</v>
      </c>
      <c r="H263" s="145">
        <v>1.5253836463654301E-2</v>
      </c>
      <c r="I263" s="141">
        <v>1.25116303824724E-2</v>
      </c>
      <c r="J263" s="81">
        <v>468.1</v>
      </c>
      <c r="K263" s="81">
        <v>12.2</v>
      </c>
      <c r="L263" s="81">
        <v>96.46</v>
      </c>
      <c r="M263" s="81">
        <v>1.77</v>
      </c>
      <c r="N263" s="81">
        <v>3372.8</v>
      </c>
      <c r="O263" s="81">
        <v>42.2</v>
      </c>
      <c r="P263" s="36"/>
      <c r="Q263" s="81">
        <v>68.069999999999993</v>
      </c>
      <c r="R263" s="81">
        <v>1.25</v>
      </c>
      <c r="T263" s="128">
        <f t="shared" si="16"/>
        <v>-385.278872071325</v>
      </c>
      <c r="U263" s="128">
        <f t="shared" si="17"/>
        <v>-3396.578892805308</v>
      </c>
      <c r="W263" s="36">
        <v>313.738940765091</v>
      </c>
      <c r="X263" s="36">
        <v>18.258813842746001</v>
      </c>
      <c r="Y263" s="36">
        <v>389.863049054079</v>
      </c>
      <c r="Z263" s="36">
        <v>22.005649851135999</v>
      </c>
      <c r="AA263" s="36">
        <v>1981.7114348759501</v>
      </c>
      <c r="AB263" s="36">
        <v>91.016218075094997</v>
      </c>
      <c r="AC263" s="36">
        <v>655.13214563444399</v>
      </c>
      <c r="AD263" s="36">
        <v>31.7977497151835</v>
      </c>
      <c r="AE263" s="36">
        <v>748.08267912770702</v>
      </c>
      <c r="AF263" s="36">
        <v>40.5218066776727</v>
      </c>
      <c r="AG263" s="36">
        <v>414.51698144790601</v>
      </c>
      <c r="AH263" s="36">
        <v>24.124150064714101</v>
      </c>
      <c r="AI263" s="36">
        <v>136.02001802289701</v>
      </c>
      <c r="AJ263" s="36">
        <v>7.2117723558275699</v>
      </c>
      <c r="AK263" s="36">
        <v>85.938719155954999</v>
      </c>
      <c r="AL263" s="36">
        <v>3.84545743301469</v>
      </c>
      <c r="AR263" s="128">
        <f t="shared" si="15"/>
        <v>739.92029305725737</v>
      </c>
    </row>
    <row r="264" spans="1:44">
      <c r="A264" s="96" t="s">
        <v>3636</v>
      </c>
      <c r="B264" s="81">
        <v>264.26568307291501</v>
      </c>
      <c r="C264" s="141">
        <v>0.70098637073394698</v>
      </c>
      <c r="E264" s="141">
        <v>77.028018016696606</v>
      </c>
      <c r="F264" s="141">
        <v>3.5741483666295801</v>
      </c>
      <c r="G264" s="145">
        <v>0.163077870450028</v>
      </c>
      <c r="H264" s="145">
        <v>8.37818962733234E-3</v>
      </c>
      <c r="I264" s="141">
        <v>-0.17787513667257501</v>
      </c>
      <c r="J264" s="81">
        <v>259.95999999999998</v>
      </c>
      <c r="K264" s="81">
        <v>8.61</v>
      </c>
      <c r="L264" s="81">
        <v>83.15</v>
      </c>
      <c r="M264" s="81">
        <v>1.92</v>
      </c>
      <c r="N264" s="81">
        <v>2487.1</v>
      </c>
      <c r="O264" s="81">
        <v>43.3</v>
      </c>
      <c r="P264" s="36"/>
      <c r="Q264" s="81">
        <v>74.63</v>
      </c>
      <c r="R264" s="81">
        <v>1.72</v>
      </c>
      <c r="T264" s="128">
        <f t="shared" si="16"/>
        <v>-212.63980757666863</v>
      </c>
      <c r="U264" s="128">
        <f t="shared" si="17"/>
        <v>-2891.1004209260368</v>
      </c>
      <c r="W264" s="36">
        <v>409.68654618361302</v>
      </c>
      <c r="X264" s="36">
        <v>22.229152639852899</v>
      </c>
      <c r="Y264" s="36">
        <v>659.20577993432596</v>
      </c>
      <c r="Z264" s="36">
        <v>47.159062712019598</v>
      </c>
      <c r="AA264" s="36">
        <v>925.87096716631402</v>
      </c>
      <c r="AB264" s="36">
        <v>60.753214035257599</v>
      </c>
      <c r="AC264" s="36">
        <v>196.03330423653901</v>
      </c>
      <c r="AD264" s="36">
        <v>19.977437451641499</v>
      </c>
      <c r="AE264" s="36">
        <v>166.555737677265</v>
      </c>
      <c r="AF264" s="36">
        <v>19.048933215623698</v>
      </c>
      <c r="AG264" s="36">
        <v>163.38499165325999</v>
      </c>
      <c r="AH264" s="36">
        <v>14.042826907348401</v>
      </c>
      <c r="AI264" s="36">
        <v>425.56941289631698</v>
      </c>
      <c r="AJ264" s="36">
        <v>32.625204740201902</v>
      </c>
      <c r="AK264" s="36">
        <v>246.46303433413399</v>
      </c>
      <c r="AL264" s="36">
        <v>12.723179180977001</v>
      </c>
      <c r="AR264" s="128">
        <f t="shared" si="15"/>
        <v>754.47920733722162</v>
      </c>
    </row>
    <row r="265" spans="1:44">
      <c r="A265" s="96" t="s">
        <v>3631</v>
      </c>
      <c r="B265" s="81">
        <v>271.937327892979</v>
      </c>
      <c r="C265" s="141">
        <v>0.71548516087888703</v>
      </c>
      <c r="E265" s="141">
        <v>58.555756102846402</v>
      </c>
      <c r="F265" s="141">
        <v>4.66012204610184</v>
      </c>
      <c r="G265" s="145">
        <v>0.30247970186824502</v>
      </c>
      <c r="H265" s="145">
        <v>3.3684359321608799E-2</v>
      </c>
      <c r="I265" s="141">
        <v>-0.42510700103305699</v>
      </c>
      <c r="J265" s="81">
        <v>545.9</v>
      </c>
      <c r="K265" s="81">
        <v>34.200000000000003</v>
      </c>
      <c r="L265" s="81">
        <v>109.16</v>
      </c>
      <c r="M265" s="81">
        <v>4.3099999999999996</v>
      </c>
      <c r="N265" s="81">
        <v>3482.3</v>
      </c>
      <c r="O265" s="81">
        <v>86.2</v>
      </c>
      <c r="P265" s="36"/>
      <c r="Q265" s="81">
        <v>84.52</v>
      </c>
      <c r="R265" s="81">
        <v>3.34</v>
      </c>
      <c r="T265" s="128">
        <f t="shared" si="16"/>
        <v>-400.09160864785639</v>
      </c>
      <c r="U265" s="128">
        <f t="shared" si="17"/>
        <v>-3090.0879443019426</v>
      </c>
      <c r="W265" s="36">
        <v>403.04812032685902</v>
      </c>
      <c r="X265" s="36">
        <v>28.224021022056299</v>
      </c>
      <c r="Y265" s="36">
        <v>633.08130503818802</v>
      </c>
      <c r="Z265" s="36">
        <v>38.549980032727902</v>
      </c>
      <c r="AA265" s="36">
        <v>1002.53157044559</v>
      </c>
      <c r="AB265" s="36">
        <v>66.477366177809003</v>
      </c>
      <c r="AC265" s="36">
        <v>228.347391367169</v>
      </c>
      <c r="AD265" s="36">
        <v>20.012726534094199</v>
      </c>
      <c r="AE265" s="36">
        <v>173.109518954084</v>
      </c>
      <c r="AF265" s="36">
        <v>11.1910347180202</v>
      </c>
      <c r="AG265" s="36">
        <v>139.085600398162</v>
      </c>
      <c r="AH265" s="36">
        <v>8.7716367028095394</v>
      </c>
      <c r="AI265" s="36">
        <v>372.63220895606298</v>
      </c>
      <c r="AJ265" s="36">
        <v>24.5384978069116</v>
      </c>
      <c r="AK265" s="36">
        <v>233.81143418495799</v>
      </c>
      <c r="AL265" s="36">
        <v>16.051712960643702</v>
      </c>
      <c r="AR265" s="128">
        <f t="shared" si="15"/>
        <v>753.57584021418984</v>
      </c>
    </row>
    <row r="266" spans="1:44">
      <c r="A266" s="96" t="s">
        <v>3630</v>
      </c>
      <c r="B266" s="81">
        <v>331.45004696821798</v>
      </c>
      <c r="C266" s="141">
        <v>0.59466305739769498</v>
      </c>
      <c r="E266" s="141">
        <v>51.3391526366797</v>
      </c>
      <c r="F266" s="141">
        <v>5.1474444100550096</v>
      </c>
      <c r="G266" s="145">
        <v>0.36441213034101</v>
      </c>
      <c r="H266" s="145">
        <v>3.1149239198227398E-2</v>
      </c>
      <c r="I266" s="141">
        <v>-0.41055668420451602</v>
      </c>
      <c r="J266" s="81">
        <v>692.7</v>
      </c>
      <c r="K266" s="81">
        <v>39.200000000000003</v>
      </c>
      <c r="L266" s="81">
        <v>124.36</v>
      </c>
      <c r="M266" s="81">
        <v>6.17</v>
      </c>
      <c r="N266" s="81">
        <v>3767.7</v>
      </c>
      <c r="O266" s="81">
        <v>64.8</v>
      </c>
      <c r="P266" s="36"/>
      <c r="Q266" s="81">
        <v>89.48</v>
      </c>
      <c r="R266" s="81">
        <v>4.45</v>
      </c>
      <c r="T266" s="128">
        <f t="shared" si="16"/>
        <v>-457.0119009327758</v>
      </c>
      <c r="U266" s="128">
        <f t="shared" si="17"/>
        <v>-2929.6719202315858</v>
      </c>
      <c r="W266" s="36">
        <v>450.96906110653498</v>
      </c>
      <c r="X266" s="36">
        <v>49.7691920622499</v>
      </c>
      <c r="Y266" s="36">
        <v>764.62906533559203</v>
      </c>
      <c r="Z266" s="36">
        <v>85.612206133719198</v>
      </c>
      <c r="AA266" s="36">
        <v>1459.1386495813799</v>
      </c>
      <c r="AB266" s="36">
        <v>152.760994353857</v>
      </c>
      <c r="AC266" s="36">
        <v>366.761587173907</v>
      </c>
      <c r="AD266" s="36">
        <v>41.967507562021403</v>
      </c>
      <c r="AE266" s="36">
        <v>268.9281053707</v>
      </c>
      <c r="AF266" s="36">
        <v>34.457053310331503</v>
      </c>
      <c r="AG266" s="36">
        <v>168.850324555876</v>
      </c>
      <c r="AH266" s="36">
        <v>21.1445017301501</v>
      </c>
      <c r="AI266" s="36">
        <v>523.38257006316303</v>
      </c>
      <c r="AJ266" s="36">
        <v>52.143156789133101</v>
      </c>
      <c r="AK266" s="36">
        <v>270.73620012788001</v>
      </c>
      <c r="AL266" s="36">
        <v>28.142620627833001</v>
      </c>
      <c r="AR266" s="128">
        <f t="shared" si="15"/>
        <v>759.82044907590671</v>
      </c>
    </row>
    <row r="267" spans="1:44">
      <c r="A267" s="96" t="s">
        <v>3632</v>
      </c>
      <c r="B267" s="81">
        <v>515.63513269530097</v>
      </c>
      <c r="C267" s="141">
        <v>0.503664007133511</v>
      </c>
      <c r="E267" s="141">
        <v>63.651716580781802</v>
      </c>
      <c r="F267" s="141">
        <v>6.0409471174699796</v>
      </c>
      <c r="G267" s="145">
        <v>0.23915858132434201</v>
      </c>
      <c r="H267" s="145">
        <v>2.3749776407438802E-2</v>
      </c>
      <c r="I267" s="141">
        <v>-0.26152295244017898</v>
      </c>
      <c r="J267" s="81">
        <v>423.7</v>
      </c>
      <c r="K267" s="81">
        <v>26.7</v>
      </c>
      <c r="L267" s="81">
        <v>100.49</v>
      </c>
      <c r="M267" s="81">
        <v>4.7300000000000004</v>
      </c>
      <c r="N267" s="81">
        <v>3113.7</v>
      </c>
      <c r="O267" s="81">
        <v>79.099999999999994</v>
      </c>
      <c r="P267" s="36"/>
      <c r="Q267" s="81">
        <v>83.44</v>
      </c>
      <c r="R267" s="81">
        <v>3.93</v>
      </c>
      <c r="T267" s="128">
        <f t="shared" si="16"/>
        <v>-321.63399343218231</v>
      </c>
      <c r="U267" s="128">
        <f t="shared" si="17"/>
        <v>-2998.5172653995423</v>
      </c>
      <c r="W267" s="36">
        <v>544.229229309434</v>
      </c>
      <c r="X267" s="36">
        <v>69.014876450700598</v>
      </c>
      <c r="Y267" s="36">
        <v>1149.36682635784</v>
      </c>
      <c r="Z267" s="36">
        <v>160.76849265964901</v>
      </c>
      <c r="AA267" s="36">
        <v>2582.9812119446901</v>
      </c>
      <c r="AB267" s="36">
        <v>333.87654021511997</v>
      </c>
      <c r="AC267" s="36">
        <v>594.04301470930295</v>
      </c>
      <c r="AD267" s="36">
        <v>74.115229916571707</v>
      </c>
      <c r="AE267" s="36">
        <v>453.35450917628799</v>
      </c>
      <c r="AF267" s="36">
        <v>68.534326388994003</v>
      </c>
      <c r="AG267" s="36">
        <v>257.308284158672</v>
      </c>
      <c r="AH267" s="36">
        <v>37.984066677294003</v>
      </c>
      <c r="AI267" s="36">
        <v>1014.36627984771</v>
      </c>
      <c r="AJ267" s="36">
        <v>121.331274460084</v>
      </c>
      <c r="AK267" s="36">
        <v>443.19230676325202</v>
      </c>
      <c r="AL267" s="36">
        <v>52.272408698572598</v>
      </c>
      <c r="AR267" s="128">
        <f t="shared" si="15"/>
        <v>770.4405700931502</v>
      </c>
    </row>
    <row r="268" spans="1:44">
      <c r="A268" s="96" t="s">
        <v>3647</v>
      </c>
      <c r="B268" s="81">
        <v>528.938924911649</v>
      </c>
      <c r="C268" s="141">
        <v>0.47089816694472297</v>
      </c>
      <c r="E268" s="141">
        <v>85.844880169731596</v>
      </c>
      <c r="F268" s="141">
        <v>6.7521675629697997</v>
      </c>
      <c r="G268" s="145">
        <v>0.12255608261161</v>
      </c>
      <c r="H268" s="145">
        <v>6.4053995514972897E-3</v>
      </c>
      <c r="I268" s="141">
        <v>0.51298050598435696</v>
      </c>
      <c r="J268" s="81">
        <v>182.38</v>
      </c>
      <c r="K268" s="81">
        <v>5.72</v>
      </c>
      <c r="L268" s="81">
        <v>74.66</v>
      </c>
      <c r="M268" s="81">
        <v>2.92</v>
      </c>
      <c r="N268" s="81">
        <v>1993</v>
      </c>
      <c r="O268" s="81">
        <v>46.5</v>
      </c>
      <c r="P268" s="36"/>
      <c r="Q268" s="81">
        <v>67.62</v>
      </c>
      <c r="R268" s="81">
        <v>2.65</v>
      </c>
      <c r="T268" s="128">
        <f t="shared" si="16"/>
        <v>-144.28073935172782</v>
      </c>
      <c r="U268" s="128">
        <f t="shared" si="17"/>
        <v>-2569.4347709616932</v>
      </c>
      <c r="W268" s="36">
        <v>522.33786380790298</v>
      </c>
      <c r="X268" s="36">
        <v>53.292974018345703</v>
      </c>
      <c r="Y268" s="36">
        <v>1078.12941178451</v>
      </c>
      <c r="Z268" s="36">
        <v>87.159914118363503</v>
      </c>
      <c r="AA268" s="36">
        <v>2963.6226085788999</v>
      </c>
      <c r="AB268" s="36">
        <v>296.65744015930102</v>
      </c>
      <c r="AC268" s="36">
        <v>714.51193394019401</v>
      </c>
      <c r="AD268" s="36">
        <v>65.7656019579304</v>
      </c>
      <c r="AE268" s="36">
        <v>593.88116372184402</v>
      </c>
      <c r="AF268" s="36">
        <v>56.644711914158798</v>
      </c>
      <c r="AG268" s="36">
        <v>357.61925356133003</v>
      </c>
      <c r="AH268" s="36">
        <v>39.193826686877998</v>
      </c>
      <c r="AI268" s="36">
        <v>1039.4999767900799</v>
      </c>
      <c r="AJ268" s="36">
        <v>93.668475087479294</v>
      </c>
      <c r="AK268" s="36">
        <v>428.54712852594201</v>
      </c>
      <c r="AL268" s="36">
        <v>38.629902660310201</v>
      </c>
      <c r="AR268" s="128">
        <f t="shared" si="15"/>
        <v>768.1023734044611</v>
      </c>
    </row>
    <row r="269" spans="1:44">
      <c r="A269" s="96" t="s">
        <v>3628</v>
      </c>
      <c r="B269" s="81">
        <v>190.47560760715399</v>
      </c>
      <c r="C269" s="141">
        <v>0.57338700739593995</v>
      </c>
      <c r="E269" s="141">
        <v>49.039982753338897</v>
      </c>
      <c r="F269" s="141">
        <v>3.62482807470515</v>
      </c>
      <c r="G269" s="145">
        <v>0.388477200937897</v>
      </c>
      <c r="H269" s="145">
        <v>2.3631808507565102E-2</v>
      </c>
      <c r="I269" s="141">
        <v>-0.10956809256436401</v>
      </c>
      <c r="J269" s="81">
        <v>749.4</v>
      </c>
      <c r="K269" s="81">
        <v>26.7</v>
      </c>
      <c r="L269" s="81">
        <v>130.13</v>
      </c>
      <c r="M269" s="81">
        <v>4.76</v>
      </c>
      <c r="N269" s="81">
        <v>3864.4</v>
      </c>
      <c r="O269" s="81">
        <v>45.9</v>
      </c>
      <c r="P269" s="36"/>
      <c r="Q269" s="81">
        <v>90.87</v>
      </c>
      <c r="R269" s="81">
        <v>3.33</v>
      </c>
      <c r="T269" s="128">
        <f t="shared" si="16"/>
        <v>-475.88565280872973</v>
      </c>
      <c r="U269" s="128">
        <f t="shared" si="17"/>
        <v>-2869.6457388765084</v>
      </c>
      <c r="W269" s="36">
        <v>344.81299838788601</v>
      </c>
      <c r="X269" s="36">
        <v>27.741440893130601</v>
      </c>
      <c r="Y269" s="36">
        <v>510.82948869089199</v>
      </c>
      <c r="Z269" s="36">
        <v>41.032198870804898</v>
      </c>
      <c r="AA269" s="36">
        <v>727.08333012307605</v>
      </c>
      <c r="AB269" s="36">
        <v>57.852306830622602</v>
      </c>
      <c r="AC269" s="36">
        <v>151.88447520550099</v>
      </c>
      <c r="AD269" s="36">
        <v>13.139926889463</v>
      </c>
      <c r="AE269" s="36">
        <v>119.096827131951</v>
      </c>
      <c r="AF269" s="36">
        <v>11.226224410187401</v>
      </c>
      <c r="AG269" s="36">
        <v>96.282835623633304</v>
      </c>
      <c r="AH269" s="36">
        <v>9.0389738517116403</v>
      </c>
      <c r="AI269" s="36">
        <v>298.25167179321397</v>
      </c>
      <c r="AJ269" s="36">
        <v>18.887716250740699</v>
      </c>
      <c r="AK269" s="36">
        <v>154.89052397760301</v>
      </c>
      <c r="AL269" s="36">
        <v>11.8050390852987</v>
      </c>
      <c r="AR269" s="128">
        <f t="shared" si="15"/>
        <v>745.02579954155317</v>
      </c>
    </row>
    <row r="270" spans="1:44">
      <c r="A270" s="96" t="s">
        <v>3635</v>
      </c>
      <c r="B270" s="81">
        <v>133.062607322405</v>
      </c>
      <c r="C270" s="141">
        <v>0.50375117739678998</v>
      </c>
      <c r="E270" s="141">
        <v>65.326179007915897</v>
      </c>
      <c r="F270" s="141">
        <v>4.64695078824567</v>
      </c>
      <c r="G270" s="145">
        <v>0.31252954735770999</v>
      </c>
      <c r="H270" s="145">
        <v>3.5318817243351799E-2</v>
      </c>
      <c r="I270" s="141">
        <v>-0.64940953851413097</v>
      </c>
      <c r="J270" s="81">
        <v>514.20000000000005</v>
      </c>
      <c r="K270" s="81">
        <v>33.9</v>
      </c>
      <c r="L270" s="81">
        <v>97.93</v>
      </c>
      <c r="M270" s="81">
        <v>3.46</v>
      </c>
      <c r="N270" s="81">
        <v>3532.8</v>
      </c>
      <c r="O270" s="81">
        <v>87.1</v>
      </c>
      <c r="P270" s="36"/>
      <c r="Q270" s="81">
        <v>74.92</v>
      </c>
      <c r="R270" s="81">
        <v>2.65</v>
      </c>
      <c r="T270" s="128">
        <f t="shared" si="16"/>
        <v>-425.06892678443791</v>
      </c>
      <c r="U270" s="128">
        <f t="shared" si="17"/>
        <v>-3507.4747268457058</v>
      </c>
      <c r="W270" s="36">
        <v>254.467600229488</v>
      </c>
      <c r="X270" s="36">
        <v>19.9629732554002</v>
      </c>
      <c r="Y270" s="36">
        <v>339.42859621858997</v>
      </c>
      <c r="Z270" s="36">
        <v>21.446478418785698</v>
      </c>
      <c r="AA270" s="36">
        <v>689.47307434294601</v>
      </c>
      <c r="AB270" s="36">
        <v>55.819002621097503</v>
      </c>
      <c r="AC270" s="36">
        <v>143.31156191765001</v>
      </c>
      <c r="AD270" s="36">
        <v>13.0738473634066</v>
      </c>
      <c r="AE270" s="36">
        <v>114.70813751534099</v>
      </c>
      <c r="AF270" s="36">
        <v>11.5896152716375</v>
      </c>
      <c r="AG270" s="36">
        <v>93.303408283643606</v>
      </c>
      <c r="AH270" s="36">
        <v>8.2794384969541301</v>
      </c>
      <c r="AI270" s="36">
        <v>239.129338579559</v>
      </c>
      <c r="AJ270" s="36">
        <v>17.059383357546398</v>
      </c>
      <c r="AK270" s="36">
        <v>108.83911919741</v>
      </c>
      <c r="AL270" s="36">
        <v>6.5513564310142698</v>
      </c>
      <c r="AR270" s="128">
        <f t="shared" si="15"/>
        <v>728.78135859080248</v>
      </c>
    </row>
    <row r="271" spans="1:44">
      <c r="A271" s="96" t="s">
        <v>1002</v>
      </c>
      <c r="B271" s="81">
        <v>474.30420972093202</v>
      </c>
      <c r="C271" s="141">
        <v>0.62624305604280195</v>
      </c>
      <c r="E271" s="141">
        <v>73.829947688331202</v>
      </c>
      <c r="F271" s="141">
        <v>4.3899741710924696</v>
      </c>
      <c r="G271" s="145">
        <v>0.169977586698252</v>
      </c>
      <c r="H271" s="145">
        <v>1.6695076056886901E-2</v>
      </c>
      <c r="I271" s="141">
        <v>-0.49714226562179098</v>
      </c>
      <c r="J271" s="81">
        <v>279.8</v>
      </c>
      <c r="K271" s="81">
        <v>16.899999999999999</v>
      </c>
      <c r="L271" s="81">
        <v>86.73</v>
      </c>
      <c r="M271" s="81">
        <v>2.56</v>
      </c>
      <c r="N271" s="81">
        <v>2556.6999999999998</v>
      </c>
      <c r="O271" s="81">
        <v>82.2</v>
      </c>
      <c r="P271" s="36"/>
      <c r="Q271" s="81">
        <v>73.41</v>
      </c>
      <c r="R271" s="81">
        <v>2.17</v>
      </c>
      <c r="T271" s="128">
        <f t="shared" si="16"/>
        <v>-222.61040009224024</v>
      </c>
      <c r="U271" s="128">
        <f t="shared" si="17"/>
        <v>-2847.8842384411387</v>
      </c>
      <c r="W271" s="36">
        <v>586.73082036017502</v>
      </c>
      <c r="X271" s="36">
        <v>42.162708563601697</v>
      </c>
      <c r="Y271" s="36">
        <v>1049.31378630323</v>
      </c>
      <c r="Z271" s="36">
        <v>65.214025891076304</v>
      </c>
      <c r="AA271" s="36">
        <v>2745.5393481975102</v>
      </c>
      <c r="AB271" s="36">
        <v>213.70952895435599</v>
      </c>
      <c r="AC271" s="36">
        <v>599.19902686223304</v>
      </c>
      <c r="AD271" s="36">
        <v>42.144474256550801</v>
      </c>
      <c r="AE271" s="36">
        <v>493.63282666530699</v>
      </c>
      <c r="AF271" s="36">
        <v>28.779210693635999</v>
      </c>
      <c r="AG271" s="36">
        <v>324.61062057906099</v>
      </c>
      <c r="AH271" s="36">
        <v>20.965512985149601</v>
      </c>
      <c r="AI271" s="36">
        <v>981.934960449561</v>
      </c>
      <c r="AJ271" s="36">
        <v>54.140920374930403</v>
      </c>
      <c r="AK271" s="36">
        <v>477.50328992863598</v>
      </c>
      <c r="AL271" s="36">
        <v>25.899257034897399</v>
      </c>
      <c r="AR271" s="128">
        <f t="shared" si="15"/>
        <v>774.75042128087921</v>
      </c>
    </row>
    <row r="272" spans="1:44">
      <c r="A272" s="96" t="s">
        <v>976</v>
      </c>
      <c r="B272" s="81">
        <v>475.484130487041</v>
      </c>
      <c r="C272" s="141">
        <v>0.62917324220073501</v>
      </c>
      <c r="E272" s="141">
        <v>79.776686882977401</v>
      </c>
      <c r="F272" s="141">
        <v>4.3330611423413199</v>
      </c>
      <c r="G272" s="145">
        <v>0.14455980792509601</v>
      </c>
      <c r="H272" s="145">
        <v>8.7811669685371897E-3</v>
      </c>
      <c r="I272" s="141">
        <v>0.130581988778636</v>
      </c>
      <c r="J272" s="81">
        <v>226.36</v>
      </c>
      <c r="K272" s="81">
        <v>7.71</v>
      </c>
      <c r="L272" s="81">
        <v>80.3</v>
      </c>
      <c r="M272" s="81">
        <v>2.17</v>
      </c>
      <c r="N272" s="81">
        <v>2281.8000000000002</v>
      </c>
      <c r="O272" s="81">
        <v>52.3</v>
      </c>
      <c r="P272" s="36"/>
      <c r="Q272" s="81">
        <v>70.52</v>
      </c>
      <c r="R272" s="81">
        <v>1.9</v>
      </c>
      <c r="T272" s="128">
        <f t="shared" si="16"/>
        <v>-181.89290161892902</v>
      </c>
      <c r="U272" s="128">
        <f t="shared" si="17"/>
        <v>-2741.5940224159403</v>
      </c>
      <c r="W272" s="36">
        <v>525.20092619018101</v>
      </c>
      <c r="X272" s="36">
        <v>41.619175494309502</v>
      </c>
      <c r="Y272" s="36">
        <v>1004.09949099583</v>
      </c>
      <c r="Z272" s="36">
        <v>64.321972867704801</v>
      </c>
      <c r="AA272" s="36">
        <v>2971.3275772072402</v>
      </c>
      <c r="AB272" s="36">
        <v>197.59221705691601</v>
      </c>
      <c r="AC272" s="36">
        <v>662.21455779524001</v>
      </c>
      <c r="AD272" s="36">
        <v>42.803183183706999</v>
      </c>
      <c r="AE272" s="36">
        <v>562.14542178368697</v>
      </c>
      <c r="AF272" s="36">
        <v>41.458148537435001</v>
      </c>
      <c r="AG272" s="36">
        <v>332.73446782294599</v>
      </c>
      <c r="AH272" s="36">
        <v>24.6856337847316</v>
      </c>
      <c r="AI272" s="36">
        <v>928.12488640516494</v>
      </c>
      <c r="AJ272" s="36">
        <v>59.103561152579999</v>
      </c>
      <c r="AK272" s="36">
        <v>447.77111569755198</v>
      </c>
      <c r="AL272" s="36">
        <v>24.540306066457301</v>
      </c>
      <c r="AR272" s="128">
        <f t="shared" si="15"/>
        <v>768.4130814223281</v>
      </c>
    </row>
    <row r="273" spans="1:44">
      <c r="A273" s="96"/>
      <c r="B273" s="81"/>
      <c r="C273" s="141"/>
      <c r="E273" s="141"/>
      <c r="F273" s="141"/>
      <c r="G273" s="145"/>
      <c r="H273" s="145"/>
      <c r="I273" s="141"/>
      <c r="J273" s="81"/>
      <c r="K273" s="81"/>
      <c r="L273" s="81"/>
      <c r="M273" s="81"/>
      <c r="N273" s="81"/>
      <c r="O273" s="81"/>
      <c r="P273" s="36"/>
      <c r="Q273" s="81"/>
      <c r="R273" s="81"/>
      <c r="T273" s="128"/>
      <c r="U273" s="128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R273" s="128"/>
    </row>
    <row r="274" spans="1:44">
      <c r="A274" s="12" t="s">
        <v>3880</v>
      </c>
      <c r="B274" s="99">
        <v>69.410485039625399</v>
      </c>
      <c r="C274" s="127">
        <v>0.26444444865045702</v>
      </c>
      <c r="D274" s="12"/>
      <c r="E274" s="127">
        <v>51.265531267685603</v>
      </c>
      <c r="F274" s="127">
        <v>1.29938843008618</v>
      </c>
      <c r="G274" s="130">
        <v>0.28964100107653001</v>
      </c>
      <c r="H274" s="130">
        <v>1.04461315787508E-2</v>
      </c>
      <c r="I274" s="127">
        <v>4.1197954215649998E-3</v>
      </c>
      <c r="J274" s="99">
        <v>584.61</v>
      </c>
      <c r="K274" s="99">
        <v>9.77</v>
      </c>
      <c r="L274" s="99">
        <v>124.52</v>
      </c>
      <c r="M274" s="99">
        <v>1.56</v>
      </c>
      <c r="N274" s="99">
        <v>3414.8</v>
      </c>
      <c r="O274" s="99">
        <v>27.9</v>
      </c>
      <c r="P274" s="36"/>
      <c r="Q274" s="99">
        <v>83.66</v>
      </c>
      <c r="R274" s="99">
        <v>1.05</v>
      </c>
      <c r="T274" s="128">
        <f t="shared" ref="T274:T312" si="18">(L274-J274)/L274*100</f>
        <v>-369.49084484420177</v>
      </c>
      <c r="U274" s="128">
        <f t="shared" ref="U274:U312" si="19">(L274-N274)/L274*100</f>
        <v>-2642.3707035014459</v>
      </c>
      <c r="W274" s="79" t="s">
        <v>26</v>
      </c>
      <c r="X274" s="79" t="s">
        <v>26</v>
      </c>
      <c r="Y274" s="79" t="s">
        <v>26</v>
      </c>
      <c r="Z274" s="79" t="s">
        <v>26</v>
      </c>
      <c r="AA274" s="79" t="s">
        <v>26</v>
      </c>
      <c r="AB274" s="79" t="s">
        <v>26</v>
      </c>
      <c r="AC274" s="79" t="s">
        <v>26</v>
      </c>
      <c r="AD274" s="79" t="s">
        <v>26</v>
      </c>
      <c r="AE274" s="79" t="s">
        <v>26</v>
      </c>
      <c r="AF274" s="79" t="s">
        <v>26</v>
      </c>
      <c r="AG274" s="79" t="s">
        <v>26</v>
      </c>
      <c r="AH274" s="79" t="s">
        <v>26</v>
      </c>
      <c r="AI274" s="79" t="s">
        <v>26</v>
      </c>
      <c r="AJ274" s="79" t="s">
        <v>26</v>
      </c>
      <c r="AK274" s="79" t="s">
        <v>26</v>
      </c>
      <c r="AL274" s="79" t="s">
        <v>26</v>
      </c>
    </row>
    <row r="275" spans="1:44">
      <c r="A275" s="12" t="s">
        <v>3889</v>
      </c>
      <c r="B275" s="99">
        <v>78.961624375223806</v>
      </c>
      <c r="C275" s="127">
        <v>0.25823968535032499</v>
      </c>
      <c r="D275" s="12"/>
      <c r="E275" s="127">
        <v>53.241315369455997</v>
      </c>
      <c r="F275" s="127">
        <v>1.2589004882800401</v>
      </c>
      <c r="G275" s="130">
        <v>0.25950834844167198</v>
      </c>
      <c r="H275" s="130">
        <v>1.4323291495716799E-2</v>
      </c>
      <c r="I275" s="127">
        <v>-0.26954644866095001</v>
      </c>
      <c r="J275" s="99">
        <v>521.79999999999995</v>
      </c>
      <c r="K275" s="99">
        <v>13.4</v>
      </c>
      <c r="L275" s="99">
        <v>119.96</v>
      </c>
      <c r="M275" s="99">
        <v>1.41</v>
      </c>
      <c r="N275" s="99">
        <v>3243</v>
      </c>
      <c r="O275" s="99">
        <v>43.4</v>
      </c>
      <c r="P275" s="36"/>
      <c r="Q275" s="99">
        <v>85.5</v>
      </c>
      <c r="R275" s="99">
        <v>1.01</v>
      </c>
      <c r="T275" s="128">
        <f t="shared" si="18"/>
        <v>-334.9783261087029</v>
      </c>
      <c r="U275" s="128">
        <f t="shared" si="19"/>
        <v>-2603.401133711237</v>
      </c>
      <c r="W275" s="79" t="s">
        <v>26</v>
      </c>
      <c r="X275" s="79" t="s">
        <v>26</v>
      </c>
      <c r="Y275" s="79" t="s">
        <v>26</v>
      </c>
      <c r="Z275" s="79" t="s">
        <v>26</v>
      </c>
      <c r="AA275" s="79" t="s">
        <v>26</v>
      </c>
      <c r="AB275" s="79" t="s">
        <v>26</v>
      </c>
      <c r="AC275" s="79" t="s">
        <v>26</v>
      </c>
      <c r="AD275" s="79" t="s">
        <v>26</v>
      </c>
      <c r="AE275" s="79" t="s">
        <v>26</v>
      </c>
      <c r="AF275" s="79" t="s">
        <v>26</v>
      </c>
      <c r="AG275" s="79" t="s">
        <v>26</v>
      </c>
      <c r="AH275" s="79" t="s">
        <v>26</v>
      </c>
      <c r="AI275" s="79" t="s">
        <v>26</v>
      </c>
      <c r="AJ275" s="79" t="s">
        <v>26</v>
      </c>
      <c r="AK275" s="79" t="s">
        <v>26</v>
      </c>
      <c r="AL275" s="79" t="s">
        <v>26</v>
      </c>
    </row>
    <row r="276" spans="1:44">
      <c r="A276" s="12" t="s">
        <v>3890</v>
      </c>
      <c r="B276" s="99">
        <v>102.578253448854</v>
      </c>
      <c r="C276" s="127">
        <v>0.29958329078067197</v>
      </c>
      <c r="D276" s="12"/>
      <c r="E276" s="127">
        <v>60.322989513775397</v>
      </c>
      <c r="F276" s="127">
        <v>1.3258207999718099</v>
      </c>
      <c r="G276" s="130">
        <v>0.207005913542718</v>
      </c>
      <c r="H276" s="130">
        <v>6.2367763168125999E-3</v>
      </c>
      <c r="I276" s="127">
        <v>0.25016729178491298</v>
      </c>
      <c r="J276" s="99">
        <v>393.22</v>
      </c>
      <c r="K276" s="99">
        <v>5.29</v>
      </c>
      <c r="L276" s="99">
        <v>105.99</v>
      </c>
      <c r="M276" s="99">
        <v>1.1599999999999999</v>
      </c>
      <c r="N276" s="99">
        <v>2881.5</v>
      </c>
      <c r="O276" s="99">
        <v>24.3</v>
      </c>
      <c r="P276" s="36"/>
      <c r="Q276" s="99">
        <v>83.08</v>
      </c>
      <c r="R276" s="99">
        <v>0.91</v>
      </c>
      <c r="T276" s="128">
        <f t="shared" si="18"/>
        <v>-270.99726389282011</v>
      </c>
      <c r="U276" s="128">
        <f t="shared" si="19"/>
        <v>-2618.6527030851971</v>
      </c>
      <c r="W276" s="79" t="s">
        <v>26</v>
      </c>
      <c r="X276" s="79" t="s">
        <v>26</v>
      </c>
      <c r="Y276" s="79" t="s">
        <v>26</v>
      </c>
      <c r="Z276" s="79" t="s">
        <v>26</v>
      </c>
      <c r="AA276" s="79" t="s">
        <v>26</v>
      </c>
      <c r="AB276" s="79" t="s">
        <v>26</v>
      </c>
      <c r="AC276" s="79" t="s">
        <v>26</v>
      </c>
      <c r="AD276" s="79" t="s">
        <v>26</v>
      </c>
      <c r="AE276" s="79" t="s">
        <v>26</v>
      </c>
      <c r="AF276" s="79" t="s">
        <v>26</v>
      </c>
      <c r="AG276" s="79" t="s">
        <v>26</v>
      </c>
      <c r="AH276" s="79" t="s">
        <v>26</v>
      </c>
      <c r="AI276" s="79" t="s">
        <v>26</v>
      </c>
      <c r="AJ276" s="79" t="s">
        <v>26</v>
      </c>
      <c r="AK276" s="79" t="s">
        <v>26</v>
      </c>
      <c r="AL276" s="79" t="s">
        <v>26</v>
      </c>
    </row>
    <row r="277" spans="1:44">
      <c r="A277" s="12" t="s">
        <v>3891</v>
      </c>
      <c r="B277" s="99">
        <v>113.75380418541</v>
      </c>
      <c r="C277" s="127">
        <v>0.317889616322447</v>
      </c>
      <c r="D277" s="12"/>
      <c r="E277" s="127">
        <v>60.305232817158803</v>
      </c>
      <c r="F277" s="127">
        <v>1.5723971256457201</v>
      </c>
      <c r="G277" s="130">
        <v>0.211851897791898</v>
      </c>
      <c r="H277" s="130">
        <v>7.6351867913210403E-3</v>
      </c>
      <c r="I277" s="127">
        <v>-0.83241918951134897</v>
      </c>
      <c r="J277" s="99">
        <v>400.97</v>
      </c>
      <c r="K277" s="99">
        <v>9.82</v>
      </c>
      <c r="L277" s="99">
        <v>106.01</v>
      </c>
      <c r="M277" s="99">
        <v>1.37</v>
      </c>
      <c r="N277" s="99">
        <v>2919.4</v>
      </c>
      <c r="O277" s="99">
        <v>29</v>
      </c>
      <c r="P277" s="36"/>
      <c r="Q277" s="99">
        <v>82.39</v>
      </c>
      <c r="R277" s="99">
        <v>1.07</v>
      </c>
      <c r="T277" s="128">
        <f t="shared" si="18"/>
        <v>-278.23790208470899</v>
      </c>
      <c r="U277" s="128">
        <f t="shared" si="19"/>
        <v>-2653.8911423450613</v>
      </c>
      <c r="W277" s="79" t="s">
        <v>26</v>
      </c>
      <c r="X277" s="79" t="s">
        <v>26</v>
      </c>
      <c r="Y277" s="79" t="s">
        <v>26</v>
      </c>
      <c r="Z277" s="79" t="s">
        <v>26</v>
      </c>
      <c r="AA277" s="79" t="s">
        <v>26</v>
      </c>
      <c r="AB277" s="79" t="s">
        <v>26</v>
      </c>
      <c r="AC277" s="79" t="s">
        <v>26</v>
      </c>
      <c r="AD277" s="79" t="s">
        <v>26</v>
      </c>
      <c r="AE277" s="79" t="s">
        <v>26</v>
      </c>
      <c r="AF277" s="79" t="s">
        <v>26</v>
      </c>
      <c r="AG277" s="79" t="s">
        <v>26</v>
      </c>
      <c r="AH277" s="79" t="s">
        <v>26</v>
      </c>
      <c r="AI277" s="79" t="s">
        <v>26</v>
      </c>
      <c r="AJ277" s="79" t="s">
        <v>26</v>
      </c>
      <c r="AK277" s="79" t="s">
        <v>26</v>
      </c>
      <c r="AL277" s="79" t="s">
        <v>26</v>
      </c>
    </row>
    <row r="278" spans="1:44">
      <c r="A278" s="12" t="s">
        <v>3892</v>
      </c>
      <c r="B278" s="99">
        <v>115.163493698959</v>
      </c>
      <c r="C278" s="127">
        <v>0.31360690566757399</v>
      </c>
      <c r="D278" s="12"/>
      <c r="E278" s="127">
        <v>43.706707052901798</v>
      </c>
      <c r="F278" s="127">
        <v>1.78543164223308</v>
      </c>
      <c r="G278" s="130">
        <v>0.36627828750529001</v>
      </c>
      <c r="H278" s="130">
        <v>1.43813004404659E-2</v>
      </c>
      <c r="I278" s="127">
        <v>-0.68032285740781695</v>
      </c>
      <c r="J278" s="99">
        <v>779.6</v>
      </c>
      <c r="K278" s="99">
        <v>20</v>
      </c>
      <c r="L278" s="99">
        <v>145.82</v>
      </c>
      <c r="M278" s="99">
        <v>2.95</v>
      </c>
      <c r="N278" s="99">
        <v>3775.5</v>
      </c>
      <c r="O278" s="99">
        <v>29.8</v>
      </c>
      <c r="P278" s="36"/>
      <c r="Q278" s="99">
        <v>82.78</v>
      </c>
      <c r="R278" s="99">
        <v>1.68</v>
      </c>
      <c r="T278" s="128">
        <f t="shared" si="18"/>
        <v>-434.63173775888083</v>
      </c>
      <c r="U278" s="128">
        <f t="shared" si="19"/>
        <v>-2489.1510080921685</v>
      </c>
      <c r="W278" s="79" t="s">
        <v>26</v>
      </c>
      <c r="X278" s="79" t="s">
        <v>26</v>
      </c>
      <c r="Y278" s="79" t="s">
        <v>26</v>
      </c>
      <c r="Z278" s="79" t="s">
        <v>26</v>
      </c>
      <c r="AA278" s="79" t="s">
        <v>26</v>
      </c>
      <c r="AB278" s="79" t="s">
        <v>26</v>
      </c>
      <c r="AC278" s="79" t="s">
        <v>26</v>
      </c>
      <c r="AD278" s="79" t="s">
        <v>26</v>
      </c>
      <c r="AE278" s="79" t="s">
        <v>26</v>
      </c>
      <c r="AF278" s="79" t="s">
        <v>26</v>
      </c>
      <c r="AG278" s="79" t="s">
        <v>26</v>
      </c>
      <c r="AH278" s="79" t="s">
        <v>26</v>
      </c>
      <c r="AI278" s="79" t="s">
        <v>26</v>
      </c>
      <c r="AJ278" s="79" t="s">
        <v>26</v>
      </c>
      <c r="AK278" s="79" t="s">
        <v>26</v>
      </c>
      <c r="AL278" s="79" t="s">
        <v>26</v>
      </c>
    </row>
    <row r="279" spans="1:44">
      <c r="A279" s="12" t="s">
        <v>3893</v>
      </c>
      <c r="B279" s="99">
        <v>99.309657415275197</v>
      </c>
      <c r="C279" s="127">
        <v>0.34411145432398399</v>
      </c>
      <c r="D279" s="12"/>
      <c r="E279" s="127">
        <v>48.380582887061799</v>
      </c>
      <c r="F279" s="127">
        <v>1.49927226787567</v>
      </c>
      <c r="G279" s="130">
        <v>0.32045481718734398</v>
      </c>
      <c r="H279" s="130">
        <v>9.9331693433567202E-3</v>
      </c>
      <c r="I279" s="127">
        <v>-0.54508302625572203</v>
      </c>
      <c r="J279" s="99">
        <v>658.6</v>
      </c>
      <c r="K279" s="99">
        <v>13.2</v>
      </c>
      <c r="L279" s="99">
        <v>131.88999999999999</v>
      </c>
      <c r="M279" s="99">
        <v>2.02</v>
      </c>
      <c r="N279" s="99">
        <v>3571.5</v>
      </c>
      <c r="O279" s="99">
        <v>23.8</v>
      </c>
      <c r="P279" s="36"/>
      <c r="Q279" s="99">
        <v>83.07</v>
      </c>
      <c r="R279" s="99">
        <v>1.28</v>
      </c>
      <c r="T279" s="128">
        <f t="shared" si="18"/>
        <v>-399.35552354234596</v>
      </c>
      <c r="U279" s="128">
        <f t="shared" si="19"/>
        <v>-2607.9384335431046</v>
      </c>
      <c r="W279" s="79" t="s">
        <v>26</v>
      </c>
      <c r="X279" s="79" t="s">
        <v>26</v>
      </c>
      <c r="Y279" s="79" t="s">
        <v>26</v>
      </c>
      <c r="Z279" s="79" t="s">
        <v>26</v>
      </c>
      <c r="AA279" s="79" t="s">
        <v>26</v>
      </c>
      <c r="AB279" s="79" t="s">
        <v>26</v>
      </c>
      <c r="AC279" s="79" t="s">
        <v>26</v>
      </c>
      <c r="AD279" s="79" t="s">
        <v>26</v>
      </c>
      <c r="AE279" s="79" t="s">
        <v>26</v>
      </c>
      <c r="AF279" s="79" t="s">
        <v>26</v>
      </c>
      <c r="AG279" s="79" t="s">
        <v>26</v>
      </c>
      <c r="AH279" s="79" t="s">
        <v>26</v>
      </c>
      <c r="AI279" s="79" t="s">
        <v>26</v>
      </c>
      <c r="AJ279" s="79" t="s">
        <v>26</v>
      </c>
      <c r="AK279" s="79" t="s">
        <v>26</v>
      </c>
      <c r="AL279" s="79" t="s">
        <v>26</v>
      </c>
    </row>
    <row r="280" spans="1:44">
      <c r="A280" s="12" t="s">
        <v>3894</v>
      </c>
      <c r="B280" s="99">
        <v>99.692391083841898</v>
      </c>
      <c r="C280" s="127">
        <v>0.31284793299126601</v>
      </c>
      <c r="D280" s="12"/>
      <c r="E280" s="127">
        <v>44.7538836985618</v>
      </c>
      <c r="F280" s="127">
        <v>1.5736336191206599</v>
      </c>
      <c r="G280" s="130">
        <v>0.3414850001227</v>
      </c>
      <c r="H280" s="130">
        <v>1.9430568119854399E-2</v>
      </c>
      <c r="I280" s="127">
        <v>-0.73207587062920998</v>
      </c>
      <c r="J280" s="99">
        <v>729.7</v>
      </c>
      <c r="K280" s="99">
        <v>22.3</v>
      </c>
      <c r="L280" s="99">
        <v>142.47</v>
      </c>
      <c r="M280" s="99">
        <v>2.4700000000000002</v>
      </c>
      <c r="N280" s="99">
        <v>3668.8</v>
      </c>
      <c r="O280" s="99">
        <v>43.4</v>
      </c>
      <c r="P280" s="36"/>
      <c r="Q280" s="99">
        <v>85.69</v>
      </c>
      <c r="R280" s="99">
        <v>1.49</v>
      </c>
      <c r="T280" s="128">
        <f t="shared" si="18"/>
        <v>-412.17800238646731</v>
      </c>
      <c r="U280" s="128">
        <f t="shared" si="19"/>
        <v>-2475.1386256755814</v>
      </c>
      <c r="W280" s="79" t="s">
        <v>26</v>
      </c>
      <c r="X280" s="79" t="s">
        <v>26</v>
      </c>
      <c r="Y280" s="79" t="s">
        <v>26</v>
      </c>
      <c r="Z280" s="79" t="s">
        <v>26</v>
      </c>
      <c r="AA280" s="79" t="s">
        <v>26</v>
      </c>
      <c r="AB280" s="79" t="s">
        <v>26</v>
      </c>
      <c r="AC280" s="79" t="s">
        <v>26</v>
      </c>
      <c r="AD280" s="79" t="s">
        <v>26</v>
      </c>
      <c r="AE280" s="79" t="s">
        <v>26</v>
      </c>
      <c r="AF280" s="79" t="s">
        <v>26</v>
      </c>
      <c r="AG280" s="79" t="s">
        <v>26</v>
      </c>
      <c r="AH280" s="79" t="s">
        <v>26</v>
      </c>
      <c r="AI280" s="79" t="s">
        <v>26</v>
      </c>
      <c r="AJ280" s="79" t="s">
        <v>26</v>
      </c>
      <c r="AK280" s="79" t="s">
        <v>26</v>
      </c>
      <c r="AL280" s="79" t="s">
        <v>26</v>
      </c>
    </row>
    <row r="281" spans="1:44">
      <c r="A281" s="12" t="s">
        <v>3895</v>
      </c>
      <c r="B281" s="99">
        <v>74.394842822561799</v>
      </c>
      <c r="C281" s="127">
        <v>0.26219638218072</v>
      </c>
      <c r="D281" s="12"/>
      <c r="E281" s="127">
        <v>47.4839821481416</v>
      </c>
      <c r="F281" s="127">
        <v>2.1847551483076599</v>
      </c>
      <c r="G281" s="130">
        <v>0.307929477911076</v>
      </c>
      <c r="H281" s="130">
        <v>1.9427110504931299E-2</v>
      </c>
      <c r="I281" s="127">
        <v>-0.62999078794507801</v>
      </c>
      <c r="J281" s="99">
        <v>648.4</v>
      </c>
      <c r="K281" s="99">
        <v>23.6</v>
      </c>
      <c r="L281" s="99">
        <v>134.36000000000001</v>
      </c>
      <c r="M281" s="99">
        <v>3.05</v>
      </c>
      <c r="N281" s="99">
        <v>3509.7</v>
      </c>
      <c r="O281" s="99">
        <v>48.7</v>
      </c>
      <c r="P281" s="36"/>
      <c r="Q281" s="99">
        <v>86.95</v>
      </c>
      <c r="R281" s="99">
        <v>1.98</v>
      </c>
      <c r="T281" s="128">
        <f t="shared" si="18"/>
        <v>-382.5841024114319</v>
      </c>
      <c r="U281" s="128">
        <f t="shared" si="19"/>
        <v>-2512.1613575468887</v>
      </c>
      <c r="W281" s="79" t="s">
        <v>26</v>
      </c>
      <c r="X281" s="79" t="s">
        <v>26</v>
      </c>
      <c r="Y281" s="79" t="s">
        <v>26</v>
      </c>
      <c r="Z281" s="79" t="s">
        <v>26</v>
      </c>
      <c r="AA281" s="79" t="s">
        <v>26</v>
      </c>
      <c r="AB281" s="79" t="s">
        <v>26</v>
      </c>
      <c r="AC281" s="79" t="s">
        <v>26</v>
      </c>
      <c r="AD281" s="79" t="s">
        <v>26</v>
      </c>
      <c r="AE281" s="79" t="s">
        <v>26</v>
      </c>
      <c r="AF281" s="79" t="s">
        <v>26</v>
      </c>
      <c r="AG281" s="79" t="s">
        <v>26</v>
      </c>
      <c r="AH281" s="79" t="s">
        <v>26</v>
      </c>
      <c r="AI281" s="79" t="s">
        <v>26</v>
      </c>
      <c r="AJ281" s="79" t="s">
        <v>26</v>
      </c>
      <c r="AK281" s="79" t="s">
        <v>26</v>
      </c>
      <c r="AL281" s="79" t="s">
        <v>26</v>
      </c>
    </row>
    <row r="282" spans="1:44">
      <c r="A282" s="12" t="s">
        <v>3896</v>
      </c>
      <c r="B282" s="99">
        <v>69.946365776659803</v>
      </c>
      <c r="C282" s="127">
        <v>0.25770442803119098</v>
      </c>
      <c r="D282" s="12"/>
      <c r="E282" s="127">
        <v>42.4719067709783</v>
      </c>
      <c r="F282" s="127">
        <v>1.2613367434193801</v>
      </c>
      <c r="G282" s="130">
        <v>0.368513769106525</v>
      </c>
      <c r="H282" s="130">
        <v>1.6147116301444199E-2</v>
      </c>
      <c r="I282" s="127">
        <v>-0.35955553830810699</v>
      </c>
      <c r="J282" s="99">
        <v>798.6</v>
      </c>
      <c r="K282" s="99">
        <v>16.899999999999999</v>
      </c>
      <c r="L282" s="99">
        <v>150.03</v>
      </c>
      <c r="M282" s="99">
        <v>2.2000000000000002</v>
      </c>
      <c r="N282" s="99">
        <v>3784.6</v>
      </c>
      <c r="O282" s="99">
        <v>33.1</v>
      </c>
      <c r="P282" s="36"/>
      <c r="Q282" s="99">
        <v>84.74</v>
      </c>
      <c r="R282" s="99">
        <v>1.25</v>
      </c>
      <c r="T282" s="128">
        <f t="shared" si="18"/>
        <v>-432.29354129174169</v>
      </c>
      <c r="U282" s="128">
        <f t="shared" si="19"/>
        <v>-2422.5621542358194</v>
      </c>
      <c r="W282" s="79" t="s">
        <v>26</v>
      </c>
      <c r="X282" s="79" t="s">
        <v>26</v>
      </c>
      <c r="Y282" s="79" t="s">
        <v>26</v>
      </c>
      <c r="Z282" s="79" t="s">
        <v>26</v>
      </c>
      <c r="AA282" s="79" t="s">
        <v>26</v>
      </c>
      <c r="AB282" s="79" t="s">
        <v>26</v>
      </c>
      <c r="AC282" s="79" t="s">
        <v>26</v>
      </c>
      <c r="AD282" s="79" t="s">
        <v>26</v>
      </c>
      <c r="AE282" s="79" t="s">
        <v>26</v>
      </c>
      <c r="AF282" s="79" t="s">
        <v>26</v>
      </c>
      <c r="AG282" s="79" t="s">
        <v>26</v>
      </c>
      <c r="AH282" s="79" t="s">
        <v>26</v>
      </c>
      <c r="AI282" s="79" t="s">
        <v>26</v>
      </c>
      <c r="AJ282" s="79" t="s">
        <v>26</v>
      </c>
      <c r="AK282" s="79" t="s">
        <v>26</v>
      </c>
      <c r="AL282" s="79" t="s">
        <v>26</v>
      </c>
    </row>
    <row r="283" spans="1:44">
      <c r="A283" s="12" t="s">
        <v>3897</v>
      </c>
      <c r="B283" s="99">
        <v>72.657754621608703</v>
      </c>
      <c r="C283" s="127">
        <v>0.25040230422101101</v>
      </c>
      <c r="D283" s="12"/>
      <c r="E283" s="127">
        <v>51.513541704137097</v>
      </c>
      <c r="F283" s="127">
        <v>2.0024670280830801</v>
      </c>
      <c r="G283" s="130">
        <v>0.27918740582059298</v>
      </c>
      <c r="H283" s="130">
        <v>1.3843994131879001E-2</v>
      </c>
      <c r="I283" s="127">
        <v>-0.59144166720003999</v>
      </c>
      <c r="J283" s="99">
        <v>566.5</v>
      </c>
      <c r="K283" s="99">
        <v>17.100000000000001</v>
      </c>
      <c r="L283" s="99">
        <v>123.95</v>
      </c>
      <c r="M283" s="99">
        <v>2.38</v>
      </c>
      <c r="N283" s="99">
        <v>3357.8</v>
      </c>
      <c r="O283" s="99">
        <v>38.6</v>
      </c>
      <c r="P283" s="36"/>
      <c r="Q283" s="99">
        <v>85.03</v>
      </c>
      <c r="R283" s="99">
        <v>1.64</v>
      </c>
      <c r="T283" s="128">
        <f t="shared" si="18"/>
        <v>-357.0391286809197</v>
      </c>
      <c r="U283" s="128">
        <f t="shared" si="19"/>
        <v>-2608.9955627269064</v>
      </c>
      <c r="W283" s="79" t="s">
        <v>26</v>
      </c>
      <c r="X283" s="79" t="s">
        <v>26</v>
      </c>
      <c r="Y283" s="79" t="s">
        <v>26</v>
      </c>
      <c r="Z283" s="79" t="s">
        <v>26</v>
      </c>
      <c r="AA283" s="79" t="s">
        <v>26</v>
      </c>
      <c r="AB283" s="79" t="s">
        <v>26</v>
      </c>
      <c r="AC283" s="79" t="s">
        <v>26</v>
      </c>
      <c r="AD283" s="79" t="s">
        <v>26</v>
      </c>
      <c r="AE283" s="79" t="s">
        <v>26</v>
      </c>
      <c r="AF283" s="79" t="s">
        <v>26</v>
      </c>
      <c r="AG283" s="79" t="s">
        <v>26</v>
      </c>
      <c r="AH283" s="79" t="s">
        <v>26</v>
      </c>
      <c r="AI283" s="79" t="s">
        <v>26</v>
      </c>
      <c r="AJ283" s="79" t="s">
        <v>26</v>
      </c>
      <c r="AK283" s="79" t="s">
        <v>26</v>
      </c>
      <c r="AL283" s="79" t="s">
        <v>26</v>
      </c>
    </row>
    <row r="284" spans="1:44">
      <c r="A284" s="12" t="s">
        <v>3898</v>
      </c>
      <c r="B284" s="99">
        <v>73.319695470191107</v>
      </c>
      <c r="C284" s="127">
        <v>0.25721994781301899</v>
      </c>
      <c r="D284" s="12"/>
      <c r="E284" s="127">
        <v>51.154930354679102</v>
      </c>
      <c r="F284" s="127">
        <v>0.98155041975371204</v>
      </c>
      <c r="G284" s="130">
        <v>0.290745296560452</v>
      </c>
      <c r="H284" s="130">
        <v>1.2421991672445501E-2</v>
      </c>
      <c r="I284" s="127">
        <v>7.6450725384904702E-2</v>
      </c>
      <c r="J284" s="99">
        <v>587.29999999999995</v>
      </c>
      <c r="K284" s="99">
        <v>10.1</v>
      </c>
      <c r="L284" s="99">
        <v>124.81</v>
      </c>
      <c r="M284" s="99">
        <v>1.18</v>
      </c>
      <c r="N284" s="99">
        <v>3420.7</v>
      </c>
      <c r="O284" s="99">
        <v>33.200000000000003</v>
      </c>
      <c r="P284" s="36"/>
      <c r="Q284" s="99">
        <v>83.66</v>
      </c>
      <c r="R284" s="99">
        <v>0.8</v>
      </c>
      <c r="T284" s="128">
        <f t="shared" si="18"/>
        <v>-370.55524397083565</v>
      </c>
      <c r="U284" s="128">
        <f t="shared" si="19"/>
        <v>-2640.725903373127</v>
      </c>
      <c r="W284" s="79" t="s">
        <v>26</v>
      </c>
      <c r="X284" s="79" t="s">
        <v>26</v>
      </c>
      <c r="Y284" s="79" t="s">
        <v>26</v>
      </c>
      <c r="Z284" s="79" t="s">
        <v>26</v>
      </c>
      <c r="AA284" s="79" t="s">
        <v>26</v>
      </c>
      <c r="AB284" s="79" t="s">
        <v>26</v>
      </c>
      <c r="AC284" s="79" t="s">
        <v>26</v>
      </c>
      <c r="AD284" s="79" t="s">
        <v>26</v>
      </c>
      <c r="AE284" s="79" t="s">
        <v>26</v>
      </c>
      <c r="AF284" s="79" t="s">
        <v>26</v>
      </c>
      <c r="AG284" s="79" t="s">
        <v>26</v>
      </c>
      <c r="AH284" s="79" t="s">
        <v>26</v>
      </c>
      <c r="AI284" s="79" t="s">
        <v>26</v>
      </c>
      <c r="AJ284" s="79" t="s">
        <v>26</v>
      </c>
      <c r="AK284" s="79" t="s">
        <v>26</v>
      </c>
      <c r="AL284" s="79" t="s">
        <v>26</v>
      </c>
    </row>
    <row r="285" spans="1:44">
      <c r="A285" s="12" t="s">
        <v>3881</v>
      </c>
      <c r="B285" s="99">
        <v>76.142787695963804</v>
      </c>
      <c r="C285" s="127">
        <v>0.30211097716945801</v>
      </c>
      <c r="D285" s="12"/>
      <c r="E285" s="127">
        <v>59.580780807213898</v>
      </c>
      <c r="F285" s="127">
        <v>1.19810547736441</v>
      </c>
      <c r="G285" s="130">
        <v>0.219722764579979</v>
      </c>
      <c r="H285" s="130">
        <v>8.1623487138712692E-3</v>
      </c>
      <c r="I285" s="127">
        <v>0.16424788100204599</v>
      </c>
      <c r="J285" s="99">
        <v>417.24</v>
      </c>
      <c r="K285" s="99">
        <v>6.75</v>
      </c>
      <c r="L285" s="99">
        <v>107.3</v>
      </c>
      <c r="M285" s="99">
        <v>1.07</v>
      </c>
      <c r="N285" s="99">
        <v>2977.8</v>
      </c>
      <c r="O285" s="99">
        <v>30.1</v>
      </c>
      <c r="P285" s="36"/>
      <c r="Q285" s="99">
        <v>82.26</v>
      </c>
      <c r="R285" s="99">
        <v>0.82</v>
      </c>
      <c r="T285" s="128">
        <f t="shared" si="18"/>
        <v>-288.85368126747437</v>
      </c>
      <c r="U285" s="128">
        <f t="shared" si="19"/>
        <v>-2675.2096924510715</v>
      </c>
      <c r="W285" s="79" t="s">
        <v>26</v>
      </c>
      <c r="X285" s="79" t="s">
        <v>26</v>
      </c>
      <c r="Y285" s="79" t="s">
        <v>26</v>
      </c>
      <c r="Z285" s="79" t="s">
        <v>26</v>
      </c>
      <c r="AA285" s="79" t="s">
        <v>26</v>
      </c>
      <c r="AB285" s="79" t="s">
        <v>26</v>
      </c>
      <c r="AC285" s="79" t="s">
        <v>26</v>
      </c>
      <c r="AD285" s="79" t="s">
        <v>26</v>
      </c>
      <c r="AE285" s="79" t="s">
        <v>26</v>
      </c>
      <c r="AF285" s="79" t="s">
        <v>26</v>
      </c>
      <c r="AG285" s="79" t="s">
        <v>26</v>
      </c>
      <c r="AH285" s="79" t="s">
        <v>26</v>
      </c>
      <c r="AI285" s="79" t="s">
        <v>26</v>
      </c>
      <c r="AJ285" s="79" t="s">
        <v>26</v>
      </c>
      <c r="AK285" s="79" t="s">
        <v>26</v>
      </c>
      <c r="AL285" s="79" t="s">
        <v>26</v>
      </c>
    </row>
    <row r="286" spans="1:44">
      <c r="A286" s="12" t="s">
        <v>3899</v>
      </c>
      <c r="B286" s="99">
        <v>77.681095233651405</v>
      </c>
      <c r="C286" s="127">
        <v>0.25507138436711402</v>
      </c>
      <c r="D286" s="12"/>
      <c r="E286" s="127">
        <v>57.4122887089842</v>
      </c>
      <c r="F286" s="127">
        <v>1.3308385683233099</v>
      </c>
      <c r="G286" s="130">
        <v>0.235110774515502</v>
      </c>
      <c r="H286" s="130">
        <v>7.5357158141659596E-3</v>
      </c>
      <c r="I286" s="127">
        <v>-0.136893270298448</v>
      </c>
      <c r="J286" s="99">
        <v>454.37</v>
      </c>
      <c r="K286" s="99">
        <v>7.69</v>
      </c>
      <c r="L286" s="99">
        <v>111.32</v>
      </c>
      <c r="M286" s="99">
        <v>1.28</v>
      </c>
      <c r="N286" s="99">
        <v>3086.4</v>
      </c>
      <c r="O286" s="99">
        <v>25.5</v>
      </c>
      <c r="P286" s="36"/>
      <c r="Q286" s="99">
        <v>83.01</v>
      </c>
      <c r="R286" s="99">
        <v>0.96</v>
      </c>
      <c r="T286" s="128">
        <f t="shared" si="18"/>
        <v>-308.1656485806684</v>
      </c>
      <c r="U286" s="128">
        <f t="shared" si="19"/>
        <v>-2672.5476104922745</v>
      </c>
      <c r="W286" s="79" t="s">
        <v>26</v>
      </c>
      <c r="X286" s="79" t="s">
        <v>26</v>
      </c>
      <c r="Y286" s="79" t="s">
        <v>26</v>
      </c>
      <c r="Z286" s="79" t="s">
        <v>26</v>
      </c>
      <c r="AA286" s="79" t="s">
        <v>26</v>
      </c>
      <c r="AB286" s="79" t="s">
        <v>26</v>
      </c>
      <c r="AC286" s="79" t="s">
        <v>26</v>
      </c>
      <c r="AD286" s="79" t="s">
        <v>26</v>
      </c>
      <c r="AE286" s="79" t="s">
        <v>26</v>
      </c>
      <c r="AF286" s="79" t="s">
        <v>26</v>
      </c>
      <c r="AG286" s="79" t="s">
        <v>26</v>
      </c>
      <c r="AH286" s="79" t="s">
        <v>26</v>
      </c>
      <c r="AI286" s="79" t="s">
        <v>26</v>
      </c>
      <c r="AJ286" s="79" t="s">
        <v>26</v>
      </c>
      <c r="AK286" s="79" t="s">
        <v>26</v>
      </c>
      <c r="AL286" s="79" t="s">
        <v>26</v>
      </c>
    </row>
    <row r="287" spans="1:44">
      <c r="A287" s="12" t="s">
        <v>3900</v>
      </c>
      <c r="B287" s="99">
        <v>78.224054933386995</v>
      </c>
      <c r="C287" s="127">
        <v>0.241086364835505</v>
      </c>
      <c r="D287" s="12"/>
      <c r="E287" s="127">
        <v>28.365647447361301</v>
      </c>
      <c r="F287" s="127">
        <v>1.7903763905710299</v>
      </c>
      <c r="G287" s="130">
        <v>0.51538802838595399</v>
      </c>
      <c r="H287" s="130">
        <v>1.6951356022390601E-2</v>
      </c>
      <c r="I287" s="127">
        <v>-0.69436608879472095</v>
      </c>
      <c r="J287" s="99">
        <v>1273.0999999999999</v>
      </c>
      <c r="K287" s="99">
        <v>32.299999999999997</v>
      </c>
      <c r="L287" s="99">
        <v>223.31</v>
      </c>
      <c r="M287" s="99">
        <v>6.92</v>
      </c>
      <c r="N287" s="99">
        <v>4285.2</v>
      </c>
      <c r="O287" s="99">
        <v>24.3</v>
      </c>
      <c r="P287" s="36"/>
      <c r="Q287" s="99">
        <v>81.58</v>
      </c>
      <c r="R287" s="99">
        <v>2.56</v>
      </c>
      <c r="T287" s="128">
        <f t="shared" si="18"/>
        <v>-470.10433925932557</v>
      </c>
      <c r="U287" s="128">
        <f t="shared" si="19"/>
        <v>-1818.9467556311854</v>
      </c>
      <c r="W287" s="79" t="s">
        <v>26</v>
      </c>
      <c r="X287" s="79" t="s">
        <v>26</v>
      </c>
      <c r="Y287" s="79" t="s">
        <v>26</v>
      </c>
      <c r="Z287" s="79" t="s">
        <v>26</v>
      </c>
      <c r="AA287" s="79" t="s">
        <v>26</v>
      </c>
      <c r="AB287" s="79" t="s">
        <v>26</v>
      </c>
      <c r="AC287" s="79" t="s">
        <v>26</v>
      </c>
      <c r="AD287" s="79" t="s">
        <v>26</v>
      </c>
      <c r="AE287" s="79" t="s">
        <v>26</v>
      </c>
      <c r="AF287" s="79" t="s">
        <v>26</v>
      </c>
      <c r="AG287" s="79" t="s">
        <v>26</v>
      </c>
      <c r="AH287" s="79" t="s">
        <v>26</v>
      </c>
      <c r="AI287" s="79" t="s">
        <v>26</v>
      </c>
      <c r="AJ287" s="79" t="s">
        <v>26</v>
      </c>
      <c r="AK287" s="79" t="s">
        <v>26</v>
      </c>
      <c r="AL287" s="79" t="s">
        <v>26</v>
      </c>
    </row>
    <row r="288" spans="1:44">
      <c r="A288" s="12" t="s">
        <v>3901</v>
      </c>
      <c r="B288" s="99">
        <v>79.415751788495996</v>
      </c>
      <c r="C288" s="127">
        <v>0.28234826109806599</v>
      </c>
      <c r="D288" s="12"/>
      <c r="E288" s="127">
        <v>52.057654926123803</v>
      </c>
      <c r="F288" s="127">
        <v>1.04722731327174</v>
      </c>
      <c r="G288" s="130">
        <v>0.29209788991135799</v>
      </c>
      <c r="H288" s="130">
        <v>7.9772134719017906E-3</v>
      </c>
      <c r="I288" s="127">
        <v>-2.7992762499601101E-2</v>
      </c>
      <c r="J288" s="99">
        <v>581.64</v>
      </c>
      <c r="K288" s="99">
        <v>7.64</v>
      </c>
      <c r="L288" s="99">
        <v>122.65</v>
      </c>
      <c r="M288" s="99">
        <v>1.23</v>
      </c>
      <c r="N288" s="99">
        <v>3428.1</v>
      </c>
      <c r="O288" s="99">
        <v>21.3</v>
      </c>
      <c r="P288" s="36"/>
      <c r="Q288" s="99">
        <v>81.97</v>
      </c>
      <c r="R288" s="99">
        <v>0.82</v>
      </c>
      <c r="T288" s="128">
        <f t="shared" si="18"/>
        <v>-374.22747655931511</v>
      </c>
      <c r="U288" s="128">
        <f t="shared" si="19"/>
        <v>-2695.0264981655114</v>
      </c>
      <c r="W288" s="79" t="s">
        <v>26</v>
      </c>
      <c r="X288" s="79" t="s">
        <v>26</v>
      </c>
      <c r="Y288" s="79" t="s">
        <v>26</v>
      </c>
      <c r="Z288" s="79" t="s">
        <v>26</v>
      </c>
      <c r="AA288" s="79" t="s">
        <v>26</v>
      </c>
      <c r="AB288" s="79" t="s">
        <v>26</v>
      </c>
      <c r="AC288" s="79" t="s">
        <v>26</v>
      </c>
      <c r="AD288" s="79" t="s">
        <v>26</v>
      </c>
      <c r="AE288" s="79" t="s">
        <v>26</v>
      </c>
      <c r="AF288" s="79" t="s">
        <v>26</v>
      </c>
      <c r="AG288" s="79" t="s">
        <v>26</v>
      </c>
      <c r="AH288" s="79" t="s">
        <v>26</v>
      </c>
      <c r="AI288" s="79" t="s">
        <v>26</v>
      </c>
      <c r="AJ288" s="79" t="s">
        <v>26</v>
      </c>
      <c r="AK288" s="79" t="s">
        <v>26</v>
      </c>
      <c r="AL288" s="79" t="s">
        <v>26</v>
      </c>
    </row>
    <row r="289" spans="1:38">
      <c r="A289" s="12" t="s">
        <v>3902</v>
      </c>
      <c r="B289" s="99">
        <v>74.832645933505404</v>
      </c>
      <c r="C289" s="127">
        <v>0.25745745974558398</v>
      </c>
      <c r="D289" s="12"/>
      <c r="E289" s="127">
        <v>50.491455385409502</v>
      </c>
      <c r="F289" s="127">
        <v>1.0250230886118901</v>
      </c>
      <c r="G289" s="130">
        <v>0.31589592690452301</v>
      </c>
      <c r="H289" s="130">
        <v>1.40427261001653E-2</v>
      </c>
      <c r="I289" s="127">
        <v>-0.194524100534231</v>
      </c>
      <c r="J289" s="99">
        <v>631.4</v>
      </c>
      <c r="K289" s="99">
        <v>12.3</v>
      </c>
      <c r="L289" s="99">
        <v>126.43</v>
      </c>
      <c r="M289" s="99">
        <v>1.28</v>
      </c>
      <c r="N289" s="99">
        <v>3549.3</v>
      </c>
      <c r="O289" s="99">
        <v>34.1</v>
      </c>
      <c r="P289" s="36"/>
      <c r="Q289" s="99">
        <v>80.41</v>
      </c>
      <c r="R289" s="99">
        <v>0.82</v>
      </c>
      <c r="T289" s="128">
        <f t="shared" si="18"/>
        <v>-399.40678636399582</v>
      </c>
      <c r="U289" s="128">
        <f t="shared" si="19"/>
        <v>-2707.3242110258643</v>
      </c>
      <c r="W289" s="79" t="s">
        <v>26</v>
      </c>
      <c r="X289" s="79" t="s">
        <v>26</v>
      </c>
      <c r="Y289" s="79" t="s">
        <v>26</v>
      </c>
      <c r="Z289" s="79" t="s">
        <v>26</v>
      </c>
      <c r="AA289" s="79" t="s">
        <v>26</v>
      </c>
      <c r="AB289" s="79" t="s">
        <v>26</v>
      </c>
      <c r="AC289" s="79" t="s">
        <v>26</v>
      </c>
      <c r="AD289" s="79" t="s">
        <v>26</v>
      </c>
      <c r="AE289" s="79" t="s">
        <v>26</v>
      </c>
      <c r="AF289" s="79" t="s">
        <v>26</v>
      </c>
      <c r="AG289" s="79" t="s">
        <v>26</v>
      </c>
      <c r="AH289" s="79" t="s">
        <v>26</v>
      </c>
      <c r="AI289" s="79" t="s">
        <v>26</v>
      </c>
      <c r="AJ289" s="79" t="s">
        <v>26</v>
      </c>
      <c r="AK289" s="79" t="s">
        <v>26</v>
      </c>
      <c r="AL289" s="79" t="s">
        <v>26</v>
      </c>
    </row>
    <row r="290" spans="1:38">
      <c r="A290" s="12" t="s">
        <v>3903</v>
      </c>
      <c r="B290" s="99">
        <v>114.676331577789</v>
      </c>
      <c r="C290" s="127">
        <v>0.31033889637890799</v>
      </c>
      <c r="D290" s="12"/>
      <c r="E290" s="127">
        <v>61.414739004295598</v>
      </c>
      <c r="F290" s="127">
        <v>1.5529561219019601</v>
      </c>
      <c r="G290" s="130">
        <v>0.23446077329787901</v>
      </c>
      <c r="H290" s="130">
        <v>1.4543207422869299E-2</v>
      </c>
      <c r="I290" s="127">
        <v>-0.33873881157585001</v>
      </c>
      <c r="J290" s="99">
        <v>429.3</v>
      </c>
      <c r="K290" s="99">
        <v>13</v>
      </c>
      <c r="L290" s="99">
        <v>104.13</v>
      </c>
      <c r="M290" s="99">
        <v>1.3</v>
      </c>
      <c r="N290" s="99">
        <v>3082.3</v>
      </c>
      <c r="O290" s="99">
        <v>49.4</v>
      </c>
      <c r="P290" s="36"/>
      <c r="Q290" s="99">
        <v>77.709999999999994</v>
      </c>
      <c r="R290" s="99">
        <v>0.97</v>
      </c>
      <c r="T290" s="128">
        <f t="shared" si="18"/>
        <v>-312.27312013828873</v>
      </c>
      <c r="U290" s="128">
        <f t="shared" si="19"/>
        <v>-2860.0499375780278</v>
      </c>
      <c r="W290" s="79" t="s">
        <v>26</v>
      </c>
      <c r="X290" s="79" t="s">
        <v>26</v>
      </c>
      <c r="Y290" s="79" t="s">
        <v>26</v>
      </c>
      <c r="Z290" s="79" t="s">
        <v>26</v>
      </c>
      <c r="AA290" s="79" t="s">
        <v>26</v>
      </c>
      <c r="AB290" s="79" t="s">
        <v>26</v>
      </c>
      <c r="AC290" s="79" t="s">
        <v>26</v>
      </c>
      <c r="AD290" s="79" t="s">
        <v>26</v>
      </c>
      <c r="AE290" s="79" t="s">
        <v>26</v>
      </c>
      <c r="AF290" s="79" t="s">
        <v>26</v>
      </c>
      <c r="AG290" s="79" t="s">
        <v>26</v>
      </c>
      <c r="AH290" s="79" t="s">
        <v>26</v>
      </c>
      <c r="AI290" s="79" t="s">
        <v>26</v>
      </c>
      <c r="AJ290" s="79" t="s">
        <v>26</v>
      </c>
      <c r="AK290" s="79" t="s">
        <v>26</v>
      </c>
      <c r="AL290" s="79" t="s">
        <v>26</v>
      </c>
    </row>
    <row r="291" spans="1:38">
      <c r="A291" s="12" t="s">
        <v>3904</v>
      </c>
      <c r="B291" s="99">
        <v>81.262764057080801</v>
      </c>
      <c r="C291" s="127">
        <v>0.28160512170386498</v>
      </c>
      <c r="D291" s="12"/>
      <c r="E291" s="127">
        <v>55.867718434627697</v>
      </c>
      <c r="F291" s="127">
        <v>3.4949540542583502</v>
      </c>
      <c r="G291" s="130">
        <v>0.277791226417267</v>
      </c>
      <c r="H291" s="130">
        <v>3.0202992150377202E-2</v>
      </c>
      <c r="I291" s="127">
        <v>-0.88409327636875801</v>
      </c>
      <c r="J291" s="99">
        <v>530</v>
      </c>
      <c r="K291" s="99">
        <v>34.299999999999997</v>
      </c>
      <c r="L291" s="99">
        <v>114.36</v>
      </c>
      <c r="M291" s="99">
        <v>3.54</v>
      </c>
      <c r="N291" s="99">
        <v>3349.9</v>
      </c>
      <c r="O291" s="99">
        <v>85</v>
      </c>
      <c r="P291" s="36"/>
      <c r="Q291" s="99">
        <v>78.64</v>
      </c>
      <c r="R291" s="99">
        <v>2.44</v>
      </c>
      <c r="T291" s="128">
        <f t="shared" si="18"/>
        <v>-363.44875830710038</v>
      </c>
      <c r="U291" s="128">
        <f t="shared" si="19"/>
        <v>-2829.2584819867088</v>
      </c>
      <c r="W291" s="79" t="s">
        <v>26</v>
      </c>
      <c r="X291" s="79" t="s">
        <v>26</v>
      </c>
      <c r="Y291" s="79" t="s">
        <v>26</v>
      </c>
      <c r="Z291" s="79" t="s">
        <v>26</v>
      </c>
      <c r="AA291" s="79" t="s">
        <v>26</v>
      </c>
      <c r="AB291" s="79" t="s">
        <v>26</v>
      </c>
      <c r="AC291" s="79" t="s">
        <v>26</v>
      </c>
      <c r="AD291" s="79" t="s">
        <v>26</v>
      </c>
      <c r="AE291" s="79" t="s">
        <v>26</v>
      </c>
      <c r="AF291" s="79" t="s">
        <v>26</v>
      </c>
      <c r="AG291" s="79" t="s">
        <v>26</v>
      </c>
      <c r="AH291" s="79" t="s">
        <v>26</v>
      </c>
      <c r="AI291" s="79" t="s">
        <v>26</v>
      </c>
      <c r="AJ291" s="79" t="s">
        <v>26</v>
      </c>
      <c r="AK291" s="79" t="s">
        <v>26</v>
      </c>
      <c r="AL291" s="79" t="s">
        <v>26</v>
      </c>
    </row>
    <row r="292" spans="1:38">
      <c r="A292" s="12" t="s">
        <v>3905</v>
      </c>
      <c r="B292" s="99">
        <v>82.611011951426406</v>
      </c>
      <c r="C292" s="127">
        <v>0.24991634443201499</v>
      </c>
      <c r="D292" s="12"/>
      <c r="E292" s="127">
        <v>43.943086600067502</v>
      </c>
      <c r="F292" s="127">
        <v>1.07860446885252</v>
      </c>
      <c r="G292" s="130">
        <v>0.38942299381809398</v>
      </c>
      <c r="H292" s="130">
        <v>1.34667165054342E-2</v>
      </c>
      <c r="I292" s="127">
        <v>-0.11500535934218099</v>
      </c>
      <c r="J292" s="99">
        <v>810.4</v>
      </c>
      <c r="K292" s="99">
        <v>12.5</v>
      </c>
      <c r="L292" s="99">
        <v>145.06</v>
      </c>
      <c r="M292" s="99">
        <v>1.76</v>
      </c>
      <c r="N292" s="99">
        <v>3868</v>
      </c>
      <c r="O292" s="99">
        <v>26.1</v>
      </c>
      <c r="P292" s="36"/>
      <c r="Q292" s="99">
        <v>77.77</v>
      </c>
      <c r="R292" s="99">
        <v>0.95</v>
      </c>
      <c r="T292" s="128">
        <f t="shared" si="18"/>
        <v>-458.66537984282354</v>
      </c>
      <c r="U292" s="128">
        <f t="shared" si="19"/>
        <v>-2566.4828346890945</v>
      </c>
      <c r="W292" s="79" t="s">
        <v>26</v>
      </c>
      <c r="X292" s="79" t="s">
        <v>26</v>
      </c>
      <c r="Y292" s="79" t="s">
        <v>26</v>
      </c>
      <c r="Z292" s="79" t="s">
        <v>26</v>
      </c>
      <c r="AA292" s="79" t="s">
        <v>26</v>
      </c>
      <c r="AB292" s="79" t="s">
        <v>26</v>
      </c>
      <c r="AC292" s="79" t="s">
        <v>26</v>
      </c>
      <c r="AD292" s="79" t="s">
        <v>26</v>
      </c>
      <c r="AE292" s="79" t="s">
        <v>26</v>
      </c>
      <c r="AF292" s="79" t="s">
        <v>26</v>
      </c>
      <c r="AG292" s="79" t="s">
        <v>26</v>
      </c>
      <c r="AH292" s="79" t="s">
        <v>26</v>
      </c>
      <c r="AI292" s="79" t="s">
        <v>26</v>
      </c>
      <c r="AJ292" s="79" t="s">
        <v>26</v>
      </c>
      <c r="AK292" s="79" t="s">
        <v>26</v>
      </c>
      <c r="AL292" s="79" t="s">
        <v>26</v>
      </c>
    </row>
    <row r="293" spans="1:38">
      <c r="A293" s="12" t="s">
        <v>3906</v>
      </c>
      <c r="B293" s="99">
        <v>87.479998023763002</v>
      </c>
      <c r="C293" s="127">
        <v>0.25474088953268498</v>
      </c>
      <c r="D293" s="12"/>
      <c r="E293" s="127">
        <v>48.400693711975499</v>
      </c>
      <c r="F293" s="127">
        <v>1.05039166495648</v>
      </c>
      <c r="G293" s="130">
        <v>0.348472286054122</v>
      </c>
      <c r="H293" s="130">
        <v>1.1210351692073199E-2</v>
      </c>
      <c r="I293" s="127">
        <v>-8.1515638157239598E-2</v>
      </c>
      <c r="J293" s="99">
        <v>699.9</v>
      </c>
      <c r="K293" s="99">
        <v>10.199999999999999</v>
      </c>
      <c r="L293" s="99">
        <v>131.83000000000001</v>
      </c>
      <c r="M293" s="99">
        <v>1.42</v>
      </c>
      <c r="N293" s="99">
        <v>3699.8</v>
      </c>
      <c r="O293" s="99">
        <v>24.5</v>
      </c>
      <c r="P293" s="36"/>
      <c r="Q293" s="99">
        <v>78</v>
      </c>
      <c r="R293" s="99">
        <v>0.84</v>
      </c>
      <c r="T293" s="128">
        <f t="shared" si="18"/>
        <v>-430.91102177046184</v>
      </c>
      <c r="U293" s="128">
        <f t="shared" si="19"/>
        <v>-2706.4932109535007</v>
      </c>
      <c r="W293" s="79" t="s">
        <v>26</v>
      </c>
      <c r="X293" s="79" t="s">
        <v>26</v>
      </c>
      <c r="Y293" s="79" t="s">
        <v>26</v>
      </c>
      <c r="Z293" s="79" t="s">
        <v>26</v>
      </c>
      <c r="AA293" s="79" t="s">
        <v>26</v>
      </c>
      <c r="AB293" s="79" t="s">
        <v>26</v>
      </c>
      <c r="AC293" s="79" t="s">
        <v>26</v>
      </c>
      <c r="AD293" s="79" t="s">
        <v>26</v>
      </c>
      <c r="AE293" s="79" t="s">
        <v>26</v>
      </c>
      <c r="AF293" s="79" t="s">
        <v>26</v>
      </c>
      <c r="AG293" s="79" t="s">
        <v>26</v>
      </c>
      <c r="AH293" s="79" t="s">
        <v>26</v>
      </c>
      <c r="AI293" s="79" t="s">
        <v>26</v>
      </c>
      <c r="AJ293" s="79" t="s">
        <v>26</v>
      </c>
      <c r="AK293" s="79" t="s">
        <v>26</v>
      </c>
      <c r="AL293" s="79" t="s">
        <v>26</v>
      </c>
    </row>
    <row r="294" spans="1:38">
      <c r="A294" s="12" t="s">
        <v>3907</v>
      </c>
      <c r="B294" s="99">
        <v>132.73327514055401</v>
      </c>
      <c r="C294" s="127">
        <v>0.31765357703425001</v>
      </c>
      <c r="D294" s="12"/>
      <c r="E294" s="127">
        <v>61.545988193648697</v>
      </c>
      <c r="F294" s="127">
        <v>3.4305401474620401</v>
      </c>
      <c r="G294" s="130">
        <v>0.25438605451885599</v>
      </c>
      <c r="H294" s="130">
        <v>3.2237063374297402E-2</v>
      </c>
      <c r="I294" s="127">
        <v>-0.87893920755560695</v>
      </c>
      <c r="J294" s="99">
        <v>457.8</v>
      </c>
      <c r="K294" s="99">
        <v>32.700000000000003</v>
      </c>
      <c r="L294" s="99">
        <v>103.89</v>
      </c>
      <c r="M294" s="99">
        <v>2.87</v>
      </c>
      <c r="N294" s="99">
        <v>3211.6</v>
      </c>
      <c r="O294" s="99">
        <v>100</v>
      </c>
      <c r="P294" s="36"/>
      <c r="Q294" s="99">
        <v>74.72</v>
      </c>
      <c r="R294" s="99">
        <v>2.0699999999999998</v>
      </c>
      <c r="T294" s="128">
        <f t="shared" si="18"/>
        <v>-340.65838868033495</v>
      </c>
      <c r="U294" s="128">
        <f t="shared" si="19"/>
        <v>-2991.3466166137264</v>
      </c>
      <c r="W294" s="79" t="s">
        <v>26</v>
      </c>
      <c r="X294" s="79" t="s">
        <v>26</v>
      </c>
      <c r="Y294" s="79" t="s">
        <v>26</v>
      </c>
      <c r="Z294" s="79" t="s">
        <v>26</v>
      </c>
      <c r="AA294" s="79" t="s">
        <v>26</v>
      </c>
      <c r="AB294" s="79" t="s">
        <v>26</v>
      </c>
      <c r="AC294" s="79" t="s">
        <v>26</v>
      </c>
      <c r="AD294" s="79" t="s">
        <v>26</v>
      </c>
      <c r="AE294" s="79" t="s">
        <v>26</v>
      </c>
      <c r="AF294" s="79" t="s">
        <v>26</v>
      </c>
      <c r="AG294" s="79" t="s">
        <v>26</v>
      </c>
      <c r="AH294" s="79" t="s">
        <v>26</v>
      </c>
      <c r="AI294" s="79" t="s">
        <v>26</v>
      </c>
      <c r="AJ294" s="79" t="s">
        <v>26</v>
      </c>
      <c r="AK294" s="79" t="s">
        <v>26</v>
      </c>
      <c r="AL294" s="79" t="s">
        <v>26</v>
      </c>
    </row>
    <row r="295" spans="1:38">
      <c r="A295" s="12" t="s">
        <v>3908</v>
      </c>
      <c r="B295" s="99">
        <v>133.00111170255099</v>
      </c>
      <c r="C295" s="127">
        <v>0.30456010029740399</v>
      </c>
      <c r="D295" s="12"/>
      <c r="E295" s="127">
        <v>61.913931003919203</v>
      </c>
      <c r="F295" s="127">
        <v>3.8685580193717102</v>
      </c>
      <c r="G295" s="130">
        <v>0.23225281513898599</v>
      </c>
      <c r="H295" s="130">
        <v>3.0678081310278799E-2</v>
      </c>
      <c r="I295" s="127">
        <v>-0.89126196444522399</v>
      </c>
      <c r="J295" s="99">
        <v>423.2</v>
      </c>
      <c r="K295" s="99">
        <v>32.9</v>
      </c>
      <c r="L295" s="99">
        <v>103.29</v>
      </c>
      <c r="M295" s="99">
        <v>3.2</v>
      </c>
      <c r="N295" s="99">
        <v>3067</v>
      </c>
      <c r="O295" s="99">
        <v>106</v>
      </c>
      <c r="P295" s="36"/>
      <c r="Q295" s="99">
        <v>77.400000000000006</v>
      </c>
      <c r="R295" s="99">
        <v>2.4</v>
      </c>
      <c r="T295" s="128">
        <f t="shared" si="18"/>
        <v>-309.72020524736178</v>
      </c>
      <c r="U295" s="128">
        <f t="shared" si="19"/>
        <v>-2869.309710523768</v>
      </c>
      <c r="W295" s="79" t="s">
        <v>26</v>
      </c>
      <c r="X295" s="79" t="s">
        <v>26</v>
      </c>
      <c r="Y295" s="79" t="s">
        <v>26</v>
      </c>
      <c r="Z295" s="79" t="s">
        <v>26</v>
      </c>
      <c r="AA295" s="79" t="s">
        <v>26</v>
      </c>
      <c r="AB295" s="79" t="s">
        <v>26</v>
      </c>
      <c r="AC295" s="79" t="s">
        <v>26</v>
      </c>
      <c r="AD295" s="79" t="s">
        <v>26</v>
      </c>
      <c r="AE295" s="79" t="s">
        <v>26</v>
      </c>
      <c r="AF295" s="79" t="s">
        <v>26</v>
      </c>
      <c r="AG295" s="79" t="s">
        <v>26</v>
      </c>
      <c r="AH295" s="79" t="s">
        <v>26</v>
      </c>
      <c r="AI295" s="79" t="s">
        <v>26</v>
      </c>
      <c r="AJ295" s="79" t="s">
        <v>26</v>
      </c>
      <c r="AK295" s="79" t="s">
        <v>26</v>
      </c>
      <c r="AL295" s="79" t="s">
        <v>26</v>
      </c>
    </row>
    <row r="296" spans="1:38">
      <c r="A296" s="12" t="s">
        <v>3882</v>
      </c>
      <c r="B296" s="99">
        <v>76.319925074062994</v>
      </c>
      <c r="C296" s="127">
        <v>0.27424001844799001</v>
      </c>
      <c r="D296" s="12"/>
      <c r="E296" s="127">
        <v>38.098817277889701</v>
      </c>
      <c r="F296" s="127">
        <v>5.3281404962998797</v>
      </c>
      <c r="G296" s="130">
        <v>0.42798592605834601</v>
      </c>
      <c r="H296" s="130">
        <v>5.5837917536111399E-2</v>
      </c>
      <c r="I296" s="127">
        <v>-0.96757015061837903</v>
      </c>
      <c r="J296" s="99">
        <v>949.8</v>
      </c>
      <c r="K296" s="99">
        <v>82.7</v>
      </c>
      <c r="L296" s="99">
        <v>167</v>
      </c>
      <c r="M296" s="99">
        <v>11.5</v>
      </c>
      <c r="N296" s="99">
        <v>4009.8</v>
      </c>
      <c r="O296" s="99">
        <v>97.4</v>
      </c>
      <c r="P296" s="36"/>
      <c r="Q296" s="99">
        <v>80.81</v>
      </c>
      <c r="R296" s="99">
        <v>5.62</v>
      </c>
      <c r="T296" s="128">
        <f t="shared" si="18"/>
        <v>-468.74251497005986</v>
      </c>
      <c r="U296" s="128">
        <f t="shared" si="19"/>
        <v>-2301.0778443113777</v>
      </c>
      <c r="W296" s="79" t="s">
        <v>26</v>
      </c>
      <c r="X296" s="79" t="s">
        <v>26</v>
      </c>
      <c r="Y296" s="79" t="s">
        <v>26</v>
      </c>
      <c r="Z296" s="79" t="s">
        <v>26</v>
      </c>
      <c r="AA296" s="79" t="s">
        <v>26</v>
      </c>
      <c r="AB296" s="79" t="s">
        <v>26</v>
      </c>
      <c r="AC296" s="79" t="s">
        <v>26</v>
      </c>
      <c r="AD296" s="79" t="s">
        <v>26</v>
      </c>
      <c r="AE296" s="79" t="s">
        <v>26</v>
      </c>
      <c r="AF296" s="79" t="s">
        <v>26</v>
      </c>
      <c r="AG296" s="79" t="s">
        <v>26</v>
      </c>
      <c r="AH296" s="79" t="s">
        <v>26</v>
      </c>
      <c r="AI296" s="79" t="s">
        <v>26</v>
      </c>
      <c r="AJ296" s="79" t="s">
        <v>26</v>
      </c>
      <c r="AK296" s="79" t="s">
        <v>26</v>
      </c>
      <c r="AL296" s="79" t="s">
        <v>26</v>
      </c>
    </row>
    <row r="297" spans="1:38">
      <c r="A297" s="12" t="s">
        <v>3909</v>
      </c>
      <c r="B297" s="99">
        <v>132.064355069361</v>
      </c>
      <c r="C297" s="127">
        <v>0.28751815878979498</v>
      </c>
      <c r="D297" s="12"/>
      <c r="E297" s="127">
        <v>51.2853086153522</v>
      </c>
      <c r="F297" s="127">
        <v>1.7914137591670201</v>
      </c>
      <c r="G297" s="130">
        <v>0.34054172069708499</v>
      </c>
      <c r="H297" s="130">
        <v>1.23175424526234E-2</v>
      </c>
      <c r="I297" s="127">
        <v>-0.458996775145456</v>
      </c>
      <c r="J297" s="99">
        <v>659.7</v>
      </c>
      <c r="K297" s="99">
        <v>14.7</v>
      </c>
      <c r="L297" s="99">
        <v>124.48</v>
      </c>
      <c r="M297" s="99">
        <v>2.15</v>
      </c>
      <c r="N297" s="99">
        <v>3664.3</v>
      </c>
      <c r="O297" s="99">
        <v>27.6</v>
      </c>
      <c r="P297" s="36"/>
      <c r="Q297" s="99">
        <v>74.98</v>
      </c>
      <c r="R297" s="99">
        <v>1.3</v>
      </c>
      <c r="T297" s="128">
        <f t="shared" si="18"/>
        <v>-429.96465295629821</v>
      </c>
      <c r="U297" s="128">
        <f t="shared" si="19"/>
        <v>-2843.6857326478153</v>
      </c>
      <c r="W297" s="79" t="s">
        <v>26</v>
      </c>
      <c r="X297" s="79" t="s">
        <v>26</v>
      </c>
      <c r="Y297" s="79" t="s">
        <v>26</v>
      </c>
      <c r="Z297" s="79" t="s">
        <v>26</v>
      </c>
      <c r="AA297" s="79" t="s">
        <v>26</v>
      </c>
      <c r="AB297" s="79" t="s">
        <v>26</v>
      </c>
      <c r="AC297" s="79" t="s">
        <v>26</v>
      </c>
      <c r="AD297" s="79" t="s">
        <v>26</v>
      </c>
      <c r="AE297" s="79" t="s">
        <v>26</v>
      </c>
      <c r="AF297" s="79" t="s">
        <v>26</v>
      </c>
      <c r="AG297" s="79" t="s">
        <v>26</v>
      </c>
      <c r="AH297" s="79" t="s">
        <v>26</v>
      </c>
      <c r="AI297" s="79" t="s">
        <v>26</v>
      </c>
      <c r="AJ297" s="79" t="s">
        <v>26</v>
      </c>
      <c r="AK297" s="79" t="s">
        <v>26</v>
      </c>
      <c r="AL297" s="79" t="s">
        <v>26</v>
      </c>
    </row>
    <row r="298" spans="1:38">
      <c r="A298" s="12" t="s">
        <v>3910</v>
      </c>
      <c r="B298" s="99">
        <v>88.490835178629297</v>
      </c>
      <c r="C298" s="127">
        <v>0.20844719519032001</v>
      </c>
      <c r="D298" s="12"/>
      <c r="E298" s="127">
        <v>29.848513832242599</v>
      </c>
      <c r="F298" s="127">
        <v>3.01063450928216</v>
      </c>
      <c r="G298" s="130">
        <v>0.50654630231584297</v>
      </c>
      <c r="H298" s="130">
        <v>2.4882798436186199E-2</v>
      </c>
      <c r="I298" s="127">
        <v>-0.85465239403827498</v>
      </c>
      <c r="J298" s="99">
        <v>1224.0999999999999</v>
      </c>
      <c r="K298" s="99">
        <v>51.5</v>
      </c>
      <c r="L298" s="99">
        <v>212.4</v>
      </c>
      <c r="M298" s="99">
        <v>10.5</v>
      </c>
      <c r="N298" s="99">
        <v>4259.6000000000004</v>
      </c>
      <c r="O298" s="99">
        <v>36.200000000000003</v>
      </c>
      <c r="P298" s="36"/>
      <c r="Q298" s="99">
        <v>80.150000000000006</v>
      </c>
      <c r="R298" s="99">
        <v>4.0199999999999996</v>
      </c>
      <c r="T298" s="128">
        <f t="shared" si="18"/>
        <v>-476.3182674199623</v>
      </c>
      <c r="U298" s="128">
        <f t="shared" si="19"/>
        <v>-1905.4613935969869</v>
      </c>
      <c r="W298" s="79" t="s">
        <v>26</v>
      </c>
      <c r="X298" s="79" t="s">
        <v>26</v>
      </c>
      <c r="Y298" s="79" t="s">
        <v>26</v>
      </c>
      <c r="Z298" s="79" t="s">
        <v>26</v>
      </c>
      <c r="AA298" s="79" t="s">
        <v>26</v>
      </c>
      <c r="AB298" s="79" t="s">
        <v>26</v>
      </c>
      <c r="AC298" s="79" t="s">
        <v>26</v>
      </c>
      <c r="AD298" s="79" t="s">
        <v>26</v>
      </c>
      <c r="AE298" s="79" t="s">
        <v>26</v>
      </c>
      <c r="AF298" s="79" t="s">
        <v>26</v>
      </c>
      <c r="AG298" s="79" t="s">
        <v>26</v>
      </c>
      <c r="AH298" s="79" t="s">
        <v>26</v>
      </c>
      <c r="AI298" s="79" t="s">
        <v>26</v>
      </c>
      <c r="AJ298" s="79" t="s">
        <v>26</v>
      </c>
      <c r="AK298" s="79" t="s">
        <v>26</v>
      </c>
      <c r="AL298" s="79" t="s">
        <v>26</v>
      </c>
    </row>
    <row r="299" spans="1:38">
      <c r="A299" s="12" t="s">
        <v>3911</v>
      </c>
      <c r="B299" s="99">
        <v>102.903609647181</v>
      </c>
      <c r="C299" s="127">
        <v>0.234590667107405</v>
      </c>
      <c r="D299" s="12"/>
      <c r="E299" s="127">
        <v>46.978129120533403</v>
      </c>
      <c r="F299" s="127">
        <v>2.0436537316430599</v>
      </c>
      <c r="G299" s="130">
        <v>0.338332818335631</v>
      </c>
      <c r="H299" s="130">
        <v>1.53104719300925E-2</v>
      </c>
      <c r="I299" s="127">
        <v>-0.66387343688230105</v>
      </c>
      <c r="J299" s="99">
        <v>700</v>
      </c>
      <c r="K299" s="99">
        <v>20.399999999999999</v>
      </c>
      <c r="L299" s="99">
        <v>135.78</v>
      </c>
      <c r="M299" s="99">
        <v>2.92</v>
      </c>
      <c r="N299" s="99">
        <v>3654.4</v>
      </c>
      <c r="O299" s="99">
        <v>34.6</v>
      </c>
      <c r="P299" s="36"/>
      <c r="Q299" s="99">
        <v>82.24</v>
      </c>
      <c r="R299" s="99">
        <v>1.77</v>
      </c>
      <c r="T299" s="128">
        <f t="shared" si="18"/>
        <v>-415.53984386507585</v>
      </c>
      <c r="U299" s="128">
        <f t="shared" si="19"/>
        <v>-2591.4125791721899</v>
      </c>
      <c r="W299" s="79" t="s">
        <v>26</v>
      </c>
      <c r="X299" s="79" t="s">
        <v>26</v>
      </c>
      <c r="Y299" s="79" t="s">
        <v>26</v>
      </c>
      <c r="Z299" s="79" t="s">
        <v>26</v>
      </c>
      <c r="AA299" s="79" t="s">
        <v>26</v>
      </c>
      <c r="AB299" s="79" t="s">
        <v>26</v>
      </c>
      <c r="AC299" s="79" t="s">
        <v>26</v>
      </c>
      <c r="AD299" s="79" t="s">
        <v>26</v>
      </c>
      <c r="AE299" s="79" t="s">
        <v>26</v>
      </c>
      <c r="AF299" s="79" t="s">
        <v>26</v>
      </c>
      <c r="AG299" s="79" t="s">
        <v>26</v>
      </c>
      <c r="AH299" s="79" t="s">
        <v>26</v>
      </c>
      <c r="AI299" s="79" t="s">
        <v>26</v>
      </c>
      <c r="AJ299" s="79" t="s">
        <v>26</v>
      </c>
      <c r="AK299" s="79" t="s">
        <v>26</v>
      </c>
      <c r="AL299" s="79" t="s">
        <v>26</v>
      </c>
    </row>
    <row r="300" spans="1:38">
      <c r="A300" s="12" t="s">
        <v>3912</v>
      </c>
      <c r="B300" s="99">
        <v>95.116840230771302</v>
      </c>
      <c r="C300" s="127">
        <v>0.23991562800502</v>
      </c>
      <c r="D300" s="12"/>
      <c r="E300" s="127">
        <v>43.687452970733702</v>
      </c>
      <c r="F300" s="127">
        <v>0.93219738781693195</v>
      </c>
      <c r="G300" s="130">
        <v>0.35917461916021098</v>
      </c>
      <c r="H300" s="130">
        <v>9.4504895295036695E-3</v>
      </c>
      <c r="I300" s="127">
        <v>-0.189616107090988</v>
      </c>
      <c r="J300" s="99">
        <v>769.22</v>
      </c>
      <c r="K300" s="99">
        <v>9.9700000000000006</v>
      </c>
      <c r="L300" s="99">
        <v>145.88999999999999</v>
      </c>
      <c r="M300" s="99">
        <v>1.54</v>
      </c>
      <c r="N300" s="99">
        <v>3745.8</v>
      </c>
      <c r="O300" s="99">
        <v>20.100000000000001</v>
      </c>
      <c r="P300" s="36"/>
      <c r="Q300" s="99">
        <v>84.24</v>
      </c>
      <c r="R300" s="99">
        <v>0.89</v>
      </c>
      <c r="T300" s="128">
        <f t="shared" si="18"/>
        <v>-427.26026458290499</v>
      </c>
      <c r="U300" s="128">
        <f t="shared" si="19"/>
        <v>-2467.5508945095626</v>
      </c>
      <c r="W300" s="79" t="s">
        <v>26</v>
      </c>
      <c r="X300" s="79" t="s">
        <v>26</v>
      </c>
      <c r="Y300" s="79" t="s">
        <v>26</v>
      </c>
      <c r="Z300" s="79" t="s">
        <v>26</v>
      </c>
      <c r="AA300" s="79" t="s">
        <v>26</v>
      </c>
      <c r="AB300" s="79" t="s">
        <v>26</v>
      </c>
      <c r="AC300" s="79" t="s">
        <v>26</v>
      </c>
      <c r="AD300" s="79" t="s">
        <v>26</v>
      </c>
      <c r="AE300" s="79" t="s">
        <v>26</v>
      </c>
      <c r="AF300" s="79" t="s">
        <v>26</v>
      </c>
      <c r="AG300" s="79" t="s">
        <v>26</v>
      </c>
      <c r="AH300" s="79" t="s">
        <v>26</v>
      </c>
      <c r="AI300" s="79" t="s">
        <v>26</v>
      </c>
      <c r="AJ300" s="79" t="s">
        <v>26</v>
      </c>
      <c r="AK300" s="79" t="s">
        <v>26</v>
      </c>
      <c r="AL300" s="79" t="s">
        <v>26</v>
      </c>
    </row>
    <row r="301" spans="1:38">
      <c r="A301" s="12" t="s">
        <v>3913</v>
      </c>
      <c r="B301" s="99">
        <v>99.343239246085304</v>
      </c>
      <c r="C301" s="127">
        <v>0.31445080287405203</v>
      </c>
      <c r="D301" s="12"/>
      <c r="E301" s="127">
        <v>38.807286684635002</v>
      </c>
      <c r="F301" s="127">
        <v>1.18834899416257</v>
      </c>
      <c r="G301" s="130">
        <v>0.414995903479218</v>
      </c>
      <c r="H301" s="130">
        <v>1.0694030721114399E-2</v>
      </c>
      <c r="I301" s="127">
        <v>-0.28658398156787201</v>
      </c>
      <c r="J301" s="99">
        <v>919.6</v>
      </c>
      <c r="K301" s="99">
        <v>13.7</v>
      </c>
      <c r="L301" s="99">
        <v>164</v>
      </c>
      <c r="M301" s="99">
        <v>2.48</v>
      </c>
      <c r="N301" s="99">
        <v>3963.7</v>
      </c>
      <c r="O301" s="99">
        <v>19.3</v>
      </c>
      <c r="P301" s="36"/>
      <c r="Q301" s="99">
        <v>82.26</v>
      </c>
      <c r="R301" s="99">
        <v>1.25</v>
      </c>
      <c r="T301" s="128">
        <f t="shared" si="18"/>
        <v>-460.73170731707319</v>
      </c>
      <c r="U301" s="128">
        <f t="shared" si="19"/>
        <v>-2316.8902439024391</v>
      </c>
      <c r="W301" s="79" t="s">
        <v>26</v>
      </c>
      <c r="X301" s="79" t="s">
        <v>26</v>
      </c>
      <c r="Y301" s="79" t="s">
        <v>26</v>
      </c>
      <c r="Z301" s="79" t="s">
        <v>26</v>
      </c>
      <c r="AA301" s="79" t="s">
        <v>26</v>
      </c>
      <c r="AB301" s="79" t="s">
        <v>26</v>
      </c>
      <c r="AC301" s="79" t="s">
        <v>26</v>
      </c>
      <c r="AD301" s="79" t="s">
        <v>26</v>
      </c>
      <c r="AE301" s="79" t="s">
        <v>26</v>
      </c>
      <c r="AF301" s="79" t="s">
        <v>26</v>
      </c>
      <c r="AG301" s="79" t="s">
        <v>26</v>
      </c>
      <c r="AH301" s="79" t="s">
        <v>26</v>
      </c>
      <c r="AI301" s="79" t="s">
        <v>26</v>
      </c>
      <c r="AJ301" s="79" t="s">
        <v>26</v>
      </c>
      <c r="AK301" s="79" t="s">
        <v>26</v>
      </c>
      <c r="AL301" s="79" t="s">
        <v>26</v>
      </c>
    </row>
    <row r="302" spans="1:38">
      <c r="A302" s="12" t="s">
        <v>3914</v>
      </c>
      <c r="B302" s="99">
        <v>137.31611428327901</v>
      </c>
      <c r="C302" s="127">
        <v>0.32018055500444598</v>
      </c>
      <c r="D302" s="12"/>
      <c r="E302" s="127">
        <v>50.0680788330193</v>
      </c>
      <c r="F302" s="127">
        <v>1.0383790103109301</v>
      </c>
      <c r="G302" s="130">
        <v>0.30619209427544802</v>
      </c>
      <c r="H302" s="130">
        <v>8.5113304103767301E-3</v>
      </c>
      <c r="I302" s="127">
        <v>0.113678269442927</v>
      </c>
      <c r="J302" s="99">
        <v>620.70000000000005</v>
      </c>
      <c r="K302" s="99">
        <v>7.61</v>
      </c>
      <c r="L302" s="99">
        <v>127.48</v>
      </c>
      <c r="M302" s="99">
        <v>1.31</v>
      </c>
      <c r="N302" s="99">
        <v>3501.2</v>
      </c>
      <c r="O302" s="99">
        <v>21.5</v>
      </c>
      <c r="P302" s="36"/>
      <c r="Q302" s="99">
        <v>82.77</v>
      </c>
      <c r="R302" s="99">
        <v>0.85</v>
      </c>
      <c r="T302" s="128">
        <f t="shared" si="18"/>
        <v>-386.89990586758711</v>
      </c>
      <c r="U302" s="128">
        <f t="shared" si="19"/>
        <v>-2646.4700345152178</v>
      </c>
      <c r="W302" s="79" t="s">
        <v>26</v>
      </c>
      <c r="X302" s="79" t="s">
        <v>26</v>
      </c>
      <c r="Y302" s="79" t="s">
        <v>26</v>
      </c>
      <c r="Z302" s="79" t="s">
        <v>26</v>
      </c>
      <c r="AA302" s="79" t="s">
        <v>26</v>
      </c>
      <c r="AB302" s="79" t="s">
        <v>26</v>
      </c>
      <c r="AC302" s="79" t="s">
        <v>26</v>
      </c>
      <c r="AD302" s="79" t="s">
        <v>26</v>
      </c>
      <c r="AE302" s="79" t="s">
        <v>26</v>
      </c>
      <c r="AF302" s="79" t="s">
        <v>26</v>
      </c>
      <c r="AG302" s="79" t="s">
        <v>26</v>
      </c>
      <c r="AH302" s="79" t="s">
        <v>26</v>
      </c>
      <c r="AI302" s="79" t="s">
        <v>26</v>
      </c>
      <c r="AJ302" s="79" t="s">
        <v>26</v>
      </c>
      <c r="AK302" s="79" t="s">
        <v>26</v>
      </c>
      <c r="AL302" s="79" t="s">
        <v>26</v>
      </c>
    </row>
    <row r="303" spans="1:38">
      <c r="A303" s="12" t="s">
        <v>3915</v>
      </c>
      <c r="B303" s="99">
        <v>135.42640784560601</v>
      </c>
      <c r="C303" s="127">
        <v>0.32354814828661599</v>
      </c>
      <c r="D303" s="12"/>
      <c r="E303" s="127">
        <v>56.542895059041903</v>
      </c>
      <c r="F303" s="127">
        <v>2.8187333654659201</v>
      </c>
      <c r="G303" s="130">
        <v>0.23903224119688199</v>
      </c>
      <c r="H303" s="130">
        <v>1.8409607504808401E-2</v>
      </c>
      <c r="I303" s="127">
        <v>-0.75651065322213995</v>
      </c>
      <c r="J303" s="99">
        <v>466.1</v>
      </c>
      <c r="K303" s="99">
        <v>22.3</v>
      </c>
      <c r="L303" s="99">
        <v>113.02</v>
      </c>
      <c r="M303" s="99">
        <v>2.79</v>
      </c>
      <c r="N303" s="99">
        <v>3112.6</v>
      </c>
      <c r="O303" s="99">
        <v>61.3</v>
      </c>
      <c r="P303" s="36"/>
      <c r="Q303" s="99">
        <v>83.69</v>
      </c>
      <c r="R303" s="99">
        <v>2.0699999999999998</v>
      </c>
      <c r="T303" s="128">
        <f t="shared" si="18"/>
        <v>-312.40488409131132</v>
      </c>
      <c r="U303" s="128">
        <f t="shared" si="19"/>
        <v>-2654.0258361351976</v>
      </c>
      <c r="W303" s="79" t="s">
        <v>26</v>
      </c>
      <c r="X303" s="79" t="s">
        <v>26</v>
      </c>
      <c r="Y303" s="79" t="s">
        <v>26</v>
      </c>
      <c r="Z303" s="79" t="s">
        <v>26</v>
      </c>
      <c r="AA303" s="79" t="s">
        <v>26</v>
      </c>
      <c r="AB303" s="79" t="s">
        <v>26</v>
      </c>
      <c r="AC303" s="79" t="s">
        <v>26</v>
      </c>
      <c r="AD303" s="79" t="s">
        <v>26</v>
      </c>
      <c r="AE303" s="79" t="s">
        <v>26</v>
      </c>
      <c r="AF303" s="79" t="s">
        <v>26</v>
      </c>
      <c r="AG303" s="79" t="s">
        <v>26</v>
      </c>
      <c r="AH303" s="79" t="s">
        <v>26</v>
      </c>
      <c r="AI303" s="79" t="s">
        <v>26</v>
      </c>
      <c r="AJ303" s="79" t="s">
        <v>26</v>
      </c>
      <c r="AK303" s="79" t="s">
        <v>26</v>
      </c>
      <c r="AL303" s="79" t="s">
        <v>26</v>
      </c>
    </row>
    <row r="304" spans="1:38">
      <c r="A304" s="12" t="s">
        <v>3916</v>
      </c>
      <c r="B304" s="99">
        <v>133.23808312043599</v>
      </c>
      <c r="C304" s="127">
        <v>0.30823717024636199</v>
      </c>
      <c r="D304" s="12"/>
      <c r="E304" s="127">
        <v>49.017270416502399</v>
      </c>
      <c r="F304" s="127">
        <v>3.2726920693452399</v>
      </c>
      <c r="G304" s="130">
        <v>0.296983562560313</v>
      </c>
      <c r="H304" s="130">
        <v>3.7724304003285497E-2</v>
      </c>
      <c r="I304" s="127">
        <v>-0.91201795179831902</v>
      </c>
      <c r="J304" s="99">
        <v>616.4</v>
      </c>
      <c r="K304" s="99">
        <v>43.8</v>
      </c>
      <c r="L304" s="99">
        <v>130.18</v>
      </c>
      <c r="M304" s="99">
        <v>4.3</v>
      </c>
      <c r="N304" s="99">
        <v>3453.9</v>
      </c>
      <c r="O304" s="99">
        <v>98.4</v>
      </c>
      <c r="P304" s="36"/>
      <c r="Q304" s="99">
        <v>86.17</v>
      </c>
      <c r="R304" s="99">
        <v>2.85</v>
      </c>
      <c r="T304" s="128">
        <f t="shared" si="18"/>
        <v>-373.49823321554766</v>
      </c>
      <c r="U304" s="128">
        <f t="shared" si="19"/>
        <v>-2553.1725303426024</v>
      </c>
      <c r="W304" s="79" t="s">
        <v>26</v>
      </c>
      <c r="X304" s="79" t="s">
        <v>26</v>
      </c>
      <c r="Y304" s="79" t="s">
        <v>26</v>
      </c>
      <c r="Z304" s="79" t="s">
        <v>26</v>
      </c>
      <c r="AA304" s="79" t="s">
        <v>26</v>
      </c>
      <c r="AB304" s="79" t="s">
        <v>26</v>
      </c>
      <c r="AC304" s="79" t="s">
        <v>26</v>
      </c>
      <c r="AD304" s="79" t="s">
        <v>26</v>
      </c>
      <c r="AE304" s="79" t="s">
        <v>26</v>
      </c>
      <c r="AF304" s="79" t="s">
        <v>26</v>
      </c>
      <c r="AG304" s="79" t="s">
        <v>26</v>
      </c>
      <c r="AH304" s="79" t="s">
        <v>26</v>
      </c>
      <c r="AI304" s="79" t="s">
        <v>26</v>
      </c>
      <c r="AJ304" s="79" t="s">
        <v>26</v>
      </c>
      <c r="AK304" s="79" t="s">
        <v>26</v>
      </c>
      <c r="AL304" s="79" t="s">
        <v>26</v>
      </c>
    </row>
    <row r="305" spans="1:38">
      <c r="A305" s="12" t="s">
        <v>3917</v>
      </c>
      <c r="B305" s="99">
        <v>140.441060539879</v>
      </c>
      <c r="C305" s="127">
        <v>0.286087483141162</v>
      </c>
      <c r="D305" s="12"/>
      <c r="E305" s="127">
        <v>39.235150320626197</v>
      </c>
      <c r="F305" s="127">
        <v>2.1546292474769699</v>
      </c>
      <c r="G305" s="130">
        <v>0.39158449380565402</v>
      </c>
      <c r="H305" s="130">
        <v>2.1821708760042101E-2</v>
      </c>
      <c r="I305" s="127">
        <v>-0.81829755068355403</v>
      </c>
      <c r="J305" s="99">
        <v>878.5</v>
      </c>
      <c r="K305" s="99">
        <v>31</v>
      </c>
      <c r="L305" s="99">
        <v>162.22</v>
      </c>
      <c r="M305" s="99">
        <v>4.3899999999999997</v>
      </c>
      <c r="N305" s="99">
        <v>3876.5</v>
      </c>
      <c r="O305" s="99">
        <v>41.9</v>
      </c>
      <c r="P305" s="36"/>
      <c r="Q305" s="99">
        <v>86.56</v>
      </c>
      <c r="R305" s="99">
        <v>2.36</v>
      </c>
      <c r="T305" s="128">
        <f t="shared" si="18"/>
        <v>-441.54851436321047</v>
      </c>
      <c r="U305" s="128">
        <f t="shared" si="19"/>
        <v>-2289.6560226852425</v>
      </c>
      <c r="W305" s="79" t="s">
        <v>26</v>
      </c>
      <c r="X305" s="79" t="s">
        <v>26</v>
      </c>
      <c r="Y305" s="79" t="s">
        <v>26</v>
      </c>
      <c r="Z305" s="79" t="s">
        <v>26</v>
      </c>
      <c r="AA305" s="79" t="s">
        <v>26</v>
      </c>
      <c r="AB305" s="79" t="s">
        <v>26</v>
      </c>
      <c r="AC305" s="79" t="s">
        <v>26</v>
      </c>
      <c r="AD305" s="79" t="s">
        <v>26</v>
      </c>
      <c r="AE305" s="79" t="s">
        <v>26</v>
      </c>
      <c r="AF305" s="79" t="s">
        <v>26</v>
      </c>
      <c r="AG305" s="79" t="s">
        <v>26</v>
      </c>
      <c r="AH305" s="79" t="s">
        <v>26</v>
      </c>
      <c r="AI305" s="79" t="s">
        <v>26</v>
      </c>
      <c r="AJ305" s="79" t="s">
        <v>26</v>
      </c>
      <c r="AK305" s="79" t="s">
        <v>26</v>
      </c>
      <c r="AL305" s="79" t="s">
        <v>26</v>
      </c>
    </row>
    <row r="306" spans="1:38">
      <c r="A306" s="12" t="s">
        <v>3918</v>
      </c>
      <c r="B306" s="99">
        <v>146.48093984952499</v>
      </c>
      <c r="C306" s="127">
        <v>0.28987724185371699</v>
      </c>
      <c r="D306" s="12"/>
      <c r="E306" s="127">
        <v>54.801824579111297</v>
      </c>
      <c r="F306" s="127">
        <v>2.7371948663199999</v>
      </c>
      <c r="G306" s="130">
        <v>0.26612936883209698</v>
      </c>
      <c r="H306" s="130">
        <v>2.0078693191284702E-2</v>
      </c>
      <c r="I306" s="127">
        <v>-0.84665789607093001</v>
      </c>
      <c r="J306" s="99">
        <v>520.20000000000005</v>
      </c>
      <c r="K306" s="99">
        <v>24.6</v>
      </c>
      <c r="L306" s="99">
        <v>116.57</v>
      </c>
      <c r="M306" s="99">
        <v>2.89</v>
      </c>
      <c r="N306" s="99">
        <v>3282.5</v>
      </c>
      <c r="O306" s="99">
        <v>59.3</v>
      </c>
      <c r="P306" s="36"/>
      <c r="Q306" s="99">
        <v>82.02</v>
      </c>
      <c r="R306" s="99">
        <v>2.04</v>
      </c>
      <c r="T306" s="128">
        <f t="shared" si="18"/>
        <v>-346.2554688170199</v>
      </c>
      <c r="U306" s="128">
        <f t="shared" si="19"/>
        <v>-2715.9046066741012</v>
      </c>
      <c r="W306" s="79" t="s">
        <v>26</v>
      </c>
      <c r="X306" s="79" t="s">
        <v>26</v>
      </c>
      <c r="Y306" s="79" t="s">
        <v>26</v>
      </c>
      <c r="Z306" s="79" t="s">
        <v>26</v>
      </c>
      <c r="AA306" s="79" t="s">
        <v>26</v>
      </c>
      <c r="AB306" s="79" t="s">
        <v>26</v>
      </c>
      <c r="AC306" s="79" t="s">
        <v>26</v>
      </c>
      <c r="AD306" s="79" t="s">
        <v>26</v>
      </c>
      <c r="AE306" s="79" t="s">
        <v>26</v>
      </c>
      <c r="AF306" s="79" t="s">
        <v>26</v>
      </c>
      <c r="AG306" s="79" t="s">
        <v>26</v>
      </c>
      <c r="AH306" s="79" t="s">
        <v>26</v>
      </c>
      <c r="AI306" s="79" t="s">
        <v>26</v>
      </c>
      <c r="AJ306" s="79" t="s">
        <v>26</v>
      </c>
      <c r="AK306" s="79" t="s">
        <v>26</v>
      </c>
      <c r="AL306" s="79" t="s">
        <v>26</v>
      </c>
    </row>
    <row r="307" spans="1:38">
      <c r="A307" s="12" t="s">
        <v>3883</v>
      </c>
      <c r="B307" s="99">
        <v>75.656361282119207</v>
      </c>
      <c r="C307" s="127">
        <v>0.20524171982411801</v>
      </c>
      <c r="D307" s="12"/>
      <c r="E307" s="127">
        <v>38.902000177667503</v>
      </c>
      <c r="F307" s="127">
        <v>0.89590015792987998</v>
      </c>
      <c r="G307" s="130">
        <v>0.40441962560414502</v>
      </c>
      <c r="H307" s="130">
        <v>1.04770282284554E-2</v>
      </c>
      <c r="I307" s="127">
        <v>7.4727887678365204E-2</v>
      </c>
      <c r="J307" s="99">
        <v>902.7</v>
      </c>
      <c r="K307" s="99">
        <v>10</v>
      </c>
      <c r="L307" s="99">
        <v>163.62</v>
      </c>
      <c r="M307" s="99">
        <v>1.87</v>
      </c>
      <c r="N307" s="99">
        <v>3924.8</v>
      </c>
      <c r="O307" s="99">
        <v>19.5</v>
      </c>
      <c r="P307" s="36"/>
      <c r="Q307" s="99">
        <v>84.44</v>
      </c>
      <c r="R307" s="99">
        <v>0.97</v>
      </c>
      <c r="T307" s="128">
        <f t="shared" si="18"/>
        <v>-451.70517051705173</v>
      </c>
      <c r="U307" s="128">
        <f t="shared" si="19"/>
        <v>-2298.7287617650654</v>
      </c>
      <c r="W307" s="79" t="s">
        <v>26</v>
      </c>
      <c r="X307" s="79" t="s">
        <v>26</v>
      </c>
      <c r="Y307" s="79" t="s">
        <v>26</v>
      </c>
      <c r="Z307" s="79" t="s">
        <v>26</v>
      </c>
      <c r="AA307" s="79" t="s">
        <v>26</v>
      </c>
      <c r="AB307" s="79" t="s">
        <v>26</v>
      </c>
      <c r="AC307" s="79" t="s">
        <v>26</v>
      </c>
      <c r="AD307" s="79" t="s">
        <v>26</v>
      </c>
      <c r="AE307" s="79" t="s">
        <v>26</v>
      </c>
      <c r="AF307" s="79" t="s">
        <v>26</v>
      </c>
      <c r="AG307" s="79" t="s">
        <v>26</v>
      </c>
      <c r="AH307" s="79" t="s">
        <v>26</v>
      </c>
      <c r="AI307" s="79" t="s">
        <v>26</v>
      </c>
      <c r="AJ307" s="79" t="s">
        <v>26</v>
      </c>
      <c r="AK307" s="79" t="s">
        <v>26</v>
      </c>
      <c r="AL307" s="79" t="s">
        <v>26</v>
      </c>
    </row>
    <row r="308" spans="1:38">
      <c r="A308" s="12" t="s">
        <v>3919</v>
      </c>
      <c r="B308" s="99">
        <v>116.362950255981</v>
      </c>
      <c r="C308" s="127">
        <v>0.26178884111916101</v>
      </c>
      <c r="D308" s="12"/>
      <c r="E308" s="127">
        <v>32.928529223871898</v>
      </c>
      <c r="F308" s="127">
        <v>1.1877520902905301</v>
      </c>
      <c r="G308" s="130">
        <v>0.466824207255704</v>
      </c>
      <c r="H308" s="130">
        <v>1.51183972121391E-2</v>
      </c>
      <c r="I308" s="127">
        <v>-0.36091687103848602</v>
      </c>
      <c r="J308" s="99">
        <v>1099.7</v>
      </c>
      <c r="K308" s="99">
        <v>19</v>
      </c>
      <c r="L308" s="99">
        <v>192.85</v>
      </c>
      <c r="M308" s="99">
        <v>3.43</v>
      </c>
      <c r="N308" s="99">
        <v>4139</v>
      </c>
      <c r="O308" s="99">
        <v>24</v>
      </c>
      <c r="P308" s="36"/>
      <c r="Q308" s="99">
        <v>83.19</v>
      </c>
      <c r="R308" s="99">
        <v>1.49</v>
      </c>
      <c r="T308" s="128">
        <f t="shared" si="18"/>
        <v>-470.23593466424688</v>
      </c>
      <c r="U308" s="128">
        <f t="shared" si="19"/>
        <v>-2046.2276380606688</v>
      </c>
      <c r="W308" s="79" t="s">
        <v>26</v>
      </c>
      <c r="X308" s="79" t="s">
        <v>26</v>
      </c>
      <c r="Y308" s="79" t="s">
        <v>26</v>
      </c>
      <c r="Z308" s="79" t="s">
        <v>26</v>
      </c>
      <c r="AA308" s="79" t="s">
        <v>26</v>
      </c>
      <c r="AB308" s="79" t="s">
        <v>26</v>
      </c>
      <c r="AC308" s="79" t="s">
        <v>26</v>
      </c>
      <c r="AD308" s="79" t="s">
        <v>26</v>
      </c>
      <c r="AE308" s="79" t="s">
        <v>26</v>
      </c>
      <c r="AF308" s="79" t="s">
        <v>26</v>
      </c>
      <c r="AG308" s="79" t="s">
        <v>26</v>
      </c>
      <c r="AH308" s="79" t="s">
        <v>26</v>
      </c>
      <c r="AI308" s="79" t="s">
        <v>26</v>
      </c>
      <c r="AJ308" s="79" t="s">
        <v>26</v>
      </c>
      <c r="AK308" s="79" t="s">
        <v>26</v>
      </c>
      <c r="AL308" s="79" t="s">
        <v>26</v>
      </c>
    </row>
    <row r="309" spans="1:38">
      <c r="A309" s="12" t="s">
        <v>3920</v>
      </c>
      <c r="B309" s="99">
        <v>118.597996984273</v>
      </c>
      <c r="C309" s="127">
        <v>0.26956443596858098</v>
      </c>
      <c r="D309" s="12"/>
      <c r="E309" s="127">
        <v>23.946795432841199</v>
      </c>
      <c r="F309" s="127">
        <v>0.93915565690731795</v>
      </c>
      <c r="G309" s="130">
        <v>0.55820771067914199</v>
      </c>
      <c r="H309" s="130">
        <v>1.32280551676231E-2</v>
      </c>
      <c r="I309" s="127">
        <v>-4.2817239090048698E-2</v>
      </c>
      <c r="J309" s="99">
        <v>1460.1</v>
      </c>
      <c r="K309" s="99">
        <v>18.100000000000001</v>
      </c>
      <c r="L309" s="99">
        <v>263.69</v>
      </c>
      <c r="M309" s="99">
        <v>5.07</v>
      </c>
      <c r="N309" s="99">
        <v>4402.1000000000004</v>
      </c>
      <c r="O309" s="99">
        <v>17.3</v>
      </c>
      <c r="P309" s="36"/>
      <c r="Q309" s="99">
        <v>81.010000000000005</v>
      </c>
      <c r="R309" s="99">
        <v>1.58</v>
      </c>
      <c r="T309" s="128">
        <f t="shared" si="18"/>
        <v>-453.71838143274294</v>
      </c>
      <c r="U309" s="128">
        <f t="shared" si="19"/>
        <v>-1569.4224278508859</v>
      </c>
      <c r="W309" s="79" t="s">
        <v>26</v>
      </c>
      <c r="X309" s="79" t="s">
        <v>26</v>
      </c>
      <c r="Y309" s="79" t="s">
        <v>26</v>
      </c>
      <c r="Z309" s="79" t="s">
        <v>26</v>
      </c>
      <c r="AA309" s="79" t="s">
        <v>26</v>
      </c>
      <c r="AB309" s="79" t="s">
        <v>26</v>
      </c>
      <c r="AC309" s="79" t="s">
        <v>26</v>
      </c>
      <c r="AD309" s="79" t="s">
        <v>26</v>
      </c>
      <c r="AE309" s="79" t="s">
        <v>26</v>
      </c>
      <c r="AF309" s="79" t="s">
        <v>26</v>
      </c>
      <c r="AG309" s="79" t="s">
        <v>26</v>
      </c>
      <c r="AH309" s="79" t="s">
        <v>26</v>
      </c>
      <c r="AI309" s="79" t="s">
        <v>26</v>
      </c>
      <c r="AJ309" s="79" t="s">
        <v>26</v>
      </c>
      <c r="AK309" s="79" t="s">
        <v>26</v>
      </c>
      <c r="AL309" s="79" t="s">
        <v>26</v>
      </c>
    </row>
    <row r="310" spans="1:38">
      <c r="A310" s="12" t="s">
        <v>3921</v>
      </c>
      <c r="B310" s="99">
        <v>137.39500538134499</v>
      </c>
      <c r="C310" s="127">
        <v>0.291838086163203</v>
      </c>
      <c r="D310" s="12"/>
      <c r="E310" s="127">
        <v>43.095421249093299</v>
      </c>
      <c r="F310" s="127">
        <v>2.4451989207347702</v>
      </c>
      <c r="G310" s="130">
        <v>0.37517217971077199</v>
      </c>
      <c r="H310" s="130">
        <v>1.76991088007032E-2</v>
      </c>
      <c r="I310" s="127">
        <v>-0.76791881101569104</v>
      </c>
      <c r="J310" s="99">
        <v>800.5</v>
      </c>
      <c r="K310" s="99">
        <v>27.1</v>
      </c>
      <c r="L310" s="99">
        <v>147.86000000000001</v>
      </c>
      <c r="M310" s="99">
        <v>4.1500000000000004</v>
      </c>
      <c r="N310" s="99">
        <v>3811.9</v>
      </c>
      <c r="O310" s="99">
        <v>35.700000000000003</v>
      </c>
      <c r="P310" s="36"/>
      <c r="Q310" s="99">
        <v>82.15</v>
      </c>
      <c r="R310" s="99">
        <v>2.3199999999999998</v>
      </c>
      <c r="T310" s="128">
        <f t="shared" si="18"/>
        <v>-441.39050453131335</v>
      </c>
      <c r="U310" s="128">
        <f t="shared" si="19"/>
        <v>-2478.0468010279992</v>
      </c>
      <c r="W310" s="79" t="s">
        <v>26</v>
      </c>
      <c r="X310" s="79" t="s">
        <v>26</v>
      </c>
      <c r="Y310" s="79" t="s">
        <v>26</v>
      </c>
      <c r="Z310" s="79" t="s">
        <v>26</v>
      </c>
      <c r="AA310" s="79" t="s">
        <v>26</v>
      </c>
      <c r="AB310" s="79" t="s">
        <v>26</v>
      </c>
      <c r="AC310" s="79" t="s">
        <v>26</v>
      </c>
      <c r="AD310" s="79" t="s">
        <v>26</v>
      </c>
      <c r="AE310" s="79" t="s">
        <v>26</v>
      </c>
      <c r="AF310" s="79" t="s">
        <v>26</v>
      </c>
      <c r="AG310" s="79" t="s">
        <v>26</v>
      </c>
      <c r="AH310" s="79" t="s">
        <v>26</v>
      </c>
      <c r="AI310" s="79" t="s">
        <v>26</v>
      </c>
      <c r="AJ310" s="79" t="s">
        <v>26</v>
      </c>
      <c r="AK310" s="79" t="s">
        <v>26</v>
      </c>
      <c r="AL310" s="79" t="s">
        <v>26</v>
      </c>
    </row>
    <row r="311" spans="1:38">
      <c r="A311" s="12" t="s">
        <v>3922</v>
      </c>
      <c r="B311" s="99">
        <v>144.33380003546401</v>
      </c>
      <c r="C311" s="127">
        <v>0.31047282509336099</v>
      </c>
      <c r="D311" s="12"/>
      <c r="E311" s="127">
        <v>53.417436409204498</v>
      </c>
      <c r="F311" s="127">
        <v>1.47478655833459</v>
      </c>
      <c r="G311" s="130">
        <v>0.27239196719685899</v>
      </c>
      <c r="H311" s="130">
        <v>1.5737916034382099E-2</v>
      </c>
      <c r="I311" s="127">
        <v>-0.35503920428698199</v>
      </c>
      <c r="J311" s="99">
        <v>540.4</v>
      </c>
      <c r="K311" s="99">
        <v>15.1</v>
      </c>
      <c r="L311" s="99">
        <v>119.56</v>
      </c>
      <c r="M311" s="99">
        <v>1.63</v>
      </c>
      <c r="N311" s="99">
        <v>3319.2</v>
      </c>
      <c r="O311" s="99">
        <v>45.1</v>
      </c>
      <c r="P311" s="36"/>
      <c r="Q311" s="99">
        <v>83.11</v>
      </c>
      <c r="R311" s="99">
        <v>1.1399999999999999</v>
      </c>
      <c r="T311" s="128">
        <f t="shared" si="18"/>
        <v>-351.99063231850113</v>
      </c>
      <c r="U311" s="128">
        <f t="shared" si="19"/>
        <v>-2676.1793241886917</v>
      </c>
      <c r="W311" s="79" t="s">
        <v>26</v>
      </c>
      <c r="X311" s="79" t="s">
        <v>26</v>
      </c>
      <c r="Y311" s="79" t="s">
        <v>26</v>
      </c>
      <c r="Z311" s="79" t="s">
        <v>26</v>
      </c>
      <c r="AA311" s="79" t="s">
        <v>26</v>
      </c>
      <c r="AB311" s="79" t="s">
        <v>26</v>
      </c>
      <c r="AC311" s="79" t="s">
        <v>26</v>
      </c>
      <c r="AD311" s="79" t="s">
        <v>26</v>
      </c>
      <c r="AE311" s="79" t="s">
        <v>26</v>
      </c>
      <c r="AF311" s="79" t="s">
        <v>26</v>
      </c>
      <c r="AG311" s="79" t="s">
        <v>26</v>
      </c>
      <c r="AH311" s="79" t="s">
        <v>26</v>
      </c>
      <c r="AI311" s="79" t="s">
        <v>26</v>
      </c>
      <c r="AJ311" s="79" t="s">
        <v>26</v>
      </c>
      <c r="AK311" s="79" t="s">
        <v>26</v>
      </c>
      <c r="AL311" s="79" t="s">
        <v>26</v>
      </c>
    </row>
    <row r="312" spans="1:38">
      <c r="A312" s="12" t="s">
        <v>3923</v>
      </c>
      <c r="B312" s="99">
        <v>131.65084724439799</v>
      </c>
      <c r="C312" s="127">
        <v>0.34419911411473197</v>
      </c>
      <c r="D312" s="12"/>
      <c r="E312" s="127">
        <v>50.640732261691298</v>
      </c>
      <c r="F312" s="127">
        <v>4.0002363504792999</v>
      </c>
      <c r="G312" s="130">
        <v>0.30159339344550501</v>
      </c>
      <c r="H312" s="130">
        <v>2.4734527881801902E-2</v>
      </c>
      <c r="I312" s="127">
        <v>-0.83433269393941301</v>
      </c>
      <c r="J312" s="99">
        <v>608.5</v>
      </c>
      <c r="K312" s="99">
        <v>35.200000000000003</v>
      </c>
      <c r="L312" s="99">
        <v>126.06</v>
      </c>
      <c r="M312" s="99">
        <v>4.93</v>
      </c>
      <c r="N312" s="99">
        <v>3477.8</v>
      </c>
      <c r="O312" s="99">
        <v>63.4</v>
      </c>
      <c r="P312" s="36"/>
      <c r="Q312" s="99">
        <v>82.63</v>
      </c>
      <c r="R312" s="99">
        <v>3.24</v>
      </c>
      <c r="T312" s="128">
        <f t="shared" si="18"/>
        <v>-382.70664762811356</v>
      </c>
      <c r="U312" s="128">
        <f t="shared" si="19"/>
        <v>-2658.844994447089</v>
      </c>
      <c r="W312" s="79" t="s">
        <v>26</v>
      </c>
      <c r="X312" s="79" t="s">
        <v>26</v>
      </c>
      <c r="Y312" s="79" t="s">
        <v>26</v>
      </c>
      <c r="Z312" s="79" t="s">
        <v>26</v>
      </c>
      <c r="AA312" s="79" t="s">
        <v>26</v>
      </c>
      <c r="AB312" s="79" t="s">
        <v>26</v>
      </c>
      <c r="AC312" s="79" t="s">
        <v>26</v>
      </c>
      <c r="AD312" s="79" t="s">
        <v>26</v>
      </c>
      <c r="AE312" s="79" t="s">
        <v>26</v>
      </c>
      <c r="AF312" s="79" t="s">
        <v>26</v>
      </c>
      <c r="AG312" s="79" t="s">
        <v>26</v>
      </c>
      <c r="AH312" s="79" t="s">
        <v>26</v>
      </c>
      <c r="AI312" s="79" t="s">
        <v>26</v>
      </c>
      <c r="AJ312" s="79" t="s">
        <v>26</v>
      </c>
      <c r="AK312" s="79" t="s">
        <v>26</v>
      </c>
      <c r="AL312" s="79" t="s">
        <v>26</v>
      </c>
    </row>
    <row r="313" spans="1:38">
      <c r="A313" s="12" t="s">
        <v>3924</v>
      </c>
      <c r="B313" s="99">
        <v>148.011644128874</v>
      </c>
      <c r="C313" s="127">
        <v>0.25290107560943997</v>
      </c>
      <c r="D313" s="12"/>
      <c r="E313" s="127">
        <v>61.529370457979702</v>
      </c>
      <c r="F313" s="127">
        <v>1.86630506263575</v>
      </c>
      <c r="G313" s="130">
        <v>0.192603927054491</v>
      </c>
      <c r="H313" s="130">
        <v>8.0461122616031396E-3</v>
      </c>
      <c r="I313" s="127">
        <v>-0.30481522817845702</v>
      </c>
      <c r="J313" s="99">
        <v>364.17</v>
      </c>
      <c r="K313" s="99">
        <v>8.93</v>
      </c>
      <c r="L313" s="99">
        <v>103.93</v>
      </c>
      <c r="M313" s="99">
        <v>1.57</v>
      </c>
      <c r="N313" s="99">
        <v>2763.8</v>
      </c>
      <c r="O313" s="99">
        <v>34.1</v>
      </c>
      <c r="P313" s="36"/>
      <c r="Q313" s="99">
        <v>83.5</v>
      </c>
      <c r="R313" s="99">
        <v>1.26</v>
      </c>
      <c r="T313" s="128">
        <f t="shared" ref="T313:T332" si="20">(L313-J313)/L313*100</f>
        <v>-250.3993072260175</v>
      </c>
      <c r="U313" s="128">
        <f t="shared" ref="U313:U332" si="21">(L313-N313)/L313*100</f>
        <v>-2559.2899066679497</v>
      </c>
      <c r="W313" s="79" t="s">
        <v>26</v>
      </c>
      <c r="X313" s="79" t="s">
        <v>26</v>
      </c>
      <c r="Y313" s="79" t="s">
        <v>26</v>
      </c>
      <c r="Z313" s="79" t="s">
        <v>26</v>
      </c>
      <c r="AA313" s="79" t="s">
        <v>26</v>
      </c>
      <c r="AB313" s="79" t="s">
        <v>26</v>
      </c>
      <c r="AC313" s="79" t="s">
        <v>26</v>
      </c>
      <c r="AD313" s="79" t="s">
        <v>26</v>
      </c>
      <c r="AE313" s="79" t="s">
        <v>26</v>
      </c>
      <c r="AF313" s="79" t="s">
        <v>26</v>
      </c>
      <c r="AG313" s="79" t="s">
        <v>26</v>
      </c>
      <c r="AH313" s="79" t="s">
        <v>26</v>
      </c>
      <c r="AI313" s="79" t="s">
        <v>26</v>
      </c>
      <c r="AJ313" s="79" t="s">
        <v>26</v>
      </c>
      <c r="AK313" s="79" t="s">
        <v>26</v>
      </c>
      <c r="AL313" s="79" t="s">
        <v>26</v>
      </c>
    </row>
    <row r="314" spans="1:38">
      <c r="A314" s="12" t="s">
        <v>3925</v>
      </c>
      <c r="B314" s="99">
        <v>144.34551866984501</v>
      </c>
      <c r="C314" s="127">
        <v>0.28906579359301598</v>
      </c>
      <c r="D314" s="12"/>
      <c r="E314" s="127">
        <v>33.171691792362303</v>
      </c>
      <c r="F314" s="127">
        <v>3.8121790715055499</v>
      </c>
      <c r="G314" s="130">
        <v>0.47801228880327801</v>
      </c>
      <c r="H314" s="130">
        <v>3.7210068777613903E-2</v>
      </c>
      <c r="I314" s="127">
        <v>-0.936277980436792</v>
      </c>
      <c r="J314" s="99">
        <v>1110.8</v>
      </c>
      <c r="K314" s="99">
        <v>64.099999999999994</v>
      </c>
      <c r="L314" s="99">
        <v>191.5</v>
      </c>
      <c r="M314" s="99">
        <v>10.8</v>
      </c>
      <c r="N314" s="99">
        <v>4174.1000000000004</v>
      </c>
      <c r="O314" s="99">
        <v>57.6</v>
      </c>
      <c r="P314" s="36"/>
      <c r="Q314" s="99">
        <v>79.650000000000006</v>
      </c>
      <c r="R314" s="99">
        <v>4.55</v>
      </c>
      <c r="T314" s="128">
        <f t="shared" si="20"/>
        <v>-480.05221932114875</v>
      </c>
      <c r="U314" s="128">
        <f t="shared" si="21"/>
        <v>-2079.6866840731072</v>
      </c>
      <c r="W314" s="79" t="s">
        <v>26</v>
      </c>
      <c r="X314" s="79" t="s">
        <v>26</v>
      </c>
      <c r="Y314" s="79" t="s">
        <v>26</v>
      </c>
      <c r="Z314" s="79" t="s">
        <v>26</v>
      </c>
      <c r="AA314" s="79" t="s">
        <v>26</v>
      </c>
      <c r="AB314" s="79" t="s">
        <v>26</v>
      </c>
      <c r="AC314" s="79" t="s">
        <v>26</v>
      </c>
      <c r="AD314" s="79" t="s">
        <v>26</v>
      </c>
      <c r="AE314" s="79" t="s">
        <v>26</v>
      </c>
      <c r="AF314" s="79" t="s">
        <v>26</v>
      </c>
      <c r="AG314" s="79" t="s">
        <v>26</v>
      </c>
      <c r="AH314" s="79" t="s">
        <v>26</v>
      </c>
      <c r="AI314" s="79" t="s">
        <v>26</v>
      </c>
      <c r="AJ314" s="79" t="s">
        <v>26</v>
      </c>
      <c r="AK314" s="79" t="s">
        <v>26</v>
      </c>
      <c r="AL314" s="79" t="s">
        <v>26</v>
      </c>
    </row>
    <row r="315" spans="1:38">
      <c r="A315" s="12" t="s">
        <v>3926</v>
      </c>
      <c r="B315" s="99">
        <v>75.655814553797399</v>
      </c>
      <c r="C315" s="127">
        <v>0.396247309540185</v>
      </c>
      <c r="D315" s="12"/>
      <c r="E315" s="127">
        <v>25.7526649443511</v>
      </c>
      <c r="F315" s="127">
        <v>5.7962103939354899</v>
      </c>
      <c r="G315" s="130">
        <v>0.54804319570540005</v>
      </c>
      <c r="H315" s="130">
        <v>4.8878468993118901E-2</v>
      </c>
      <c r="I315" s="127">
        <v>-0.95157328667240104</v>
      </c>
      <c r="J315" s="99">
        <v>1390</v>
      </c>
      <c r="K315" s="99">
        <v>118</v>
      </c>
      <c r="L315" s="99">
        <v>245.6</v>
      </c>
      <c r="M315" s="99">
        <v>27.1</v>
      </c>
      <c r="N315" s="99">
        <v>4375.2</v>
      </c>
      <c r="O315" s="99">
        <v>65.3</v>
      </c>
      <c r="P315" s="36"/>
      <c r="Q315" s="99">
        <v>78.819999999999993</v>
      </c>
      <c r="R315" s="99">
        <v>8.82</v>
      </c>
      <c r="T315" s="128">
        <f t="shared" si="20"/>
        <v>-465.96091205211729</v>
      </c>
      <c r="U315" s="128">
        <f t="shared" si="21"/>
        <v>-1681.4332247557002</v>
      </c>
      <c r="W315" s="79" t="s">
        <v>26</v>
      </c>
      <c r="X315" s="79" t="s">
        <v>26</v>
      </c>
      <c r="Y315" s="79" t="s">
        <v>26</v>
      </c>
      <c r="Z315" s="79" t="s">
        <v>26</v>
      </c>
      <c r="AA315" s="79" t="s">
        <v>26</v>
      </c>
      <c r="AB315" s="79" t="s">
        <v>26</v>
      </c>
      <c r="AC315" s="79" t="s">
        <v>26</v>
      </c>
      <c r="AD315" s="79" t="s">
        <v>26</v>
      </c>
      <c r="AE315" s="79" t="s">
        <v>26</v>
      </c>
      <c r="AF315" s="79" t="s">
        <v>26</v>
      </c>
      <c r="AG315" s="79" t="s">
        <v>26</v>
      </c>
      <c r="AH315" s="79" t="s">
        <v>26</v>
      </c>
      <c r="AI315" s="79" t="s">
        <v>26</v>
      </c>
      <c r="AJ315" s="79" t="s">
        <v>26</v>
      </c>
      <c r="AK315" s="79" t="s">
        <v>26</v>
      </c>
      <c r="AL315" s="79" t="s">
        <v>26</v>
      </c>
    </row>
    <row r="316" spans="1:38">
      <c r="A316" s="12" t="s">
        <v>3927</v>
      </c>
      <c r="B316" s="99">
        <v>122.742101859017</v>
      </c>
      <c r="C316" s="127">
        <v>0.36184056242084101</v>
      </c>
      <c r="D316" s="12"/>
      <c r="E316" s="127">
        <v>32.678380547524299</v>
      </c>
      <c r="F316" s="127">
        <v>2.0706665591611002</v>
      </c>
      <c r="G316" s="130">
        <v>0.48220597411294402</v>
      </c>
      <c r="H316" s="130">
        <v>2.32585504125742E-2</v>
      </c>
      <c r="I316" s="127">
        <v>-0.74710044934732101</v>
      </c>
      <c r="J316" s="99">
        <v>1126.8</v>
      </c>
      <c r="K316" s="99">
        <v>35.6</v>
      </c>
      <c r="L316" s="99">
        <v>194.3</v>
      </c>
      <c r="M316" s="99">
        <v>6.06</v>
      </c>
      <c r="N316" s="99">
        <v>4187</v>
      </c>
      <c r="O316" s="99">
        <v>35.700000000000003</v>
      </c>
      <c r="P316" s="36"/>
      <c r="Q316" s="99">
        <v>79.72</v>
      </c>
      <c r="R316" s="99">
        <v>2.5099999999999998</v>
      </c>
      <c r="T316" s="128">
        <f t="shared" si="20"/>
        <v>-479.92794647452388</v>
      </c>
      <c r="U316" s="128">
        <f t="shared" si="21"/>
        <v>-2054.9150797735456</v>
      </c>
      <c r="W316" s="79" t="s">
        <v>26</v>
      </c>
      <c r="X316" s="79" t="s">
        <v>26</v>
      </c>
      <c r="Y316" s="79" t="s">
        <v>26</v>
      </c>
      <c r="Z316" s="79" t="s">
        <v>26</v>
      </c>
      <c r="AA316" s="79" t="s">
        <v>26</v>
      </c>
      <c r="AB316" s="79" t="s">
        <v>26</v>
      </c>
      <c r="AC316" s="79" t="s">
        <v>26</v>
      </c>
      <c r="AD316" s="79" t="s">
        <v>26</v>
      </c>
      <c r="AE316" s="79" t="s">
        <v>26</v>
      </c>
      <c r="AF316" s="79" t="s">
        <v>26</v>
      </c>
      <c r="AG316" s="79" t="s">
        <v>26</v>
      </c>
      <c r="AH316" s="79" t="s">
        <v>26</v>
      </c>
      <c r="AI316" s="79" t="s">
        <v>26</v>
      </c>
      <c r="AJ316" s="79" t="s">
        <v>26</v>
      </c>
      <c r="AK316" s="79" t="s">
        <v>26</v>
      </c>
      <c r="AL316" s="79" t="s">
        <v>26</v>
      </c>
    </row>
    <row r="317" spans="1:38">
      <c r="A317" s="12" t="s">
        <v>3928</v>
      </c>
      <c r="B317" s="99">
        <v>142.90554609696301</v>
      </c>
      <c r="C317" s="127">
        <v>0.39701232776129097</v>
      </c>
      <c r="D317" s="12"/>
      <c r="E317" s="127">
        <v>53.115964981155997</v>
      </c>
      <c r="F317" s="127">
        <v>3.2407971553418</v>
      </c>
      <c r="G317" s="130">
        <v>0.29162095755742601</v>
      </c>
      <c r="H317" s="130">
        <v>2.2665772446539501E-2</v>
      </c>
      <c r="I317" s="127">
        <v>-0.80503663572865403</v>
      </c>
      <c r="J317" s="99">
        <v>572</v>
      </c>
      <c r="K317" s="99">
        <v>28.9</v>
      </c>
      <c r="L317" s="99">
        <v>120.23</v>
      </c>
      <c r="M317" s="99">
        <v>3.63</v>
      </c>
      <c r="N317" s="99">
        <v>3425.5</v>
      </c>
      <c r="O317" s="99">
        <v>60.5</v>
      </c>
      <c r="P317" s="36"/>
      <c r="Q317" s="99">
        <v>80.430000000000007</v>
      </c>
      <c r="R317" s="99">
        <v>2.44</v>
      </c>
      <c r="T317" s="128">
        <f t="shared" si="20"/>
        <v>-375.75480329368708</v>
      </c>
      <c r="U317" s="128">
        <f t="shared" si="21"/>
        <v>-2749.1225151792396</v>
      </c>
      <c r="W317" s="79" t="s">
        <v>26</v>
      </c>
      <c r="X317" s="79" t="s">
        <v>26</v>
      </c>
      <c r="Y317" s="79" t="s">
        <v>26</v>
      </c>
      <c r="Z317" s="79" t="s">
        <v>26</v>
      </c>
      <c r="AA317" s="79" t="s">
        <v>26</v>
      </c>
      <c r="AB317" s="79" t="s">
        <v>26</v>
      </c>
      <c r="AC317" s="79" t="s">
        <v>26</v>
      </c>
      <c r="AD317" s="79" t="s">
        <v>26</v>
      </c>
      <c r="AE317" s="79" t="s">
        <v>26</v>
      </c>
      <c r="AF317" s="79" t="s">
        <v>26</v>
      </c>
      <c r="AG317" s="79" t="s">
        <v>26</v>
      </c>
      <c r="AH317" s="79" t="s">
        <v>26</v>
      </c>
      <c r="AI317" s="79" t="s">
        <v>26</v>
      </c>
      <c r="AJ317" s="79" t="s">
        <v>26</v>
      </c>
      <c r="AK317" s="79" t="s">
        <v>26</v>
      </c>
      <c r="AL317" s="79" t="s">
        <v>26</v>
      </c>
    </row>
    <row r="318" spans="1:38">
      <c r="A318" s="12" t="s">
        <v>3884</v>
      </c>
      <c r="B318" s="99">
        <v>73.290327082935903</v>
      </c>
      <c r="C318" s="127">
        <v>0.262684954654267</v>
      </c>
      <c r="D318" s="12"/>
      <c r="E318" s="127">
        <v>45.787170985655997</v>
      </c>
      <c r="F318" s="127">
        <v>3.4504545079911901</v>
      </c>
      <c r="G318" s="130">
        <v>0.35143582723200401</v>
      </c>
      <c r="H318" s="130">
        <v>3.3756847077761297E-2</v>
      </c>
      <c r="I318" s="127">
        <v>-0.86473926704237902</v>
      </c>
      <c r="J318" s="99">
        <v>732.7</v>
      </c>
      <c r="K318" s="99">
        <v>43.2</v>
      </c>
      <c r="L318" s="99">
        <v>139.27000000000001</v>
      </c>
      <c r="M318" s="99">
        <v>5.19</v>
      </c>
      <c r="N318" s="99">
        <v>3712.4</v>
      </c>
      <c r="O318" s="99">
        <v>73.2</v>
      </c>
      <c r="P318" s="36"/>
      <c r="Q318" s="99">
        <v>81.87</v>
      </c>
      <c r="R318" s="99">
        <v>3.06</v>
      </c>
      <c r="T318" s="128">
        <f t="shared" si="20"/>
        <v>-426.10038055575501</v>
      </c>
      <c r="U318" s="128">
        <f t="shared" si="21"/>
        <v>-2565.6135564012347</v>
      </c>
      <c r="W318" s="79" t="s">
        <v>26</v>
      </c>
      <c r="X318" s="79" t="s">
        <v>26</v>
      </c>
      <c r="Y318" s="79" t="s">
        <v>26</v>
      </c>
      <c r="Z318" s="79" t="s">
        <v>26</v>
      </c>
      <c r="AA318" s="79" t="s">
        <v>26</v>
      </c>
      <c r="AB318" s="79" t="s">
        <v>26</v>
      </c>
      <c r="AC318" s="79" t="s">
        <v>26</v>
      </c>
      <c r="AD318" s="79" t="s">
        <v>26</v>
      </c>
      <c r="AE318" s="79" t="s">
        <v>26</v>
      </c>
      <c r="AF318" s="79" t="s">
        <v>26</v>
      </c>
      <c r="AG318" s="79" t="s">
        <v>26</v>
      </c>
      <c r="AH318" s="79" t="s">
        <v>26</v>
      </c>
      <c r="AI318" s="79" t="s">
        <v>26</v>
      </c>
      <c r="AJ318" s="79" t="s">
        <v>26</v>
      </c>
      <c r="AK318" s="79" t="s">
        <v>26</v>
      </c>
      <c r="AL318" s="79" t="s">
        <v>26</v>
      </c>
    </row>
    <row r="319" spans="1:38">
      <c r="A319" s="12" t="s">
        <v>3929</v>
      </c>
      <c r="B319" s="99">
        <v>164.18323137528299</v>
      </c>
      <c r="C319" s="127">
        <v>0.38472984116692699</v>
      </c>
      <c r="D319" s="12"/>
      <c r="E319" s="127">
        <v>57.399838766731897</v>
      </c>
      <c r="F319" s="127">
        <v>2.3035580226116301</v>
      </c>
      <c r="G319" s="130">
        <v>0.24205977315673299</v>
      </c>
      <c r="H319" s="130">
        <v>1.9949729450530099E-2</v>
      </c>
      <c r="I319" s="127">
        <v>-0.82032802056180698</v>
      </c>
      <c r="J319" s="99">
        <v>465.3</v>
      </c>
      <c r="K319" s="99">
        <v>21.9</v>
      </c>
      <c r="L319" s="99">
        <v>111.34</v>
      </c>
      <c r="M319" s="99">
        <v>2.21</v>
      </c>
      <c r="N319" s="99">
        <v>3133.1</v>
      </c>
      <c r="O319" s="99">
        <v>65.3</v>
      </c>
      <c r="P319" s="36"/>
      <c r="Q319" s="99">
        <v>81.97</v>
      </c>
      <c r="R319" s="99">
        <v>1.63</v>
      </c>
      <c r="T319" s="128">
        <f t="shared" si="20"/>
        <v>-317.90910723908752</v>
      </c>
      <c r="U319" s="128">
        <f t="shared" si="21"/>
        <v>-2713.9931740614334</v>
      </c>
      <c r="W319" s="79" t="s">
        <v>26</v>
      </c>
      <c r="X319" s="79" t="s">
        <v>26</v>
      </c>
      <c r="Y319" s="79" t="s">
        <v>26</v>
      </c>
      <c r="Z319" s="79" t="s">
        <v>26</v>
      </c>
      <c r="AA319" s="79" t="s">
        <v>26</v>
      </c>
      <c r="AB319" s="79" t="s">
        <v>26</v>
      </c>
      <c r="AC319" s="79" t="s">
        <v>26</v>
      </c>
      <c r="AD319" s="79" t="s">
        <v>26</v>
      </c>
      <c r="AE319" s="79" t="s">
        <v>26</v>
      </c>
      <c r="AF319" s="79" t="s">
        <v>26</v>
      </c>
      <c r="AG319" s="79" t="s">
        <v>26</v>
      </c>
      <c r="AH319" s="79" t="s">
        <v>26</v>
      </c>
      <c r="AI319" s="79" t="s">
        <v>26</v>
      </c>
      <c r="AJ319" s="79" t="s">
        <v>26</v>
      </c>
      <c r="AK319" s="79" t="s">
        <v>26</v>
      </c>
      <c r="AL319" s="79" t="s">
        <v>26</v>
      </c>
    </row>
    <row r="320" spans="1:38">
      <c r="A320" s="12" t="s">
        <v>3930</v>
      </c>
      <c r="B320" s="99">
        <v>160.942142962226</v>
      </c>
      <c r="C320" s="127">
        <v>0.361926474294199</v>
      </c>
      <c r="D320" s="12"/>
      <c r="E320" s="127">
        <v>58.6163088809163</v>
      </c>
      <c r="F320" s="127">
        <v>2.2959617161241401</v>
      </c>
      <c r="G320" s="130">
        <v>0.21611935564339199</v>
      </c>
      <c r="H320" s="130">
        <v>1.79341152602841E-2</v>
      </c>
      <c r="I320" s="127">
        <v>-0.60365128594983397</v>
      </c>
      <c r="J320" s="99">
        <v>417.1</v>
      </c>
      <c r="K320" s="99">
        <v>19</v>
      </c>
      <c r="L320" s="99">
        <v>109.04</v>
      </c>
      <c r="M320" s="99">
        <v>2.12</v>
      </c>
      <c r="N320" s="99">
        <v>2951.1</v>
      </c>
      <c r="O320" s="99">
        <v>66.900000000000006</v>
      </c>
      <c r="P320" s="36"/>
      <c r="Q320" s="99">
        <v>84.13</v>
      </c>
      <c r="R320" s="99">
        <v>1.64</v>
      </c>
      <c r="T320" s="128">
        <f t="shared" si="20"/>
        <v>-282.52017608217164</v>
      </c>
      <c r="U320" s="128">
        <f t="shared" si="21"/>
        <v>-2606.438004402054</v>
      </c>
      <c r="W320" s="79" t="s">
        <v>26</v>
      </c>
      <c r="X320" s="79" t="s">
        <v>26</v>
      </c>
      <c r="Y320" s="79" t="s">
        <v>26</v>
      </c>
      <c r="Z320" s="79" t="s">
        <v>26</v>
      </c>
      <c r="AA320" s="79" t="s">
        <v>26</v>
      </c>
      <c r="AB320" s="79" t="s">
        <v>26</v>
      </c>
      <c r="AC320" s="79" t="s">
        <v>26</v>
      </c>
      <c r="AD320" s="79" t="s">
        <v>26</v>
      </c>
      <c r="AE320" s="79" t="s">
        <v>26</v>
      </c>
      <c r="AF320" s="79" t="s">
        <v>26</v>
      </c>
      <c r="AG320" s="79" t="s">
        <v>26</v>
      </c>
      <c r="AH320" s="79" t="s">
        <v>26</v>
      </c>
      <c r="AI320" s="79" t="s">
        <v>26</v>
      </c>
      <c r="AJ320" s="79" t="s">
        <v>26</v>
      </c>
      <c r="AK320" s="79" t="s">
        <v>26</v>
      </c>
      <c r="AL320" s="79" t="s">
        <v>26</v>
      </c>
    </row>
    <row r="321" spans="1:38">
      <c r="A321" s="12" t="s">
        <v>3931</v>
      </c>
      <c r="B321" s="99">
        <v>159.00790289067001</v>
      </c>
      <c r="C321" s="127">
        <v>0.35795542779475997</v>
      </c>
      <c r="D321" s="12"/>
      <c r="E321" s="127">
        <v>50.154562212385102</v>
      </c>
      <c r="F321" s="127">
        <v>3.1057682129618001</v>
      </c>
      <c r="G321" s="130">
        <v>0.317801665274558</v>
      </c>
      <c r="H321" s="130">
        <v>2.6433654204168499E-2</v>
      </c>
      <c r="I321" s="127">
        <v>-0.85939458834330396</v>
      </c>
      <c r="J321" s="99">
        <v>637.4</v>
      </c>
      <c r="K321" s="99">
        <v>33.1</v>
      </c>
      <c r="L321" s="99">
        <v>127.28</v>
      </c>
      <c r="M321" s="99">
        <v>3.91</v>
      </c>
      <c r="N321" s="99">
        <v>3558.5</v>
      </c>
      <c r="O321" s="99">
        <v>63.9</v>
      </c>
      <c r="P321" s="36"/>
      <c r="Q321" s="99">
        <v>80.62</v>
      </c>
      <c r="R321" s="99">
        <v>2.48</v>
      </c>
      <c r="T321" s="128">
        <f t="shared" si="20"/>
        <v>-400.78566939032055</v>
      </c>
      <c r="U321" s="128">
        <f t="shared" si="21"/>
        <v>-2695.8045254556878</v>
      </c>
      <c r="W321" s="79" t="s">
        <v>26</v>
      </c>
      <c r="X321" s="79" t="s">
        <v>26</v>
      </c>
      <c r="Y321" s="79" t="s">
        <v>26</v>
      </c>
      <c r="Z321" s="79" t="s">
        <v>26</v>
      </c>
      <c r="AA321" s="79" t="s">
        <v>26</v>
      </c>
      <c r="AB321" s="79" t="s">
        <v>26</v>
      </c>
      <c r="AC321" s="79" t="s">
        <v>26</v>
      </c>
      <c r="AD321" s="79" t="s">
        <v>26</v>
      </c>
      <c r="AE321" s="79" t="s">
        <v>26</v>
      </c>
      <c r="AF321" s="79" t="s">
        <v>26</v>
      </c>
      <c r="AG321" s="79" t="s">
        <v>26</v>
      </c>
      <c r="AH321" s="79" t="s">
        <v>26</v>
      </c>
      <c r="AI321" s="79" t="s">
        <v>26</v>
      </c>
      <c r="AJ321" s="79" t="s">
        <v>26</v>
      </c>
      <c r="AK321" s="79" t="s">
        <v>26</v>
      </c>
      <c r="AL321" s="79" t="s">
        <v>26</v>
      </c>
    </row>
    <row r="322" spans="1:38">
      <c r="A322" s="12" t="s">
        <v>3932</v>
      </c>
      <c r="B322" s="99">
        <v>158.284827620524</v>
      </c>
      <c r="C322" s="127">
        <v>0.34668905755091201</v>
      </c>
      <c r="D322" s="12"/>
      <c r="E322" s="127">
        <v>44.712468736340902</v>
      </c>
      <c r="F322" s="127">
        <v>2.2117463843484599</v>
      </c>
      <c r="G322" s="130">
        <v>0.36015012788428702</v>
      </c>
      <c r="H322" s="130">
        <v>2.2656670192452901E-2</v>
      </c>
      <c r="I322" s="127">
        <v>-0.80610246324656798</v>
      </c>
      <c r="J322" s="99">
        <v>758.3</v>
      </c>
      <c r="K322" s="99">
        <v>28.6</v>
      </c>
      <c r="L322" s="99">
        <v>142.59</v>
      </c>
      <c r="M322" s="99">
        <v>3.49</v>
      </c>
      <c r="N322" s="99">
        <v>3750</v>
      </c>
      <c r="O322" s="99">
        <v>47.9</v>
      </c>
      <c r="P322" s="36"/>
      <c r="Q322" s="99">
        <v>82.13</v>
      </c>
      <c r="R322" s="99">
        <v>2.02</v>
      </c>
      <c r="T322" s="128">
        <f t="shared" si="20"/>
        <v>-431.80447436706635</v>
      </c>
      <c r="U322" s="128">
        <f t="shared" si="21"/>
        <v>-2529.9179465600673</v>
      </c>
      <c r="W322" s="79" t="s">
        <v>26</v>
      </c>
      <c r="X322" s="79" t="s">
        <v>26</v>
      </c>
      <c r="Y322" s="79" t="s">
        <v>26</v>
      </c>
      <c r="Z322" s="79" t="s">
        <v>26</v>
      </c>
      <c r="AA322" s="79" t="s">
        <v>26</v>
      </c>
      <c r="AB322" s="79" t="s">
        <v>26</v>
      </c>
      <c r="AC322" s="79" t="s">
        <v>26</v>
      </c>
      <c r="AD322" s="79" t="s">
        <v>26</v>
      </c>
      <c r="AE322" s="79" t="s">
        <v>26</v>
      </c>
      <c r="AF322" s="79" t="s">
        <v>26</v>
      </c>
      <c r="AG322" s="79" t="s">
        <v>26</v>
      </c>
      <c r="AH322" s="79" t="s">
        <v>26</v>
      </c>
      <c r="AI322" s="79" t="s">
        <v>26</v>
      </c>
      <c r="AJ322" s="79" t="s">
        <v>26</v>
      </c>
      <c r="AK322" s="79" t="s">
        <v>26</v>
      </c>
      <c r="AL322" s="79" t="s">
        <v>26</v>
      </c>
    </row>
    <row r="323" spans="1:38">
      <c r="A323" s="12" t="s">
        <v>3933</v>
      </c>
      <c r="B323" s="99">
        <v>148.41752727861601</v>
      </c>
      <c r="C323" s="127">
        <v>0.30717109228705097</v>
      </c>
      <c r="D323" s="12"/>
      <c r="E323" s="127">
        <v>45.327273449849002</v>
      </c>
      <c r="F323" s="127">
        <v>1.23164070122994</v>
      </c>
      <c r="G323" s="130">
        <v>0.36005783753681098</v>
      </c>
      <c r="H323" s="130">
        <v>9.9333200803210508E-3</v>
      </c>
      <c r="I323" s="127">
        <v>7.1370688400226701E-2</v>
      </c>
      <c r="J323" s="99">
        <v>750.84</v>
      </c>
      <c r="K323" s="99">
        <v>9.8800000000000008</v>
      </c>
      <c r="L323" s="99">
        <v>140.66</v>
      </c>
      <c r="M323" s="99">
        <v>1.89</v>
      </c>
      <c r="N323" s="99">
        <v>3749.6</v>
      </c>
      <c r="O323" s="99">
        <v>20.9</v>
      </c>
      <c r="P323" s="36"/>
      <c r="Q323" s="99">
        <v>81.03</v>
      </c>
      <c r="R323" s="99">
        <v>1.0900000000000001</v>
      </c>
      <c r="T323" s="128">
        <f t="shared" si="20"/>
        <v>-433.79781032276424</v>
      </c>
      <c r="U323" s="128">
        <f t="shared" si="21"/>
        <v>-2565.7187544433386</v>
      </c>
      <c r="W323" s="79" t="s">
        <v>26</v>
      </c>
      <c r="X323" s="79" t="s">
        <v>26</v>
      </c>
      <c r="Y323" s="79" t="s">
        <v>26</v>
      </c>
      <c r="Z323" s="79" t="s">
        <v>26</v>
      </c>
      <c r="AA323" s="79" t="s">
        <v>26</v>
      </c>
      <c r="AB323" s="79" t="s">
        <v>26</v>
      </c>
      <c r="AC323" s="79" t="s">
        <v>26</v>
      </c>
      <c r="AD323" s="79" t="s">
        <v>26</v>
      </c>
      <c r="AE323" s="79" t="s">
        <v>26</v>
      </c>
      <c r="AF323" s="79" t="s">
        <v>26</v>
      </c>
      <c r="AG323" s="79" t="s">
        <v>26</v>
      </c>
      <c r="AH323" s="79" t="s">
        <v>26</v>
      </c>
      <c r="AI323" s="79" t="s">
        <v>26</v>
      </c>
      <c r="AJ323" s="79" t="s">
        <v>26</v>
      </c>
      <c r="AK323" s="79" t="s">
        <v>26</v>
      </c>
      <c r="AL323" s="79" t="s">
        <v>26</v>
      </c>
    </row>
    <row r="324" spans="1:38">
      <c r="A324" s="12" t="s">
        <v>3934</v>
      </c>
      <c r="B324" s="99">
        <v>129.30830283069099</v>
      </c>
      <c r="C324" s="127">
        <v>0.32457397298379198</v>
      </c>
      <c r="D324" s="12"/>
      <c r="E324" s="127">
        <v>53.953113463443501</v>
      </c>
      <c r="F324" s="127">
        <v>1.7686945277430399</v>
      </c>
      <c r="G324" s="130">
        <v>0.263298757434418</v>
      </c>
      <c r="H324" s="130">
        <v>1.92359418948772E-2</v>
      </c>
      <c r="I324" s="127">
        <v>-0.619759518071338</v>
      </c>
      <c r="J324" s="99">
        <v>522.29999999999995</v>
      </c>
      <c r="K324" s="99">
        <v>19.8</v>
      </c>
      <c r="L324" s="99">
        <v>118.39</v>
      </c>
      <c r="M324" s="99">
        <v>1.92</v>
      </c>
      <c r="N324" s="99">
        <v>3265.9</v>
      </c>
      <c r="O324" s="99">
        <v>57.4</v>
      </c>
      <c r="P324" s="36"/>
      <c r="Q324" s="99">
        <v>83.76</v>
      </c>
      <c r="R324" s="99">
        <v>1.37</v>
      </c>
      <c r="T324" s="128">
        <f t="shared" si="20"/>
        <v>-341.16901765351798</v>
      </c>
      <c r="U324" s="128">
        <f t="shared" si="21"/>
        <v>-2658.5944758847877</v>
      </c>
      <c r="W324" s="79" t="s">
        <v>26</v>
      </c>
      <c r="X324" s="79" t="s">
        <v>26</v>
      </c>
      <c r="Y324" s="79" t="s">
        <v>26</v>
      </c>
      <c r="Z324" s="79" t="s">
        <v>26</v>
      </c>
      <c r="AA324" s="79" t="s">
        <v>26</v>
      </c>
      <c r="AB324" s="79" t="s">
        <v>26</v>
      </c>
      <c r="AC324" s="79" t="s">
        <v>26</v>
      </c>
      <c r="AD324" s="79" t="s">
        <v>26</v>
      </c>
      <c r="AE324" s="79" t="s">
        <v>26</v>
      </c>
      <c r="AF324" s="79" t="s">
        <v>26</v>
      </c>
      <c r="AG324" s="79" t="s">
        <v>26</v>
      </c>
      <c r="AH324" s="79" t="s">
        <v>26</v>
      </c>
      <c r="AI324" s="79" t="s">
        <v>26</v>
      </c>
      <c r="AJ324" s="79" t="s">
        <v>26</v>
      </c>
      <c r="AK324" s="79" t="s">
        <v>26</v>
      </c>
      <c r="AL324" s="79" t="s">
        <v>26</v>
      </c>
    </row>
    <row r="325" spans="1:38">
      <c r="A325" s="12" t="s">
        <v>3935</v>
      </c>
      <c r="B325" s="99">
        <v>128.68686621184</v>
      </c>
      <c r="C325" s="127">
        <v>0.27990716560037598</v>
      </c>
      <c r="D325" s="12"/>
      <c r="E325" s="127">
        <v>53.673738794902398</v>
      </c>
      <c r="F325" s="127">
        <v>2.2158151301303399</v>
      </c>
      <c r="G325" s="130">
        <v>0.27890251410533901</v>
      </c>
      <c r="H325" s="130">
        <v>1.64842916398979E-2</v>
      </c>
      <c r="I325" s="127">
        <v>-0.75865095425283502</v>
      </c>
      <c r="J325" s="99">
        <v>548.4</v>
      </c>
      <c r="K325" s="99">
        <v>20</v>
      </c>
      <c r="L325" s="99">
        <v>119.01</v>
      </c>
      <c r="M325" s="99">
        <v>2.44</v>
      </c>
      <c r="N325" s="99">
        <v>3356.1</v>
      </c>
      <c r="O325" s="99">
        <v>46.2</v>
      </c>
      <c r="P325" s="36"/>
      <c r="Q325" s="99">
        <v>81.67</v>
      </c>
      <c r="R325" s="99">
        <v>1.68</v>
      </c>
      <c r="T325" s="128">
        <f t="shared" si="20"/>
        <v>-360.80161330980587</v>
      </c>
      <c r="U325" s="128">
        <f t="shared" si="21"/>
        <v>-2720.0151247794297</v>
      </c>
      <c r="W325" s="79" t="s">
        <v>26</v>
      </c>
      <c r="X325" s="79" t="s">
        <v>26</v>
      </c>
      <c r="Y325" s="79" t="s">
        <v>26</v>
      </c>
      <c r="Z325" s="79" t="s">
        <v>26</v>
      </c>
      <c r="AA325" s="79" t="s">
        <v>26</v>
      </c>
      <c r="AB325" s="79" t="s">
        <v>26</v>
      </c>
      <c r="AC325" s="79" t="s">
        <v>26</v>
      </c>
      <c r="AD325" s="79" t="s">
        <v>26</v>
      </c>
      <c r="AE325" s="79" t="s">
        <v>26</v>
      </c>
      <c r="AF325" s="79" t="s">
        <v>26</v>
      </c>
      <c r="AG325" s="79" t="s">
        <v>26</v>
      </c>
      <c r="AH325" s="79" t="s">
        <v>26</v>
      </c>
      <c r="AI325" s="79" t="s">
        <v>26</v>
      </c>
      <c r="AJ325" s="79" t="s">
        <v>26</v>
      </c>
      <c r="AK325" s="79" t="s">
        <v>26</v>
      </c>
      <c r="AL325" s="79" t="s">
        <v>26</v>
      </c>
    </row>
    <row r="326" spans="1:38">
      <c r="A326" s="12" t="s">
        <v>3936</v>
      </c>
      <c r="B326" s="99">
        <v>88.056388496963706</v>
      </c>
      <c r="C326" s="127">
        <v>0.24991010359403201</v>
      </c>
      <c r="D326" s="12"/>
      <c r="E326" s="127">
        <v>46.025234332991403</v>
      </c>
      <c r="F326" s="127">
        <v>4.2342136989140098</v>
      </c>
      <c r="G326" s="130">
        <v>0.37114278407328599</v>
      </c>
      <c r="H326" s="130">
        <v>4.1532046400605101E-2</v>
      </c>
      <c r="I326" s="127">
        <v>-0.90945709287492704</v>
      </c>
      <c r="J326" s="99">
        <v>758.7</v>
      </c>
      <c r="K326" s="99">
        <v>53.2</v>
      </c>
      <c r="L326" s="99">
        <v>138.55000000000001</v>
      </c>
      <c r="M326" s="99">
        <v>6.3</v>
      </c>
      <c r="N326" s="99">
        <v>3795.2</v>
      </c>
      <c r="O326" s="99">
        <v>84.7</v>
      </c>
      <c r="P326" s="36"/>
      <c r="Q326" s="99">
        <v>77.72</v>
      </c>
      <c r="R326" s="99">
        <v>3.55</v>
      </c>
      <c r="T326" s="128">
        <f t="shared" si="20"/>
        <v>-447.60014435221944</v>
      </c>
      <c r="U326" s="128">
        <f t="shared" si="21"/>
        <v>-2639.2277156261271</v>
      </c>
      <c r="W326" s="79" t="s">
        <v>26</v>
      </c>
      <c r="X326" s="79" t="s">
        <v>26</v>
      </c>
      <c r="Y326" s="79" t="s">
        <v>26</v>
      </c>
      <c r="Z326" s="79" t="s">
        <v>26</v>
      </c>
      <c r="AA326" s="79" t="s">
        <v>26</v>
      </c>
      <c r="AB326" s="79" t="s">
        <v>26</v>
      </c>
      <c r="AC326" s="79" t="s">
        <v>26</v>
      </c>
      <c r="AD326" s="79" t="s">
        <v>26</v>
      </c>
      <c r="AE326" s="79" t="s">
        <v>26</v>
      </c>
      <c r="AF326" s="79" t="s">
        <v>26</v>
      </c>
      <c r="AG326" s="79" t="s">
        <v>26</v>
      </c>
      <c r="AH326" s="79" t="s">
        <v>26</v>
      </c>
      <c r="AI326" s="79" t="s">
        <v>26</v>
      </c>
      <c r="AJ326" s="79" t="s">
        <v>26</v>
      </c>
      <c r="AK326" s="79" t="s">
        <v>26</v>
      </c>
      <c r="AL326" s="79" t="s">
        <v>26</v>
      </c>
    </row>
    <row r="327" spans="1:38">
      <c r="A327" s="12" t="s">
        <v>3937</v>
      </c>
      <c r="B327" s="99">
        <v>107.70483128935901</v>
      </c>
      <c r="C327" s="127">
        <v>0.28691860292876198</v>
      </c>
      <c r="D327" s="12"/>
      <c r="E327" s="127">
        <v>56.313786196879299</v>
      </c>
      <c r="F327" s="127">
        <v>1.3858998038329999</v>
      </c>
      <c r="G327" s="130">
        <v>0.24556981181495399</v>
      </c>
      <c r="H327" s="130">
        <v>8.2755448592982794E-3</v>
      </c>
      <c r="I327" s="127">
        <v>0.22558122241386799</v>
      </c>
      <c r="J327" s="99">
        <v>477.93</v>
      </c>
      <c r="K327" s="99">
        <v>7.05</v>
      </c>
      <c r="L327" s="99">
        <v>113.48</v>
      </c>
      <c r="M327" s="99">
        <v>1.39</v>
      </c>
      <c r="N327" s="99">
        <v>3155.9</v>
      </c>
      <c r="O327" s="99">
        <v>26.8</v>
      </c>
      <c r="P327" s="36"/>
      <c r="Q327" s="99">
        <v>83.01</v>
      </c>
      <c r="R327" s="99">
        <v>1.02</v>
      </c>
      <c r="T327" s="128">
        <f t="shared" si="20"/>
        <v>-321.15791328868522</v>
      </c>
      <c r="U327" s="128">
        <f t="shared" si="21"/>
        <v>-2681.0186817060276</v>
      </c>
      <c r="W327" s="79" t="s">
        <v>26</v>
      </c>
      <c r="X327" s="79" t="s">
        <v>26</v>
      </c>
      <c r="Y327" s="79" t="s">
        <v>26</v>
      </c>
      <c r="Z327" s="79" t="s">
        <v>26</v>
      </c>
      <c r="AA327" s="79" t="s">
        <v>26</v>
      </c>
      <c r="AB327" s="79" t="s">
        <v>26</v>
      </c>
      <c r="AC327" s="79" t="s">
        <v>26</v>
      </c>
      <c r="AD327" s="79" t="s">
        <v>26</v>
      </c>
      <c r="AE327" s="79" t="s">
        <v>26</v>
      </c>
      <c r="AF327" s="79" t="s">
        <v>26</v>
      </c>
      <c r="AG327" s="79" t="s">
        <v>26</v>
      </c>
      <c r="AH327" s="79" t="s">
        <v>26</v>
      </c>
      <c r="AI327" s="79" t="s">
        <v>26</v>
      </c>
      <c r="AJ327" s="79" t="s">
        <v>26</v>
      </c>
      <c r="AK327" s="79" t="s">
        <v>26</v>
      </c>
      <c r="AL327" s="79" t="s">
        <v>26</v>
      </c>
    </row>
    <row r="328" spans="1:38">
      <c r="A328" s="12" t="s">
        <v>3938</v>
      </c>
      <c r="B328" s="99">
        <v>76.581721253577001</v>
      </c>
      <c r="C328" s="127">
        <v>0.285562407919218</v>
      </c>
      <c r="D328" s="12"/>
      <c r="E328" s="127">
        <v>37.929862367195902</v>
      </c>
      <c r="F328" s="127">
        <v>3.8329928915598899</v>
      </c>
      <c r="G328" s="130">
        <v>0.40099818907587698</v>
      </c>
      <c r="H328" s="130">
        <v>3.1396490158640301E-2</v>
      </c>
      <c r="I328" s="127">
        <v>-0.92397817296214002</v>
      </c>
      <c r="J328" s="99">
        <v>912.8</v>
      </c>
      <c r="K328" s="99">
        <v>52.9</v>
      </c>
      <c r="L328" s="99">
        <v>167.75</v>
      </c>
      <c r="M328" s="99">
        <v>8.36</v>
      </c>
      <c r="N328" s="99">
        <v>3912.2</v>
      </c>
      <c r="O328" s="99">
        <v>58.9</v>
      </c>
      <c r="P328" s="36"/>
      <c r="Q328" s="99">
        <v>87.37</v>
      </c>
      <c r="R328" s="99">
        <v>4.38</v>
      </c>
      <c r="T328" s="128">
        <f t="shared" si="20"/>
        <v>-444.14307004470936</v>
      </c>
      <c r="U328" s="128">
        <f t="shared" si="21"/>
        <v>-2232.1609538002981</v>
      </c>
      <c r="W328" s="79" t="s">
        <v>26</v>
      </c>
      <c r="X328" s="79" t="s">
        <v>26</v>
      </c>
      <c r="Y328" s="79" t="s">
        <v>26</v>
      </c>
      <c r="Z328" s="79" t="s">
        <v>26</v>
      </c>
      <c r="AA328" s="79" t="s">
        <v>26</v>
      </c>
      <c r="AB328" s="79" t="s">
        <v>26</v>
      </c>
      <c r="AC328" s="79" t="s">
        <v>26</v>
      </c>
      <c r="AD328" s="79" t="s">
        <v>26</v>
      </c>
      <c r="AE328" s="79" t="s">
        <v>26</v>
      </c>
      <c r="AF328" s="79" t="s">
        <v>26</v>
      </c>
      <c r="AG328" s="79" t="s">
        <v>26</v>
      </c>
      <c r="AH328" s="79" t="s">
        <v>26</v>
      </c>
      <c r="AI328" s="79" t="s">
        <v>26</v>
      </c>
      <c r="AJ328" s="79" t="s">
        <v>26</v>
      </c>
      <c r="AK328" s="79" t="s">
        <v>26</v>
      </c>
      <c r="AL328" s="79" t="s">
        <v>26</v>
      </c>
    </row>
    <row r="329" spans="1:38">
      <c r="A329" s="12" t="s">
        <v>3885</v>
      </c>
      <c r="B329" s="99">
        <v>70.797419590617693</v>
      </c>
      <c r="C329" s="127">
        <v>0.265844210593075</v>
      </c>
      <c r="D329" s="12"/>
      <c r="E329" s="127">
        <v>58.107727437125803</v>
      </c>
      <c r="F329" s="127">
        <v>1.17839583648255</v>
      </c>
      <c r="G329" s="130">
        <v>0.23041345176990899</v>
      </c>
      <c r="H329" s="130">
        <v>8.1893068383537097E-3</v>
      </c>
      <c r="I329" s="127">
        <v>0.42313423881782403</v>
      </c>
      <c r="J329" s="99">
        <v>442.66</v>
      </c>
      <c r="K329" s="99">
        <v>5.87</v>
      </c>
      <c r="L329" s="99">
        <v>109.99</v>
      </c>
      <c r="M329" s="99">
        <v>1.1100000000000001</v>
      </c>
      <c r="N329" s="99">
        <v>3054.1</v>
      </c>
      <c r="O329" s="99">
        <v>28.5</v>
      </c>
      <c r="P329" s="36"/>
      <c r="Q329" s="99">
        <v>82.72</v>
      </c>
      <c r="R329" s="99">
        <v>0.83</v>
      </c>
      <c r="T329" s="128">
        <f t="shared" si="20"/>
        <v>-302.45476861532865</v>
      </c>
      <c r="U329" s="128">
        <f t="shared" si="21"/>
        <v>-2676.7069733612152</v>
      </c>
      <c r="W329" s="79" t="s">
        <v>26</v>
      </c>
      <c r="X329" s="79" t="s">
        <v>26</v>
      </c>
      <c r="Y329" s="79" t="s">
        <v>26</v>
      </c>
      <c r="Z329" s="79" t="s">
        <v>26</v>
      </c>
      <c r="AA329" s="79" t="s">
        <v>26</v>
      </c>
      <c r="AB329" s="79" t="s">
        <v>26</v>
      </c>
      <c r="AC329" s="79" t="s">
        <v>26</v>
      </c>
      <c r="AD329" s="79" t="s">
        <v>26</v>
      </c>
      <c r="AE329" s="79" t="s">
        <v>26</v>
      </c>
      <c r="AF329" s="79" t="s">
        <v>26</v>
      </c>
      <c r="AG329" s="79" t="s">
        <v>26</v>
      </c>
      <c r="AH329" s="79" t="s">
        <v>26</v>
      </c>
      <c r="AI329" s="79" t="s">
        <v>26</v>
      </c>
      <c r="AJ329" s="79" t="s">
        <v>26</v>
      </c>
      <c r="AK329" s="79" t="s">
        <v>26</v>
      </c>
      <c r="AL329" s="79" t="s">
        <v>26</v>
      </c>
    </row>
    <row r="330" spans="1:38">
      <c r="A330" s="12" t="s">
        <v>3886</v>
      </c>
      <c r="B330" s="99">
        <v>80.772535854297303</v>
      </c>
      <c r="C330" s="127">
        <v>0.27354032616588098</v>
      </c>
      <c r="D330" s="12"/>
      <c r="E330" s="127">
        <v>36.194670300417101</v>
      </c>
      <c r="F330" s="127">
        <v>3.0548963859435001</v>
      </c>
      <c r="G330" s="130">
        <v>0.44046926504872103</v>
      </c>
      <c r="H330" s="130">
        <v>3.4460393545583001E-2</v>
      </c>
      <c r="I330" s="127">
        <v>-0.85273934575227195</v>
      </c>
      <c r="J330" s="99">
        <v>1000</v>
      </c>
      <c r="K330" s="99">
        <v>49.7</v>
      </c>
      <c r="L330" s="99">
        <v>175.71</v>
      </c>
      <c r="M330" s="99">
        <v>7.3</v>
      </c>
      <c r="N330" s="99">
        <v>4052.8</v>
      </c>
      <c r="O330" s="99">
        <v>58.4</v>
      </c>
      <c r="P330" s="36"/>
      <c r="Q330" s="99">
        <v>82.05</v>
      </c>
      <c r="R330" s="99">
        <v>3.44</v>
      </c>
      <c r="T330" s="128">
        <f t="shared" si="20"/>
        <v>-469.11957202208174</v>
      </c>
      <c r="U330" s="128">
        <f t="shared" si="21"/>
        <v>-2206.5278014910932</v>
      </c>
      <c r="W330" s="79" t="s">
        <v>26</v>
      </c>
      <c r="X330" s="79" t="s">
        <v>26</v>
      </c>
      <c r="Y330" s="79" t="s">
        <v>26</v>
      </c>
      <c r="Z330" s="79" t="s">
        <v>26</v>
      </c>
      <c r="AA330" s="79" t="s">
        <v>26</v>
      </c>
      <c r="AB330" s="79" t="s">
        <v>26</v>
      </c>
      <c r="AC330" s="79" t="s">
        <v>26</v>
      </c>
      <c r="AD330" s="79" t="s">
        <v>26</v>
      </c>
      <c r="AE330" s="79" t="s">
        <v>26</v>
      </c>
      <c r="AF330" s="79" t="s">
        <v>26</v>
      </c>
      <c r="AG330" s="79" t="s">
        <v>26</v>
      </c>
      <c r="AH330" s="79" t="s">
        <v>26</v>
      </c>
      <c r="AI330" s="79" t="s">
        <v>26</v>
      </c>
      <c r="AJ330" s="79" t="s">
        <v>26</v>
      </c>
      <c r="AK330" s="79" t="s">
        <v>26</v>
      </c>
      <c r="AL330" s="79" t="s">
        <v>26</v>
      </c>
    </row>
    <row r="331" spans="1:38">
      <c r="A331" s="12" t="s">
        <v>3887</v>
      </c>
      <c r="B331" s="99">
        <v>72.922848039386096</v>
      </c>
      <c r="C331" s="127">
        <v>0.26204827258437602</v>
      </c>
      <c r="D331" s="12"/>
      <c r="E331" s="127">
        <v>42.351271400735598</v>
      </c>
      <c r="F331" s="127">
        <v>2.02493673351074</v>
      </c>
      <c r="G331" s="130">
        <v>0.38475256599974</v>
      </c>
      <c r="H331" s="130">
        <v>1.8069266917621198E-2</v>
      </c>
      <c r="I331" s="127">
        <v>-0.65611574594131095</v>
      </c>
      <c r="J331" s="99">
        <v>824.4</v>
      </c>
      <c r="K331" s="99">
        <v>24.4</v>
      </c>
      <c r="L331" s="99">
        <v>150.44999999999999</v>
      </c>
      <c r="M331" s="99">
        <v>3.55</v>
      </c>
      <c r="N331" s="99">
        <v>3850</v>
      </c>
      <c r="O331" s="99">
        <v>35.5</v>
      </c>
      <c r="P331" s="36"/>
      <c r="Q331" s="99">
        <v>81.62</v>
      </c>
      <c r="R331" s="99">
        <v>1.93</v>
      </c>
      <c r="T331" s="128">
        <f t="shared" si="20"/>
        <v>-447.95613160518457</v>
      </c>
      <c r="U331" s="128">
        <f t="shared" si="21"/>
        <v>-2458.9896975739448</v>
      </c>
      <c r="W331" s="79" t="s">
        <v>26</v>
      </c>
      <c r="X331" s="79" t="s">
        <v>26</v>
      </c>
      <c r="Y331" s="79" t="s">
        <v>26</v>
      </c>
      <c r="Z331" s="79" t="s">
        <v>26</v>
      </c>
      <c r="AA331" s="79" t="s">
        <v>26</v>
      </c>
      <c r="AB331" s="79" t="s">
        <v>26</v>
      </c>
      <c r="AC331" s="79" t="s">
        <v>26</v>
      </c>
      <c r="AD331" s="79" t="s">
        <v>26</v>
      </c>
      <c r="AE331" s="79" t="s">
        <v>26</v>
      </c>
      <c r="AF331" s="79" t="s">
        <v>26</v>
      </c>
      <c r="AG331" s="79" t="s">
        <v>26</v>
      </c>
      <c r="AH331" s="79" t="s">
        <v>26</v>
      </c>
      <c r="AI331" s="79" t="s">
        <v>26</v>
      </c>
      <c r="AJ331" s="79" t="s">
        <v>26</v>
      </c>
      <c r="AK331" s="79" t="s">
        <v>26</v>
      </c>
      <c r="AL331" s="79" t="s">
        <v>26</v>
      </c>
    </row>
    <row r="332" spans="1:38">
      <c r="A332" s="12" t="s">
        <v>3888</v>
      </c>
      <c r="B332" s="99">
        <v>70.511419672996098</v>
      </c>
      <c r="C332" s="127">
        <v>0.25884433928772299</v>
      </c>
      <c r="D332" s="12"/>
      <c r="E332" s="127">
        <v>42.886882435740901</v>
      </c>
      <c r="F332" s="127">
        <v>1.8065047800621901</v>
      </c>
      <c r="G332" s="130">
        <v>0.358849622236806</v>
      </c>
      <c r="H332" s="130">
        <v>2.27408047887129E-2</v>
      </c>
      <c r="I332" s="127">
        <v>-0.63085016127225801</v>
      </c>
      <c r="J332" s="99">
        <v>778.6</v>
      </c>
      <c r="K332" s="99">
        <v>26</v>
      </c>
      <c r="L332" s="99">
        <v>148.58000000000001</v>
      </c>
      <c r="M332" s="99">
        <v>3.1</v>
      </c>
      <c r="N332" s="99">
        <v>3744.1</v>
      </c>
      <c r="O332" s="99">
        <v>48.1</v>
      </c>
      <c r="P332" s="36"/>
      <c r="Q332" s="99">
        <v>85.88</v>
      </c>
      <c r="R332" s="99">
        <v>1.8</v>
      </c>
      <c r="T332" s="128">
        <f t="shared" si="20"/>
        <v>-424.02745995423334</v>
      </c>
      <c r="U332" s="128">
        <f t="shared" si="21"/>
        <v>-2419.9219275811006</v>
      </c>
      <c r="W332" s="79" t="s">
        <v>26</v>
      </c>
      <c r="X332" s="79" t="s">
        <v>26</v>
      </c>
      <c r="Y332" s="79" t="s">
        <v>26</v>
      </c>
      <c r="Z332" s="79" t="s">
        <v>26</v>
      </c>
      <c r="AA332" s="79" t="s">
        <v>26</v>
      </c>
      <c r="AB332" s="79" t="s">
        <v>26</v>
      </c>
      <c r="AC332" s="79" t="s">
        <v>26</v>
      </c>
      <c r="AD332" s="79" t="s">
        <v>26</v>
      </c>
      <c r="AE332" s="79" t="s">
        <v>26</v>
      </c>
      <c r="AF332" s="79" t="s">
        <v>26</v>
      </c>
      <c r="AG332" s="79" t="s">
        <v>26</v>
      </c>
      <c r="AH332" s="79" t="s">
        <v>26</v>
      </c>
      <c r="AI332" s="79" t="s">
        <v>26</v>
      </c>
      <c r="AJ332" s="79" t="s">
        <v>26</v>
      </c>
      <c r="AK332" s="79" t="s">
        <v>26</v>
      </c>
      <c r="AL332" s="79" t="s">
        <v>26</v>
      </c>
    </row>
    <row r="333" spans="1:38">
      <c r="A333" s="12"/>
      <c r="B333" s="99"/>
      <c r="C333" s="127"/>
      <c r="D333" s="12"/>
      <c r="E333" s="127"/>
      <c r="F333" s="127"/>
      <c r="G333" s="130"/>
      <c r="H333" s="130"/>
      <c r="I333" s="127"/>
      <c r="J333" s="99"/>
      <c r="K333" s="99"/>
      <c r="L333" s="99"/>
      <c r="M333" s="99"/>
      <c r="N333" s="99"/>
      <c r="O333" s="99"/>
      <c r="P333" s="36"/>
      <c r="Q333" s="99"/>
      <c r="R333" s="99"/>
      <c r="T333" s="128"/>
      <c r="U333" s="128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</row>
    <row r="334" spans="1:38">
      <c r="A334" s="12" t="s">
        <v>3969</v>
      </c>
      <c r="B334" s="99">
        <v>89.941340984696396</v>
      </c>
      <c r="C334" s="127">
        <v>0.20118260291790399</v>
      </c>
      <c r="D334" s="12"/>
      <c r="E334" s="127">
        <v>58.241813072339397</v>
      </c>
      <c r="F334" s="127">
        <v>1.2502155047794199</v>
      </c>
      <c r="G334" s="130">
        <v>0.22594166967844001</v>
      </c>
      <c r="H334" s="130">
        <v>7.5543779153402499E-3</v>
      </c>
      <c r="I334" s="127">
        <v>0.52602959938656202</v>
      </c>
      <c r="J334" s="99">
        <v>434.83</v>
      </c>
      <c r="K334" s="99">
        <v>5.09</v>
      </c>
      <c r="L334" s="99">
        <v>109.75</v>
      </c>
      <c r="M334" s="99">
        <v>1.17</v>
      </c>
      <c r="N334" s="99">
        <v>3022.5</v>
      </c>
      <c r="O334" s="99">
        <v>27</v>
      </c>
      <c r="P334" s="36"/>
      <c r="Q334" s="99">
        <v>83.21</v>
      </c>
      <c r="R334" s="99">
        <v>0.89</v>
      </c>
      <c r="T334" s="128">
        <f t="shared" ref="T334:T370" si="22">(L334-J334)/L334*100</f>
        <v>-296.20045558086559</v>
      </c>
      <c r="U334" s="128">
        <f t="shared" ref="U334:U370" si="23">(L334-N334)/L334*100</f>
        <v>-2653.9863325740321</v>
      </c>
      <c r="W334" s="79" t="s">
        <v>26</v>
      </c>
      <c r="X334" s="79" t="s">
        <v>26</v>
      </c>
      <c r="Y334" s="79" t="s">
        <v>26</v>
      </c>
      <c r="Z334" s="79" t="s">
        <v>26</v>
      </c>
      <c r="AA334" s="79" t="s">
        <v>26</v>
      </c>
      <c r="AB334" s="79" t="s">
        <v>26</v>
      </c>
      <c r="AC334" s="79" t="s">
        <v>26</v>
      </c>
      <c r="AD334" s="79" t="s">
        <v>26</v>
      </c>
      <c r="AE334" s="79" t="s">
        <v>26</v>
      </c>
      <c r="AF334" s="79" t="s">
        <v>26</v>
      </c>
      <c r="AG334" s="79" t="s">
        <v>26</v>
      </c>
      <c r="AH334" s="79" t="s">
        <v>26</v>
      </c>
      <c r="AI334" s="79" t="s">
        <v>26</v>
      </c>
      <c r="AJ334" s="79" t="s">
        <v>26</v>
      </c>
      <c r="AK334" s="79" t="s">
        <v>26</v>
      </c>
      <c r="AL334" s="79" t="s">
        <v>26</v>
      </c>
    </row>
    <row r="335" spans="1:38">
      <c r="A335" s="12" t="s">
        <v>3941</v>
      </c>
      <c r="B335" s="99">
        <v>92.712895739281805</v>
      </c>
      <c r="C335" s="127">
        <v>0.30921902592779799</v>
      </c>
      <c r="D335" s="12"/>
      <c r="E335" s="127">
        <v>64.797535067499496</v>
      </c>
      <c r="F335" s="127">
        <v>1.2819275124417799</v>
      </c>
      <c r="G335" s="130">
        <v>0.18490765755941799</v>
      </c>
      <c r="H335" s="130">
        <v>5.8974187623274301E-3</v>
      </c>
      <c r="I335" s="127">
        <v>0.26537105332277</v>
      </c>
      <c r="J335" s="99">
        <v>336.74</v>
      </c>
      <c r="K335" s="99">
        <v>4.68</v>
      </c>
      <c r="L335" s="99">
        <v>98.72</v>
      </c>
      <c r="M335" s="99">
        <v>0.97</v>
      </c>
      <c r="N335" s="99">
        <v>2696.6</v>
      </c>
      <c r="O335" s="99">
        <v>26.4</v>
      </c>
      <c r="P335" s="36"/>
      <c r="Q335" s="99">
        <v>80.33</v>
      </c>
      <c r="R335" s="99">
        <v>0.79</v>
      </c>
      <c r="T335" s="128">
        <f t="shared" si="22"/>
        <v>-241.10615883306323</v>
      </c>
      <c r="U335" s="128">
        <f t="shared" si="23"/>
        <v>-2631.564019448947</v>
      </c>
      <c r="W335" s="79" t="s">
        <v>26</v>
      </c>
      <c r="X335" s="79" t="s">
        <v>26</v>
      </c>
      <c r="Y335" s="79" t="s">
        <v>26</v>
      </c>
      <c r="Z335" s="79" t="s">
        <v>26</v>
      </c>
      <c r="AA335" s="79" t="s">
        <v>26</v>
      </c>
      <c r="AB335" s="79" t="s">
        <v>26</v>
      </c>
      <c r="AC335" s="79" t="s">
        <v>26</v>
      </c>
      <c r="AD335" s="79" t="s">
        <v>26</v>
      </c>
      <c r="AE335" s="79" t="s">
        <v>26</v>
      </c>
      <c r="AF335" s="79" t="s">
        <v>26</v>
      </c>
      <c r="AG335" s="79" t="s">
        <v>26</v>
      </c>
      <c r="AH335" s="79" t="s">
        <v>26</v>
      </c>
      <c r="AI335" s="79" t="s">
        <v>26</v>
      </c>
      <c r="AJ335" s="79" t="s">
        <v>26</v>
      </c>
      <c r="AK335" s="79" t="s">
        <v>26</v>
      </c>
      <c r="AL335" s="79" t="s">
        <v>26</v>
      </c>
    </row>
    <row r="336" spans="1:38">
      <c r="A336" s="12" t="s">
        <v>3968</v>
      </c>
      <c r="B336" s="99">
        <v>95.860257041953005</v>
      </c>
      <c r="C336" s="127">
        <v>0.24180358031869101</v>
      </c>
      <c r="D336" s="12"/>
      <c r="E336" s="127">
        <v>56.951614435659998</v>
      </c>
      <c r="F336" s="127">
        <v>1.2760408320760599</v>
      </c>
      <c r="G336" s="130">
        <v>0.203419011585659</v>
      </c>
      <c r="H336" s="130">
        <v>5.1681762604024002E-3</v>
      </c>
      <c r="I336" s="127">
        <v>0.27683508704172299</v>
      </c>
      <c r="J336" s="99">
        <v>406.43</v>
      </c>
      <c r="K336" s="99">
        <v>4.84</v>
      </c>
      <c r="L336" s="99">
        <v>112.21</v>
      </c>
      <c r="M336" s="99">
        <v>1.25</v>
      </c>
      <c r="N336" s="99">
        <v>2852.9</v>
      </c>
      <c r="O336" s="99">
        <v>20.8</v>
      </c>
      <c r="P336" s="36"/>
      <c r="Q336" s="99">
        <v>88.53</v>
      </c>
      <c r="R336" s="99">
        <v>0.99</v>
      </c>
      <c r="T336" s="128">
        <f t="shared" si="22"/>
        <v>-262.20479458158815</v>
      </c>
      <c r="U336" s="128">
        <f t="shared" si="23"/>
        <v>-2442.4650209428751</v>
      </c>
      <c r="W336" s="79" t="s">
        <v>26</v>
      </c>
      <c r="X336" s="79" t="s">
        <v>26</v>
      </c>
      <c r="Y336" s="79" t="s">
        <v>26</v>
      </c>
      <c r="Z336" s="79" t="s">
        <v>26</v>
      </c>
      <c r="AA336" s="79" t="s">
        <v>26</v>
      </c>
      <c r="AB336" s="79" t="s">
        <v>26</v>
      </c>
      <c r="AC336" s="79" t="s">
        <v>26</v>
      </c>
      <c r="AD336" s="79" t="s">
        <v>26</v>
      </c>
      <c r="AE336" s="79" t="s">
        <v>26</v>
      </c>
      <c r="AF336" s="79" t="s">
        <v>26</v>
      </c>
      <c r="AG336" s="79" t="s">
        <v>26</v>
      </c>
      <c r="AH336" s="79" t="s">
        <v>26</v>
      </c>
      <c r="AI336" s="79" t="s">
        <v>26</v>
      </c>
      <c r="AJ336" s="79" t="s">
        <v>26</v>
      </c>
      <c r="AK336" s="79" t="s">
        <v>26</v>
      </c>
      <c r="AL336" s="79" t="s">
        <v>26</v>
      </c>
    </row>
    <row r="337" spans="1:38">
      <c r="A337" s="12" t="s">
        <v>3971</v>
      </c>
      <c r="B337" s="99">
        <v>98.669816982675997</v>
      </c>
      <c r="C337" s="127">
        <v>0.27388773501138902</v>
      </c>
      <c r="D337" s="12"/>
      <c r="E337" s="127">
        <v>21.475766063157401</v>
      </c>
      <c r="F337" s="127">
        <v>3.7492391656114501</v>
      </c>
      <c r="G337" s="130">
        <v>0.58320399014412705</v>
      </c>
      <c r="H337" s="130">
        <v>3.58220180098913E-2</v>
      </c>
      <c r="I337" s="127">
        <v>-0.92997781085451703</v>
      </c>
      <c r="J337" s="99">
        <v>1580.4</v>
      </c>
      <c r="K337" s="99">
        <v>93.3</v>
      </c>
      <c r="L337" s="99">
        <v>293.3</v>
      </c>
      <c r="M337" s="99">
        <v>25</v>
      </c>
      <c r="N337" s="99">
        <v>4466</v>
      </c>
      <c r="O337" s="99">
        <v>44.7</v>
      </c>
      <c r="P337" s="36"/>
      <c r="Q337" s="99">
        <v>80.150000000000006</v>
      </c>
      <c r="R337" s="99">
        <v>6.95</v>
      </c>
      <c r="T337" s="128">
        <f t="shared" si="22"/>
        <v>-438.83395840436413</v>
      </c>
      <c r="U337" s="128">
        <f t="shared" si="23"/>
        <v>-1422.6730310262528</v>
      </c>
      <c r="W337" s="79" t="s">
        <v>26</v>
      </c>
      <c r="X337" s="79" t="s">
        <v>26</v>
      </c>
      <c r="Y337" s="79" t="s">
        <v>26</v>
      </c>
      <c r="Z337" s="79" t="s">
        <v>26</v>
      </c>
      <c r="AA337" s="79" t="s">
        <v>26</v>
      </c>
      <c r="AB337" s="79" t="s">
        <v>26</v>
      </c>
      <c r="AC337" s="79" t="s">
        <v>26</v>
      </c>
      <c r="AD337" s="79" t="s">
        <v>26</v>
      </c>
      <c r="AE337" s="79" t="s">
        <v>26</v>
      </c>
      <c r="AF337" s="79" t="s">
        <v>26</v>
      </c>
      <c r="AG337" s="79" t="s">
        <v>26</v>
      </c>
      <c r="AH337" s="79" t="s">
        <v>26</v>
      </c>
      <c r="AI337" s="79" t="s">
        <v>26</v>
      </c>
      <c r="AJ337" s="79" t="s">
        <v>26</v>
      </c>
      <c r="AK337" s="79" t="s">
        <v>26</v>
      </c>
      <c r="AL337" s="79" t="s">
        <v>26</v>
      </c>
    </row>
    <row r="338" spans="1:38">
      <c r="A338" s="12" t="s">
        <v>3967</v>
      </c>
      <c r="B338" s="99">
        <v>100.696156800881</v>
      </c>
      <c r="C338" s="127">
        <v>0.32037800654354298</v>
      </c>
      <c r="D338" s="12"/>
      <c r="E338" s="127">
        <v>53.943121918422598</v>
      </c>
      <c r="F338" s="127">
        <v>2.2918528958393298</v>
      </c>
      <c r="G338" s="130">
        <v>0.281669599281411</v>
      </c>
      <c r="H338" s="130">
        <v>2.2273621154125501E-2</v>
      </c>
      <c r="I338" s="127">
        <v>-0.901810060181922</v>
      </c>
      <c r="J338" s="99">
        <v>550.5</v>
      </c>
      <c r="K338" s="99">
        <v>25.2</v>
      </c>
      <c r="L338" s="99">
        <v>118.42</v>
      </c>
      <c r="M338" s="99">
        <v>2.4900000000000002</v>
      </c>
      <c r="N338" s="99">
        <v>3371.7</v>
      </c>
      <c r="O338" s="99">
        <v>61.8</v>
      </c>
      <c r="P338" s="36"/>
      <c r="Q338" s="99">
        <v>80.81</v>
      </c>
      <c r="R338" s="99">
        <v>1.7</v>
      </c>
      <c r="T338" s="128">
        <f t="shared" si="22"/>
        <v>-364.87079885154532</v>
      </c>
      <c r="U338" s="128">
        <f t="shared" si="23"/>
        <v>-2747.2386421212627</v>
      </c>
      <c r="W338" s="79" t="s">
        <v>26</v>
      </c>
      <c r="X338" s="79" t="s">
        <v>26</v>
      </c>
      <c r="Y338" s="79" t="s">
        <v>26</v>
      </c>
      <c r="Z338" s="79" t="s">
        <v>26</v>
      </c>
      <c r="AA338" s="79" t="s">
        <v>26</v>
      </c>
      <c r="AB338" s="79" t="s">
        <v>26</v>
      </c>
      <c r="AC338" s="79" t="s">
        <v>26</v>
      </c>
      <c r="AD338" s="79" t="s">
        <v>26</v>
      </c>
      <c r="AE338" s="79" t="s">
        <v>26</v>
      </c>
      <c r="AF338" s="79" t="s">
        <v>26</v>
      </c>
      <c r="AG338" s="79" t="s">
        <v>26</v>
      </c>
      <c r="AH338" s="79" t="s">
        <v>26</v>
      </c>
      <c r="AI338" s="79" t="s">
        <v>26</v>
      </c>
      <c r="AJ338" s="79" t="s">
        <v>26</v>
      </c>
      <c r="AK338" s="79" t="s">
        <v>26</v>
      </c>
      <c r="AL338" s="79" t="s">
        <v>26</v>
      </c>
    </row>
    <row r="339" spans="1:38">
      <c r="A339" s="12" t="s">
        <v>3955</v>
      </c>
      <c r="B339" s="99">
        <v>101.708587397391</v>
      </c>
      <c r="C339" s="127">
        <v>0.29632281906771102</v>
      </c>
      <c r="D339" s="12"/>
      <c r="E339" s="127">
        <v>62.462733589718397</v>
      </c>
      <c r="F339" s="127">
        <v>1.9184761910380601</v>
      </c>
      <c r="G339" s="130">
        <v>0.226264825091126</v>
      </c>
      <c r="H339" s="130">
        <v>1.81121621470503E-2</v>
      </c>
      <c r="I339" s="127">
        <v>-0.75174145094343203</v>
      </c>
      <c r="J339" s="99">
        <v>411.2</v>
      </c>
      <c r="K339" s="99">
        <v>17.8</v>
      </c>
      <c r="L339" s="99">
        <v>102.39</v>
      </c>
      <c r="M339" s="99">
        <v>1.56</v>
      </c>
      <c r="N339" s="99">
        <v>3025.3</v>
      </c>
      <c r="O339" s="99">
        <v>64.099999999999994</v>
      </c>
      <c r="P339" s="36"/>
      <c r="Q339" s="99">
        <v>77.56</v>
      </c>
      <c r="R339" s="99">
        <v>1.18</v>
      </c>
      <c r="T339" s="128">
        <f t="shared" si="22"/>
        <v>-301.60171891786308</v>
      </c>
      <c r="U339" s="128">
        <f t="shared" si="23"/>
        <v>-2854.6830745189959</v>
      </c>
      <c r="W339" s="79" t="s">
        <v>26</v>
      </c>
      <c r="X339" s="79" t="s">
        <v>26</v>
      </c>
      <c r="Y339" s="79" t="s">
        <v>26</v>
      </c>
      <c r="Z339" s="79" t="s">
        <v>26</v>
      </c>
      <c r="AA339" s="79" t="s">
        <v>26</v>
      </c>
      <c r="AB339" s="79" t="s">
        <v>26</v>
      </c>
      <c r="AC339" s="79" t="s">
        <v>26</v>
      </c>
      <c r="AD339" s="79" t="s">
        <v>26</v>
      </c>
      <c r="AE339" s="79" t="s">
        <v>26</v>
      </c>
      <c r="AF339" s="79" t="s">
        <v>26</v>
      </c>
      <c r="AG339" s="79" t="s">
        <v>26</v>
      </c>
      <c r="AH339" s="79" t="s">
        <v>26</v>
      </c>
      <c r="AI339" s="79" t="s">
        <v>26</v>
      </c>
      <c r="AJ339" s="79" t="s">
        <v>26</v>
      </c>
      <c r="AK339" s="79" t="s">
        <v>26</v>
      </c>
      <c r="AL339" s="79" t="s">
        <v>26</v>
      </c>
    </row>
    <row r="340" spans="1:38">
      <c r="A340" s="12" t="s">
        <v>3942</v>
      </c>
      <c r="B340" s="99">
        <v>102.288344765115</v>
      </c>
      <c r="C340" s="127">
        <v>0.34596107012056698</v>
      </c>
      <c r="D340" s="12"/>
      <c r="E340" s="127">
        <v>64.523093300602397</v>
      </c>
      <c r="F340" s="127">
        <v>1.72429043348605</v>
      </c>
      <c r="G340" s="130">
        <v>0.18459386757993801</v>
      </c>
      <c r="H340" s="130">
        <v>6.2759096831526001E-3</v>
      </c>
      <c r="I340" s="127">
        <v>-0.16047752874323601</v>
      </c>
      <c r="J340" s="99">
        <v>337.52</v>
      </c>
      <c r="K340" s="99">
        <v>6.68</v>
      </c>
      <c r="L340" s="99">
        <v>99.15</v>
      </c>
      <c r="M340" s="99">
        <v>1.31</v>
      </c>
      <c r="N340" s="99">
        <v>2693.9</v>
      </c>
      <c r="O340" s="99">
        <v>28.2</v>
      </c>
      <c r="P340" s="36"/>
      <c r="Q340" s="99">
        <v>80.72</v>
      </c>
      <c r="R340" s="99">
        <v>1.07</v>
      </c>
      <c r="T340" s="128">
        <f t="shared" si="22"/>
        <v>-240.41351487644977</v>
      </c>
      <c r="U340" s="128">
        <f t="shared" si="23"/>
        <v>-2616.9944528492179</v>
      </c>
      <c r="W340" s="79" t="s">
        <v>26</v>
      </c>
      <c r="X340" s="79" t="s">
        <v>26</v>
      </c>
      <c r="Y340" s="79" t="s">
        <v>26</v>
      </c>
      <c r="Z340" s="79" t="s">
        <v>26</v>
      </c>
      <c r="AA340" s="79" t="s">
        <v>26</v>
      </c>
      <c r="AB340" s="79" t="s">
        <v>26</v>
      </c>
      <c r="AC340" s="79" t="s">
        <v>26</v>
      </c>
      <c r="AD340" s="79" t="s">
        <v>26</v>
      </c>
      <c r="AE340" s="79" t="s">
        <v>26</v>
      </c>
      <c r="AF340" s="79" t="s">
        <v>26</v>
      </c>
      <c r="AG340" s="79" t="s">
        <v>26</v>
      </c>
      <c r="AH340" s="79" t="s">
        <v>26</v>
      </c>
      <c r="AI340" s="79" t="s">
        <v>26</v>
      </c>
      <c r="AJ340" s="79" t="s">
        <v>26</v>
      </c>
      <c r="AK340" s="79" t="s">
        <v>26</v>
      </c>
      <c r="AL340" s="79" t="s">
        <v>26</v>
      </c>
    </row>
    <row r="341" spans="1:38">
      <c r="A341" s="12" t="s">
        <v>3974</v>
      </c>
      <c r="B341" s="99">
        <v>105.166637118531</v>
      </c>
      <c r="C341" s="127">
        <v>0.31914549653420998</v>
      </c>
      <c r="D341" s="12"/>
      <c r="E341" s="127">
        <v>40.964709615400899</v>
      </c>
      <c r="F341" s="127">
        <v>4.0874906332939602</v>
      </c>
      <c r="G341" s="130">
        <v>0.40722993952565101</v>
      </c>
      <c r="H341" s="130">
        <v>3.6098065450556299E-2</v>
      </c>
      <c r="I341" s="127">
        <v>-0.90837933918657998</v>
      </c>
      <c r="J341" s="99">
        <v>876.2</v>
      </c>
      <c r="K341" s="99">
        <v>54.1</v>
      </c>
      <c r="L341" s="99">
        <v>155.49</v>
      </c>
      <c r="M341" s="99">
        <v>7.67</v>
      </c>
      <c r="N341" s="99">
        <v>3935.2</v>
      </c>
      <c r="O341" s="99">
        <v>66.5</v>
      </c>
      <c r="P341" s="36"/>
      <c r="Q341" s="99">
        <v>79.62</v>
      </c>
      <c r="R341" s="99">
        <v>3.95</v>
      </c>
      <c r="T341" s="128">
        <f t="shared" si="22"/>
        <v>-463.50890732522993</v>
      </c>
      <c r="U341" s="128">
        <f t="shared" si="23"/>
        <v>-2430.8379960126049</v>
      </c>
      <c r="W341" s="79" t="s">
        <v>26</v>
      </c>
      <c r="X341" s="79" t="s">
        <v>26</v>
      </c>
      <c r="Y341" s="79" t="s">
        <v>26</v>
      </c>
      <c r="Z341" s="79" t="s">
        <v>26</v>
      </c>
      <c r="AA341" s="79" t="s">
        <v>26</v>
      </c>
      <c r="AB341" s="79" t="s">
        <v>26</v>
      </c>
      <c r="AC341" s="79" t="s">
        <v>26</v>
      </c>
      <c r="AD341" s="79" t="s">
        <v>26</v>
      </c>
      <c r="AE341" s="79" t="s">
        <v>26</v>
      </c>
      <c r="AF341" s="79" t="s">
        <v>26</v>
      </c>
      <c r="AG341" s="79" t="s">
        <v>26</v>
      </c>
      <c r="AH341" s="79" t="s">
        <v>26</v>
      </c>
      <c r="AI341" s="79" t="s">
        <v>26</v>
      </c>
      <c r="AJ341" s="79" t="s">
        <v>26</v>
      </c>
      <c r="AK341" s="79" t="s">
        <v>26</v>
      </c>
      <c r="AL341" s="79" t="s">
        <v>26</v>
      </c>
    </row>
    <row r="342" spans="1:38">
      <c r="A342" s="12" t="s">
        <v>3975</v>
      </c>
      <c r="B342" s="99">
        <v>105.990290606741</v>
      </c>
      <c r="C342" s="127">
        <v>0.29953989232703498</v>
      </c>
      <c r="D342" s="12"/>
      <c r="E342" s="127">
        <v>57.570006622468298</v>
      </c>
      <c r="F342" s="127">
        <v>2.2407958041801601</v>
      </c>
      <c r="G342" s="130">
        <v>0.237846458484473</v>
      </c>
      <c r="H342" s="130">
        <v>1.40715816486622E-2</v>
      </c>
      <c r="I342" s="127">
        <v>-0.60549606408148704</v>
      </c>
      <c r="J342" s="99">
        <v>457.5</v>
      </c>
      <c r="K342" s="99">
        <v>16.3</v>
      </c>
      <c r="L342" s="99">
        <v>111.01</v>
      </c>
      <c r="M342" s="99">
        <v>2.14</v>
      </c>
      <c r="N342" s="99">
        <v>3104.6</v>
      </c>
      <c r="O342" s="99">
        <v>47.2</v>
      </c>
      <c r="P342" s="36"/>
      <c r="Q342" s="99">
        <v>82.38</v>
      </c>
      <c r="R342" s="99">
        <v>1.59</v>
      </c>
      <c r="T342" s="128">
        <f t="shared" si="22"/>
        <v>-312.12503378074047</v>
      </c>
      <c r="U342" s="128">
        <f t="shared" si="23"/>
        <v>-2696.6849833348342</v>
      </c>
      <c r="W342" s="79" t="s">
        <v>26</v>
      </c>
      <c r="X342" s="79" t="s">
        <v>26</v>
      </c>
      <c r="Y342" s="79" t="s">
        <v>26</v>
      </c>
      <c r="Z342" s="79" t="s">
        <v>26</v>
      </c>
      <c r="AA342" s="79" t="s">
        <v>26</v>
      </c>
      <c r="AB342" s="79" t="s">
        <v>26</v>
      </c>
      <c r="AC342" s="79" t="s">
        <v>26</v>
      </c>
      <c r="AD342" s="79" t="s">
        <v>26</v>
      </c>
      <c r="AE342" s="79" t="s">
        <v>26</v>
      </c>
      <c r="AF342" s="79" t="s">
        <v>26</v>
      </c>
      <c r="AG342" s="79" t="s">
        <v>26</v>
      </c>
      <c r="AH342" s="79" t="s">
        <v>26</v>
      </c>
      <c r="AI342" s="79" t="s">
        <v>26</v>
      </c>
      <c r="AJ342" s="79" t="s">
        <v>26</v>
      </c>
      <c r="AK342" s="79" t="s">
        <v>26</v>
      </c>
      <c r="AL342" s="79" t="s">
        <v>26</v>
      </c>
    </row>
    <row r="343" spans="1:38">
      <c r="A343" s="12" t="s">
        <v>3957</v>
      </c>
      <c r="B343" s="99">
        <v>106.199196001125</v>
      </c>
      <c r="C343" s="127">
        <v>0.32458189585451602</v>
      </c>
      <c r="D343" s="12"/>
      <c r="E343" s="127">
        <v>64.485000894431906</v>
      </c>
      <c r="F343" s="127">
        <v>1.04393457877837</v>
      </c>
      <c r="G343" s="130">
        <v>0.18246363111147201</v>
      </c>
      <c r="H343" s="130">
        <v>6.8704411278306303E-3</v>
      </c>
      <c r="I343" s="127">
        <v>0.19447840041811101</v>
      </c>
      <c r="J343" s="99">
        <v>334.38</v>
      </c>
      <c r="K343" s="99">
        <v>5.44</v>
      </c>
      <c r="L343" s="99">
        <v>99.19</v>
      </c>
      <c r="M343" s="99">
        <v>0.79</v>
      </c>
      <c r="N343" s="99">
        <v>2675</v>
      </c>
      <c r="O343" s="99">
        <v>31.3</v>
      </c>
      <c r="P343" s="36"/>
      <c r="Q343" s="99">
        <v>81.040000000000006</v>
      </c>
      <c r="R343" s="99">
        <v>0.65</v>
      </c>
      <c r="T343" s="128">
        <f t="shared" si="22"/>
        <v>-237.11059582619214</v>
      </c>
      <c r="U343" s="128">
        <f t="shared" si="23"/>
        <v>-2596.844439963706</v>
      </c>
      <c r="W343" s="79" t="s">
        <v>26</v>
      </c>
      <c r="X343" s="79" t="s">
        <v>26</v>
      </c>
      <c r="Y343" s="79" t="s">
        <v>26</v>
      </c>
      <c r="Z343" s="79" t="s">
        <v>26</v>
      </c>
      <c r="AA343" s="79" t="s">
        <v>26</v>
      </c>
      <c r="AB343" s="79" t="s">
        <v>26</v>
      </c>
      <c r="AC343" s="79" t="s">
        <v>26</v>
      </c>
      <c r="AD343" s="79" t="s">
        <v>26</v>
      </c>
      <c r="AE343" s="79" t="s">
        <v>26</v>
      </c>
      <c r="AF343" s="79" t="s">
        <v>26</v>
      </c>
      <c r="AG343" s="79" t="s">
        <v>26</v>
      </c>
      <c r="AH343" s="79" t="s">
        <v>26</v>
      </c>
      <c r="AI343" s="79" t="s">
        <v>26</v>
      </c>
      <c r="AJ343" s="79" t="s">
        <v>26</v>
      </c>
      <c r="AK343" s="79" t="s">
        <v>26</v>
      </c>
      <c r="AL343" s="79" t="s">
        <v>26</v>
      </c>
    </row>
    <row r="344" spans="1:38">
      <c r="A344" s="12" t="s">
        <v>3956</v>
      </c>
      <c r="B344" s="99">
        <v>106.502187166628</v>
      </c>
      <c r="C344" s="127">
        <v>0.31271918493068901</v>
      </c>
      <c r="D344" s="12"/>
      <c r="E344" s="127">
        <v>62.9802490679985</v>
      </c>
      <c r="F344" s="127">
        <v>2.31488994119043</v>
      </c>
      <c r="G344" s="130">
        <v>0.23758199656659601</v>
      </c>
      <c r="H344" s="130">
        <v>1.81688381035509E-2</v>
      </c>
      <c r="I344" s="127">
        <v>-0.75299760749707501</v>
      </c>
      <c r="J344" s="99">
        <v>425.1</v>
      </c>
      <c r="K344" s="99">
        <v>18.600000000000001</v>
      </c>
      <c r="L344" s="99">
        <v>101.55</v>
      </c>
      <c r="M344" s="99">
        <v>1.85</v>
      </c>
      <c r="N344" s="99">
        <v>3103.2</v>
      </c>
      <c r="O344" s="99">
        <v>61</v>
      </c>
      <c r="P344" s="36"/>
      <c r="Q344" s="99">
        <v>75.349999999999994</v>
      </c>
      <c r="R344" s="99">
        <v>1.37</v>
      </c>
      <c r="T344" s="128">
        <f t="shared" si="22"/>
        <v>-318.61152141802069</v>
      </c>
      <c r="U344" s="128">
        <f t="shared" si="23"/>
        <v>-2955.8345642540621</v>
      </c>
      <c r="W344" s="79" t="s">
        <v>26</v>
      </c>
      <c r="X344" s="79" t="s">
        <v>26</v>
      </c>
      <c r="Y344" s="79" t="s">
        <v>26</v>
      </c>
      <c r="Z344" s="79" t="s">
        <v>26</v>
      </c>
      <c r="AA344" s="79" t="s">
        <v>26</v>
      </c>
      <c r="AB344" s="79" t="s">
        <v>26</v>
      </c>
      <c r="AC344" s="79" t="s">
        <v>26</v>
      </c>
      <c r="AD344" s="79" t="s">
        <v>26</v>
      </c>
      <c r="AE344" s="79" t="s">
        <v>26</v>
      </c>
      <c r="AF344" s="79" t="s">
        <v>26</v>
      </c>
      <c r="AG344" s="79" t="s">
        <v>26</v>
      </c>
      <c r="AH344" s="79" t="s">
        <v>26</v>
      </c>
      <c r="AI344" s="79" t="s">
        <v>26</v>
      </c>
      <c r="AJ344" s="79" t="s">
        <v>26</v>
      </c>
      <c r="AK344" s="79" t="s">
        <v>26</v>
      </c>
      <c r="AL344" s="79" t="s">
        <v>26</v>
      </c>
    </row>
    <row r="345" spans="1:38">
      <c r="A345" s="12" t="s">
        <v>3973</v>
      </c>
      <c r="B345" s="99">
        <v>106.58894955760501</v>
      </c>
      <c r="C345" s="127">
        <v>0.25379604534262001</v>
      </c>
      <c r="D345" s="12"/>
      <c r="E345" s="127">
        <v>34.944174041701302</v>
      </c>
      <c r="F345" s="127">
        <v>1.3718552425542001</v>
      </c>
      <c r="G345" s="130">
        <v>0.450093714348202</v>
      </c>
      <c r="H345" s="130">
        <v>1.3521232208232901E-2</v>
      </c>
      <c r="I345" s="127">
        <v>-0.67179430732171197</v>
      </c>
      <c r="J345" s="99">
        <v>1036.5</v>
      </c>
      <c r="K345" s="99">
        <v>20.6</v>
      </c>
      <c r="L345" s="99">
        <v>181.91</v>
      </c>
      <c r="M345" s="99">
        <v>3.52</v>
      </c>
      <c r="N345" s="99">
        <v>4084.9</v>
      </c>
      <c r="O345" s="99">
        <v>22.3</v>
      </c>
      <c r="P345" s="36"/>
      <c r="Q345" s="99">
        <v>82.58</v>
      </c>
      <c r="R345" s="99">
        <v>1.61</v>
      </c>
      <c r="T345" s="128">
        <f t="shared" si="22"/>
        <v>-469.78725743499535</v>
      </c>
      <c r="U345" s="128">
        <f t="shared" si="23"/>
        <v>-2145.5609916991921</v>
      </c>
      <c r="W345" s="79" t="s">
        <v>26</v>
      </c>
      <c r="X345" s="79" t="s">
        <v>26</v>
      </c>
      <c r="Y345" s="79" t="s">
        <v>26</v>
      </c>
      <c r="Z345" s="79" t="s">
        <v>26</v>
      </c>
      <c r="AA345" s="79" t="s">
        <v>26</v>
      </c>
      <c r="AB345" s="79" t="s">
        <v>26</v>
      </c>
      <c r="AC345" s="79" t="s">
        <v>26</v>
      </c>
      <c r="AD345" s="79" t="s">
        <v>26</v>
      </c>
      <c r="AE345" s="79" t="s">
        <v>26</v>
      </c>
      <c r="AF345" s="79" t="s">
        <v>26</v>
      </c>
      <c r="AG345" s="79" t="s">
        <v>26</v>
      </c>
      <c r="AH345" s="79" t="s">
        <v>26</v>
      </c>
      <c r="AI345" s="79" t="s">
        <v>26</v>
      </c>
      <c r="AJ345" s="79" t="s">
        <v>26</v>
      </c>
      <c r="AK345" s="79" t="s">
        <v>26</v>
      </c>
      <c r="AL345" s="79" t="s">
        <v>26</v>
      </c>
    </row>
    <row r="346" spans="1:38">
      <c r="A346" s="12" t="s">
        <v>3952</v>
      </c>
      <c r="B346" s="99">
        <v>108.00718741498601</v>
      </c>
      <c r="C346" s="127">
        <v>0.30185036509437402</v>
      </c>
      <c r="D346" s="12"/>
      <c r="E346" s="127">
        <v>45.498867238961601</v>
      </c>
      <c r="F346" s="127">
        <v>1.7218074082446599</v>
      </c>
      <c r="G346" s="130">
        <v>0.38143865858577303</v>
      </c>
      <c r="H346" s="130">
        <v>1.4508238197821301E-2</v>
      </c>
      <c r="I346" s="127">
        <v>-0.50280405102791403</v>
      </c>
      <c r="J346" s="99">
        <v>779.7</v>
      </c>
      <c r="K346" s="99">
        <v>17.899999999999999</v>
      </c>
      <c r="L346" s="99">
        <v>140.13999999999999</v>
      </c>
      <c r="M346" s="99">
        <v>2.62</v>
      </c>
      <c r="N346" s="99">
        <v>3836.6</v>
      </c>
      <c r="O346" s="99">
        <v>28.7</v>
      </c>
      <c r="P346" s="36"/>
      <c r="Q346" s="99">
        <v>76.650000000000006</v>
      </c>
      <c r="R346" s="99">
        <v>1.44</v>
      </c>
      <c r="T346" s="128">
        <f t="shared" si="22"/>
        <v>-456.37219922934219</v>
      </c>
      <c r="U346" s="128">
        <f t="shared" si="23"/>
        <v>-2637.6908805480239</v>
      </c>
      <c r="W346" s="79" t="s">
        <v>26</v>
      </c>
      <c r="X346" s="79" t="s">
        <v>26</v>
      </c>
      <c r="Y346" s="79" t="s">
        <v>26</v>
      </c>
      <c r="Z346" s="79" t="s">
        <v>26</v>
      </c>
      <c r="AA346" s="79" t="s">
        <v>26</v>
      </c>
      <c r="AB346" s="79" t="s">
        <v>26</v>
      </c>
      <c r="AC346" s="79" t="s">
        <v>26</v>
      </c>
      <c r="AD346" s="79" t="s">
        <v>26</v>
      </c>
      <c r="AE346" s="79" t="s">
        <v>26</v>
      </c>
      <c r="AF346" s="79" t="s">
        <v>26</v>
      </c>
      <c r="AG346" s="79" t="s">
        <v>26</v>
      </c>
      <c r="AH346" s="79" t="s">
        <v>26</v>
      </c>
      <c r="AI346" s="79" t="s">
        <v>26</v>
      </c>
      <c r="AJ346" s="79" t="s">
        <v>26</v>
      </c>
      <c r="AK346" s="79" t="s">
        <v>26</v>
      </c>
      <c r="AL346" s="79" t="s">
        <v>26</v>
      </c>
    </row>
    <row r="347" spans="1:38">
      <c r="A347" s="12" t="s">
        <v>3944</v>
      </c>
      <c r="B347" s="99">
        <v>110.034113111694</v>
      </c>
      <c r="C347" s="127">
        <v>0.39527550305396503</v>
      </c>
      <c r="D347" s="12"/>
      <c r="E347" s="127">
        <v>52.189063273547298</v>
      </c>
      <c r="F347" s="127">
        <v>1.87262459101603</v>
      </c>
      <c r="G347" s="130">
        <v>0.31900258385585201</v>
      </c>
      <c r="H347" s="130">
        <v>2.12033898513172E-2</v>
      </c>
      <c r="I347" s="127">
        <v>-0.65267503489937695</v>
      </c>
      <c r="J347" s="99">
        <v>620.5</v>
      </c>
      <c r="K347" s="99">
        <v>21.8</v>
      </c>
      <c r="L347" s="99">
        <v>122.35</v>
      </c>
      <c r="M347" s="99">
        <v>2.17</v>
      </c>
      <c r="N347" s="99">
        <v>3564.3</v>
      </c>
      <c r="O347" s="99">
        <v>51.1</v>
      </c>
      <c r="P347" s="36"/>
      <c r="Q347" s="99">
        <v>77.28</v>
      </c>
      <c r="R347" s="99">
        <v>1.38</v>
      </c>
      <c r="T347" s="128">
        <f t="shared" si="22"/>
        <v>-407.15161422149572</v>
      </c>
      <c r="U347" s="128">
        <f t="shared" si="23"/>
        <v>-2813.1998365345326</v>
      </c>
      <c r="W347" s="79" t="s">
        <v>26</v>
      </c>
      <c r="X347" s="79" t="s">
        <v>26</v>
      </c>
      <c r="Y347" s="79" t="s">
        <v>26</v>
      </c>
      <c r="Z347" s="79" t="s">
        <v>26</v>
      </c>
      <c r="AA347" s="79" t="s">
        <v>26</v>
      </c>
      <c r="AB347" s="79" t="s">
        <v>26</v>
      </c>
      <c r="AC347" s="79" t="s">
        <v>26</v>
      </c>
      <c r="AD347" s="79" t="s">
        <v>26</v>
      </c>
      <c r="AE347" s="79" t="s">
        <v>26</v>
      </c>
      <c r="AF347" s="79" t="s">
        <v>26</v>
      </c>
      <c r="AG347" s="79" t="s">
        <v>26</v>
      </c>
      <c r="AH347" s="79" t="s">
        <v>26</v>
      </c>
      <c r="AI347" s="79" t="s">
        <v>26</v>
      </c>
      <c r="AJ347" s="79" t="s">
        <v>26</v>
      </c>
      <c r="AK347" s="79" t="s">
        <v>26</v>
      </c>
      <c r="AL347" s="79" t="s">
        <v>26</v>
      </c>
    </row>
    <row r="348" spans="1:38">
      <c r="A348" s="12" t="s">
        <v>3962</v>
      </c>
      <c r="B348" s="99">
        <v>110.584557272308</v>
      </c>
      <c r="C348" s="127">
        <v>0.37489448711915402</v>
      </c>
      <c r="D348" s="12"/>
      <c r="E348" s="127">
        <v>60.135808491253897</v>
      </c>
      <c r="F348" s="127">
        <v>2.6304475865232901</v>
      </c>
      <c r="G348" s="130">
        <v>0.26908578250749399</v>
      </c>
      <c r="H348" s="130">
        <v>1.8386819555339901E-2</v>
      </c>
      <c r="I348" s="127">
        <v>-0.77216325356624205</v>
      </c>
      <c r="J348" s="99">
        <v>487.8</v>
      </c>
      <c r="K348" s="99">
        <v>20.5</v>
      </c>
      <c r="L348" s="99">
        <v>106.31</v>
      </c>
      <c r="M348" s="99">
        <v>2.31</v>
      </c>
      <c r="N348" s="99">
        <v>3300.1</v>
      </c>
      <c r="O348" s="99">
        <v>53.6</v>
      </c>
      <c r="P348" s="36"/>
      <c r="Q348" s="99">
        <v>74.33</v>
      </c>
      <c r="R348" s="99">
        <v>1.62</v>
      </c>
      <c r="T348" s="128">
        <f t="shared" si="22"/>
        <v>-358.84676888345405</v>
      </c>
      <c r="U348" s="128">
        <f t="shared" si="23"/>
        <v>-3004.2234973191607</v>
      </c>
      <c r="W348" s="79" t="s">
        <v>26</v>
      </c>
      <c r="X348" s="79" t="s">
        <v>26</v>
      </c>
      <c r="Y348" s="79" t="s">
        <v>26</v>
      </c>
      <c r="Z348" s="79" t="s">
        <v>26</v>
      </c>
      <c r="AA348" s="79" t="s">
        <v>26</v>
      </c>
      <c r="AB348" s="79" t="s">
        <v>26</v>
      </c>
      <c r="AC348" s="79" t="s">
        <v>26</v>
      </c>
      <c r="AD348" s="79" t="s">
        <v>26</v>
      </c>
      <c r="AE348" s="79" t="s">
        <v>26</v>
      </c>
      <c r="AF348" s="79" t="s">
        <v>26</v>
      </c>
      <c r="AG348" s="79" t="s">
        <v>26</v>
      </c>
      <c r="AH348" s="79" t="s">
        <v>26</v>
      </c>
      <c r="AI348" s="79" t="s">
        <v>26</v>
      </c>
      <c r="AJ348" s="79" t="s">
        <v>26</v>
      </c>
      <c r="AK348" s="79" t="s">
        <v>26</v>
      </c>
      <c r="AL348" s="79" t="s">
        <v>26</v>
      </c>
    </row>
    <row r="349" spans="1:38">
      <c r="A349" s="12" t="s">
        <v>3972</v>
      </c>
      <c r="B349" s="99">
        <v>111.39725246640199</v>
      </c>
      <c r="C349" s="127">
        <v>0.39004895483540297</v>
      </c>
      <c r="D349" s="12"/>
      <c r="E349" s="127">
        <v>53.266876709787503</v>
      </c>
      <c r="F349" s="127">
        <v>4.3447225395932598</v>
      </c>
      <c r="G349" s="130">
        <v>0.26599698758644902</v>
      </c>
      <c r="H349" s="130">
        <v>3.31671869745973E-2</v>
      </c>
      <c r="I349" s="127">
        <v>-0.893261825427346</v>
      </c>
      <c r="J349" s="99">
        <v>531.70000000000005</v>
      </c>
      <c r="K349" s="99">
        <v>41.6</v>
      </c>
      <c r="L349" s="99">
        <v>119.89</v>
      </c>
      <c r="M349" s="99">
        <v>4.84</v>
      </c>
      <c r="N349" s="99">
        <v>3281.9</v>
      </c>
      <c r="O349" s="99">
        <v>98</v>
      </c>
      <c r="P349" s="36"/>
      <c r="Q349" s="99">
        <v>84.39</v>
      </c>
      <c r="R349" s="99">
        <v>3.42</v>
      </c>
      <c r="T349" s="128">
        <f t="shared" si="22"/>
        <v>-343.48986571023443</v>
      </c>
      <c r="U349" s="128">
        <f t="shared" si="23"/>
        <v>-2637.4259738093256</v>
      </c>
      <c r="W349" s="79" t="s">
        <v>26</v>
      </c>
      <c r="X349" s="79" t="s">
        <v>26</v>
      </c>
      <c r="Y349" s="79" t="s">
        <v>26</v>
      </c>
      <c r="Z349" s="79" t="s">
        <v>26</v>
      </c>
      <c r="AA349" s="79" t="s">
        <v>26</v>
      </c>
      <c r="AB349" s="79" t="s">
        <v>26</v>
      </c>
      <c r="AC349" s="79" t="s">
        <v>26</v>
      </c>
      <c r="AD349" s="79" t="s">
        <v>26</v>
      </c>
      <c r="AE349" s="79" t="s">
        <v>26</v>
      </c>
      <c r="AF349" s="79" t="s">
        <v>26</v>
      </c>
      <c r="AG349" s="79" t="s">
        <v>26</v>
      </c>
      <c r="AH349" s="79" t="s">
        <v>26</v>
      </c>
      <c r="AI349" s="79" t="s">
        <v>26</v>
      </c>
      <c r="AJ349" s="79" t="s">
        <v>26</v>
      </c>
      <c r="AK349" s="79" t="s">
        <v>26</v>
      </c>
      <c r="AL349" s="79" t="s">
        <v>26</v>
      </c>
    </row>
    <row r="350" spans="1:38">
      <c r="A350" s="12" t="s">
        <v>3965</v>
      </c>
      <c r="B350" s="99">
        <v>112.166007409</v>
      </c>
      <c r="C350" s="127">
        <v>0.30456003408176302</v>
      </c>
      <c r="D350" s="12"/>
      <c r="E350" s="127">
        <v>28.933241797524801</v>
      </c>
      <c r="F350" s="127">
        <v>3.0474263768405701</v>
      </c>
      <c r="G350" s="130">
        <v>0.52285025144449204</v>
      </c>
      <c r="H350" s="130">
        <v>2.47138490094377E-2</v>
      </c>
      <c r="I350" s="127">
        <v>-0.79273813798432302</v>
      </c>
      <c r="J350" s="99">
        <v>1269.4000000000001</v>
      </c>
      <c r="K350" s="99">
        <v>52.8</v>
      </c>
      <c r="L350" s="99">
        <v>219.1</v>
      </c>
      <c r="M350" s="99">
        <v>11.4</v>
      </c>
      <c r="N350" s="99">
        <v>4306.3999999999996</v>
      </c>
      <c r="O350" s="99">
        <v>34.700000000000003</v>
      </c>
      <c r="P350" s="36"/>
      <c r="Q350" s="99">
        <v>77.75</v>
      </c>
      <c r="R350" s="99">
        <v>4.07</v>
      </c>
      <c r="T350" s="128">
        <f t="shared" si="22"/>
        <v>-479.3701506161571</v>
      </c>
      <c r="U350" s="128">
        <f t="shared" si="23"/>
        <v>-1865.4952076677314</v>
      </c>
      <c r="W350" s="79" t="s">
        <v>26</v>
      </c>
      <c r="X350" s="79" t="s">
        <v>26</v>
      </c>
      <c r="Y350" s="79" t="s">
        <v>26</v>
      </c>
      <c r="Z350" s="79" t="s">
        <v>26</v>
      </c>
      <c r="AA350" s="79" t="s">
        <v>26</v>
      </c>
      <c r="AB350" s="79" t="s">
        <v>26</v>
      </c>
      <c r="AC350" s="79" t="s">
        <v>26</v>
      </c>
      <c r="AD350" s="79" t="s">
        <v>26</v>
      </c>
      <c r="AE350" s="79" t="s">
        <v>26</v>
      </c>
      <c r="AF350" s="79" t="s">
        <v>26</v>
      </c>
      <c r="AG350" s="79" t="s">
        <v>26</v>
      </c>
      <c r="AH350" s="79" t="s">
        <v>26</v>
      </c>
      <c r="AI350" s="79" t="s">
        <v>26</v>
      </c>
      <c r="AJ350" s="79" t="s">
        <v>26</v>
      </c>
      <c r="AK350" s="79" t="s">
        <v>26</v>
      </c>
      <c r="AL350" s="79" t="s">
        <v>26</v>
      </c>
    </row>
    <row r="351" spans="1:38">
      <c r="A351" s="12" t="s">
        <v>3943</v>
      </c>
      <c r="B351" s="99">
        <v>112.372792822256</v>
      </c>
      <c r="C351" s="127">
        <v>0.392971454895713</v>
      </c>
      <c r="D351" s="12"/>
      <c r="E351" s="127">
        <v>45.961403768588298</v>
      </c>
      <c r="F351" s="127">
        <v>1.6243576800077499</v>
      </c>
      <c r="G351" s="130">
        <v>0.389497762351807</v>
      </c>
      <c r="H351" s="130">
        <v>1.7098471695753601E-2</v>
      </c>
      <c r="I351" s="127">
        <v>-0.66473616823912196</v>
      </c>
      <c r="J351" s="99">
        <v>785.7</v>
      </c>
      <c r="K351" s="99">
        <v>19.7</v>
      </c>
      <c r="L351" s="99">
        <v>138.76</v>
      </c>
      <c r="M351" s="99">
        <v>2.42</v>
      </c>
      <c r="N351" s="99">
        <v>3868.4</v>
      </c>
      <c r="O351" s="99">
        <v>33.1</v>
      </c>
      <c r="P351" s="36"/>
      <c r="Q351" s="99">
        <v>74.349999999999994</v>
      </c>
      <c r="R351" s="99">
        <v>1.3</v>
      </c>
      <c r="T351" s="128">
        <f t="shared" si="22"/>
        <v>-466.22946093975219</v>
      </c>
      <c r="U351" s="128">
        <f t="shared" si="23"/>
        <v>-2687.8351109829923</v>
      </c>
      <c r="W351" s="79" t="s">
        <v>26</v>
      </c>
      <c r="X351" s="79" t="s">
        <v>26</v>
      </c>
      <c r="Y351" s="79" t="s">
        <v>26</v>
      </c>
      <c r="Z351" s="79" t="s">
        <v>26</v>
      </c>
      <c r="AA351" s="79" t="s">
        <v>26</v>
      </c>
      <c r="AB351" s="79" t="s">
        <v>26</v>
      </c>
      <c r="AC351" s="79" t="s">
        <v>26</v>
      </c>
      <c r="AD351" s="79" t="s">
        <v>26</v>
      </c>
      <c r="AE351" s="79" t="s">
        <v>26</v>
      </c>
      <c r="AF351" s="79" t="s">
        <v>26</v>
      </c>
      <c r="AG351" s="79" t="s">
        <v>26</v>
      </c>
      <c r="AH351" s="79" t="s">
        <v>26</v>
      </c>
      <c r="AI351" s="79" t="s">
        <v>26</v>
      </c>
      <c r="AJ351" s="79" t="s">
        <v>26</v>
      </c>
      <c r="AK351" s="79" t="s">
        <v>26</v>
      </c>
      <c r="AL351" s="79" t="s">
        <v>26</v>
      </c>
    </row>
    <row r="352" spans="1:38">
      <c r="A352" s="12" t="s">
        <v>3951</v>
      </c>
      <c r="B352" s="99">
        <v>112.833966543744</v>
      </c>
      <c r="C352" s="127">
        <v>0.36500258541034603</v>
      </c>
      <c r="D352" s="12"/>
      <c r="E352" s="127">
        <v>55.110414496217899</v>
      </c>
      <c r="F352" s="127">
        <v>1.44238388836326</v>
      </c>
      <c r="G352" s="130">
        <v>0.29770478823005397</v>
      </c>
      <c r="H352" s="130">
        <v>1.4700790253007899E-2</v>
      </c>
      <c r="I352" s="127">
        <v>-0.422936058113972</v>
      </c>
      <c r="J352" s="99">
        <v>565</v>
      </c>
      <c r="K352" s="99">
        <v>14</v>
      </c>
      <c r="L352" s="99">
        <v>115.92</v>
      </c>
      <c r="M352" s="99">
        <v>1.5</v>
      </c>
      <c r="N352" s="99">
        <v>3457.6</v>
      </c>
      <c r="O352" s="99">
        <v>38.299999999999997</v>
      </c>
      <c r="P352" s="36"/>
      <c r="Q352" s="99">
        <v>76.569999999999993</v>
      </c>
      <c r="R352" s="99">
        <v>0.99</v>
      </c>
      <c r="T352" s="128">
        <f t="shared" si="22"/>
        <v>-387.40510697032431</v>
      </c>
      <c r="U352" s="128">
        <f t="shared" si="23"/>
        <v>-2882.7467218771562</v>
      </c>
      <c r="W352" s="79" t="s">
        <v>26</v>
      </c>
      <c r="X352" s="79" t="s">
        <v>26</v>
      </c>
      <c r="Y352" s="79" t="s">
        <v>26</v>
      </c>
      <c r="Z352" s="79" t="s">
        <v>26</v>
      </c>
      <c r="AA352" s="79" t="s">
        <v>26</v>
      </c>
      <c r="AB352" s="79" t="s">
        <v>26</v>
      </c>
      <c r="AC352" s="79" t="s">
        <v>26</v>
      </c>
      <c r="AD352" s="79" t="s">
        <v>26</v>
      </c>
      <c r="AE352" s="79" t="s">
        <v>26</v>
      </c>
      <c r="AF352" s="79" t="s">
        <v>26</v>
      </c>
      <c r="AG352" s="79" t="s">
        <v>26</v>
      </c>
      <c r="AH352" s="79" t="s">
        <v>26</v>
      </c>
      <c r="AI352" s="79" t="s">
        <v>26</v>
      </c>
      <c r="AJ352" s="79" t="s">
        <v>26</v>
      </c>
      <c r="AK352" s="79" t="s">
        <v>26</v>
      </c>
      <c r="AL352" s="79" t="s">
        <v>26</v>
      </c>
    </row>
    <row r="353" spans="1:38">
      <c r="A353" s="12" t="s">
        <v>3960</v>
      </c>
      <c r="B353" s="99">
        <v>114.867664582808</v>
      </c>
      <c r="C353" s="127">
        <v>0.32526088039573497</v>
      </c>
      <c r="D353" s="12"/>
      <c r="E353" s="127">
        <v>70.381057165467794</v>
      </c>
      <c r="F353" s="127">
        <v>1.3839100159758</v>
      </c>
      <c r="G353" s="130">
        <v>0.167364593239097</v>
      </c>
      <c r="H353" s="130">
        <v>5.3492538572186502E-3</v>
      </c>
      <c r="I353" s="127">
        <v>-2.84750288391586E-2</v>
      </c>
      <c r="J353" s="99">
        <v>287.89</v>
      </c>
      <c r="K353" s="99">
        <v>4.7300000000000004</v>
      </c>
      <c r="L353" s="99">
        <v>90.95</v>
      </c>
      <c r="M353" s="99">
        <v>0.89</v>
      </c>
      <c r="N353" s="99">
        <v>2531.1</v>
      </c>
      <c r="O353" s="99">
        <v>26.6</v>
      </c>
      <c r="P353" s="36"/>
      <c r="Q353" s="99">
        <v>76.16</v>
      </c>
      <c r="R353" s="99">
        <v>0.74</v>
      </c>
      <c r="T353" s="128">
        <f t="shared" si="22"/>
        <v>-216.53655854865309</v>
      </c>
      <c r="U353" s="128">
        <f t="shared" si="23"/>
        <v>-2682.957669048928</v>
      </c>
      <c r="W353" s="79" t="s">
        <v>26</v>
      </c>
      <c r="X353" s="79" t="s">
        <v>26</v>
      </c>
      <c r="Y353" s="79" t="s">
        <v>26</v>
      </c>
      <c r="Z353" s="79" t="s">
        <v>26</v>
      </c>
      <c r="AA353" s="79" t="s">
        <v>26</v>
      </c>
      <c r="AB353" s="79" t="s">
        <v>26</v>
      </c>
      <c r="AC353" s="79" t="s">
        <v>26</v>
      </c>
      <c r="AD353" s="79" t="s">
        <v>26</v>
      </c>
      <c r="AE353" s="79" t="s">
        <v>26</v>
      </c>
      <c r="AF353" s="79" t="s">
        <v>26</v>
      </c>
      <c r="AG353" s="79" t="s">
        <v>26</v>
      </c>
      <c r="AH353" s="79" t="s">
        <v>26</v>
      </c>
      <c r="AI353" s="79" t="s">
        <v>26</v>
      </c>
      <c r="AJ353" s="79" t="s">
        <v>26</v>
      </c>
      <c r="AK353" s="79" t="s">
        <v>26</v>
      </c>
      <c r="AL353" s="79" t="s">
        <v>26</v>
      </c>
    </row>
    <row r="354" spans="1:38">
      <c r="A354" s="12" t="s">
        <v>3970</v>
      </c>
      <c r="B354" s="99">
        <v>116.563435015522</v>
      </c>
      <c r="C354" s="127">
        <v>0.20283785884362901</v>
      </c>
      <c r="D354" s="12"/>
      <c r="E354" s="127">
        <v>58.385567579495103</v>
      </c>
      <c r="F354" s="127">
        <v>1.55700700316259</v>
      </c>
      <c r="G354" s="130">
        <v>0.19439111876190299</v>
      </c>
      <c r="H354" s="130">
        <v>5.70150722868599E-3</v>
      </c>
      <c r="I354" s="127">
        <v>0.31211905599927398</v>
      </c>
      <c r="J354" s="99">
        <v>383.45</v>
      </c>
      <c r="K354" s="99">
        <v>5.27</v>
      </c>
      <c r="L354" s="99">
        <v>109.47</v>
      </c>
      <c r="M354" s="99">
        <v>1.45</v>
      </c>
      <c r="N354" s="99">
        <v>2779</v>
      </c>
      <c r="O354" s="99">
        <v>24</v>
      </c>
      <c r="P354" s="36"/>
      <c r="Q354" s="99">
        <v>87.7</v>
      </c>
      <c r="R354" s="99">
        <v>1.1599999999999999</v>
      </c>
      <c r="T354" s="128">
        <f t="shared" si="22"/>
        <v>-250.27861514570202</v>
      </c>
      <c r="U354" s="128">
        <f t="shared" si="23"/>
        <v>-2438.5950488718372</v>
      </c>
      <c r="W354" s="79" t="s">
        <v>26</v>
      </c>
      <c r="X354" s="79" t="s">
        <v>26</v>
      </c>
      <c r="Y354" s="79" t="s">
        <v>26</v>
      </c>
      <c r="Z354" s="79" t="s">
        <v>26</v>
      </c>
      <c r="AA354" s="79" t="s">
        <v>26</v>
      </c>
      <c r="AB354" s="79" t="s">
        <v>26</v>
      </c>
      <c r="AC354" s="79" t="s">
        <v>26</v>
      </c>
      <c r="AD354" s="79" t="s">
        <v>26</v>
      </c>
      <c r="AE354" s="79" t="s">
        <v>26</v>
      </c>
      <c r="AF354" s="79" t="s">
        <v>26</v>
      </c>
      <c r="AG354" s="79" t="s">
        <v>26</v>
      </c>
      <c r="AH354" s="79" t="s">
        <v>26</v>
      </c>
      <c r="AI354" s="79" t="s">
        <v>26</v>
      </c>
      <c r="AJ354" s="79" t="s">
        <v>26</v>
      </c>
      <c r="AK354" s="79" t="s">
        <v>26</v>
      </c>
      <c r="AL354" s="79" t="s">
        <v>26</v>
      </c>
    </row>
    <row r="355" spans="1:38">
      <c r="A355" s="12" t="s">
        <v>3945</v>
      </c>
      <c r="B355" s="99">
        <v>116.892450791537</v>
      </c>
      <c r="C355" s="127">
        <v>0.40443048458675301</v>
      </c>
      <c r="D355" s="12"/>
      <c r="E355" s="127">
        <v>51.309311342189702</v>
      </c>
      <c r="F355" s="127">
        <v>1.6673463835473801</v>
      </c>
      <c r="G355" s="130">
        <v>0.32060726783289101</v>
      </c>
      <c r="H355" s="130">
        <v>1.38758694891937E-2</v>
      </c>
      <c r="I355" s="127">
        <v>-0.45941061740933897</v>
      </c>
      <c r="J355" s="99">
        <v>630.70000000000005</v>
      </c>
      <c r="K355" s="99">
        <v>15.3</v>
      </c>
      <c r="L355" s="99">
        <v>124.43</v>
      </c>
      <c r="M355" s="99">
        <v>2.0099999999999998</v>
      </c>
      <c r="N355" s="99">
        <v>3572</v>
      </c>
      <c r="O355" s="99">
        <v>33.299999999999997</v>
      </c>
      <c r="P355" s="36"/>
      <c r="Q355" s="99">
        <v>78.33</v>
      </c>
      <c r="R355" s="99">
        <v>1.27</v>
      </c>
      <c r="T355" s="128">
        <f t="shared" si="22"/>
        <v>-406.87133327975573</v>
      </c>
      <c r="U355" s="128">
        <f t="shared" si="23"/>
        <v>-2770.6903479868197</v>
      </c>
      <c r="W355" s="79" t="s">
        <v>26</v>
      </c>
      <c r="X355" s="79" t="s">
        <v>26</v>
      </c>
      <c r="Y355" s="79" t="s">
        <v>26</v>
      </c>
      <c r="Z355" s="79" t="s">
        <v>26</v>
      </c>
      <c r="AA355" s="79" t="s">
        <v>26</v>
      </c>
      <c r="AB355" s="79" t="s">
        <v>26</v>
      </c>
      <c r="AC355" s="79" t="s">
        <v>26</v>
      </c>
      <c r="AD355" s="79" t="s">
        <v>26</v>
      </c>
      <c r="AE355" s="79" t="s">
        <v>26</v>
      </c>
      <c r="AF355" s="79" t="s">
        <v>26</v>
      </c>
      <c r="AG355" s="79" t="s">
        <v>26</v>
      </c>
      <c r="AH355" s="79" t="s">
        <v>26</v>
      </c>
      <c r="AI355" s="79" t="s">
        <v>26</v>
      </c>
      <c r="AJ355" s="79" t="s">
        <v>26</v>
      </c>
      <c r="AK355" s="79" t="s">
        <v>26</v>
      </c>
      <c r="AL355" s="79" t="s">
        <v>26</v>
      </c>
    </row>
    <row r="356" spans="1:38">
      <c r="A356" s="12" t="s">
        <v>3950</v>
      </c>
      <c r="B356" s="99">
        <v>117.158362500121</v>
      </c>
      <c r="C356" s="127">
        <v>0.351414770993832</v>
      </c>
      <c r="D356" s="12"/>
      <c r="E356" s="127">
        <v>53.399095606248203</v>
      </c>
      <c r="F356" s="127">
        <v>1.6160312041838201</v>
      </c>
      <c r="G356" s="130">
        <v>0.31696598752122401</v>
      </c>
      <c r="H356" s="130">
        <v>1.3782233107241901E-2</v>
      </c>
      <c r="I356" s="127">
        <v>-0.48297848618782202</v>
      </c>
      <c r="J356" s="99">
        <v>607</v>
      </c>
      <c r="K356" s="99">
        <v>14.6</v>
      </c>
      <c r="L356" s="99">
        <v>119.6</v>
      </c>
      <c r="M356" s="99">
        <v>1.8</v>
      </c>
      <c r="N356" s="99">
        <v>3554.6</v>
      </c>
      <c r="O356" s="99">
        <v>33.5</v>
      </c>
      <c r="P356" s="36"/>
      <c r="Q356" s="99">
        <v>75.86</v>
      </c>
      <c r="R356" s="99">
        <v>1.1399999999999999</v>
      </c>
      <c r="T356" s="128">
        <f t="shared" si="22"/>
        <v>-407.52508361204008</v>
      </c>
      <c r="U356" s="128">
        <f t="shared" si="23"/>
        <v>-2872.0735785953179</v>
      </c>
      <c r="W356" s="79" t="s">
        <v>26</v>
      </c>
      <c r="X356" s="79" t="s">
        <v>26</v>
      </c>
      <c r="Y356" s="79" t="s">
        <v>26</v>
      </c>
      <c r="Z356" s="79" t="s">
        <v>26</v>
      </c>
      <c r="AA356" s="79" t="s">
        <v>26</v>
      </c>
      <c r="AB356" s="79" t="s">
        <v>26</v>
      </c>
      <c r="AC356" s="79" t="s">
        <v>26</v>
      </c>
      <c r="AD356" s="79" t="s">
        <v>26</v>
      </c>
      <c r="AE356" s="79" t="s">
        <v>26</v>
      </c>
      <c r="AF356" s="79" t="s">
        <v>26</v>
      </c>
      <c r="AG356" s="79" t="s">
        <v>26</v>
      </c>
      <c r="AH356" s="79" t="s">
        <v>26</v>
      </c>
      <c r="AI356" s="79" t="s">
        <v>26</v>
      </c>
      <c r="AJ356" s="79" t="s">
        <v>26</v>
      </c>
      <c r="AK356" s="79" t="s">
        <v>26</v>
      </c>
      <c r="AL356" s="79" t="s">
        <v>26</v>
      </c>
    </row>
    <row r="357" spans="1:38">
      <c r="A357" s="12" t="s">
        <v>3958</v>
      </c>
      <c r="B357" s="99">
        <v>117.78436957230601</v>
      </c>
      <c r="C357" s="127">
        <v>0.37617230430984999</v>
      </c>
      <c r="D357" s="12"/>
      <c r="E357" s="127">
        <v>69.107881273725795</v>
      </c>
      <c r="F357" s="127">
        <v>1.14934940362667</v>
      </c>
      <c r="G357" s="130">
        <v>0.157619107738218</v>
      </c>
      <c r="H357" s="130">
        <v>5.3177235487557603E-3</v>
      </c>
      <c r="I357" s="127">
        <v>0.119195574997598</v>
      </c>
      <c r="J357" s="99">
        <v>277.5</v>
      </c>
      <c r="K357" s="99">
        <v>4.33</v>
      </c>
      <c r="L357" s="99">
        <v>92.61</v>
      </c>
      <c r="M357" s="99">
        <v>0.77</v>
      </c>
      <c r="N357" s="99">
        <v>2429.3000000000002</v>
      </c>
      <c r="O357" s="99">
        <v>28.5</v>
      </c>
      <c r="P357" s="36"/>
      <c r="Q357" s="99">
        <v>78.790000000000006</v>
      </c>
      <c r="R357" s="99">
        <v>0.65</v>
      </c>
      <c r="T357" s="128">
        <f t="shared" si="22"/>
        <v>-199.64366699060577</v>
      </c>
      <c r="U357" s="128">
        <f t="shared" si="23"/>
        <v>-2523.1508476406434</v>
      </c>
      <c r="W357" s="79" t="s">
        <v>26</v>
      </c>
      <c r="X357" s="79" t="s">
        <v>26</v>
      </c>
      <c r="Y357" s="79" t="s">
        <v>26</v>
      </c>
      <c r="Z357" s="79" t="s">
        <v>26</v>
      </c>
      <c r="AA357" s="79" t="s">
        <v>26</v>
      </c>
      <c r="AB357" s="79" t="s">
        <v>26</v>
      </c>
      <c r="AC357" s="79" t="s">
        <v>26</v>
      </c>
      <c r="AD357" s="79" t="s">
        <v>26</v>
      </c>
      <c r="AE357" s="79" t="s">
        <v>26</v>
      </c>
      <c r="AF357" s="79" t="s">
        <v>26</v>
      </c>
      <c r="AG357" s="79" t="s">
        <v>26</v>
      </c>
      <c r="AH357" s="79" t="s">
        <v>26</v>
      </c>
      <c r="AI357" s="79" t="s">
        <v>26</v>
      </c>
      <c r="AJ357" s="79" t="s">
        <v>26</v>
      </c>
      <c r="AK357" s="79" t="s">
        <v>26</v>
      </c>
      <c r="AL357" s="79" t="s">
        <v>26</v>
      </c>
    </row>
    <row r="358" spans="1:38">
      <c r="A358" s="12" t="s">
        <v>3961</v>
      </c>
      <c r="B358" s="99">
        <v>118.361283863615</v>
      </c>
      <c r="C358" s="127">
        <v>0.33310402002268702</v>
      </c>
      <c r="D358" s="12"/>
      <c r="E358" s="127">
        <v>48.4280181512082</v>
      </c>
      <c r="F358" s="127">
        <v>3.4887596015754201</v>
      </c>
      <c r="G358" s="130">
        <v>0.35778685250285303</v>
      </c>
      <c r="H358" s="130">
        <v>3.21835868848915E-2</v>
      </c>
      <c r="I358" s="127">
        <v>-0.84333818454424703</v>
      </c>
      <c r="J358" s="99">
        <v>713</v>
      </c>
      <c r="K358" s="99">
        <v>39.799999999999997</v>
      </c>
      <c r="L358" s="99">
        <v>131.75</v>
      </c>
      <c r="M358" s="99">
        <v>4.7</v>
      </c>
      <c r="N358" s="99">
        <v>3739.9</v>
      </c>
      <c r="O358" s="99">
        <v>68.400000000000006</v>
      </c>
      <c r="P358" s="36"/>
      <c r="Q358" s="99">
        <v>76.27</v>
      </c>
      <c r="R358" s="99">
        <v>2.73</v>
      </c>
      <c r="T358" s="128">
        <f t="shared" si="22"/>
        <v>-441.1764705882353</v>
      </c>
      <c r="U358" s="128">
        <f t="shared" si="23"/>
        <v>-2738.6337760910815</v>
      </c>
      <c r="W358" s="79" t="s">
        <v>26</v>
      </c>
      <c r="X358" s="79" t="s">
        <v>26</v>
      </c>
      <c r="Y358" s="79" t="s">
        <v>26</v>
      </c>
      <c r="Z358" s="79" t="s">
        <v>26</v>
      </c>
      <c r="AA358" s="79" t="s">
        <v>26</v>
      </c>
      <c r="AB358" s="79" t="s">
        <v>26</v>
      </c>
      <c r="AC358" s="79" t="s">
        <v>26</v>
      </c>
      <c r="AD358" s="79" t="s">
        <v>26</v>
      </c>
      <c r="AE358" s="79" t="s">
        <v>26</v>
      </c>
      <c r="AF358" s="79" t="s">
        <v>26</v>
      </c>
      <c r="AG358" s="79" t="s">
        <v>26</v>
      </c>
      <c r="AH358" s="79" t="s">
        <v>26</v>
      </c>
      <c r="AI358" s="79" t="s">
        <v>26</v>
      </c>
      <c r="AJ358" s="79" t="s">
        <v>26</v>
      </c>
      <c r="AK358" s="79" t="s">
        <v>26</v>
      </c>
      <c r="AL358" s="79" t="s">
        <v>26</v>
      </c>
    </row>
    <row r="359" spans="1:38">
      <c r="A359" s="12" t="s">
        <v>3959</v>
      </c>
      <c r="B359" s="99">
        <v>119.349112733076</v>
      </c>
      <c r="C359" s="127">
        <v>0.33703076084428302</v>
      </c>
      <c r="D359" s="12"/>
      <c r="E359" s="127">
        <v>70.453659120392203</v>
      </c>
      <c r="F359" s="127">
        <v>1.6358605512989799</v>
      </c>
      <c r="G359" s="130">
        <v>0.16449022141349701</v>
      </c>
      <c r="H359" s="130">
        <v>5.9186497081090304E-3</v>
      </c>
      <c r="I359" s="127">
        <v>0.33372303998409902</v>
      </c>
      <c r="J359" s="99">
        <v>283.29000000000002</v>
      </c>
      <c r="K359" s="99">
        <v>4.42</v>
      </c>
      <c r="L359" s="99">
        <v>90.86</v>
      </c>
      <c r="M359" s="99">
        <v>1.05</v>
      </c>
      <c r="N359" s="99">
        <v>2501.6999999999998</v>
      </c>
      <c r="O359" s="99">
        <v>30.2</v>
      </c>
      <c r="P359" s="36"/>
      <c r="Q359" s="99">
        <v>76.44</v>
      </c>
      <c r="R359" s="99">
        <v>0.88</v>
      </c>
      <c r="T359" s="128">
        <f t="shared" si="22"/>
        <v>-211.78736517719568</v>
      </c>
      <c r="U359" s="128">
        <f t="shared" si="23"/>
        <v>-2653.3568126788464</v>
      </c>
      <c r="W359" s="79" t="s">
        <v>26</v>
      </c>
      <c r="X359" s="79" t="s">
        <v>26</v>
      </c>
      <c r="Y359" s="79" t="s">
        <v>26</v>
      </c>
      <c r="Z359" s="79" t="s">
        <v>26</v>
      </c>
      <c r="AA359" s="79" t="s">
        <v>26</v>
      </c>
      <c r="AB359" s="79" t="s">
        <v>26</v>
      </c>
      <c r="AC359" s="79" t="s">
        <v>26</v>
      </c>
      <c r="AD359" s="79" t="s">
        <v>26</v>
      </c>
      <c r="AE359" s="79" t="s">
        <v>26</v>
      </c>
      <c r="AF359" s="79" t="s">
        <v>26</v>
      </c>
      <c r="AG359" s="79" t="s">
        <v>26</v>
      </c>
      <c r="AH359" s="79" t="s">
        <v>26</v>
      </c>
      <c r="AI359" s="79" t="s">
        <v>26</v>
      </c>
      <c r="AJ359" s="79" t="s">
        <v>26</v>
      </c>
      <c r="AK359" s="79" t="s">
        <v>26</v>
      </c>
      <c r="AL359" s="79" t="s">
        <v>26</v>
      </c>
    </row>
    <row r="360" spans="1:38">
      <c r="A360" s="12" t="s">
        <v>3964</v>
      </c>
      <c r="B360" s="99">
        <v>119.66176625048701</v>
      </c>
      <c r="C360" s="127">
        <v>0.32690558509318901</v>
      </c>
      <c r="D360" s="12"/>
      <c r="E360" s="127">
        <v>66.826093920746601</v>
      </c>
      <c r="F360" s="127">
        <v>2.1528463020937498</v>
      </c>
      <c r="G360" s="130">
        <v>0.19106317349711199</v>
      </c>
      <c r="H360" s="130">
        <v>1.34690287296476E-2</v>
      </c>
      <c r="I360" s="127">
        <v>-0.75409409760099799</v>
      </c>
      <c r="J360" s="99">
        <v>337.4</v>
      </c>
      <c r="K360" s="99">
        <v>13.9</v>
      </c>
      <c r="L360" s="99">
        <v>95.75</v>
      </c>
      <c r="M360" s="99">
        <v>1.53</v>
      </c>
      <c r="N360" s="99">
        <v>2750.9</v>
      </c>
      <c r="O360" s="99">
        <v>58</v>
      </c>
      <c r="P360" s="36"/>
      <c r="Q360" s="99">
        <v>77.09</v>
      </c>
      <c r="R360" s="99">
        <v>1.23</v>
      </c>
      <c r="T360" s="128">
        <f t="shared" si="22"/>
        <v>-252.37597911227149</v>
      </c>
      <c r="U360" s="128">
        <f t="shared" si="23"/>
        <v>-2773.0026109660575</v>
      </c>
      <c r="W360" s="79" t="s">
        <v>26</v>
      </c>
      <c r="X360" s="79" t="s">
        <v>26</v>
      </c>
      <c r="Y360" s="79" t="s">
        <v>26</v>
      </c>
      <c r="Z360" s="79" t="s">
        <v>26</v>
      </c>
      <c r="AA360" s="79" t="s">
        <v>26</v>
      </c>
      <c r="AB360" s="79" t="s">
        <v>26</v>
      </c>
      <c r="AC360" s="79" t="s">
        <v>26</v>
      </c>
      <c r="AD360" s="79" t="s">
        <v>26</v>
      </c>
      <c r="AE360" s="79" t="s">
        <v>26</v>
      </c>
      <c r="AF360" s="79" t="s">
        <v>26</v>
      </c>
      <c r="AG360" s="79" t="s">
        <v>26</v>
      </c>
      <c r="AH360" s="79" t="s">
        <v>26</v>
      </c>
      <c r="AI360" s="79" t="s">
        <v>26</v>
      </c>
      <c r="AJ360" s="79" t="s">
        <v>26</v>
      </c>
      <c r="AK360" s="79" t="s">
        <v>26</v>
      </c>
      <c r="AL360" s="79" t="s">
        <v>26</v>
      </c>
    </row>
    <row r="361" spans="1:38">
      <c r="A361" s="12" t="s">
        <v>3963</v>
      </c>
      <c r="B361" s="99">
        <v>120.776617156117</v>
      </c>
      <c r="C361" s="127">
        <v>0.351788132120188</v>
      </c>
      <c r="D361" s="12"/>
      <c r="E361" s="127">
        <v>68.379170167991902</v>
      </c>
      <c r="F361" s="127">
        <v>1.4169192240789601</v>
      </c>
      <c r="G361" s="130">
        <v>0.167121543588647</v>
      </c>
      <c r="H361" s="130">
        <v>6.1699110994672696E-3</v>
      </c>
      <c r="I361" s="127">
        <v>0.28617948441735502</v>
      </c>
      <c r="J361" s="99">
        <v>294.73</v>
      </c>
      <c r="K361" s="99">
        <v>4.72</v>
      </c>
      <c r="L361" s="99">
        <v>93.59</v>
      </c>
      <c r="M361" s="99">
        <v>0.96</v>
      </c>
      <c r="N361" s="99">
        <v>2528</v>
      </c>
      <c r="O361" s="99">
        <v>31.1</v>
      </c>
      <c r="P361" s="36"/>
      <c r="Q361" s="99">
        <v>78.41</v>
      </c>
      <c r="R361" s="99">
        <v>0.81</v>
      </c>
      <c r="T361" s="128">
        <f t="shared" si="22"/>
        <v>-214.91612351746983</v>
      </c>
      <c r="U361" s="128">
        <f t="shared" si="23"/>
        <v>-2601.1432845389459</v>
      </c>
      <c r="W361" s="79" t="s">
        <v>26</v>
      </c>
      <c r="X361" s="79" t="s">
        <v>26</v>
      </c>
      <c r="Y361" s="79" t="s">
        <v>26</v>
      </c>
      <c r="Z361" s="79" t="s">
        <v>26</v>
      </c>
      <c r="AA361" s="79" t="s">
        <v>26</v>
      </c>
      <c r="AB361" s="79" t="s">
        <v>26</v>
      </c>
      <c r="AC361" s="79" t="s">
        <v>26</v>
      </c>
      <c r="AD361" s="79" t="s">
        <v>26</v>
      </c>
      <c r="AE361" s="79" t="s">
        <v>26</v>
      </c>
      <c r="AF361" s="79" t="s">
        <v>26</v>
      </c>
      <c r="AG361" s="79" t="s">
        <v>26</v>
      </c>
      <c r="AH361" s="79" t="s">
        <v>26</v>
      </c>
      <c r="AI361" s="79" t="s">
        <v>26</v>
      </c>
      <c r="AJ361" s="79" t="s">
        <v>26</v>
      </c>
      <c r="AK361" s="79" t="s">
        <v>26</v>
      </c>
      <c r="AL361" s="79" t="s">
        <v>26</v>
      </c>
    </row>
    <row r="362" spans="1:38">
      <c r="A362" s="12" t="s">
        <v>3976</v>
      </c>
      <c r="B362" s="99">
        <v>124.182535977851</v>
      </c>
      <c r="C362" s="127">
        <v>0.219963866190135</v>
      </c>
      <c r="D362" s="12"/>
      <c r="E362" s="127">
        <v>47.833173992876098</v>
      </c>
      <c r="F362" s="127">
        <v>1.0902043714434799</v>
      </c>
      <c r="G362" s="130">
        <v>0.32895476725025502</v>
      </c>
      <c r="H362" s="130">
        <v>1.13644688240461E-2</v>
      </c>
      <c r="I362" s="127">
        <v>-2.7541645208389299E-2</v>
      </c>
      <c r="J362" s="99">
        <v>677.1</v>
      </c>
      <c r="K362" s="99">
        <v>10.4</v>
      </c>
      <c r="L362" s="99">
        <v>133.38999999999999</v>
      </c>
      <c r="M362" s="99">
        <v>1.5</v>
      </c>
      <c r="N362" s="99">
        <v>3611.7</v>
      </c>
      <c r="O362" s="99">
        <v>26.6</v>
      </c>
      <c r="P362" s="36"/>
      <c r="Q362" s="99">
        <v>82.47</v>
      </c>
      <c r="R362" s="99">
        <v>0.93</v>
      </c>
      <c r="T362" s="128">
        <f t="shared" si="22"/>
        <v>-407.60926606192373</v>
      </c>
      <c r="U362" s="128">
        <f t="shared" si="23"/>
        <v>-2607.6242596896323</v>
      </c>
      <c r="W362" s="79" t="s">
        <v>26</v>
      </c>
      <c r="X362" s="79" t="s">
        <v>26</v>
      </c>
      <c r="Y362" s="79" t="s">
        <v>26</v>
      </c>
      <c r="Z362" s="79" t="s">
        <v>26</v>
      </c>
      <c r="AA362" s="79" t="s">
        <v>26</v>
      </c>
      <c r="AB362" s="79" t="s">
        <v>26</v>
      </c>
      <c r="AC362" s="79" t="s">
        <v>26</v>
      </c>
      <c r="AD362" s="79" t="s">
        <v>26</v>
      </c>
      <c r="AE362" s="79" t="s">
        <v>26</v>
      </c>
      <c r="AF362" s="79" t="s">
        <v>26</v>
      </c>
      <c r="AG362" s="79" t="s">
        <v>26</v>
      </c>
      <c r="AH362" s="79" t="s">
        <v>26</v>
      </c>
      <c r="AI362" s="79" t="s">
        <v>26</v>
      </c>
      <c r="AJ362" s="79" t="s">
        <v>26</v>
      </c>
      <c r="AK362" s="79" t="s">
        <v>26</v>
      </c>
      <c r="AL362" s="79" t="s">
        <v>26</v>
      </c>
    </row>
    <row r="363" spans="1:38">
      <c r="A363" s="12" t="s">
        <v>3947</v>
      </c>
      <c r="B363" s="99">
        <v>125.737302337974</v>
      </c>
      <c r="C363" s="127">
        <v>0.42761792918403702</v>
      </c>
      <c r="D363" s="12"/>
      <c r="E363" s="127">
        <v>65.4470596832399</v>
      </c>
      <c r="F363" s="127">
        <v>1.42468445144489</v>
      </c>
      <c r="G363" s="130">
        <v>0.186586124672109</v>
      </c>
      <c r="H363" s="130">
        <v>7.2552097280921797E-3</v>
      </c>
      <c r="I363" s="127">
        <v>-0.25827122112681</v>
      </c>
      <c r="J363" s="99">
        <v>336.5</v>
      </c>
      <c r="K363" s="99">
        <v>7.08</v>
      </c>
      <c r="L363" s="99">
        <v>97.75</v>
      </c>
      <c r="M363" s="99">
        <v>1.05</v>
      </c>
      <c r="N363" s="99">
        <v>2711.7</v>
      </c>
      <c r="O363" s="99">
        <v>32.299999999999997</v>
      </c>
      <c r="P363" s="36"/>
      <c r="Q363" s="99">
        <v>79.31</v>
      </c>
      <c r="R363" s="99">
        <v>0.86</v>
      </c>
      <c r="T363" s="128">
        <f t="shared" si="22"/>
        <v>-244.2455242966752</v>
      </c>
      <c r="U363" s="128">
        <f t="shared" si="23"/>
        <v>-2674.1176470588234</v>
      </c>
      <c r="W363" s="79" t="s">
        <v>26</v>
      </c>
      <c r="X363" s="79" t="s">
        <v>26</v>
      </c>
      <c r="Y363" s="79" t="s">
        <v>26</v>
      </c>
      <c r="Z363" s="79" t="s">
        <v>26</v>
      </c>
      <c r="AA363" s="79" t="s">
        <v>26</v>
      </c>
      <c r="AB363" s="79" t="s">
        <v>26</v>
      </c>
      <c r="AC363" s="79" t="s">
        <v>26</v>
      </c>
      <c r="AD363" s="79" t="s">
        <v>26</v>
      </c>
      <c r="AE363" s="79" t="s">
        <v>26</v>
      </c>
      <c r="AF363" s="79" t="s">
        <v>26</v>
      </c>
      <c r="AG363" s="79" t="s">
        <v>26</v>
      </c>
      <c r="AH363" s="79" t="s">
        <v>26</v>
      </c>
      <c r="AI363" s="79" t="s">
        <v>26</v>
      </c>
      <c r="AJ363" s="79" t="s">
        <v>26</v>
      </c>
      <c r="AK363" s="79" t="s">
        <v>26</v>
      </c>
      <c r="AL363" s="79" t="s">
        <v>26</v>
      </c>
    </row>
    <row r="364" spans="1:38">
      <c r="A364" s="12" t="s">
        <v>3940</v>
      </c>
      <c r="B364" s="99">
        <v>126.47861084325601</v>
      </c>
      <c r="C364" s="127">
        <v>0.449455704958938</v>
      </c>
      <c r="D364" s="12"/>
      <c r="E364" s="127">
        <v>67.6022535803735</v>
      </c>
      <c r="F364" s="127">
        <v>1.3641756524990001</v>
      </c>
      <c r="G364" s="130">
        <v>0.15744165846078301</v>
      </c>
      <c r="H364" s="130">
        <v>4.0132898402149399E-3</v>
      </c>
      <c r="I364" s="127">
        <v>0.19191244285581399</v>
      </c>
      <c r="J364" s="99">
        <v>282.58999999999997</v>
      </c>
      <c r="K364" s="99">
        <v>3.61</v>
      </c>
      <c r="L364" s="99">
        <v>94.66</v>
      </c>
      <c r="M364" s="99">
        <v>0.95</v>
      </c>
      <c r="N364" s="99">
        <v>2427.1999999999998</v>
      </c>
      <c r="O364" s="99">
        <v>21.5</v>
      </c>
      <c r="P364" s="36"/>
      <c r="Q364" s="99">
        <v>80.56</v>
      </c>
      <c r="R364" s="99">
        <v>0.81</v>
      </c>
      <c r="T364" s="128">
        <f t="shared" si="22"/>
        <v>-198.53158673145995</v>
      </c>
      <c r="U364" s="128">
        <f t="shared" si="23"/>
        <v>-2464.1242341009934</v>
      </c>
      <c r="W364" s="79" t="s">
        <v>26</v>
      </c>
      <c r="X364" s="79" t="s">
        <v>26</v>
      </c>
      <c r="Y364" s="79" t="s">
        <v>26</v>
      </c>
      <c r="Z364" s="79" t="s">
        <v>26</v>
      </c>
      <c r="AA364" s="79" t="s">
        <v>26</v>
      </c>
      <c r="AB364" s="79" t="s">
        <v>26</v>
      </c>
      <c r="AC364" s="79" t="s">
        <v>26</v>
      </c>
      <c r="AD364" s="79" t="s">
        <v>26</v>
      </c>
      <c r="AE364" s="79" t="s">
        <v>26</v>
      </c>
      <c r="AF364" s="79" t="s">
        <v>26</v>
      </c>
      <c r="AG364" s="79" t="s">
        <v>26</v>
      </c>
      <c r="AH364" s="79" t="s">
        <v>26</v>
      </c>
      <c r="AI364" s="79" t="s">
        <v>26</v>
      </c>
      <c r="AJ364" s="79" t="s">
        <v>26</v>
      </c>
      <c r="AK364" s="79" t="s">
        <v>26</v>
      </c>
      <c r="AL364" s="79" t="s">
        <v>26</v>
      </c>
    </row>
    <row r="365" spans="1:38">
      <c r="A365" s="12" t="s">
        <v>3953</v>
      </c>
      <c r="B365" s="99">
        <v>126.540421484989</v>
      </c>
      <c r="C365" s="127">
        <v>0.40602119296414102</v>
      </c>
      <c r="D365" s="12"/>
      <c r="E365" s="127">
        <v>51.034840563487897</v>
      </c>
      <c r="F365" s="127">
        <v>1.46368449221923</v>
      </c>
      <c r="G365" s="130">
        <v>0.33152438048239202</v>
      </c>
      <c r="H365" s="130">
        <v>1.3193053506446501E-2</v>
      </c>
      <c r="I365" s="127">
        <v>-0.52246847643897298</v>
      </c>
      <c r="J365" s="99">
        <v>649.20000000000005</v>
      </c>
      <c r="K365" s="99">
        <v>14.4</v>
      </c>
      <c r="L365" s="99">
        <v>125.1</v>
      </c>
      <c r="M365" s="99">
        <v>1.77</v>
      </c>
      <c r="N365" s="99">
        <v>3623.3</v>
      </c>
      <c r="O365" s="99">
        <v>30.5</v>
      </c>
      <c r="P365" s="36"/>
      <c r="Q365" s="99">
        <v>76.89</v>
      </c>
      <c r="R365" s="99">
        <v>1.0900000000000001</v>
      </c>
      <c r="T365" s="128">
        <f t="shared" si="22"/>
        <v>-418.9448441247003</v>
      </c>
      <c r="U365" s="128">
        <f t="shared" si="23"/>
        <v>-2796.3229416466829</v>
      </c>
      <c r="W365" s="79" t="s">
        <v>26</v>
      </c>
      <c r="X365" s="79" t="s">
        <v>26</v>
      </c>
      <c r="Y365" s="79" t="s">
        <v>26</v>
      </c>
      <c r="Z365" s="79" t="s">
        <v>26</v>
      </c>
      <c r="AA365" s="79" t="s">
        <v>26</v>
      </c>
      <c r="AB365" s="79" t="s">
        <v>26</v>
      </c>
      <c r="AC365" s="79" t="s">
        <v>26</v>
      </c>
      <c r="AD365" s="79" t="s">
        <v>26</v>
      </c>
      <c r="AE365" s="79" t="s">
        <v>26</v>
      </c>
      <c r="AF365" s="79" t="s">
        <v>26</v>
      </c>
      <c r="AG365" s="79" t="s">
        <v>26</v>
      </c>
      <c r="AH365" s="79" t="s">
        <v>26</v>
      </c>
      <c r="AI365" s="79" t="s">
        <v>26</v>
      </c>
      <c r="AJ365" s="79" t="s">
        <v>26</v>
      </c>
      <c r="AK365" s="79" t="s">
        <v>26</v>
      </c>
      <c r="AL365" s="79" t="s">
        <v>26</v>
      </c>
    </row>
    <row r="366" spans="1:38">
      <c r="A366" s="12" t="s">
        <v>3946</v>
      </c>
      <c r="B366" s="99">
        <v>128.562428845564</v>
      </c>
      <c r="C366" s="127">
        <v>0.42877997070620899</v>
      </c>
      <c r="D366" s="12"/>
      <c r="E366" s="127">
        <v>67.766099016103297</v>
      </c>
      <c r="F366" s="127">
        <v>1.3242388814669399</v>
      </c>
      <c r="G366" s="130">
        <v>0.16417574448818001</v>
      </c>
      <c r="H366" s="130">
        <v>5.10754181348313E-3</v>
      </c>
      <c r="I366" s="127">
        <v>0.47959175179663499</v>
      </c>
      <c r="J366" s="99">
        <v>292.55</v>
      </c>
      <c r="K366" s="99">
        <v>3.51</v>
      </c>
      <c r="L366" s="99">
        <v>94.43</v>
      </c>
      <c r="M366" s="99">
        <v>0.91</v>
      </c>
      <c r="N366" s="99">
        <v>2498.6</v>
      </c>
      <c r="O366" s="99">
        <v>26.1</v>
      </c>
      <c r="P366" s="36"/>
      <c r="Q366" s="99">
        <v>79.489999999999995</v>
      </c>
      <c r="R366" s="99">
        <v>0.77</v>
      </c>
      <c r="T366" s="128">
        <f t="shared" si="22"/>
        <v>-209.80620565498253</v>
      </c>
      <c r="U366" s="128">
        <f t="shared" si="23"/>
        <v>-2545.9811500582441</v>
      </c>
      <c r="W366" s="79" t="s">
        <v>26</v>
      </c>
      <c r="X366" s="79" t="s">
        <v>26</v>
      </c>
      <c r="Y366" s="79" t="s">
        <v>26</v>
      </c>
      <c r="Z366" s="79" t="s">
        <v>26</v>
      </c>
      <c r="AA366" s="79" t="s">
        <v>26</v>
      </c>
      <c r="AB366" s="79" t="s">
        <v>26</v>
      </c>
      <c r="AC366" s="79" t="s">
        <v>26</v>
      </c>
      <c r="AD366" s="79" t="s">
        <v>26</v>
      </c>
      <c r="AE366" s="79" t="s">
        <v>26</v>
      </c>
      <c r="AF366" s="79" t="s">
        <v>26</v>
      </c>
      <c r="AG366" s="79" t="s">
        <v>26</v>
      </c>
      <c r="AH366" s="79" t="s">
        <v>26</v>
      </c>
      <c r="AI366" s="79" t="s">
        <v>26</v>
      </c>
      <c r="AJ366" s="79" t="s">
        <v>26</v>
      </c>
      <c r="AK366" s="79" t="s">
        <v>26</v>
      </c>
      <c r="AL366" s="79" t="s">
        <v>26</v>
      </c>
    </row>
    <row r="367" spans="1:38">
      <c r="A367" s="12" t="s">
        <v>3949</v>
      </c>
      <c r="B367" s="99">
        <v>130.01229479313301</v>
      </c>
      <c r="C367" s="127">
        <v>0.42397801543458602</v>
      </c>
      <c r="D367" s="12"/>
      <c r="E367" s="127">
        <v>67.614529997273294</v>
      </c>
      <c r="F367" s="127">
        <v>1.34482042387377</v>
      </c>
      <c r="G367" s="130">
        <v>0.162657073976546</v>
      </c>
      <c r="H367" s="130">
        <v>4.8622995351833799E-3</v>
      </c>
      <c r="I367" s="127">
        <v>0.49999328200267701</v>
      </c>
      <c r="J367" s="99">
        <v>290.83</v>
      </c>
      <c r="K367" s="99">
        <v>3.35</v>
      </c>
      <c r="L367" s="99">
        <v>94.65</v>
      </c>
      <c r="M367" s="99">
        <v>0.93</v>
      </c>
      <c r="N367" s="99">
        <v>2483.1999999999998</v>
      </c>
      <c r="O367" s="99">
        <v>25.4</v>
      </c>
      <c r="P367" s="36"/>
      <c r="Q367" s="99">
        <v>79.87</v>
      </c>
      <c r="R367" s="99">
        <v>0.79</v>
      </c>
      <c r="T367" s="128">
        <f t="shared" si="22"/>
        <v>-207.26888536714205</v>
      </c>
      <c r="U367" s="128">
        <f t="shared" si="23"/>
        <v>-2523.5604860010562</v>
      </c>
      <c r="W367" s="79" t="s">
        <v>26</v>
      </c>
      <c r="X367" s="79" t="s">
        <v>26</v>
      </c>
      <c r="Y367" s="79" t="s">
        <v>26</v>
      </c>
      <c r="Z367" s="79" t="s">
        <v>26</v>
      </c>
      <c r="AA367" s="79" t="s">
        <v>26</v>
      </c>
      <c r="AB367" s="79" t="s">
        <v>26</v>
      </c>
      <c r="AC367" s="79" t="s">
        <v>26</v>
      </c>
      <c r="AD367" s="79" t="s">
        <v>26</v>
      </c>
      <c r="AE367" s="79" t="s">
        <v>26</v>
      </c>
      <c r="AF367" s="79" t="s">
        <v>26</v>
      </c>
      <c r="AG367" s="79" t="s">
        <v>26</v>
      </c>
      <c r="AH367" s="79" t="s">
        <v>26</v>
      </c>
      <c r="AI367" s="79" t="s">
        <v>26</v>
      </c>
      <c r="AJ367" s="79" t="s">
        <v>26</v>
      </c>
      <c r="AK367" s="79" t="s">
        <v>26</v>
      </c>
      <c r="AL367" s="79" t="s">
        <v>26</v>
      </c>
    </row>
    <row r="368" spans="1:38">
      <c r="A368" s="12" t="s">
        <v>3954</v>
      </c>
      <c r="B368" s="99">
        <v>130.24690307594599</v>
      </c>
      <c r="C368" s="127">
        <v>0.42089888089205402</v>
      </c>
      <c r="D368" s="12"/>
      <c r="E368" s="127">
        <v>56.921023655541703</v>
      </c>
      <c r="F368" s="127">
        <v>3.1498094628267399</v>
      </c>
      <c r="G368" s="130">
        <v>0.27645481235960501</v>
      </c>
      <c r="H368" s="130">
        <v>3.2240906906612597E-2</v>
      </c>
      <c r="I368" s="127">
        <v>-0.90295683790560899</v>
      </c>
      <c r="J368" s="99">
        <v>520.4</v>
      </c>
      <c r="K368" s="99">
        <v>34.200000000000003</v>
      </c>
      <c r="L368" s="99">
        <v>112.27</v>
      </c>
      <c r="M368" s="99">
        <v>3.08</v>
      </c>
      <c r="N368" s="99">
        <v>3342.6</v>
      </c>
      <c r="O368" s="99">
        <v>91.1</v>
      </c>
      <c r="P368" s="36"/>
      <c r="Q368" s="99">
        <v>77.39</v>
      </c>
      <c r="R368" s="99">
        <v>2.13</v>
      </c>
      <c r="T368" s="128">
        <f t="shared" si="22"/>
        <v>-363.52542976752471</v>
      </c>
      <c r="U368" s="128">
        <f t="shared" si="23"/>
        <v>-2877.2868976574327</v>
      </c>
      <c r="W368" s="79" t="s">
        <v>26</v>
      </c>
      <c r="X368" s="79" t="s">
        <v>26</v>
      </c>
      <c r="Y368" s="79" t="s">
        <v>26</v>
      </c>
      <c r="Z368" s="79" t="s">
        <v>26</v>
      </c>
      <c r="AA368" s="79" t="s">
        <v>26</v>
      </c>
      <c r="AB368" s="79" t="s">
        <v>26</v>
      </c>
      <c r="AC368" s="79" t="s">
        <v>26</v>
      </c>
      <c r="AD368" s="79" t="s">
        <v>26</v>
      </c>
      <c r="AE368" s="79" t="s">
        <v>26</v>
      </c>
      <c r="AF368" s="79" t="s">
        <v>26</v>
      </c>
      <c r="AG368" s="79" t="s">
        <v>26</v>
      </c>
      <c r="AH368" s="79" t="s">
        <v>26</v>
      </c>
      <c r="AI368" s="79" t="s">
        <v>26</v>
      </c>
      <c r="AJ368" s="79" t="s">
        <v>26</v>
      </c>
      <c r="AK368" s="79" t="s">
        <v>26</v>
      </c>
      <c r="AL368" s="79" t="s">
        <v>26</v>
      </c>
    </row>
    <row r="369" spans="1:38">
      <c r="A369" s="12" t="s">
        <v>3966</v>
      </c>
      <c r="B369" s="99">
        <v>135.75047913927801</v>
      </c>
      <c r="C369" s="127">
        <v>0.290400727334927</v>
      </c>
      <c r="D369" s="12"/>
      <c r="E369" s="127">
        <v>46.6703735493004</v>
      </c>
      <c r="F369" s="127">
        <v>2.45979621269819</v>
      </c>
      <c r="G369" s="130">
        <v>0.38261375940877701</v>
      </c>
      <c r="H369" s="130">
        <v>2.3432326890730701E-2</v>
      </c>
      <c r="I369" s="127">
        <v>-0.84688699222250396</v>
      </c>
      <c r="J369" s="99">
        <v>767.7</v>
      </c>
      <c r="K369" s="99">
        <v>29.5</v>
      </c>
      <c r="L369" s="99">
        <v>136.66999999999999</v>
      </c>
      <c r="M369" s="99">
        <v>3.56</v>
      </c>
      <c r="N369" s="99">
        <v>3841.4</v>
      </c>
      <c r="O369" s="99">
        <v>46.2</v>
      </c>
      <c r="P369" s="36"/>
      <c r="Q369" s="99">
        <v>74.510000000000005</v>
      </c>
      <c r="R369" s="99">
        <v>1.95</v>
      </c>
      <c r="T369" s="128">
        <f t="shared" si="22"/>
        <v>-461.71800687788112</v>
      </c>
      <c r="U369" s="128">
        <f t="shared" si="23"/>
        <v>-2710.711933855272</v>
      </c>
      <c r="W369" s="79" t="s">
        <v>26</v>
      </c>
      <c r="X369" s="79" t="s">
        <v>26</v>
      </c>
      <c r="Y369" s="79" t="s">
        <v>26</v>
      </c>
      <c r="Z369" s="79" t="s">
        <v>26</v>
      </c>
      <c r="AA369" s="79" t="s">
        <v>26</v>
      </c>
      <c r="AB369" s="79" t="s">
        <v>26</v>
      </c>
      <c r="AC369" s="79" t="s">
        <v>26</v>
      </c>
      <c r="AD369" s="79" t="s">
        <v>26</v>
      </c>
      <c r="AE369" s="79" t="s">
        <v>26</v>
      </c>
      <c r="AF369" s="79" t="s">
        <v>26</v>
      </c>
      <c r="AG369" s="79" t="s">
        <v>26</v>
      </c>
      <c r="AH369" s="79" t="s">
        <v>26</v>
      </c>
      <c r="AI369" s="79" t="s">
        <v>26</v>
      </c>
      <c r="AJ369" s="79" t="s">
        <v>26</v>
      </c>
      <c r="AK369" s="79" t="s">
        <v>26</v>
      </c>
      <c r="AL369" s="79" t="s">
        <v>26</v>
      </c>
    </row>
    <row r="370" spans="1:38">
      <c r="A370" s="12" t="s">
        <v>3948</v>
      </c>
      <c r="B370" s="99">
        <v>138.09976584767901</v>
      </c>
      <c r="C370" s="127">
        <v>0.410901499999832</v>
      </c>
      <c r="D370" s="12"/>
      <c r="E370" s="127">
        <v>63.281944065071599</v>
      </c>
      <c r="F370" s="127">
        <v>1.53093049187521</v>
      </c>
      <c r="G370" s="130">
        <v>0.19991833736992001</v>
      </c>
      <c r="H370" s="130">
        <v>5.83101159765337E-3</v>
      </c>
      <c r="I370" s="127">
        <v>-5.8387553947964799E-2</v>
      </c>
      <c r="J370" s="99">
        <v>366.98</v>
      </c>
      <c r="K370" s="99">
        <v>5.99</v>
      </c>
      <c r="L370" s="99">
        <v>101.07</v>
      </c>
      <c r="M370" s="99">
        <v>1.21</v>
      </c>
      <c r="N370" s="99">
        <v>2824.6</v>
      </c>
      <c r="O370" s="99">
        <v>23.7</v>
      </c>
      <c r="P370" s="36"/>
      <c r="Q370" s="99">
        <v>80.19</v>
      </c>
      <c r="R370" s="99">
        <v>0.96</v>
      </c>
      <c r="T370" s="128">
        <f t="shared" si="22"/>
        <v>-263.09488473335318</v>
      </c>
      <c r="U370" s="128">
        <f t="shared" si="23"/>
        <v>-2694.6967448303158</v>
      </c>
      <c r="W370" s="79" t="s">
        <v>26</v>
      </c>
      <c r="X370" s="79" t="s">
        <v>26</v>
      </c>
      <c r="Y370" s="79" t="s">
        <v>26</v>
      </c>
      <c r="Z370" s="79" t="s">
        <v>26</v>
      </c>
      <c r="AA370" s="79" t="s">
        <v>26</v>
      </c>
      <c r="AB370" s="79" t="s">
        <v>26</v>
      </c>
      <c r="AC370" s="79" t="s">
        <v>26</v>
      </c>
      <c r="AD370" s="79" t="s">
        <v>26</v>
      </c>
      <c r="AE370" s="79" t="s">
        <v>26</v>
      </c>
      <c r="AF370" s="79" t="s">
        <v>26</v>
      </c>
      <c r="AG370" s="79" t="s">
        <v>26</v>
      </c>
      <c r="AH370" s="79" t="s">
        <v>26</v>
      </c>
      <c r="AI370" s="79" t="s">
        <v>26</v>
      </c>
      <c r="AJ370" s="79" t="s">
        <v>26</v>
      </c>
      <c r="AK370" s="79" t="s">
        <v>26</v>
      </c>
      <c r="AL370" s="79" t="s">
        <v>26</v>
      </c>
    </row>
    <row r="371" spans="1:38">
      <c r="B371" s="36"/>
      <c r="C371" s="66"/>
      <c r="J371" s="36"/>
      <c r="K371" s="36"/>
      <c r="L371" s="36"/>
      <c r="M371" s="36"/>
      <c r="N371" s="36"/>
      <c r="O371" s="36"/>
      <c r="P371" s="36"/>
      <c r="Q371" s="36"/>
      <c r="R371" s="36"/>
      <c r="T371" s="128" t="e">
        <f t="shared" ref="T371:T513" si="24">(L371-J371)/L371*100</f>
        <v>#DIV/0!</v>
      </c>
      <c r="U371" s="128" t="e">
        <f t="shared" ref="U371:U513" si="25">(L371-N371)/L371*100</f>
        <v>#DIV/0!</v>
      </c>
      <c r="W371" s="79" t="s">
        <v>26</v>
      </c>
      <c r="X371" s="79" t="s">
        <v>26</v>
      </c>
      <c r="Y371" s="79" t="s">
        <v>26</v>
      </c>
      <c r="Z371" s="79" t="s">
        <v>26</v>
      </c>
      <c r="AA371" s="79" t="s">
        <v>26</v>
      </c>
      <c r="AB371" s="79" t="s">
        <v>26</v>
      </c>
      <c r="AC371" s="79" t="s">
        <v>26</v>
      </c>
      <c r="AD371" s="79" t="s">
        <v>26</v>
      </c>
      <c r="AE371" s="79" t="s">
        <v>26</v>
      </c>
      <c r="AF371" s="79" t="s">
        <v>26</v>
      </c>
      <c r="AG371" s="79" t="s">
        <v>26</v>
      </c>
      <c r="AH371" s="79" t="s">
        <v>26</v>
      </c>
      <c r="AI371" s="79" t="s">
        <v>26</v>
      </c>
      <c r="AJ371" s="79" t="s">
        <v>26</v>
      </c>
      <c r="AK371" s="79" t="s">
        <v>26</v>
      </c>
      <c r="AL371" s="79" t="s">
        <v>26</v>
      </c>
    </row>
    <row r="372" spans="1:38" ht="15.75">
      <c r="A372" s="40" t="s">
        <v>4288</v>
      </c>
      <c r="B372" s="36"/>
      <c r="C372" s="66"/>
      <c r="J372" s="36"/>
      <c r="K372" s="36"/>
      <c r="L372" s="36"/>
      <c r="M372" s="36"/>
      <c r="N372" s="36"/>
      <c r="O372" s="36"/>
      <c r="P372" s="36"/>
      <c r="Q372" s="36"/>
      <c r="R372" s="36"/>
      <c r="T372" s="128" t="e">
        <f>(L372-J372)/L372*100</f>
        <v>#DIV/0!</v>
      </c>
      <c r="U372" s="128" t="e">
        <f>(L372-N372)/L372*100</f>
        <v>#DIV/0!</v>
      </c>
      <c r="W372" s="129">
        <v>37.660588986083603</v>
      </c>
      <c r="X372" s="129">
        <v>1.79591730402477</v>
      </c>
      <c r="Y372" s="129">
        <v>35.9311240743206</v>
      </c>
      <c r="Z372" s="129">
        <v>1.07782401236341</v>
      </c>
      <c r="AA372" s="129">
        <v>35.984873507545799</v>
      </c>
      <c r="AB372" s="129">
        <v>0.98736779856799595</v>
      </c>
      <c r="AC372" s="129">
        <v>37.656181058497097</v>
      </c>
      <c r="AD372" s="129">
        <v>1.65477270078598</v>
      </c>
      <c r="AE372" s="129">
        <v>34.2928042147337</v>
      </c>
      <c r="AF372" s="129">
        <v>1.4225455954306501</v>
      </c>
      <c r="AG372" s="129">
        <v>38.920587716589303</v>
      </c>
      <c r="AH372" s="129">
        <v>1.25936668371236</v>
      </c>
      <c r="AI372" s="129">
        <v>37.647940207348398</v>
      </c>
      <c r="AJ372" s="129">
        <v>1.12544321380821</v>
      </c>
      <c r="AK372" s="129">
        <v>36.855024702392498</v>
      </c>
      <c r="AL372" s="129">
        <v>1.1460841972721201</v>
      </c>
    </row>
    <row r="373" spans="1:38">
      <c r="A373" s="35" t="s">
        <v>3664</v>
      </c>
      <c r="B373" s="36">
        <v>127.98828596153299</v>
      </c>
      <c r="C373" s="66">
        <v>0.34303692748819398</v>
      </c>
      <c r="E373" s="66">
        <v>3.7837495986136598</v>
      </c>
      <c r="F373" s="66">
        <v>6.2681424943237696E-2</v>
      </c>
      <c r="G373" s="68">
        <v>9.4934741120026298E-2</v>
      </c>
      <c r="H373" s="68">
        <v>1.51485474678153E-3</v>
      </c>
      <c r="I373" s="66">
        <v>0.55428958334313905</v>
      </c>
      <c r="J373" s="99">
        <v>1517.67</v>
      </c>
      <c r="K373" s="99">
        <v>6.05</v>
      </c>
      <c r="L373" s="99">
        <v>1511.7</v>
      </c>
      <c r="M373" s="99">
        <v>11.2</v>
      </c>
      <c r="N373" s="99">
        <v>1525.9</v>
      </c>
      <c r="O373" s="99">
        <v>15</v>
      </c>
      <c r="P373" s="36"/>
      <c r="Q373" s="99">
        <v>1510.2</v>
      </c>
      <c r="R373" s="99">
        <v>11.2</v>
      </c>
      <c r="T373" s="128">
        <f>(L373-J373)/L373*100</f>
        <v>-0.39491962691010302</v>
      </c>
      <c r="U373" s="128">
        <f>(L373-N373)/L373*100</f>
        <v>-0.9393398161010813</v>
      </c>
      <c r="W373" s="79" t="s">
        <v>26</v>
      </c>
      <c r="X373" s="79" t="s">
        <v>26</v>
      </c>
      <c r="Y373" s="79" t="s">
        <v>26</v>
      </c>
      <c r="Z373" s="79" t="s">
        <v>26</v>
      </c>
      <c r="AA373" s="79" t="s">
        <v>26</v>
      </c>
      <c r="AB373" s="79" t="s">
        <v>26</v>
      </c>
      <c r="AC373" s="79" t="s">
        <v>26</v>
      </c>
      <c r="AD373" s="79" t="s">
        <v>26</v>
      </c>
      <c r="AE373" s="79" t="s">
        <v>26</v>
      </c>
      <c r="AF373" s="79" t="s">
        <v>26</v>
      </c>
      <c r="AG373" s="79" t="s">
        <v>26</v>
      </c>
      <c r="AH373" s="79" t="s">
        <v>26</v>
      </c>
      <c r="AI373" s="79" t="s">
        <v>26</v>
      </c>
      <c r="AJ373" s="79" t="s">
        <v>26</v>
      </c>
      <c r="AK373" s="79" t="s">
        <v>26</v>
      </c>
      <c r="AL373" s="79" t="s">
        <v>26</v>
      </c>
    </row>
    <row r="374" spans="1:38">
      <c r="A374" s="35" t="s">
        <v>3663</v>
      </c>
      <c r="B374" s="36">
        <v>129.44725925961001</v>
      </c>
      <c r="C374" s="66">
        <v>0.35051029190099497</v>
      </c>
      <c r="E374" s="66">
        <v>3.73708817702907</v>
      </c>
      <c r="F374" s="66">
        <v>6.5867957910458894E-2</v>
      </c>
      <c r="G374" s="68">
        <v>9.5275002264058495E-2</v>
      </c>
      <c r="H374" s="68">
        <v>1.6534403065087901E-3</v>
      </c>
      <c r="I374" s="66">
        <v>0.49167296394342203</v>
      </c>
      <c r="J374" s="99">
        <v>1530.28</v>
      </c>
      <c r="K374" s="99">
        <v>6.97</v>
      </c>
      <c r="L374" s="99">
        <v>1528.5</v>
      </c>
      <c r="M374" s="99">
        <v>12</v>
      </c>
      <c r="N374" s="99">
        <v>1532.7</v>
      </c>
      <c r="O374" s="99">
        <v>16.3</v>
      </c>
      <c r="P374" s="36"/>
      <c r="Q374" s="99">
        <v>1528.1</v>
      </c>
      <c r="R374" s="99">
        <v>12</v>
      </c>
      <c r="T374" s="128">
        <f>(L374-J374)/L374*100</f>
        <v>-0.11645403990840515</v>
      </c>
      <c r="U374" s="128">
        <f>(L374-N374)/L374*100</f>
        <v>-0.27477919528950251</v>
      </c>
      <c r="W374" s="79" t="s">
        <v>26</v>
      </c>
      <c r="X374" s="79" t="s">
        <v>26</v>
      </c>
      <c r="Y374" s="79" t="s">
        <v>26</v>
      </c>
      <c r="Z374" s="79" t="s">
        <v>26</v>
      </c>
      <c r="AA374" s="79" t="s">
        <v>26</v>
      </c>
      <c r="AB374" s="79" t="s">
        <v>26</v>
      </c>
      <c r="AC374" s="79" t="s">
        <v>26</v>
      </c>
      <c r="AD374" s="79" t="s">
        <v>26</v>
      </c>
      <c r="AE374" s="79" t="s">
        <v>26</v>
      </c>
      <c r="AF374" s="79" t="s">
        <v>26</v>
      </c>
      <c r="AG374" s="79" t="s">
        <v>26</v>
      </c>
      <c r="AH374" s="79" t="s">
        <v>26</v>
      </c>
      <c r="AI374" s="79" t="s">
        <v>26</v>
      </c>
      <c r="AJ374" s="79" t="s">
        <v>26</v>
      </c>
      <c r="AK374" s="79" t="s">
        <v>26</v>
      </c>
      <c r="AL374" s="79" t="s">
        <v>26</v>
      </c>
    </row>
    <row r="375" spans="1:38">
      <c r="A375" s="35" t="s">
        <v>3662</v>
      </c>
      <c r="B375" s="36">
        <v>132.16300797825099</v>
      </c>
      <c r="C375" s="66">
        <v>0.34772034545903702</v>
      </c>
      <c r="E375" s="66">
        <v>3.7842688942124201</v>
      </c>
      <c r="F375" s="66">
        <v>6.4225854461618603E-2</v>
      </c>
      <c r="G375" s="68">
        <v>9.4163366477697505E-2</v>
      </c>
      <c r="H375" s="68">
        <v>1.8470523267556801E-3</v>
      </c>
      <c r="I375" s="66">
        <v>0.39845652554329702</v>
      </c>
      <c r="J375" s="99">
        <v>1511.13</v>
      </c>
      <c r="K375" s="99">
        <v>7.93</v>
      </c>
      <c r="L375" s="99">
        <v>1511.6</v>
      </c>
      <c r="M375" s="99">
        <v>11.4</v>
      </c>
      <c r="N375" s="99">
        <v>1510.5</v>
      </c>
      <c r="O375" s="99">
        <v>18.5</v>
      </c>
      <c r="P375" s="36"/>
      <c r="Q375" s="99">
        <v>1511.7</v>
      </c>
      <c r="R375" s="99">
        <v>11.4</v>
      </c>
      <c r="T375" s="128">
        <f t="shared" ref="T375:T438" si="26">(L375-J375)/L375*100</f>
        <v>3.1092881714726114E-2</v>
      </c>
      <c r="U375" s="128">
        <f t="shared" ref="U375:U438" si="27">(L375-N375)/L375*100</f>
        <v>7.2770574225979698E-2</v>
      </c>
      <c r="W375" s="79" t="s">
        <v>26</v>
      </c>
      <c r="X375" s="79" t="s">
        <v>26</v>
      </c>
      <c r="Y375" s="79" t="s">
        <v>26</v>
      </c>
      <c r="Z375" s="79" t="s">
        <v>26</v>
      </c>
      <c r="AA375" s="79" t="s">
        <v>26</v>
      </c>
      <c r="AB375" s="79" t="s">
        <v>26</v>
      </c>
      <c r="AC375" s="79" t="s">
        <v>26</v>
      </c>
      <c r="AD375" s="79" t="s">
        <v>26</v>
      </c>
      <c r="AE375" s="79" t="s">
        <v>26</v>
      </c>
      <c r="AF375" s="79" t="s">
        <v>26</v>
      </c>
      <c r="AG375" s="79" t="s">
        <v>26</v>
      </c>
      <c r="AH375" s="79" t="s">
        <v>26</v>
      </c>
      <c r="AI375" s="79" t="s">
        <v>26</v>
      </c>
      <c r="AJ375" s="79" t="s">
        <v>26</v>
      </c>
      <c r="AK375" s="79" t="s">
        <v>26</v>
      </c>
      <c r="AL375" s="79" t="s">
        <v>26</v>
      </c>
    </row>
    <row r="376" spans="1:38">
      <c r="A376" s="35" t="s">
        <v>3665</v>
      </c>
      <c r="B376" s="36">
        <v>136.52114372384699</v>
      </c>
      <c r="C376" s="66">
        <v>0.35398032292887599</v>
      </c>
      <c r="E376" s="66">
        <v>3.8016295640159701</v>
      </c>
      <c r="F376" s="66">
        <v>6.2243428446156997E-2</v>
      </c>
      <c r="G376" s="68">
        <v>9.4568692399495405E-2</v>
      </c>
      <c r="H376" s="68">
        <v>1.6750209652689899E-3</v>
      </c>
      <c r="I376" s="66">
        <v>0.406586557178504</v>
      </c>
      <c r="J376" s="99">
        <v>1510.92</v>
      </c>
      <c r="K376" s="99">
        <v>7.31</v>
      </c>
      <c r="L376" s="99">
        <v>1505.4</v>
      </c>
      <c r="M376" s="99">
        <v>11</v>
      </c>
      <c r="N376" s="99">
        <v>1518.7</v>
      </c>
      <c r="O376" s="99">
        <v>16.7</v>
      </c>
      <c r="P376" s="36"/>
      <c r="Q376" s="99">
        <v>1504</v>
      </c>
      <c r="R376" s="99">
        <v>11</v>
      </c>
      <c r="T376" s="128">
        <f t="shared" si="26"/>
        <v>-0.36667995217217891</v>
      </c>
      <c r="U376" s="128">
        <f t="shared" si="27"/>
        <v>-0.88348611664673538</v>
      </c>
      <c r="W376" s="79" t="s">
        <v>26</v>
      </c>
      <c r="X376" s="79" t="s">
        <v>26</v>
      </c>
      <c r="Y376" s="79" t="s">
        <v>26</v>
      </c>
      <c r="Z376" s="79" t="s">
        <v>26</v>
      </c>
      <c r="AA376" s="79" t="s">
        <v>26</v>
      </c>
      <c r="AB376" s="79" t="s">
        <v>26</v>
      </c>
      <c r="AC376" s="79" t="s">
        <v>26</v>
      </c>
      <c r="AD376" s="79" t="s">
        <v>26</v>
      </c>
      <c r="AE376" s="79" t="s">
        <v>26</v>
      </c>
      <c r="AF376" s="79" t="s">
        <v>26</v>
      </c>
      <c r="AG376" s="79" t="s">
        <v>26</v>
      </c>
      <c r="AH376" s="79" t="s">
        <v>26</v>
      </c>
      <c r="AI376" s="79" t="s">
        <v>26</v>
      </c>
      <c r="AJ376" s="79" t="s">
        <v>26</v>
      </c>
      <c r="AK376" s="79" t="s">
        <v>26</v>
      </c>
      <c r="AL376" s="79" t="s">
        <v>26</v>
      </c>
    </row>
    <row r="377" spans="1:38">
      <c r="A377" s="35" t="s">
        <v>3667</v>
      </c>
      <c r="B377" s="36">
        <v>137.56046412056699</v>
      </c>
      <c r="C377" s="66">
        <v>0.358247107558467</v>
      </c>
      <c r="E377" s="66">
        <v>3.7662995255690399</v>
      </c>
      <c r="F377" s="66">
        <v>7.1031913426816903E-2</v>
      </c>
      <c r="G377" s="68">
        <v>9.4918453526127794E-2</v>
      </c>
      <c r="H377" s="68">
        <v>1.62676307590936E-3</v>
      </c>
      <c r="I377" s="66">
        <v>0.26463120406434498</v>
      </c>
      <c r="J377" s="99">
        <v>1521.17</v>
      </c>
      <c r="K377" s="99">
        <v>8.6199999999999992</v>
      </c>
      <c r="L377" s="99">
        <v>1518</v>
      </c>
      <c r="M377" s="99">
        <v>12.8</v>
      </c>
      <c r="N377" s="99">
        <v>1525.6</v>
      </c>
      <c r="O377" s="99">
        <v>16.100000000000001</v>
      </c>
      <c r="P377" s="36"/>
      <c r="Q377" s="99">
        <v>1517.2</v>
      </c>
      <c r="R377" s="99">
        <v>12.7</v>
      </c>
      <c r="T377" s="128">
        <f t="shared" si="26"/>
        <v>-0.20882740447958317</v>
      </c>
      <c r="U377" s="128">
        <f t="shared" si="27"/>
        <v>-0.50065876152832078</v>
      </c>
      <c r="W377" s="79" t="s">
        <v>26</v>
      </c>
      <c r="X377" s="79" t="s">
        <v>26</v>
      </c>
      <c r="Y377" s="79" t="s">
        <v>26</v>
      </c>
      <c r="Z377" s="79" t="s">
        <v>26</v>
      </c>
      <c r="AA377" s="79" t="s">
        <v>26</v>
      </c>
      <c r="AB377" s="79" t="s">
        <v>26</v>
      </c>
      <c r="AC377" s="79" t="s">
        <v>26</v>
      </c>
      <c r="AD377" s="79" t="s">
        <v>26</v>
      </c>
      <c r="AE377" s="79" t="s">
        <v>26</v>
      </c>
      <c r="AF377" s="79" t="s">
        <v>26</v>
      </c>
      <c r="AG377" s="79" t="s">
        <v>26</v>
      </c>
      <c r="AH377" s="79" t="s">
        <v>26</v>
      </c>
      <c r="AI377" s="79" t="s">
        <v>26</v>
      </c>
      <c r="AJ377" s="79" t="s">
        <v>26</v>
      </c>
      <c r="AK377" s="79" t="s">
        <v>26</v>
      </c>
      <c r="AL377" s="79" t="s">
        <v>26</v>
      </c>
    </row>
    <row r="378" spans="1:38">
      <c r="A378" s="35" t="s">
        <v>3666</v>
      </c>
      <c r="B378" s="36">
        <v>132.631666507706</v>
      </c>
      <c r="C378" s="66">
        <v>0.35606537393516302</v>
      </c>
      <c r="E378" s="66">
        <v>3.75175326565713</v>
      </c>
      <c r="F378" s="66">
        <v>5.3506189691322897E-2</v>
      </c>
      <c r="G378" s="68">
        <v>9.4006797608526593E-2</v>
      </c>
      <c r="H378" s="68">
        <v>1.8536478330050999E-3</v>
      </c>
      <c r="I378" s="66">
        <v>0.40845712825963199</v>
      </c>
      <c r="J378" s="99">
        <v>1516.62</v>
      </c>
      <c r="K378" s="99">
        <v>7.5</v>
      </c>
      <c r="L378" s="99">
        <v>1523.23</v>
      </c>
      <c r="M378" s="99">
        <v>9.67</v>
      </c>
      <c r="N378" s="99">
        <v>1507.4</v>
      </c>
      <c r="O378" s="99">
        <v>18.600000000000001</v>
      </c>
      <c r="P378" s="36"/>
      <c r="Q378" s="99">
        <v>1524.91</v>
      </c>
      <c r="R378" s="99">
        <v>9.68</v>
      </c>
      <c r="T378" s="128">
        <f t="shared" si="26"/>
        <v>0.43394628519659711</v>
      </c>
      <c r="U378" s="128">
        <f t="shared" si="27"/>
        <v>1.0392389855766972</v>
      </c>
      <c r="W378" s="79" t="s">
        <v>26</v>
      </c>
      <c r="X378" s="79" t="s">
        <v>26</v>
      </c>
      <c r="Y378" s="79" t="s">
        <v>26</v>
      </c>
      <c r="Z378" s="79" t="s">
        <v>26</v>
      </c>
      <c r="AA378" s="79" t="s">
        <v>26</v>
      </c>
      <c r="AB378" s="79" t="s">
        <v>26</v>
      </c>
      <c r="AC378" s="79" t="s">
        <v>26</v>
      </c>
      <c r="AD378" s="79" t="s">
        <v>26</v>
      </c>
      <c r="AE378" s="79" t="s">
        <v>26</v>
      </c>
      <c r="AF378" s="79" t="s">
        <v>26</v>
      </c>
      <c r="AG378" s="79" t="s">
        <v>26</v>
      </c>
      <c r="AH378" s="79" t="s">
        <v>26</v>
      </c>
      <c r="AI378" s="79" t="s">
        <v>26</v>
      </c>
      <c r="AJ378" s="79" t="s">
        <v>26</v>
      </c>
      <c r="AK378" s="79" t="s">
        <v>26</v>
      </c>
      <c r="AL378" s="79" t="s">
        <v>26</v>
      </c>
    </row>
    <row r="379" spans="1:38">
      <c r="A379" s="35" t="s">
        <v>3991</v>
      </c>
      <c r="B379" s="36">
        <v>127.760265043044</v>
      </c>
      <c r="C379" s="66">
        <v>0.35760487095273402</v>
      </c>
      <c r="E379" s="66">
        <v>3.7724992974028102</v>
      </c>
      <c r="F379" s="66">
        <v>6.8344897101248803E-2</v>
      </c>
      <c r="G379" s="68">
        <v>9.4681682689907204E-2</v>
      </c>
      <c r="H379" s="68">
        <v>1.5684647254756599E-3</v>
      </c>
      <c r="I379" s="66">
        <v>0.35024823637777702</v>
      </c>
      <c r="J379" s="99">
        <v>1517.91</v>
      </c>
      <c r="K379" s="99">
        <v>7.8</v>
      </c>
      <c r="L379" s="99">
        <v>1515.8</v>
      </c>
      <c r="M379" s="99">
        <v>12.2</v>
      </c>
      <c r="N379" s="99">
        <v>1520.9</v>
      </c>
      <c r="O379" s="99">
        <v>15.6</v>
      </c>
      <c r="P379" s="36"/>
      <c r="Q379" s="99">
        <v>1515.2</v>
      </c>
      <c r="R379" s="99">
        <v>12.2</v>
      </c>
      <c r="T379" s="128">
        <f t="shared" si="26"/>
        <v>-0.13920042221929854</v>
      </c>
      <c r="U379" s="128">
        <f t="shared" si="27"/>
        <v>-0.33645599683336436</v>
      </c>
      <c r="W379" s="79" t="s">
        <v>26</v>
      </c>
      <c r="X379" s="79" t="s">
        <v>26</v>
      </c>
      <c r="Y379" s="79" t="s">
        <v>26</v>
      </c>
      <c r="Z379" s="79" t="s">
        <v>26</v>
      </c>
      <c r="AA379" s="79" t="s">
        <v>26</v>
      </c>
      <c r="AB379" s="79" t="s">
        <v>26</v>
      </c>
      <c r="AC379" s="79" t="s">
        <v>26</v>
      </c>
      <c r="AD379" s="79" t="s">
        <v>26</v>
      </c>
      <c r="AE379" s="79" t="s">
        <v>26</v>
      </c>
      <c r="AF379" s="79" t="s">
        <v>26</v>
      </c>
      <c r="AG379" s="79" t="s">
        <v>26</v>
      </c>
      <c r="AH379" s="79" t="s">
        <v>26</v>
      </c>
      <c r="AI379" s="79" t="s">
        <v>26</v>
      </c>
      <c r="AJ379" s="79" t="s">
        <v>26</v>
      </c>
      <c r="AK379" s="79" t="s">
        <v>26</v>
      </c>
      <c r="AL379" s="79" t="s">
        <v>26</v>
      </c>
    </row>
    <row r="380" spans="1:38">
      <c r="A380" s="35" t="s">
        <v>3992</v>
      </c>
      <c r="B380" s="36">
        <v>125.896343911326</v>
      </c>
      <c r="C380" s="66">
        <v>0.36132656633585097</v>
      </c>
      <c r="E380" s="66">
        <v>3.7898356961575499</v>
      </c>
      <c r="F380" s="66">
        <v>6.0354248182967703E-2</v>
      </c>
      <c r="G380" s="68">
        <v>9.37721193204092E-2</v>
      </c>
      <c r="H380" s="68">
        <v>1.31490442422214E-3</v>
      </c>
      <c r="I380" s="66">
        <v>-0.112335486651172</v>
      </c>
      <c r="J380" s="99">
        <v>1506.71</v>
      </c>
      <c r="K380" s="99">
        <v>8.7799999999999994</v>
      </c>
      <c r="L380" s="99">
        <v>1509.6</v>
      </c>
      <c r="M380" s="99">
        <v>10.7</v>
      </c>
      <c r="N380" s="99">
        <v>1502.7</v>
      </c>
      <c r="O380" s="99">
        <v>13.3</v>
      </c>
      <c r="P380" s="36"/>
      <c r="Q380" s="99">
        <v>1510.3</v>
      </c>
      <c r="R380" s="99">
        <v>10.7</v>
      </c>
      <c r="T380" s="128">
        <f t="shared" si="26"/>
        <v>0.19144144144143302</v>
      </c>
      <c r="U380" s="128">
        <f t="shared" si="27"/>
        <v>0.45707472178059511</v>
      </c>
      <c r="W380" s="79" t="s">
        <v>26</v>
      </c>
      <c r="X380" s="79" t="s">
        <v>26</v>
      </c>
      <c r="Y380" s="79" t="s">
        <v>26</v>
      </c>
      <c r="Z380" s="79" t="s">
        <v>26</v>
      </c>
      <c r="AA380" s="79" t="s">
        <v>26</v>
      </c>
      <c r="AB380" s="79" t="s">
        <v>26</v>
      </c>
      <c r="AC380" s="79" t="s">
        <v>26</v>
      </c>
      <c r="AD380" s="79" t="s">
        <v>26</v>
      </c>
      <c r="AE380" s="79" t="s">
        <v>26</v>
      </c>
      <c r="AF380" s="79" t="s">
        <v>26</v>
      </c>
      <c r="AG380" s="79" t="s">
        <v>26</v>
      </c>
      <c r="AH380" s="79" t="s">
        <v>26</v>
      </c>
      <c r="AI380" s="79" t="s">
        <v>26</v>
      </c>
      <c r="AJ380" s="79" t="s">
        <v>26</v>
      </c>
      <c r="AK380" s="79" t="s">
        <v>26</v>
      </c>
      <c r="AL380" s="79" t="s">
        <v>26</v>
      </c>
    </row>
    <row r="381" spans="1:38">
      <c r="A381" s="35" t="s">
        <v>3993</v>
      </c>
      <c r="B381" s="36">
        <v>123.407985518462</v>
      </c>
      <c r="C381" s="66">
        <v>0.35682114657802599</v>
      </c>
      <c r="E381" s="66">
        <v>3.7920223731331899</v>
      </c>
      <c r="F381" s="66">
        <v>8.3614292913766694E-2</v>
      </c>
      <c r="G381" s="68">
        <v>9.4649874594401107E-2</v>
      </c>
      <c r="H381" s="68">
        <v>1.49391893730612E-3</v>
      </c>
      <c r="I381" s="66">
        <v>0.20390197886361999</v>
      </c>
      <c r="J381" s="99">
        <v>1513.58</v>
      </c>
      <c r="K381" s="99">
        <v>9.58</v>
      </c>
      <c r="L381" s="99">
        <v>1508.8</v>
      </c>
      <c r="M381" s="99">
        <v>14.8</v>
      </c>
      <c r="N381" s="99">
        <v>1520.3</v>
      </c>
      <c r="O381" s="99">
        <v>14.9</v>
      </c>
      <c r="P381" s="36"/>
      <c r="Q381" s="99">
        <v>1507.6</v>
      </c>
      <c r="R381" s="99">
        <v>14.8</v>
      </c>
      <c r="T381" s="128">
        <f t="shared" si="26"/>
        <v>-0.31680805938493989</v>
      </c>
      <c r="U381" s="128">
        <f t="shared" si="27"/>
        <v>-0.76219512195121952</v>
      </c>
      <c r="W381" s="79" t="s">
        <v>26</v>
      </c>
      <c r="X381" s="79" t="s">
        <v>26</v>
      </c>
      <c r="Y381" s="79" t="s">
        <v>26</v>
      </c>
      <c r="Z381" s="79" t="s">
        <v>26</v>
      </c>
      <c r="AA381" s="79" t="s">
        <v>26</v>
      </c>
      <c r="AB381" s="79" t="s">
        <v>26</v>
      </c>
      <c r="AC381" s="79" t="s">
        <v>26</v>
      </c>
      <c r="AD381" s="79" t="s">
        <v>26</v>
      </c>
      <c r="AE381" s="79" t="s">
        <v>26</v>
      </c>
      <c r="AF381" s="79" t="s">
        <v>26</v>
      </c>
      <c r="AG381" s="79" t="s">
        <v>26</v>
      </c>
      <c r="AH381" s="79" t="s">
        <v>26</v>
      </c>
      <c r="AI381" s="79" t="s">
        <v>26</v>
      </c>
      <c r="AJ381" s="79" t="s">
        <v>26</v>
      </c>
      <c r="AK381" s="79" t="s">
        <v>26</v>
      </c>
      <c r="AL381" s="79" t="s">
        <v>26</v>
      </c>
    </row>
    <row r="382" spans="1:38">
      <c r="A382" s="35" t="s">
        <v>3994</v>
      </c>
      <c r="B382" s="36">
        <v>138.68542813870201</v>
      </c>
      <c r="C382" s="66">
        <v>0.36173507171143199</v>
      </c>
      <c r="E382" s="66">
        <v>3.7893690726895599</v>
      </c>
      <c r="F382" s="66">
        <v>6.8159607191657701E-2</v>
      </c>
      <c r="G382" s="68">
        <v>9.55040593888139E-2</v>
      </c>
      <c r="H382" s="68">
        <v>1.5226518400620699E-3</v>
      </c>
      <c r="I382" s="66">
        <v>0.18864425432177201</v>
      </c>
      <c r="J382" s="99">
        <v>1521.21</v>
      </c>
      <c r="K382" s="99">
        <v>8.5399999999999991</v>
      </c>
      <c r="L382" s="99">
        <v>1509.7</v>
      </c>
      <c r="M382" s="99">
        <v>12.1</v>
      </c>
      <c r="N382" s="99">
        <v>1537.2</v>
      </c>
      <c r="O382" s="99">
        <v>15</v>
      </c>
      <c r="P382" s="36"/>
      <c r="Q382" s="99">
        <v>1506.8</v>
      </c>
      <c r="R382" s="99">
        <v>12.1</v>
      </c>
      <c r="T382" s="128">
        <f t="shared" si="26"/>
        <v>-0.76240312644896269</v>
      </c>
      <c r="U382" s="128">
        <f t="shared" si="27"/>
        <v>-1.8215539511161158</v>
      </c>
      <c r="W382" s="79" t="s">
        <v>26</v>
      </c>
      <c r="X382" s="79" t="s">
        <v>26</v>
      </c>
      <c r="Y382" s="79" t="s">
        <v>26</v>
      </c>
      <c r="Z382" s="79" t="s">
        <v>26</v>
      </c>
      <c r="AA382" s="79" t="s">
        <v>26</v>
      </c>
      <c r="AB382" s="79" t="s">
        <v>26</v>
      </c>
      <c r="AC382" s="79" t="s">
        <v>26</v>
      </c>
      <c r="AD382" s="79" t="s">
        <v>26</v>
      </c>
      <c r="AE382" s="79" t="s">
        <v>26</v>
      </c>
      <c r="AF382" s="79" t="s">
        <v>26</v>
      </c>
      <c r="AG382" s="79" t="s">
        <v>26</v>
      </c>
      <c r="AH382" s="79" t="s">
        <v>26</v>
      </c>
      <c r="AI382" s="79" t="s">
        <v>26</v>
      </c>
      <c r="AJ382" s="79" t="s">
        <v>26</v>
      </c>
      <c r="AK382" s="79" t="s">
        <v>26</v>
      </c>
      <c r="AL382" s="79" t="s">
        <v>26</v>
      </c>
    </row>
    <row r="383" spans="1:38">
      <c r="A383" s="35" t="s">
        <v>3995</v>
      </c>
      <c r="B383" s="36">
        <v>128.984485465695</v>
      </c>
      <c r="C383" s="66">
        <v>0.35555635142849301</v>
      </c>
      <c r="E383" s="66">
        <v>3.76670629562354</v>
      </c>
      <c r="F383" s="66">
        <v>7.0029037680008704E-2</v>
      </c>
      <c r="G383" s="68">
        <v>9.3547377371111295E-2</v>
      </c>
      <c r="H383" s="68">
        <v>1.56448652633542E-3</v>
      </c>
      <c r="I383" s="66">
        <v>0.40492914083687398</v>
      </c>
      <c r="J383" s="99">
        <v>1509.63</v>
      </c>
      <c r="K383" s="99">
        <v>7.59</v>
      </c>
      <c r="L383" s="99">
        <v>1517.8</v>
      </c>
      <c r="M383" s="99">
        <v>12.6</v>
      </c>
      <c r="N383" s="99">
        <v>1498.1</v>
      </c>
      <c r="O383" s="99">
        <v>15.8</v>
      </c>
      <c r="P383" s="36"/>
      <c r="Q383" s="99">
        <v>1519.9</v>
      </c>
      <c r="R383" s="99">
        <v>12.6</v>
      </c>
      <c r="T383" s="128">
        <f t="shared" si="26"/>
        <v>0.5382790881538968</v>
      </c>
      <c r="U383" s="128">
        <f t="shared" si="27"/>
        <v>1.297931216234026</v>
      </c>
      <c r="W383" s="79" t="s">
        <v>26</v>
      </c>
      <c r="X383" s="79" t="s">
        <v>26</v>
      </c>
      <c r="Y383" s="79" t="s">
        <v>26</v>
      </c>
      <c r="Z383" s="79" t="s">
        <v>26</v>
      </c>
      <c r="AA383" s="79" t="s">
        <v>26</v>
      </c>
      <c r="AB383" s="79" t="s">
        <v>26</v>
      </c>
      <c r="AC383" s="79" t="s">
        <v>26</v>
      </c>
      <c r="AD383" s="79" t="s">
        <v>26</v>
      </c>
      <c r="AE383" s="79" t="s">
        <v>26</v>
      </c>
      <c r="AF383" s="79" t="s">
        <v>26</v>
      </c>
      <c r="AG383" s="79" t="s">
        <v>26</v>
      </c>
      <c r="AH383" s="79" t="s">
        <v>26</v>
      </c>
      <c r="AI383" s="79" t="s">
        <v>26</v>
      </c>
      <c r="AJ383" s="79" t="s">
        <v>26</v>
      </c>
      <c r="AK383" s="79" t="s">
        <v>26</v>
      </c>
      <c r="AL383" s="79" t="s">
        <v>26</v>
      </c>
    </row>
    <row r="384" spans="1:38">
      <c r="A384" s="35" t="s">
        <v>3996</v>
      </c>
      <c r="B384" s="36">
        <v>130.54735941808801</v>
      </c>
      <c r="C384" s="66">
        <v>0.34536070209976999</v>
      </c>
      <c r="E384" s="66">
        <v>3.77811773682371</v>
      </c>
      <c r="F384" s="66">
        <v>7.3238155799427607E-2</v>
      </c>
      <c r="G384" s="68">
        <v>9.4356503902633004E-2</v>
      </c>
      <c r="H384" s="68">
        <v>2.0045589113619399E-3</v>
      </c>
      <c r="I384" s="66">
        <v>0.60665663801046099</v>
      </c>
      <c r="J384" s="99">
        <v>1514.03</v>
      </c>
      <c r="K384" s="99">
        <v>7.12</v>
      </c>
      <c r="L384" s="99">
        <v>1513.8</v>
      </c>
      <c r="M384" s="99">
        <v>13.1</v>
      </c>
      <c r="N384" s="99">
        <v>1514.4</v>
      </c>
      <c r="O384" s="99">
        <v>20</v>
      </c>
      <c r="P384" s="36"/>
      <c r="Q384" s="99">
        <v>1513.7</v>
      </c>
      <c r="R384" s="99">
        <v>13.1</v>
      </c>
      <c r="T384" s="128">
        <f t="shared" si="26"/>
        <v>-1.5193552648964078E-2</v>
      </c>
      <c r="U384" s="128">
        <f t="shared" si="27"/>
        <v>-3.9635354736433905E-2</v>
      </c>
      <c r="W384" s="79" t="s">
        <v>26</v>
      </c>
      <c r="X384" s="79" t="s">
        <v>26</v>
      </c>
      <c r="Y384" s="79" t="s">
        <v>26</v>
      </c>
      <c r="Z384" s="79" t="s">
        <v>26</v>
      </c>
      <c r="AA384" s="79" t="s">
        <v>26</v>
      </c>
      <c r="AB384" s="79" t="s">
        <v>26</v>
      </c>
      <c r="AC384" s="79" t="s">
        <v>26</v>
      </c>
      <c r="AD384" s="79" t="s">
        <v>26</v>
      </c>
      <c r="AE384" s="79" t="s">
        <v>26</v>
      </c>
      <c r="AF384" s="79" t="s">
        <v>26</v>
      </c>
      <c r="AG384" s="79" t="s">
        <v>26</v>
      </c>
      <c r="AH384" s="79" t="s">
        <v>26</v>
      </c>
      <c r="AI384" s="79" t="s">
        <v>26</v>
      </c>
      <c r="AJ384" s="79" t="s">
        <v>26</v>
      </c>
      <c r="AK384" s="79" t="s">
        <v>26</v>
      </c>
      <c r="AL384" s="79" t="s">
        <v>26</v>
      </c>
    </row>
    <row r="385" spans="1:38">
      <c r="A385" s="35" t="s">
        <v>3997</v>
      </c>
      <c r="B385" s="36">
        <v>131.08533611774601</v>
      </c>
      <c r="C385" s="66">
        <v>0.35247986598341802</v>
      </c>
      <c r="E385" s="66">
        <v>3.79615871947238</v>
      </c>
      <c r="F385" s="66">
        <v>7.1316163253931905E-2</v>
      </c>
      <c r="G385" s="68">
        <v>9.5360271933028998E-2</v>
      </c>
      <c r="H385" s="68">
        <v>1.5295729510161999E-3</v>
      </c>
      <c r="I385" s="66">
        <v>0.31225693090714901</v>
      </c>
      <c r="J385" s="99">
        <v>1518.61</v>
      </c>
      <c r="K385" s="99">
        <v>8.09</v>
      </c>
      <c r="L385" s="99">
        <v>1507.3</v>
      </c>
      <c r="M385" s="99">
        <v>12.6</v>
      </c>
      <c r="N385" s="99">
        <v>1534.3</v>
      </c>
      <c r="O385" s="99">
        <v>15.1</v>
      </c>
      <c r="P385" s="36"/>
      <c r="Q385" s="99">
        <v>1504.5</v>
      </c>
      <c r="R385" s="99">
        <v>12.6</v>
      </c>
      <c r="T385" s="128">
        <f t="shared" si="26"/>
        <v>-0.75034830491607152</v>
      </c>
      <c r="U385" s="128">
        <f t="shared" si="27"/>
        <v>-1.7912824255290918</v>
      </c>
      <c r="W385" s="79" t="s">
        <v>26</v>
      </c>
      <c r="X385" s="79" t="s">
        <v>26</v>
      </c>
      <c r="Y385" s="79" t="s">
        <v>26</v>
      </c>
      <c r="Z385" s="79" t="s">
        <v>26</v>
      </c>
      <c r="AA385" s="79" t="s">
        <v>26</v>
      </c>
      <c r="AB385" s="79" t="s">
        <v>26</v>
      </c>
      <c r="AC385" s="79" t="s">
        <v>26</v>
      </c>
      <c r="AD385" s="79" t="s">
        <v>26</v>
      </c>
      <c r="AE385" s="79" t="s">
        <v>26</v>
      </c>
      <c r="AF385" s="79" t="s">
        <v>26</v>
      </c>
      <c r="AG385" s="79" t="s">
        <v>26</v>
      </c>
      <c r="AH385" s="79" t="s">
        <v>26</v>
      </c>
      <c r="AI385" s="79" t="s">
        <v>26</v>
      </c>
      <c r="AJ385" s="79" t="s">
        <v>26</v>
      </c>
      <c r="AK385" s="79" t="s">
        <v>26</v>
      </c>
      <c r="AL385" s="79" t="s">
        <v>26</v>
      </c>
    </row>
    <row r="386" spans="1:38">
      <c r="A386" s="35" t="s">
        <v>3998</v>
      </c>
      <c r="B386" s="36">
        <v>130.68501900268001</v>
      </c>
      <c r="C386" s="66">
        <v>0.35433104029238099</v>
      </c>
      <c r="E386" s="66">
        <v>3.7706933899064499</v>
      </c>
      <c r="F386" s="66">
        <v>7.4767307312700607E-2</v>
      </c>
      <c r="G386" s="68">
        <v>9.5935894506127495E-2</v>
      </c>
      <c r="H386" s="68">
        <v>1.5793606887292699E-3</v>
      </c>
      <c r="I386" s="66">
        <v>0.26287832973601399</v>
      </c>
      <c r="J386" s="99">
        <v>1528.67</v>
      </c>
      <c r="K386" s="99">
        <v>8.77</v>
      </c>
      <c r="L386" s="99">
        <v>1516.4</v>
      </c>
      <c r="M386" s="99">
        <v>13.4</v>
      </c>
      <c r="N386" s="99">
        <v>1545.7</v>
      </c>
      <c r="O386" s="99">
        <v>15.5</v>
      </c>
      <c r="P386" s="36"/>
      <c r="Q386" s="99">
        <v>1513.3</v>
      </c>
      <c r="R386" s="99">
        <v>13.4</v>
      </c>
      <c r="T386" s="128">
        <f t="shared" si="26"/>
        <v>-0.80915325771564117</v>
      </c>
      <c r="U386" s="128">
        <f t="shared" si="27"/>
        <v>-1.9322078607227615</v>
      </c>
      <c r="W386" s="79" t="s">
        <v>26</v>
      </c>
      <c r="X386" s="79" t="s">
        <v>26</v>
      </c>
      <c r="Y386" s="79" t="s">
        <v>26</v>
      </c>
      <c r="Z386" s="79" t="s">
        <v>26</v>
      </c>
      <c r="AA386" s="79" t="s">
        <v>26</v>
      </c>
      <c r="AB386" s="79" t="s">
        <v>26</v>
      </c>
      <c r="AC386" s="79" t="s">
        <v>26</v>
      </c>
      <c r="AD386" s="79" t="s">
        <v>26</v>
      </c>
      <c r="AE386" s="79" t="s">
        <v>26</v>
      </c>
      <c r="AF386" s="79" t="s">
        <v>26</v>
      </c>
      <c r="AG386" s="79" t="s">
        <v>26</v>
      </c>
      <c r="AH386" s="79" t="s">
        <v>26</v>
      </c>
      <c r="AI386" s="79" t="s">
        <v>26</v>
      </c>
      <c r="AJ386" s="79" t="s">
        <v>26</v>
      </c>
      <c r="AK386" s="79" t="s">
        <v>26</v>
      </c>
      <c r="AL386" s="79" t="s">
        <v>26</v>
      </c>
    </row>
    <row r="387" spans="1:38">
      <c r="A387" s="35" t="s">
        <v>3999</v>
      </c>
      <c r="B387" s="36">
        <v>134.43307241062701</v>
      </c>
      <c r="C387" s="66">
        <v>0.357342660521839</v>
      </c>
      <c r="E387" s="66">
        <v>3.74220870705151</v>
      </c>
      <c r="F387" s="66">
        <v>7.8067367984796895E-2</v>
      </c>
      <c r="G387" s="68">
        <v>9.4346801820028706E-2</v>
      </c>
      <c r="H387" s="68">
        <v>1.4288802418421099E-3</v>
      </c>
      <c r="I387" s="66">
        <v>0.32465170151324002</v>
      </c>
      <c r="J387" s="99">
        <v>1521.47</v>
      </c>
      <c r="K387" s="99">
        <v>8.4499999999999993</v>
      </c>
      <c r="L387" s="99">
        <v>1526.7</v>
      </c>
      <c r="M387" s="99">
        <v>14.2</v>
      </c>
      <c r="N387" s="99">
        <v>1514.2</v>
      </c>
      <c r="O387" s="99">
        <v>14.3</v>
      </c>
      <c r="P387" s="36"/>
      <c r="Q387" s="99">
        <v>1528</v>
      </c>
      <c r="R387" s="99">
        <v>14.2</v>
      </c>
      <c r="T387" s="128">
        <f t="shared" si="26"/>
        <v>0.34256893954280593</v>
      </c>
      <c r="U387" s="128">
        <f t="shared" si="27"/>
        <v>0.81875941573328093</v>
      </c>
      <c r="W387" s="79" t="s">
        <v>26</v>
      </c>
      <c r="X387" s="79" t="s">
        <v>26</v>
      </c>
      <c r="Y387" s="79" t="s">
        <v>26</v>
      </c>
      <c r="Z387" s="79" t="s">
        <v>26</v>
      </c>
      <c r="AA387" s="79" t="s">
        <v>26</v>
      </c>
      <c r="AB387" s="79" t="s">
        <v>26</v>
      </c>
      <c r="AC387" s="79" t="s">
        <v>26</v>
      </c>
      <c r="AD387" s="79" t="s">
        <v>26</v>
      </c>
      <c r="AE387" s="79" t="s">
        <v>26</v>
      </c>
      <c r="AF387" s="79" t="s">
        <v>26</v>
      </c>
      <c r="AG387" s="79" t="s">
        <v>26</v>
      </c>
      <c r="AH387" s="79" t="s">
        <v>26</v>
      </c>
      <c r="AI387" s="79" t="s">
        <v>26</v>
      </c>
      <c r="AJ387" s="79" t="s">
        <v>26</v>
      </c>
      <c r="AK387" s="79" t="s">
        <v>26</v>
      </c>
      <c r="AL387" s="79" t="s">
        <v>26</v>
      </c>
    </row>
    <row r="388" spans="1:38">
      <c r="A388" s="35" t="s">
        <v>4000</v>
      </c>
      <c r="B388" s="36">
        <v>128.93943579872999</v>
      </c>
      <c r="C388" s="66">
        <v>0.35839173850051098</v>
      </c>
      <c r="E388" s="66">
        <v>3.78634359976065</v>
      </c>
      <c r="F388" s="66">
        <v>7.5197633042811199E-2</v>
      </c>
      <c r="G388" s="68">
        <v>9.4155206850492307E-2</v>
      </c>
      <c r="H388" s="68">
        <v>1.7111350007576001E-3</v>
      </c>
      <c r="I388" s="66">
        <v>0.375527913310855</v>
      </c>
      <c r="J388" s="99">
        <v>1510.64</v>
      </c>
      <c r="K388" s="99">
        <v>8.3699999999999992</v>
      </c>
      <c r="L388" s="99">
        <v>1510.8</v>
      </c>
      <c r="M388" s="99">
        <v>13.4</v>
      </c>
      <c r="N388" s="99">
        <v>1510.4</v>
      </c>
      <c r="O388" s="99">
        <v>17.2</v>
      </c>
      <c r="P388" s="36"/>
      <c r="Q388" s="99">
        <v>1510.9</v>
      </c>
      <c r="R388" s="99">
        <v>13.4</v>
      </c>
      <c r="T388" s="128">
        <f t="shared" si="26"/>
        <v>1.0590415673805566E-2</v>
      </c>
      <c r="U388" s="128">
        <f t="shared" si="27"/>
        <v>2.6476039184528961E-2</v>
      </c>
      <c r="W388" s="79" t="s">
        <v>26</v>
      </c>
      <c r="X388" s="79" t="s">
        <v>26</v>
      </c>
      <c r="Y388" s="79" t="s">
        <v>26</v>
      </c>
      <c r="Z388" s="79" t="s">
        <v>26</v>
      </c>
      <c r="AA388" s="79" t="s">
        <v>26</v>
      </c>
      <c r="AB388" s="79" t="s">
        <v>26</v>
      </c>
      <c r="AC388" s="79" t="s">
        <v>26</v>
      </c>
      <c r="AD388" s="79" t="s">
        <v>26</v>
      </c>
      <c r="AE388" s="79" t="s">
        <v>26</v>
      </c>
      <c r="AF388" s="79" t="s">
        <v>26</v>
      </c>
      <c r="AG388" s="79" t="s">
        <v>26</v>
      </c>
      <c r="AH388" s="79" t="s">
        <v>26</v>
      </c>
      <c r="AI388" s="79" t="s">
        <v>26</v>
      </c>
      <c r="AJ388" s="79" t="s">
        <v>26</v>
      </c>
      <c r="AK388" s="79" t="s">
        <v>26</v>
      </c>
      <c r="AL388" s="79" t="s">
        <v>26</v>
      </c>
    </row>
    <row r="389" spans="1:38">
      <c r="A389" s="35" t="s">
        <v>4001</v>
      </c>
      <c r="B389" s="36">
        <v>131.38707243062899</v>
      </c>
      <c r="C389" s="66">
        <v>0.36155364321747702</v>
      </c>
      <c r="E389" s="66">
        <v>3.7777388990127201</v>
      </c>
      <c r="F389" s="66">
        <v>5.6126914745995099E-2</v>
      </c>
      <c r="G389" s="68">
        <v>9.3711538242349707E-2</v>
      </c>
      <c r="H389" s="68">
        <v>1.55632495010074E-3</v>
      </c>
      <c r="I389" s="66">
        <v>0.421173187241279</v>
      </c>
      <c r="J389" s="99">
        <v>1508.72</v>
      </c>
      <c r="K389" s="99">
        <v>6.67</v>
      </c>
      <c r="L389" s="99">
        <v>1513.9</v>
      </c>
      <c r="M389" s="99">
        <v>10</v>
      </c>
      <c r="N389" s="99">
        <v>1501.5</v>
      </c>
      <c r="O389" s="99">
        <v>15.7</v>
      </c>
      <c r="P389" s="36"/>
      <c r="Q389" s="99">
        <v>1515.2</v>
      </c>
      <c r="R389" s="99">
        <v>10</v>
      </c>
      <c r="T389" s="128">
        <f t="shared" si="26"/>
        <v>0.34216262632935218</v>
      </c>
      <c r="U389" s="128">
        <f t="shared" si="27"/>
        <v>0.81907655723628314</v>
      </c>
      <c r="W389" s="79" t="s">
        <v>26</v>
      </c>
      <c r="X389" s="79" t="s">
        <v>26</v>
      </c>
      <c r="Y389" s="79" t="s">
        <v>26</v>
      </c>
      <c r="Z389" s="79" t="s">
        <v>26</v>
      </c>
      <c r="AA389" s="79" t="s">
        <v>26</v>
      </c>
      <c r="AB389" s="79" t="s">
        <v>26</v>
      </c>
      <c r="AC389" s="79" t="s">
        <v>26</v>
      </c>
      <c r="AD389" s="79" t="s">
        <v>26</v>
      </c>
      <c r="AE389" s="79" t="s">
        <v>26</v>
      </c>
      <c r="AF389" s="79" t="s">
        <v>26</v>
      </c>
      <c r="AG389" s="79" t="s">
        <v>26</v>
      </c>
      <c r="AH389" s="79" t="s">
        <v>26</v>
      </c>
      <c r="AI389" s="79" t="s">
        <v>26</v>
      </c>
      <c r="AJ389" s="79" t="s">
        <v>26</v>
      </c>
      <c r="AK389" s="79" t="s">
        <v>26</v>
      </c>
      <c r="AL389" s="79" t="s">
        <v>26</v>
      </c>
    </row>
    <row r="390" spans="1:38">
      <c r="A390" s="35" t="s">
        <v>4002</v>
      </c>
      <c r="B390" s="36">
        <v>130.36234435485201</v>
      </c>
      <c r="C390" s="66">
        <v>0.352761025748002</v>
      </c>
      <c r="E390" s="66">
        <v>3.79943005410991</v>
      </c>
      <c r="F390" s="66">
        <v>7.0186651939028899E-2</v>
      </c>
      <c r="G390" s="68">
        <v>9.5205612380189597E-2</v>
      </c>
      <c r="H390" s="68">
        <v>1.8235245284217399E-3</v>
      </c>
      <c r="I390" s="66">
        <v>0.389727915927854</v>
      </c>
      <c r="J390" s="99">
        <v>1516.65</v>
      </c>
      <c r="K390" s="99">
        <v>8.19</v>
      </c>
      <c r="L390" s="99">
        <v>1506.2</v>
      </c>
      <c r="M390" s="99">
        <v>12.4</v>
      </c>
      <c r="N390" s="99">
        <v>1531.3</v>
      </c>
      <c r="O390" s="99">
        <v>18</v>
      </c>
      <c r="P390" s="36"/>
      <c r="Q390" s="99">
        <v>1503.5</v>
      </c>
      <c r="R390" s="99">
        <v>12.4</v>
      </c>
      <c r="T390" s="128">
        <f t="shared" si="26"/>
        <v>-0.69379896428097498</v>
      </c>
      <c r="U390" s="128">
        <f t="shared" si="27"/>
        <v>-1.6664453591820414</v>
      </c>
      <c r="W390" s="79" t="s">
        <v>26</v>
      </c>
      <c r="X390" s="79" t="s">
        <v>26</v>
      </c>
      <c r="Y390" s="79" t="s">
        <v>26</v>
      </c>
      <c r="Z390" s="79" t="s">
        <v>26</v>
      </c>
      <c r="AA390" s="79" t="s">
        <v>26</v>
      </c>
      <c r="AB390" s="79" t="s">
        <v>26</v>
      </c>
      <c r="AC390" s="79" t="s">
        <v>26</v>
      </c>
      <c r="AD390" s="79" t="s">
        <v>26</v>
      </c>
      <c r="AE390" s="79" t="s">
        <v>26</v>
      </c>
      <c r="AF390" s="79" t="s">
        <v>26</v>
      </c>
      <c r="AG390" s="79" t="s">
        <v>26</v>
      </c>
      <c r="AH390" s="79" t="s">
        <v>26</v>
      </c>
      <c r="AI390" s="79" t="s">
        <v>26</v>
      </c>
      <c r="AJ390" s="79" t="s">
        <v>26</v>
      </c>
      <c r="AK390" s="79" t="s">
        <v>26</v>
      </c>
      <c r="AL390" s="79" t="s">
        <v>26</v>
      </c>
    </row>
    <row r="391" spans="1:38">
      <c r="A391" s="35" t="s">
        <v>4003</v>
      </c>
      <c r="B391" s="36">
        <v>133.630670531058</v>
      </c>
      <c r="C391" s="66">
        <v>0.35796735803558399</v>
      </c>
      <c r="E391" s="66">
        <v>3.8373963237372002</v>
      </c>
      <c r="F391" s="66">
        <v>7.0911677796960906E-2</v>
      </c>
      <c r="G391" s="68">
        <v>9.4416032676539002E-2</v>
      </c>
      <c r="H391" s="68">
        <v>1.5085809860713099E-3</v>
      </c>
      <c r="I391" s="66">
        <v>0.35838215012205499</v>
      </c>
      <c r="J391" s="99">
        <v>1502.29</v>
      </c>
      <c r="K391" s="99">
        <v>7.7</v>
      </c>
      <c r="L391" s="99">
        <v>1492.9</v>
      </c>
      <c r="M391" s="99">
        <v>12.3</v>
      </c>
      <c r="N391" s="99">
        <v>1515.6</v>
      </c>
      <c r="O391" s="99">
        <v>15.1</v>
      </c>
      <c r="P391" s="36"/>
      <c r="Q391" s="99">
        <v>1490.5</v>
      </c>
      <c r="R391" s="99">
        <v>12.3</v>
      </c>
      <c r="T391" s="128">
        <f t="shared" si="26"/>
        <v>-0.62897715855046366</v>
      </c>
      <c r="U391" s="128">
        <f t="shared" si="27"/>
        <v>-1.5205305110857938</v>
      </c>
      <c r="W391" s="79" t="s">
        <v>26</v>
      </c>
      <c r="X391" s="79" t="s">
        <v>26</v>
      </c>
      <c r="Y391" s="79" t="s">
        <v>26</v>
      </c>
      <c r="Z391" s="79" t="s">
        <v>26</v>
      </c>
      <c r="AA391" s="79" t="s">
        <v>26</v>
      </c>
      <c r="AB391" s="79" t="s">
        <v>26</v>
      </c>
      <c r="AC391" s="79" t="s">
        <v>26</v>
      </c>
      <c r="AD391" s="79" t="s">
        <v>26</v>
      </c>
      <c r="AE391" s="79" t="s">
        <v>26</v>
      </c>
      <c r="AF391" s="79" t="s">
        <v>26</v>
      </c>
      <c r="AG391" s="79" t="s">
        <v>26</v>
      </c>
      <c r="AH391" s="79" t="s">
        <v>26</v>
      </c>
      <c r="AI391" s="79" t="s">
        <v>26</v>
      </c>
      <c r="AJ391" s="79" t="s">
        <v>26</v>
      </c>
      <c r="AK391" s="79" t="s">
        <v>26</v>
      </c>
      <c r="AL391" s="79" t="s">
        <v>26</v>
      </c>
    </row>
    <row r="392" spans="1:38">
      <c r="A392" s="35" t="s">
        <v>4004</v>
      </c>
      <c r="B392" s="36">
        <v>126.317779113196</v>
      </c>
      <c r="C392" s="66">
        <v>0.34771683634683598</v>
      </c>
      <c r="E392" s="66">
        <v>3.7026682082706701</v>
      </c>
      <c r="F392" s="66">
        <v>6.5947756682477404E-2</v>
      </c>
      <c r="G392" s="68">
        <v>9.4341843197036396E-2</v>
      </c>
      <c r="H392" s="68">
        <v>1.8738870307156701E-3</v>
      </c>
      <c r="I392" s="66">
        <v>0.557807809859863</v>
      </c>
      <c r="J392" s="99">
        <v>1529.81</v>
      </c>
      <c r="K392" s="99">
        <v>7.04</v>
      </c>
      <c r="L392" s="99">
        <v>1541.2</v>
      </c>
      <c r="M392" s="99">
        <v>12.2</v>
      </c>
      <c r="N392" s="99">
        <v>1514.1</v>
      </c>
      <c r="O392" s="99">
        <v>18.7</v>
      </c>
      <c r="P392" s="36"/>
      <c r="Q392" s="99">
        <v>1544.1</v>
      </c>
      <c r="R392" s="99">
        <v>12.2</v>
      </c>
      <c r="T392" s="128">
        <f t="shared" si="26"/>
        <v>0.73903451855697511</v>
      </c>
      <c r="U392" s="128">
        <f t="shared" si="27"/>
        <v>1.7583701012198374</v>
      </c>
      <c r="W392" s="79" t="s">
        <v>26</v>
      </c>
      <c r="X392" s="79" t="s">
        <v>26</v>
      </c>
      <c r="Y392" s="79" t="s">
        <v>26</v>
      </c>
      <c r="Z392" s="79" t="s">
        <v>26</v>
      </c>
      <c r="AA392" s="79" t="s">
        <v>26</v>
      </c>
      <c r="AB392" s="79" t="s">
        <v>26</v>
      </c>
      <c r="AC392" s="79" t="s">
        <v>26</v>
      </c>
      <c r="AD392" s="79" t="s">
        <v>26</v>
      </c>
      <c r="AE392" s="79" t="s">
        <v>26</v>
      </c>
      <c r="AF392" s="79" t="s">
        <v>26</v>
      </c>
      <c r="AG392" s="79" t="s">
        <v>26</v>
      </c>
      <c r="AH392" s="79" t="s">
        <v>26</v>
      </c>
      <c r="AI392" s="79" t="s">
        <v>26</v>
      </c>
      <c r="AJ392" s="79" t="s">
        <v>26</v>
      </c>
      <c r="AK392" s="79" t="s">
        <v>26</v>
      </c>
      <c r="AL392" s="79" t="s">
        <v>26</v>
      </c>
    </row>
    <row r="393" spans="1:38">
      <c r="A393" s="35" t="s">
        <v>4005</v>
      </c>
      <c r="B393" s="36">
        <v>133.276541005768</v>
      </c>
      <c r="C393" s="66">
        <v>0.36210441860880999</v>
      </c>
      <c r="E393" s="66">
        <v>3.8008113876938401</v>
      </c>
      <c r="F393" s="66">
        <v>7.3698950749160899E-2</v>
      </c>
      <c r="G393" s="68">
        <v>9.3618209998513793E-2</v>
      </c>
      <c r="H393" s="68">
        <v>1.3758672998055101E-3</v>
      </c>
      <c r="I393" s="66">
        <v>0.20916426974779001</v>
      </c>
      <c r="J393" s="99">
        <v>1503.15</v>
      </c>
      <c r="K393" s="99">
        <v>8.5299999999999994</v>
      </c>
      <c r="L393" s="99">
        <v>1505.7</v>
      </c>
      <c r="M393" s="99">
        <v>13</v>
      </c>
      <c r="N393" s="99">
        <v>1499.6</v>
      </c>
      <c r="O393" s="99">
        <v>13.9</v>
      </c>
      <c r="P393" s="36"/>
      <c r="Q393" s="99">
        <v>1506.3</v>
      </c>
      <c r="R393" s="99">
        <v>13</v>
      </c>
      <c r="T393" s="128">
        <f t="shared" si="26"/>
        <v>0.1693564455070701</v>
      </c>
      <c r="U393" s="128">
        <f t="shared" si="27"/>
        <v>0.40512718336987025</v>
      </c>
      <c r="W393" s="79" t="s">
        <v>26</v>
      </c>
      <c r="X393" s="79" t="s">
        <v>26</v>
      </c>
      <c r="Y393" s="79" t="s">
        <v>26</v>
      </c>
      <c r="Z393" s="79" t="s">
        <v>26</v>
      </c>
      <c r="AA393" s="79" t="s">
        <v>26</v>
      </c>
      <c r="AB393" s="79" t="s">
        <v>26</v>
      </c>
      <c r="AC393" s="79" t="s">
        <v>26</v>
      </c>
      <c r="AD393" s="79" t="s">
        <v>26</v>
      </c>
      <c r="AE393" s="79" t="s">
        <v>26</v>
      </c>
      <c r="AF393" s="79" t="s">
        <v>26</v>
      </c>
      <c r="AG393" s="79" t="s">
        <v>26</v>
      </c>
      <c r="AH393" s="79" t="s">
        <v>26</v>
      </c>
      <c r="AI393" s="79" t="s">
        <v>26</v>
      </c>
      <c r="AJ393" s="79" t="s">
        <v>26</v>
      </c>
      <c r="AK393" s="79" t="s">
        <v>26</v>
      </c>
      <c r="AL393" s="79" t="s">
        <v>26</v>
      </c>
    </row>
    <row r="394" spans="1:38">
      <c r="A394" s="35" t="s">
        <v>4006</v>
      </c>
      <c r="B394" s="36">
        <v>129.45878034294901</v>
      </c>
      <c r="C394" s="66">
        <v>0.38091407924517201</v>
      </c>
      <c r="E394" s="66">
        <v>3.7522436124914398</v>
      </c>
      <c r="F394" s="66">
        <v>8.99014760440245E-2</v>
      </c>
      <c r="G394" s="68">
        <v>9.7356910859922402E-2</v>
      </c>
      <c r="H394" s="68">
        <v>1.99917047587678E-3</v>
      </c>
      <c r="I394" s="66">
        <v>0.61525170340201396</v>
      </c>
      <c r="J394" s="99">
        <v>1544.19</v>
      </c>
      <c r="K394" s="99">
        <v>7.84</v>
      </c>
      <c r="L394" s="99">
        <v>1523</v>
      </c>
      <c r="M394" s="99">
        <v>16.3</v>
      </c>
      <c r="N394" s="99">
        <v>1573.3</v>
      </c>
      <c r="O394" s="99">
        <v>19.2</v>
      </c>
      <c r="P394" s="36"/>
      <c r="Q394" s="99">
        <v>1517.6</v>
      </c>
      <c r="R394" s="99">
        <v>16.2</v>
      </c>
      <c r="T394" s="128">
        <f t="shared" si="26"/>
        <v>-1.3913328956007915</v>
      </c>
      <c r="U394" s="128">
        <f t="shared" si="27"/>
        <v>-3.302692055154298</v>
      </c>
      <c r="W394" s="79" t="s">
        <v>26</v>
      </c>
      <c r="X394" s="79" t="s">
        <v>26</v>
      </c>
      <c r="Y394" s="79" t="s">
        <v>26</v>
      </c>
      <c r="Z394" s="79" t="s">
        <v>26</v>
      </c>
      <c r="AA394" s="79" t="s">
        <v>26</v>
      </c>
      <c r="AB394" s="79" t="s">
        <v>26</v>
      </c>
      <c r="AC394" s="79" t="s">
        <v>26</v>
      </c>
      <c r="AD394" s="79" t="s">
        <v>26</v>
      </c>
      <c r="AE394" s="79" t="s">
        <v>26</v>
      </c>
      <c r="AF394" s="79" t="s">
        <v>26</v>
      </c>
      <c r="AG394" s="79" t="s">
        <v>26</v>
      </c>
      <c r="AH394" s="79" t="s">
        <v>26</v>
      </c>
      <c r="AI394" s="79" t="s">
        <v>26</v>
      </c>
      <c r="AJ394" s="79" t="s">
        <v>26</v>
      </c>
      <c r="AK394" s="79" t="s">
        <v>26</v>
      </c>
      <c r="AL394" s="79" t="s">
        <v>26</v>
      </c>
    </row>
    <row r="395" spans="1:38">
      <c r="A395" s="35" t="s">
        <v>4007</v>
      </c>
      <c r="B395" s="36">
        <v>129.608751225102</v>
      </c>
      <c r="C395" s="66">
        <v>0.36452672263902097</v>
      </c>
      <c r="E395" s="66">
        <v>3.8405674632228899</v>
      </c>
      <c r="F395" s="66">
        <v>8.1444173713929202E-2</v>
      </c>
      <c r="G395" s="68">
        <v>9.3569404775273493E-2</v>
      </c>
      <c r="H395" s="68">
        <v>1.6071317949486301E-3</v>
      </c>
      <c r="I395" s="66">
        <v>0.20439130976553299</v>
      </c>
      <c r="J395" s="99">
        <v>1494.59</v>
      </c>
      <c r="K395" s="99">
        <v>9.5500000000000007</v>
      </c>
      <c r="L395" s="99">
        <v>1491.8</v>
      </c>
      <c r="M395" s="99">
        <v>14.1</v>
      </c>
      <c r="N395" s="99">
        <v>1498.6</v>
      </c>
      <c r="O395" s="99">
        <v>16.2</v>
      </c>
      <c r="P395" s="36"/>
      <c r="Q395" s="99">
        <v>1491.1</v>
      </c>
      <c r="R395" s="99">
        <v>14.1</v>
      </c>
      <c r="T395" s="128">
        <f t="shared" si="26"/>
        <v>-0.18702238906019331</v>
      </c>
      <c r="U395" s="128">
        <f t="shared" si="27"/>
        <v>-0.45582517763774999</v>
      </c>
      <c r="W395" s="79" t="s">
        <v>26</v>
      </c>
      <c r="X395" s="79" t="s">
        <v>26</v>
      </c>
      <c r="Y395" s="79" t="s">
        <v>26</v>
      </c>
      <c r="Z395" s="79" t="s">
        <v>26</v>
      </c>
      <c r="AA395" s="79" t="s">
        <v>26</v>
      </c>
      <c r="AB395" s="79" t="s">
        <v>26</v>
      </c>
      <c r="AC395" s="79" t="s">
        <v>26</v>
      </c>
      <c r="AD395" s="79" t="s">
        <v>26</v>
      </c>
      <c r="AE395" s="79" t="s">
        <v>26</v>
      </c>
      <c r="AF395" s="79" t="s">
        <v>26</v>
      </c>
      <c r="AG395" s="79" t="s">
        <v>26</v>
      </c>
      <c r="AH395" s="79" t="s">
        <v>26</v>
      </c>
      <c r="AI395" s="79" t="s">
        <v>26</v>
      </c>
      <c r="AJ395" s="79" t="s">
        <v>26</v>
      </c>
      <c r="AK395" s="79" t="s">
        <v>26</v>
      </c>
      <c r="AL395" s="79" t="s">
        <v>26</v>
      </c>
    </row>
    <row r="396" spans="1:38">
      <c r="A396" s="35" t="s">
        <v>4008</v>
      </c>
      <c r="B396" s="36">
        <v>128.90177002692499</v>
      </c>
      <c r="C396" s="66">
        <v>0.35943768097824602</v>
      </c>
      <c r="E396" s="66">
        <v>3.7489034684264699</v>
      </c>
      <c r="F396" s="66">
        <v>6.0597522972400099E-2</v>
      </c>
      <c r="G396" s="68">
        <v>9.3656100121635597E-2</v>
      </c>
      <c r="H396" s="68">
        <v>1.6653324623298201E-3</v>
      </c>
      <c r="I396" s="66">
        <v>0.28850602569878098</v>
      </c>
      <c r="J396" s="99">
        <v>1514.27</v>
      </c>
      <c r="K396" s="99">
        <v>7.98</v>
      </c>
      <c r="L396" s="99">
        <v>1524.3</v>
      </c>
      <c r="M396" s="99">
        <v>11</v>
      </c>
      <c r="N396" s="99">
        <v>1500.3</v>
      </c>
      <c r="O396" s="99">
        <v>16.8</v>
      </c>
      <c r="P396" s="36"/>
      <c r="Q396" s="99">
        <v>1526.8</v>
      </c>
      <c r="R396" s="99">
        <v>11</v>
      </c>
      <c r="T396" s="128">
        <f t="shared" si="26"/>
        <v>0.65800695401167564</v>
      </c>
      <c r="U396" s="128">
        <f t="shared" si="27"/>
        <v>1.5744932099980318</v>
      </c>
      <c r="W396" s="79" t="s">
        <v>26</v>
      </c>
      <c r="X396" s="79" t="s">
        <v>26</v>
      </c>
      <c r="Y396" s="79" t="s">
        <v>26</v>
      </c>
      <c r="Z396" s="79" t="s">
        <v>26</v>
      </c>
      <c r="AA396" s="79" t="s">
        <v>26</v>
      </c>
      <c r="AB396" s="79" t="s">
        <v>26</v>
      </c>
      <c r="AC396" s="79" t="s">
        <v>26</v>
      </c>
      <c r="AD396" s="79" t="s">
        <v>26</v>
      </c>
      <c r="AE396" s="79" t="s">
        <v>26</v>
      </c>
      <c r="AF396" s="79" t="s">
        <v>26</v>
      </c>
      <c r="AG396" s="79" t="s">
        <v>26</v>
      </c>
      <c r="AH396" s="79" t="s">
        <v>26</v>
      </c>
      <c r="AI396" s="79" t="s">
        <v>26</v>
      </c>
      <c r="AJ396" s="79" t="s">
        <v>26</v>
      </c>
      <c r="AK396" s="79" t="s">
        <v>26</v>
      </c>
      <c r="AL396" s="79" t="s">
        <v>26</v>
      </c>
    </row>
    <row r="397" spans="1:38">
      <c r="A397" s="35" t="s">
        <v>4009</v>
      </c>
      <c r="B397" s="36">
        <v>132.832589995559</v>
      </c>
      <c r="C397" s="66">
        <v>0.36058930242104698</v>
      </c>
      <c r="E397" s="66">
        <v>3.8083477197821201</v>
      </c>
      <c r="F397" s="66">
        <v>6.6189028056075794E-2</v>
      </c>
      <c r="G397" s="68">
        <v>9.4670571731058001E-2</v>
      </c>
      <c r="H397" s="68">
        <v>1.43111993166753E-3</v>
      </c>
      <c r="I397" s="66">
        <v>0.37874431734939301</v>
      </c>
      <c r="J397" s="99">
        <v>1510.38</v>
      </c>
      <c r="K397" s="99">
        <v>7.16</v>
      </c>
      <c r="L397" s="99">
        <v>1503</v>
      </c>
      <c r="M397" s="99">
        <v>11.7</v>
      </c>
      <c r="N397" s="99">
        <v>1520.7</v>
      </c>
      <c r="O397" s="99">
        <v>14.3</v>
      </c>
      <c r="P397" s="36"/>
      <c r="Q397" s="99">
        <v>1501.2</v>
      </c>
      <c r="R397" s="99">
        <v>11.6</v>
      </c>
      <c r="T397" s="128">
        <f t="shared" si="26"/>
        <v>-0.4910179640718636</v>
      </c>
      <c r="U397" s="128">
        <f t="shared" si="27"/>
        <v>-1.1776447105788452</v>
      </c>
      <c r="W397" s="79" t="s">
        <v>26</v>
      </c>
      <c r="X397" s="79" t="s">
        <v>26</v>
      </c>
      <c r="Y397" s="79" t="s">
        <v>26</v>
      </c>
      <c r="Z397" s="79" t="s">
        <v>26</v>
      </c>
      <c r="AA397" s="79" t="s">
        <v>26</v>
      </c>
      <c r="AB397" s="79" t="s">
        <v>26</v>
      </c>
      <c r="AC397" s="79" t="s">
        <v>26</v>
      </c>
      <c r="AD397" s="79" t="s">
        <v>26</v>
      </c>
      <c r="AE397" s="79" t="s">
        <v>26</v>
      </c>
      <c r="AF397" s="79" t="s">
        <v>26</v>
      </c>
      <c r="AG397" s="79" t="s">
        <v>26</v>
      </c>
      <c r="AH397" s="79" t="s">
        <v>26</v>
      </c>
      <c r="AI397" s="79" t="s">
        <v>26</v>
      </c>
      <c r="AJ397" s="79" t="s">
        <v>26</v>
      </c>
      <c r="AK397" s="79" t="s">
        <v>26</v>
      </c>
      <c r="AL397" s="79" t="s">
        <v>26</v>
      </c>
    </row>
    <row r="398" spans="1:38">
      <c r="A398" s="35" t="s">
        <v>4010</v>
      </c>
      <c r="B398" s="36">
        <v>134.555640555433</v>
      </c>
      <c r="C398" s="66">
        <v>0.352118759567915</v>
      </c>
      <c r="E398" s="66">
        <v>3.7607631377045498</v>
      </c>
      <c r="F398" s="66">
        <v>7.8710685050554799E-2</v>
      </c>
      <c r="G398" s="68">
        <v>9.4307857730296707E-2</v>
      </c>
      <c r="H398" s="68">
        <v>1.7643403772530999E-3</v>
      </c>
      <c r="I398" s="66">
        <v>0.47007268802796398</v>
      </c>
      <c r="J398" s="99">
        <v>1517.25</v>
      </c>
      <c r="K398" s="99">
        <v>8.07</v>
      </c>
      <c r="L398" s="99">
        <v>1520</v>
      </c>
      <c r="M398" s="99">
        <v>14.2</v>
      </c>
      <c r="N398" s="99">
        <v>1513.4</v>
      </c>
      <c r="O398" s="99">
        <v>17.7</v>
      </c>
      <c r="P398" s="36"/>
      <c r="Q398" s="99">
        <v>1520.7</v>
      </c>
      <c r="R398" s="99">
        <v>14.2</v>
      </c>
      <c r="T398" s="128">
        <f t="shared" si="26"/>
        <v>0.18092105263157895</v>
      </c>
      <c r="U398" s="128">
        <f t="shared" si="27"/>
        <v>0.4342105263157835</v>
      </c>
      <c r="W398" s="79" t="s">
        <v>26</v>
      </c>
      <c r="X398" s="79" t="s">
        <v>26</v>
      </c>
      <c r="Y398" s="79" t="s">
        <v>26</v>
      </c>
      <c r="Z398" s="79" t="s">
        <v>26</v>
      </c>
      <c r="AA398" s="79" t="s">
        <v>26</v>
      </c>
      <c r="AB398" s="79" t="s">
        <v>26</v>
      </c>
      <c r="AC398" s="79" t="s">
        <v>26</v>
      </c>
      <c r="AD398" s="79" t="s">
        <v>26</v>
      </c>
      <c r="AE398" s="79" t="s">
        <v>26</v>
      </c>
      <c r="AF398" s="79" t="s">
        <v>26</v>
      </c>
      <c r="AG398" s="79" t="s">
        <v>26</v>
      </c>
      <c r="AH398" s="79" t="s">
        <v>26</v>
      </c>
      <c r="AI398" s="79" t="s">
        <v>26</v>
      </c>
      <c r="AJ398" s="79" t="s">
        <v>26</v>
      </c>
      <c r="AK398" s="79" t="s">
        <v>26</v>
      </c>
      <c r="AL398" s="79" t="s">
        <v>26</v>
      </c>
    </row>
    <row r="399" spans="1:38">
      <c r="A399" s="35" t="s">
        <v>4011</v>
      </c>
      <c r="B399" s="36">
        <v>184.878903514027</v>
      </c>
      <c r="C399" s="66">
        <v>0.36272829080977997</v>
      </c>
      <c r="E399" s="66">
        <v>4.0604157614372998</v>
      </c>
      <c r="F399" s="66">
        <v>7.1843607799066997E-2</v>
      </c>
      <c r="G399" s="68">
        <v>9.2546284678438895E-2</v>
      </c>
      <c r="H399" s="68">
        <v>1.5394375499536901E-3</v>
      </c>
      <c r="I399" s="66">
        <v>0.13224049481818201</v>
      </c>
      <c r="J399" s="99">
        <v>1442.84</v>
      </c>
      <c r="K399" s="99">
        <v>8.7100000000000009</v>
      </c>
      <c r="L399" s="99">
        <v>1419.3</v>
      </c>
      <c r="M399" s="99">
        <v>11.3</v>
      </c>
      <c r="N399" s="99">
        <v>1477.8</v>
      </c>
      <c r="O399" s="99">
        <v>15.8</v>
      </c>
      <c r="P399" s="36"/>
      <c r="Q399" s="99">
        <v>1413.8</v>
      </c>
      <c r="R399" s="99">
        <v>11.2</v>
      </c>
      <c r="T399" s="128">
        <f t="shared" si="26"/>
        <v>-1.6585640808849407</v>
      </c>
      <c r="U399" s="128">
        <f t="shared" si="27"/>
        <v>-4.1217501585288518</v>
      </c>
      <c r="W399" s="79" t="s">
        <v>26</v>
      </c>
      <c r="X399" s="79" t="s">
        <v>26</v>
      </c>
      <c r="Y399" s="79" t="s">
        <v>26</v>
      </c>
      <c r="Z399" s="79" t="s">
        <v>26</v>
      </c>
      <c r="AA399" s="79" t="s">
        <v>26</v>
      </c>
      <c r="AB399" s="79" t="s">
        <v>26</v>
      </c>
      <c r="AC399" s="79" t="s">
        <v>26</v>
      </c>
      <c r="AD399" s="79" t="s">
        <v>26</v>
      </c>
      <c r="AE399" s="79" t="s">
        <v>26</v>
      </c>
      <c r="AF399" s="79" t="s">
        <v>26</v>
      </c>
      <c r="AG399" s="79" t="s">
        <v>26</v>
      </c>
      <c r="AH399" s="79" t="s">
        <v>26</v>
      </c>
      <c r="AI399" s="79" t="s">
        <v>26</v>
      </c>
      <c r="AJ399" s="79" t="s">
        <v>26</v>
      </c>
      <c r="AK399" s="79" t="s">
        <v>26</v>
      </c>
      <c r="AL399" s="79" t="s">
        <v>26</v>
      </c>
    </row>
    <row r="400" spans="1:38">
      <c r="A400" s="35" t="s">
        <v>4012</v>
      </c>
      <c r="B400" s="36">
        <v>110.70067436923399</v>
      </c>
      <c r="C400" s="66">
        <v>0.31811906408879997</v>
      </c>
      <c r="E400" s="66">
        <v>3.48385974918151</v>
      </c>
      <c r="F400" s="66">
        <v>5.4822094284000401E-2</v>
      </c>
      <c r="G400" s="68">
        <v>9.3625804706756105E-2</v>
      </c>
      <c r="H400" s="68">
        <v>1.73954031058188E-3</v>
      </c>
      <c r="I400" s="66">
        <v>0.34805548577656698</v>
      </c>
      <c r="J400" s="99">
        <v>1572.18</v>
      </c>
      <c r="K400" s="99">
        <v>7.89</v>
      </c>
      <c r="L400" s="99">
        <v>1626.7</v>
      </c>
      <c r="M400" s="99">
        <v>11.3</v>
      </c>
      <c r="N400" s="99">
        <v>1499.7</v>
      </c>
      <c r="O400" s="99">
        <v>17.600000000000001</v>
      </c>
      <c r="P400" s="36"/>
      <c r="Q400" s="99">
        <v>1641.9</v>
      </c>
      <c r="R400" s="99">
        <v>11.4</v>
      </c>
      <c r="T400" s="128">
        <f t="shared" si="26"/>
        <v>3.3515706645355614</v>
      </c>
      <c r="U400" s="128">
        <f t="shared" si="27"/>
        <v>7.8072170652240729</v>
      </c>
      <c r="W400" s="79" t="s">
        <v>26</v>
      </c>
      <c r="X400" s="79" t="s">
        <v>26</v>
      </c>
      <c r="Y400" s="79" t="s">
        <v>26</v>
      </c>
      <c r="Z400" s="79" t="s">
        <v>26</v>
      </c>
      <c r="AA400" s="79" t="s">
        <v>26</v>
      </c>
      <c r="AB400" s="79" t="s">
        <v>26</v>
      </c>
      <c r="AC400" s="79" t="s">
        <v>26</v>
      </c>
      <c r="AD400" s="79" t="s">
        <v>26</v>
      </c>
      <c r="AE400" s="79" t="s">
        <v>26</v>
      </c>
      <c r="AF400" s="79" t="s">
        <v>26</v>
      </c>
      <c r="AG400" s="79" t="s">
        <v>26</v>
      </c>
      <c r="AH400" s="79" t="s">
        <v>26</v>
      </c>
      <c r="AI400" s="79" t="s">
        <v>26</v>
      </c>
      <c r="AJ400" s="79" t="s">
        <v>26</v>
      </c>
      <c r="AK400" s="79" t="s">
        <v>26</v>
      </c>
      <c r="AL400" s="79" t="s">
        <v>26</v>
      </c>
    </row>
    <row r="401" spans="1:38">
      <c r="A401" s="35" t="s">
        <v>4013</v>
      </c>
      <c r="B401" s="36">
        <v>134.07045705461999</v>
      </c>
      <c r="C401" s="66">
        <v>0.37301357142974301</v>
      </c>
      <c r="E401" s="66">
        <v>3.7868260978111801</v>
      </c>
      <c r="F401" s="66">
        <v>5.8940044311468397E-2</v>
      </c>
      <c r="G401" s="68">
        <v>9.5113004131684498E-2</v>
      </c>
      <c r="H401" s="68">
        <v>1.5236352983176299E-3</v>
      </c>
      <c r="I401" s="66">
        <v>0.37306667539968802</v>
      </c>
      <c r="J401" s="99">
        <v>1518.5</v>
      </c>
      <c r="K401" s="99">
        <v>6.97</v>
      </c>
      <c r="L401" s="99">
        <v>1510.6</v>
      </c>
      <c r="M401" s="99">
        <v>10.5</v>
      </c>
      <c r="N401" s="99">
        <v>1529.5</v>
      </c>
      <c r="O401" s="99">
        <v>15.1</v>
      </c>
      <c r="P401" s="36"/>
      <c r="Q401" s="99">
        <v>1508.7</v>
      </c>
      <c r="R401" s="99">
        <v>10.5</v>
      </c>
      <c r="T401" s="128">
        <f t="shared" si="26"/>
        <v>-0.52297100489872184</v>
      </c>
      <c r="U401" s="128">
        <f t="shared" si="27"/>
        <v>-1.2511584800741489</v>
      </c>
      <c r="W401" s="79" t="s">
        <v>26</v>
      </c>
      <c r="X401" s="79" t="s">
        <v>26</v>
      </c>
      <c r="Y401" s="79" t="s">
        <v>26</v>
      </c>
      <c r="Z401" s="79" t="s">
        <v>26</v>
      </c>
      <c r="AA401" s="79" t="s">
        <v>26</v>
      </c>
      <c r="AB401" s="79" t="s">
        <v>26</v>
      </c>
      <c r="AC401" s="79" t="s">
        <v>26</v>
      </c>
      <c r="AD401" s="79" t="s">
        <v>26</v>
      </c>
      <c r="AE401" s="79" t="s">
        <v>26</v>
      </c>
      <c r="AF401" s="79" t="s">
        <v>26</v>
      </c>
      <c r="AG401" s="79" t="s">
        <v>26</v>
      </c>
      <c r="AH401" s="79" t="s">
        <v>26</v>
      </c>
      <c r="AI401" s="79" t="s">
        <v>26</v>
      </c>
      <c r="AJ401" s="79" t="s">
        <v>26</v>
      </c>
      <c r="AK401" s="79" t="s">
        <v>26</v>
      </c>
      <c r="AL401" s="79" t="s">
        <v>26</v>
      </c>
    </row>
    <row r="402" spans="1:38">
      <c r="A402" s="35" t="s">
        <v>4014</v>
      </c>
      <c r="B402" s="36">
        <v>133.17072165204399</v>
      </c>
      <c r="C402" s="66">
        <v>0.37503890556518799</v>
      </c>
      <c r="E402" s="66">
        <v>3.8022514702869001</v>
      </c>
      <c r="F402" s="66">
        <v>7.7638698879717694E-2</v>
      </c>
      <c r="G402" s="68">
        <v>9.35198579412993E-2</v>
      </c>
      <c r="H402" s="68">
        <v>1.75202517469325E-3</v>
      </c>
      <c r="I402" s="66">
        <v>0.42592742652549798</v>
      </c>
      <c r="J402" s="99">
        <v>1502.03</v>
      </c>
      <c r="K402" s="99">
        <v>8.24</v>
      </c>
      <c r="L402" s="99">
        <v>1505.2</v>
      </c>
      <c r="M402" s="99">
        <v>13.7</v>
      </c>
      <c r="N402" s="99">
        <v>1497.6</v>
      </c>
      <c r="O402" s="99">
        <v>17.7</v>
      </c>
      <c r="P402" s="36"/>
      <c r="Q402" s="99">
        <v>1506</v>
      </c>
      <c r="R402" s="99">
        <v>13.7</v>
      </c>
      <c r="T402" s="128">
        <f t="shared" si="26"/>
        <v>0.21060324209407869</v>
      </c>
      <c r="U402" s="128">
        <f t="shared" si="27"/>
        <v>0.50491629019400319</v>
      </c>
      <c r="W402" s="79" t="s">
        <v>26</v>
      </c>
      <c r="X402" s="79" t="s">
        <v>26</v>
      </c>
      <c r="Y402" s="79" t="s">
        <v>26</v>
      </c>
      <c r="Z402" s="79" t="s">
        <v>26</v>
      </c>
      <c r="AA402" s="79" t="s">
        <v>26</v>
      </c>
      <c r="AB402" s="79" t="s">
        <v>26</v>
      </c>
      <c r="AC402" s="79" t="s">
        <v>26</v>
      </c>
      <c r="AD402" s="79" t="s">
        <v>26</v>
      </c>
      <c r="AE402" s="79" t="s">
        <v>26</v>
      </c>
      <c r="AF402" s="79" t="s">
        <v>26</v>
      </c>
      <c r="AG402" s="79" t="s">
        <v>26</v>
      </c>
      <c r="AH402" s="79" t="s">
        <v>26</v>
      </c>
      <c r="AI402" s="79" t="s">
        <v>26</v>
      </c>
      <c r="AJ402" s="79" t="s">
        <v>26</v>
      </c>
      <c r="AK402" s="79" t="s">
        <v>26</v>
      </c>
      <c r="AL402" s="79" t="s">
        <v>26</v>
      </c>
    </row>
    <row r="403" spans="1:38">
      <c r="A403" s="35" t="s">
        <v>4015</v>
      </c>
      <c r="B403" s="36">
        <v>134.08661682237999</v>
      </c>
      <c r="C403" s="66">
        <v>0.36451989443308003</v>
      </c>
      <c r="E403" s="66">
        <v>3.7495367285151699</v>
      </c>
      <c r="F403" s="66">
        <v>6.1206492424064E-2</v>
      </c>
      <c r="G403" s="68">
        <v>9.4093674585616197E-2</v>
      </c>
      <c r="H403" s="68">
        <v>1.5288412190656399E-3</v>
      </c>
      <c r="I403" s="66">
        <v>0.212693255020665</v>
      </c>
      <c r="J403" s="99">
        <v>1517.81</v>
      </c>
      <c r="K403" s="99">
        <v>8.0500000000000007</v>
      </c>
      <c r="L403" s="99">
        <v>1524</v>
      </c>
      <c r="M403" s="99">
        <v>11.1</v>
      </c>
      <c r="N403" s="99">
        <v>1509.2</v>
      </c>
      <c r="O403" s="99">
        <v>15.3</v>
      </c>
      <c r="P403" s="36"/>
      <c r="Q403" s="99">
        <v>1525.6</v>
      </c>
      <c r="R403" s="99">
        <v>11.1</v>
      </c>
      <c r="T403" s="128">
        <f t="shared" si="26"/>
        <v>0.40616797900262824</v>
      </c>
      <c r="U403" s="128">
        <f t="shared" si="27"/>
        <v>0.97112860892388153</v>
      </c>
      <c r="W403" s="79" t="s">
        <v>26</v>
      </c>
      <c r="X403" s="79" t="s">
        <v>26</v>
      </c>
      <c r="Y403" s="79" t="s">
        <v>26</v>
      </c>
      <c r="Z403" s="79" t="s">
        <v>26</v>
      </c>
      <c r="AA403" s="79" t="s">
        <v>26</v>
      </c>
      <c r="AB403" s="79" t="s">
        <v>26</v>
      </c>
      <c r="AC403" s="79" t="s">
        <v>26</v>
      </c>
      <c r="AD403" s="79" t="s">
        <v>26</v>
      </c>
      <c r="AE403" s="79" t="s">
        <v>26</v>
      </c>
      <c r="AF403" s="79" t="s">
        <v>26</v>
      </c>
      <c r="AG403" s="79" t="s">
        <v>26</v>
      </c>
      <c r="AH403" s="79" t="s">
        <v>26</v>
      </c>
      <c r="AI403" s="79" t="s">
        <v>26</v>
      </c>
      <c r="AJ403" s="79" t="s">
        <v>26</v>
      </c>
      <c r="AK403" s="79" t="s">
        <v>26</v>
      </c>
      <c r="AL403" s="79" t="s">
        <v>26</v>
      </c>
    </row>
    <row r="404" spans="1:38">
      <c r="A404" s="35" t="s">
        <v>4016</v>
      </c>
      <c r="B404" s="36">
        <v>125.790682533243</v>
      </c>
      <c r="C404" s="66">
        <v>0.37817516723532502</v>
      </c>
      <c r="E404" s="66">
        <v>3.7632933655305698</v>
      </c>
      <c r="F404" s="66">
        <v>6.6126010250402295E-2</v>
      </c>
      <c r="G404" s="68">
        <v>9.5489569818172998E-2</v>
      </c>
      <c r="H404" s="68">
        <v>1.9632288812764299E-3</v>
      </c>
      <c r="I404" s="66">
        <v>0.14502796922501901</v>
      </c>
      <c r="J404" s="99">
        <v>1526.54</v>
      </c>
      <c r="K404" s="99">
        <v>9.8800000000000008</v>
      </c>
      <c r="L404" s="99">
        <v>1519.1</v>
      </c>
      <c r="M404" s="99">
        <v>11.9</v>
      </c>
      <c r="N404" s="99">
        <v>1536.9</v>
      </c>
      <c r="O404" s="99">
        <v>19.3</v>
      </c>
      <c r="P404" s="36"/>
      <c r="Q404" s="99">
        <v>1517.2</v>
      </c>
      <c r="R404" s="99">
        <v>11.9</v>
      </c>
      <c r="T404" s="128">
        <f t="shared" si="26"/>
        <v>-0.48976367586071062</v>
      </c>
      <c r="U404" s="128">
        <f t="shared" si="27"/>
        <v>-1.1717464288065422</v>
      </c>
      <c r="W404" s="79" t="s">
        <v>26</v>
      </c>
      <c r="X404" s="79" t="s">
        <v>26</v>
      </c>
      <c r="Y404" s="79" t="s">
        <v>26</v>
      </c>
      <c r="Z404" s="79" t="s">
        <v>26</v>
      </c>
      <c r="AA404" s="79" t="s">
        <v>26</v>
      </c>
      <c r="AB404" s="79" t="s">
        <v>26</v>
      </c>
      <c r="AC404" s="79" t="s">
        <v>26</v>
      </c>
      <c r="AD404" s="79" t="s">
        <v>26</v>
      </c>
      <c r="AE404" s="79" t="s">
        <v>26</v>
      </c>
      <c r="AF404" s="79" t="s">
        <v>26</v>
      </c>
      <c r="AG404" s="79" t="s">
        <v>26</v>
      </c>
      <c r="AH404" s="79" t="s">
        <v>26</v>
      </c>
      <c r="AI404" s="79" t="s">
        <v>26</v>
      </c>
      <c r="AJ404" s="79" t="s">
        <v>26</v>
      </c>
      <c r="AK404" s="79" t="s">
        <v>26</v>
      </c>
      <c r="AL404" s="79" t="s">
        <v>26</v>
      </c>
    </row>
    <row r="405" spans="1:38">
      <c r="A405" s="35" t="s">
        <v>4017</v>
      </c>
      <c r="B405" s="36">
        <v>135.65736682158899</v>
      </c>
      <c r="C405" s="66">
        <v>0.36626524624092899</v>
      </c>
      <c r="E405" s="66">
        <v>3.7812624725849902</v>
      </c>
      <c r="F405" s="66">
        <v>7.0538557139932595E-2</v>
      </c>
      <c r="G405" s="68">
        <v>9.4201513258458797E-2</v>
      </c>
      <c r="H405" s="68">
        <v>1.76674819049945E-3</v>
      </c>
      <c r="I405" s="66">
        <v>0.27372129864210298</v>
      </c>
      <c r="J405" s="99">
        <v>1512.08</v>
      </c>
      <c r="K405" s="99">
        <v>8.86</v>
      </c>
      <c r="L405" s="99">
        <v>1512.6</v>
      </c>
      <c r="M405" s="99">
        <v>12.6</v>
      </c>
      <c r="N405" s="99">
        <v>1511.3</v>
      </c>
      <c r="O405" s="99">
        <v>17.7</v>
      </c>
      <c r="P405" s="36"/>
      <c r="Q405" s="99">
        <v>1512.8</v>
      </c>
      <c r="R405" s="99">
        <v>12.6</v>
      </c>
      <c r="T405" s="128">
        <f t="shared" si="26"/>
        <v>3.4377892370751145E-2</v>
      </c>
      <c r="U405" s="128">
        <f t="shared" si="27"/>
        <v>8.5944730926877863E-2</v>
      </c>
      <c r="W405" s="79" t="s">
        <v>26</v>
      </c>
      <c r="X405" s="79" t="s">
        <v>26</v>
      </c>
      <c r="Y405" s="79" t="s">
        <v>26</v>
      </c>
      <c r="Z405" s="79" t="s">
        <v>26</v>
      </c>
      <c r="AA405" s="79" t="s">
        <v>26</v>
      </c>
      <c r="AB405" s="79" t="s">
        <v>26</v>
      </c>
      <c r="AC405" s="79" t="s">
        <v>26</v>
      </c>
      <c r="AD405" s="79" t="s">
        <v>26</v>
      </c>
      <c r="AE405" s="79" t="s">
        <v>26</v>
      </c>
      <c r="AF405" s="79" t="s">
        <v>26</v>
      </c>
      <c r="AG405" s="79" t="s">
        <v>26</v>
      </c>
      <c r="AH405" s="79" t="s">
        <v>26</v>
      </c>
      <c r="AI405" s="79" t="s">
        <v>26</v>
      </c>
      <c r="AJ405" s="79" t="s">
        <v>26</v>
      </c>
      <c r="AK405" s="79" t="s">
        <v>26</v>
      </c>
      <c r="AL405" s="79" t="s">
        <v>26</v>
      </c>
    </row>
    <row r="406" spans="1:38">
      <c r="A406" s="35" t="s">
        <v>4018</v>
      </c>
      <c r="B406" s="36">
        <v>127.88329954196401</v>
      </c>
      <c r="C406" s="66">
        <v>0.37577811170417103</v>
      </c>
      <c r="E406" s="66">
        <v>3.8022574316367601</v>
      </c>
      <c r="F406" s="66">
        <v>8.0636209408861695E-2</v>
      </c>
      <c r="G406" s="68">
        <v>9.4304913121446302E-2</v>
      </c>
      <c r="H406" s="68">
        <v>1.4662349589281299E-3</v>
      </c>
      <c r="I406" s="66">
        <v>0.33727788287048899</v>
      </c>
      <c r="J406" s="99">
        <v>1508.59</v>
      </c>
      <c r="K406" s="99">
        <v>8.51</v>
      </c>
      <c r="L406" s="99">
        <v>1505.2</v>
      </c>
      <c r="M406" s="99">
        <v>14.2</v>
      </c>
      <c r="N406" s="99">
        <v>1513.4</v>
      </c>
      <c r="O406" s="99">
        <v>14.7</v>
      </c>
      <c r="P406" s="36"/>
      <c r="Q406" s="99">
        <v>1504.3</v>
      </c>
      <c r="R406" s="99">
        <v>14.2</v>
      </c>
      <c r="T406" s="128">
        <f t="shared" si="26"/>
        <v>-0.22521923996810211</v>
      </c>
      <c r="U406" s="128">
        <f t="shared" si="27"/>
        <v>-0.54477810257773351</v>
      </c>
      <c r="W406" s="79" t="s">
        <v>26</v>
      </c>
      <c r="X406" s="79" t="s">
        <v>26</v>
      </c>
      <c r="Y406" s="79" t="s">
        <v>26</v>
      </c>
      <c r="Z406" s="79" t="s">
        <v>26</v>
      </c>
      <c r="AA406" s="79" t="s">
        <v>26</v>
      </c>
      <c r="AB406" s="79" t="s">
        <v>26</v>
      </c>
      <c r="AC406" s="79" t="s">
        <v>26</v>
      </c>
      <c r="AD406" s="79" t="s">
        <v>26</v>
      </c>
      <c r="AE406" s="79" t="s">
        <v>26</v>
      </c>
      <c r="AF406" s="79" t="s">
        <v>26</v>
      </c>
      <c r="AG406" s="79" t="s">
        <v>26</v>
      </c>
      <c r="AH406" s="79" t="s">
        <v>26</v>
      </c>
      <c r="AI406" s="79" t="s">
        <v>26</v>
      </c>
      <c r="AJ406" s="79" t="s">
        <v>26</v>
      </c>
      <c r="AK406" s="79" t="s">
        <v>26</v>
      </c>
      <c r="AL406" s="79" t="s">
        <v>26</v>
      </c>
    </row>
    <row r="407" spans="1:38">
      <c r="A407" s="35" t="s">
        <v>4289</v>
      </c>
      <c r="B407" s="36">
        <v>127.97672548683801</v>
      </c>
      <c r="C407" s="66">
        <v>0.36917236911365298</v>
      </c>
      <c r="E407" s="66">
        <v>3.7647995765967401</v>
      </c>
      <c r="F407" s="66">
        <v>5.86053753515016E-2</v>
      </c>
      <c r="G407" s="68">
        <v>9.3829509769348396E-2</v>
      </c>
      <c r="H407" s="68">
        <v>1.4366971996741099E-3</v>
      </c>
      <c r="I407" s="66">
        <v>0.312343654398829</v>
      </c>
      <c r="J407" s="99">
        <v>1512.4</v>
      </c>
      <c r="K407" s="99">
        <v>7.12</v>
      </c>
      <c r="L407" s="99">
        <v>1518.5</v>
      </c>
      <c r="M407" s="99">
        <v>10.5</v>
      </c>
      <c r="N407" s="99">
        <v>1503.8</v>
      </c>
      <c r="O407" s="99">
        <v>14.5</v>
      </c>
      <c r="P407" s="36"/>
      <c r="Q407" s="99">
        <v>1520.1</v>
      </c>
      <c r="R407" s="99">
        <v>10.5</v>
      </c>
      <c r="T407" s="128">
        <f t="shared" si="26"/>
        <v>0.40171221600262819</v>
      </c>
      <c r="U407" s="128">
        <f t="shared" si="27"/>
        <v>0.96806058610471157</v>
      </c>
      <c r="W407" s="79" t="s">
        <v>26</v>
      </c>
      <c r="X407" s="79" t="s">
        <v>26</v>
      </c>
      <c r="Y407" s="79" t="s">
        <v>26</v>
      </c>
      <c r="Z407" s="79" t="s">
        <v>26</v>
      </c>
      <c r="AA407" s="79" t="s">
        <v>26</v>
      </c>
      <c r="AB407" s="79" t="s">
        <v>26</v>
      </c>
      <c r="AC407" s="79" t="s">
        <v>26</v>
      </c>
      <c r="AD407" s="79" t="s">
        <v>26</v>
      </c>
      <c r="AE407" s="79" t="s">
        <v>26</v>
      </c>
      <c r="AF407" s="79" t="s">
        <v>26</v>
      </c>
      <c r="AG407" s="79" t="s">
        <v>26</v>
      </c>
      <c r="AH407" s="79" t="s">
        <v>26</v>
      </c>
      <c r="AI407" s="79" t="s">
        <v>26</v>
      </c>
      <c r="AJ407" s="79" t="s">
        <v>26</v>
      </c>
      <c r="AK407" s="79" t="s">
        <v>26</v>
      </c>
      <c r="AL407" s="79" t="s">
        <v>26</v>
      </c>
    </row>
    <row r="408" spans="1:38">
      <c r="A408" s="35" t="s">
        <v>4019</v>
      </c>
      <c r="B408" s="36">
        <v>136.856427231156</v>
      </c>
      <c r="C408" s="66">
        <v>0.36075066278305901</v>
      </c>
      <c r="E408" s="66">
        <v>3.8122095749680001</v>
      </c>
      <c r="F408" s="66">
        <v>6.9367744701214096E-2</v>
      </c>
      <c r="G408" s="68">
        <v>9.5470827043679096E-2</v>
      </c>
      <c r="H408" s="68">
        <v>1.83751345277159E-3</v>
      </c>
      <c r="I408" s="66">
        <v>0.23015502543128699</v>
      </c>
      <c r="J408" s="99">
        <v>1516.2</v>
      </c>
      <c r="K408" s="99">
        <v>9.15</v>
      </c>
      <c r="L408" s="99">
        <v>1501.7</v>
      </c>
      <c r="M408" s="99">
        <v>12.2</v>
      </c>
      <c r="N408" s="99">
        <v>1536.5</v>
      </c>
      <c r="O408" s="99">
        <v>18.100000000000001</v>
      </c>
      <c r="P408" s="36"/>
      <c r="Q408" s="99">
        <v>1498</v>
      </c>
      <c r="R408" s="99">
        <v>12.2</v>
      </c>
      <c r="T408" s="128">
        <f t="shared" si="26"/>
        <v>-0.96557235133515351</v>
      </c>
      <c r="U408" s="128">
        <f t="shared" si="27"/>
        <v>-2.3173736432043652</v>
      </c>
      <c r="W408" s="79" t="s">
        <v>26</v>
      </c>
      <c r="X408" s="79" t="s">
        <v>26</v>
      </c>
      <c r="Y408" s="79" t="s">
        <v>26</v>
      </c>
      <c r="Z408" s="79" t="s">
        <v>26</v>
      </c>
      <c r="AA408" s="79" t="s">
        <v>26</v>
      </c>
      <c r="AB408" s="79" t="s">
        <v>26</v>
      </c>
      <c r="AC408" s="79" t="s">
        <v>26</v>
      </c>
      <c r="AD408" s="79" t="s">
        <v>26</v>
      </c>
      <c r="AE408" s="79" t="s">
        <v>26</v>
      </c>
      <c r="AF408" s="79" t="s">
        <v>26</v>
      </c>
      <c r="AG408" s="79" t="s">
        <v>26</v>
      </c>
      <c r="AH408" s="79" t="s">
        <v>26</v>
      </c>
      <c r="AI408" s="79" t="s">
        <v>26</v>
      </c>
      <c r="AJ408" s="79" t="s">
        <v>26</v>
      </c>
      <c r="AK408" s="79" t="s">
        <v>26</v>
      </c>
      <c r="AL408" s="79" t="s">
        <v>26</v>
      </c>
    </row>
    <row r="409" spans="1:38">
      <c r="A409" s="35" t="s">
        <v>4020</v>
      </c>
      <c r="B409" s="36">
        <v>134.59224550080401</v>
      </c>
      <c r="C409" s="66">
        <v>0.35754571435622101</v>
      </c>
      <c r="E409" s="66">
        <v>3.7592270735492201</v>
      </c>
      <c r="F409" s="66">
        <v>6.7226484523598695E-2</v>
      </c>
      <c r="G409" s="68">
        <v>9.4203794591953605E-2</v>
      </c>
      <c r="H409" s="68">
        <v>1.72350401332029E-3</v>
      </c>
      <c r="I409" s="66">
        <v>0.27150376928366898</v>
      </c>
      <c r="J409" s="99">
        <v>1516.7</v>
      </c>
      <c r="K409" s="99">
        <v>8.6</v>
      </c>
      <c r="L409" s="99">
        <v>1520.5</v>
      </c>
      <c r="M409" s="99">
        <v>12.1</v>
      </c>
      <c r="N409" s="99">
        <v>1511.4</v>
      </c>
      <c r="O409" s="99">
        <v>17.3</v>
      </c>
      <c r="P409" s="36"/>
      <c r="Q409" s="99">
        <v>1521.5</v>
      </c>
      <c r="R409" s="99">
        <v>12.1</v>
      </c>
      <c r="T409" s="128">
        <f t="shared" si="26"/>
        <v>0.24991779020058894</v>
      </c>
      <c r="U409" s="128">
        <f t="shared" si="27"/>
        <v>0.59848733969088519</v>
      </c>
      <c r="W409" s="79" t="s">
        <v>26</v>
      </c>
      <c r="X409" s="79" t="s">
        <v>26</v>
      </c>
      <c r="Y409" s="79" t="s">
        <v>26</v>
      </c>
      <c r="Z409" s="79" t="s">
        <v>26</v>
      </c>
      <c r="AA409" s="79" t="s">
        <v>26</v>
      </c>
      <c r="AB409" s="79" t="s">
        <v>26</v>
      </c>
      <c r="AC409" s="79" t="s">
        <v>26</v>
      </c>
      <c r="AD409" s="79" t="s">
        <v>26</v>
      </c>
      <c r="AE409" s="79" t="s">
        <v>26</v>
      </c>
      <c r="AF409" s="79" t="s">
        <v>26</v>
      </c>
      <c r="AG409" s="79" t="s">
        <v>26</v>
      </c>
      <c r="AH409" s="79" t="s">
        <v>26</v>
      </c>
      <c r="AI409" s="79" t="s">
        <v>26</v>
      </c>
      <c r="AJ409" s="79" t="s">
        <v>26</v>
      </c>
      <c r="AK409" s="79" t="s">
        <v>26</v>
      </c>
      <c r="AL409" s="79" t="s">
        <v>26</v>
      </c>
    </row>
    <row r="410" spans="1:38">
      <c r="A410" s="35" t="s">
        <v>4021</v>
      </c>
      <c r="B410" s="36">
        <v>115.89731197171101</v>
      </c>
      <c r="C410" s="66">
        <v>0.367907128505848</v>
      </c>
      <c r="E410" s="66">
        <v>3.7806982093837398</v>
      </c>
      <c r="F410" s="66">
        <v>7.2983345283072001E-2</v>
      </c>
      <c r="G410" s="68">
        <v>9.3787687379483203E-2</v>
      </c>
      <c r="H410" s="68">
        <v>1.58316689437912E-3</v>
      </c>
      <c r="I410" s="66">
        <v>0.458373103354833</v>
      </c>
      <c r="J410" s="99">
        <v>1508.74</v>
      </c>
      <c r="K410" s="99">
        <v>7.44</v>
      </c>
      <c r="L410" s="99">
        <v>1512.8</v>
      </c>
      <c r="M410" s="99">
        <v>13</v>
      </c>
      <c r="N410" s="99">
        <v>1503</v>
      </c>
      <c r="O410" s="99">
        <v>15.9</v>
      </c>
      <c r="P410" s="36"/>
      <c r="Q410" s="99">
        <v>1513.9</v>
      </c>
      <c r="R410" s="99">
        <v>13</v>
      </c>
      <c r="T410" s="128">
        <f t="shared" si="26"/>
        <v>0.26837652035959453</v>
      </c>
      <c r="U410" s="128">
        <f t="shared" si="27"/>
        <v>0.64780539397144066</v>
      </c>
      <c r="W410" s="79" t="s">
        <v>26</v>
      </c>
      <c r="X410" s="79" t="s">
        <v>26</v>
      </c>
      <c r="Y410" s="79" t="s">
        <v>26</v>
      </c>
      <c r="Z410" s="79" t="s">
        <v>26</v>
      </c>
      <c r="AA410" s="79" t="s">
        <v>26</v>
      </c>
      <c r="AB410" s="79" t="s">
        <v>26</v>
      </c>
      <c r="AC410" s="79" t="s">
        <v>26</v>
      </c>
      <c r="AD410" s="79" t="s">
        <v>26</v>
      </c>
      <c r="AE410" s="79" t="s">
        <v>26</v>
      </c>
      <c r="AF410" s="79" t="s">
        <v>26</v>
      </c>
      <c r="AG410" s="79" t="s">
        <v>26</v>
      </c>
      <c r="AH410" s="79" t="s">
        <v>26</v>
      </c>
      <c r="AI410" s="79" t="s">
        <v>26</v>
      </c>
      <c r="AJ410" s="79" t="s">
        <v>26</v>
      </c>
      <c r="AK410" s="79" t="s">
        <v>26</v>
      </c>
      <c r="AL410" s="79" t="s">
        <v>26</v>
      </c>
    </row>
    <row r="411" spans="1:38">
      <c r="A411" s="35" t="s">
        <v>4022</v>
      </c>
      <c r="B411" s="36">
        <v>140.69689566128301</v>
      </c>
      <c r="C411" s="66">
        <v>0.35878282570366199</v>
      </c>
      <c r="E411" s="66">
        <v>3.7844991497943998</v>
      </c>
      <c r="F411" s="66">
        <v>7.2282661428105202E-2</v>
      </c>
      <c r="G411" s="68">
        <v>9.5570580271233302E-2</v>
      </c>
      <c r="H411" s="68">
        <v>1.73714068764364E-3</v>
      </c>
      <c r="I411" s="66">
        <v>0.26461563455391901</v>
      </c>
      <c r="J411" s="99">
        <v>1522.77</v>
      </c>
      <c r="K411" s="99">
        <v>8.92</v>
      </c>
      <c r="L411" s="99">
        <v>1511.5</v>
      </c>
      <c r="M411" s="99">
        <v>12.9</v>
      </c>
      <c r="N411" s="99">
        <v>1538.5</v>
      </c>
      <c r="O411" s="99">
        <v>17.100000000000001</v>
      </c>
      <c r="P411" s="36"/>
      <c r="Q411" s="99">
        <v>1508.6</v>
      </c>
      <c r="R411" s="99">
        <v>12.8</v>
      </c>
      <c r="T411" s="128">
        <f t="shared" si="26"/>
        <v>-0.74561693681772956</v>
      </c>
      <c r="U411" s="128">
        <f t="shared" si="27"/>
        <v>-1.7863049950380416</v>
      </c>
      <c r="W411" s="79" t="s">
        <v>26</v>
      </c>
      <c r="X411" s="79" t="s">
        <v>26</v>
      </c>
      <c r="Y411" s="79" t="s">
        <v>26</v>
      </c>
      <c r="Z411" s="79" t="s">
        <v>26</v>
      </c>
      <c r="AA411" s="79" t="s">
        <v>26</v>
      </c>
      <c r="AB411" s="79" t="s">
        <v>26</v>
      </c>
      <c r="AC411" s="79" t="s">
        <v>26</v>
      </c>
      <c r="AD411" s="79" t="s">
        <v>26</v>
      </c>
      <c r="AE411" s="79" t="s">
        <v>26</v>
      </c>
      <c r="AF411" s="79" t="s">
        <v>26</v>
      </c>
      <c r="AG411" s="79" t="s">
        <v>26</v>
      </c>
      <c r="AH411" s="79" t="s">
        <v>26</v>
      </c>
      <c r="AI411" s="79" t="s">
        <v>26</v>
      </c>
      <c r="AJ411" s="79" t="s">
        <v>26</v>
      </c>
      <c r="AK411" s="79" t="s">
        <v>26</v>
      </c>
      <c r="AL411" s="79" t="s">
        <v>26</v>
      </c>
    </row>
    <row r="412" spans="1:38">
      <c r="A412" s="35" t="s">
        <v>4023</v>
      </c>
      <c r="B412" s="36">
        <v>142.59477164570001</v>
      </c>
      <c r="C412" s="66">
        <v>0.35299328512799999</v>
      </c>
      <c r="E412" s="66">
        <v>3.77882273727763</v>
      </c>
      <c r="F412" s="66">
        <v>6.8791371628057693E-2</v>
      </c>
      <c r="G412" s="68">
        <v>9.5797997499850296E-2</v>
      </c>
      <c r="H412" s="68">
        <v>1.6945627433293401E-3</v>
      </c>
      <c r="I412" s="66">
        <v>0.14079514805844101</v>
      </c>
      <c r="J412" s="99">
        <v>1525.83</v>
      </c>
      <c r="K412" s="99">
        <v>9.2899999999999991</v>
      </c>
      <c r="L412" s="99">
        <v>1513.5</v>
      </c>
      <c r="M412" s="99">
        <v>12.3</v>
      </c>
      <c r="N412" s="99">
        <v>1543</v>
      </c>
      <c r="O412" s="99">
        <v>16.600000000000001</v>
      </c>
      <c r="P412" s="36"/>
      <c r="Q412" s="99">
        <v>1510.4</v>
      </c>
      <c r="R412" s="99">
        <v>12.3</v>
      </c>
      <c r="T412" s="128">
        <f t="shared" si="26"/>
        <v>-0.81466798810703178</v>
      </c>
      <c r="U412" s="128">
        <f t="shared" si="27"/>
        <v>-1.9491245457548729</v>
      </c>
      <c r="W412" s="79" t="s">
        <v>26</v>
      </c>
      <c r="X412" s="79" t="s">
        <v>26</v>
      </c>
      <c r="Y412" s="79" t="s">
        <v>26</v>
      </c>
      <c r="Z412" s="79" t="s">
        <v>26</v>
      </c>
      <c r="AA412" s="79" t="s">
        <v>26</v>
      </c>
      <c r="AB412" s="79" t="s">
        <v>26</v>
      </c>
      <c r="AC412" s="79" t="s">
        <v>26</v>
      </c>
      <c r="AD412" s="79" t="s">
        <v>26</v>
      </c>
      <c r="AE412" s="79" t="s">
        <v>26</v>
      </c>
      <c r="AF412" s="79" t="s">
        <v>26</v>
      </c>
      <c r="AG412" s="79" t="s">
        <v>26</v>
      </c>
      <c r="AH412" s="79" t="s">
        <v>26</v>
      </c>
      <c r="AI412" s="79" t="s">
        <v>26</v>
      </c>
      <c r="AJ412" s="79" t="s">
        <v>26</v>
      </c>
      <c r="AK412" s="79" t="s">
        <v>26</v>
      </c>
      <c r="AL412" s="79" t="s">
        <v>26</v>
      </c>
    </row>
    <row r="413" spans="1:38">
      <c r="A413" s="35" t="s">
        <v>4024</v>
      </c>
      <c r="B413" s="36">
        <v>126.88557902445601</v>
      </c>
      <c r="C413" s="66">
        <v>0.35396207454874201</v>
      </c>
      <c r="E413" s="66">
        <v>3.7507304560436801</v>
      </c>
      <c r="F413" s="66">
        <v>8.2592357417223899E-2</v>
      </c>
      <c r="G413" s="68">
        <v>9.5968448794818195E-2</v>
      </c>
      <c r="H413" s="68">
        <v>1.8954543513042101E-3</v>
      </c>
      <c r="I413" s="66">
        <v>0.377166594757813</v>
      </c>
      <c r="J413" s="99">
        <v>1533.13</v>
      </c>
      <c r="K413" s="99">
        <v>9.25</v>
      </c>
      <c r="L413" s="99">
        <v>1523.6</v>
      </c>
      <c r="M413" s="99">
        <v>14.9</v>
      </c>
      <c r="N413" s="99">
        <v>1546.3</v>
      </c>
      <c r="O413" s="99">
        <v>18.600000000000001</v>
      </c>
      <c r="P413" s="36"/>
      <c r="Q413" s="99">
        <v>1521.1</v>
      </c>
      <c r="R413" s="99">
        <v>14.9</v>
      </c>
      <c r="T413" s="128">
        <f t="shared" si="26"/>
        <v>-0.6254922551851011</v>
      </c>
      <c r="U413" s="128">
        <f t="shared" si="27"/>
        <v>-1.4898923601995306</v>
      </c>
      <c r="W413" s="79" t="s">
        <v>26</v>
      </c>
      <c r="X413" s="79" t="s">
        <v>26</v>
      </c>
      <c r="Y413" s="79" t="s">
        <v>26</v>
      </c>
      <c r="Z413" s="79" t="s">
        <v>26</v>
      </c>
      <c r="AA413" s="79" t="s">
        <v>26</v>
      </c>
      <c r="AB413" s="79" t="s">
        <v>26</v>
      </c>
      <c r="AC413" s="79" t="s">
        <v>26</v>
      </c>
      <c r="AD413" s="79" t="s">
        <v>26</v>
      </c>
      <c r="AE413" s="79" t="s">
        <v>26</v>
      </c>
      <c r="AF413" s="79" t="s">
        <v>26</v>
      </c>
      <c r="AG413" s="79" t="s">
        <v>26</v>
      </c>
      <c r="AH413" s="79" t="s">
        <v>26</v>
      </c>
      <c r="AI413" s="79" t="s">
        <v>26</v>
      </c>
      <c r="AJ413" s="79" t="s">
        <v>26</v>
      </c>
      <c r="AK413" s="79" t="s">
        <v>26</v>
      </c>
      <c r="AL413" s="79" t="s">
        <v>26</v>
      </c>
    </row>
    <row r="414" spans="1:38">
      <c r="A414" s="35" t="s">
        <v>4025</v>
      </c>
      <c r="B414" s="36">
        <v>136.93838839936799</v>
      </c>
      <c r="C414" s="66">
        <v>0.35809781385347</v>
      </c>
      <c r="E414" s="66">
        <v>3.7838212799730599</v>
      </c>
      <c r="F414" s="66">
        <v>4.4313438736592797E-2</v>
      </c>
      <c r="G414" s="68">
        <v>9.4347703896099894E-2</v>
      </c>
      <c r="H414" s="68">
        <v>1.8130677886051801E-3</v>
      </c>
      <c r="I414" s="66">
        <v>0.31527557121946997</v>
      </c>
      <c r="J414" s="99">
        <v>1512.77</v>
      </c>
      <c r="K414" s="99">
        <v>7.51</v>
      </c>
      <c r="L414" s="99">
        <v>1511.72</v>
      </c>
      <c r="M414" s="99">
        <v>7.89</v>
      </c>
      <c r="N414" s="99">
        <v>1514.2</v>
      </c>
      <c r="O414" s="99">
        <v>18.100000000000001</v>
      </c>
      <c r="P414" s="36"/>
      <c r="Q414" s="99">
        <v>1511.45</v>
      </c>
      <c r="R414" s="99">
        <v>7.89</v>
      </c>
      <c r="T414" s="128">
        <f t="shared" si="26"/>
        <v>-6.9457306908683777E-2</v>
      </c>
      <c r="U414" s="128">
        <f t="shared" si="27"/>
        <v>-0.16405154393670907</v>
      </c>
      <c r="W414" s="79" t="s">
        <v>26</v>
      </c>
      <c r="X414" s="79" t="s">
        <v>26</v>
      </c>
      <c r="Y414" s="79" t="s">
        <v>26</v>
      </c>
      <c r="Z414" s="79" t="s">
        <v>26</v>
      </c>
      <c r="AA414" s="79" t="s">
        <v>26</v>
      </c>
      <c r="AB414" s="79" t="s">
        <v>26</v>
      </c>
      <c r="AC414" s="79" t="s">
        <v>26</v>
      </c>
      <c r="AD414" s="79" t="s">
        <v>26</v>
      </c>
      <c r="AE414" s="79" t="s">
        <v>26</v>
      </c>
      <c r="AF414" s="79" t="s">
        <v>26</v>
      </c>
      <c r="AG414" s="79" t="s">
        <v>26</v>
      </c>
      <c r="AH414" s="79" t="s">
        <v>26</v>
      </c>
      <c r="AI414" s="79" t="s">
        <v>26</v>
      </c>
      <c r="AJ414" s="79" t="s">
        <v>26</v>
      </c>
      <c r="AK414" s="79" t="s">
        <v>26</v>
      </c>
      <c r="AL414" s="79" t="s">
        <v>26</v>
      </c>
    </row>
    <row r="415" spans="1:38">
      <c r="A415" s="35" t="s">
        <v>4026</v>
      </c>
      <c r="B415" s="36">
        <v>118.409969428038</v>
      </c>
      <c r="C415" s="66">
        <v>0.35748794678646201</v>
      </c>
      <c r="E415" s="66">
        <v>3.7571911775620301</v>
      </c>
      <c r="F415" s="66">
        <v>5.8381410770582502E-2</v>
      </c>
      <c r="G415" s="68">
        <v>9.3753629438335206E-2</v>
      </c>
      <c r="H415" s="68">
        <v>1.3815486280451901E-3</v>
      </c>
      <c r="I415" s="66">
        <v>0.46466654463457902</v>
      </c>
      <c r="J415" s="99">
        <v>1513.36</v>
      </c>
      <c r="K415" s="99">
        <v>6.17</v>
      </c>
      <c r="L415" s="99">
        <v>1521.3</v>
      </c>
      <c r="M415" s="99">
        <v>10.5</v>
      </c>
      <c r="N415" s="99">
        <v>1502.3</v>
      </c>
      <c r="O415" s="99">
        <v>13.9</v>
      </c>
      <c r="P415" s="36"/>
      <c r="Q415" s="99">
        <v>1523.3</v>
      </c>
      <c r="R415" s="99">
        <v>10.5</v>
      </c>
      <c r="T415" s="128">
        <f t="shared" si="26"/>
        <v>0.52192204036022183</v>
      </c>
      <c r="U415" s="128">
        <f t="shared" si="27"/>
        <v>1.2489318346151319</v>
      </c>
      <c r="W415" s="79" t="s">
        <v>26</v>
      </c>
      <c r="X415" s="79" t="s">
        <v>26</v>
      </c>
      <c r="Y415" s="79" t="s">
        <v>26</v>
      </c>
      <c r="Z415" s="79" t="s">
        <v>26</v>
      </c>
      <c r="AA415" s="79" t="s">
        <v>26</v>
      </c>
      <c r="AB415" s="79" t="s">
        <v>26</v>
      </c>
      <c r="AC415" s="79" t="s">
        <v>26</v>
      </c>
      <c r="AD415" s="79" t="s">
        <v>26</v>
      </c>
      <c r="AE415" s="79" t="s">
        <v>26</v>
      </c>
      <c r="AF415" s="79" t="s">
        <v>26</v>
      </c>
      <c r="AG415" s="79" t="s">
        <v>26</v>
      </c>
      <c r="AH415" s="79" t="s">
        <v>26</v>
      </c>
      <c r="AI415" s="79" t="s">
        <v>26</v>
      </c>
      <c r="AJ415" s="79" t="s">
        <v>26</v>
      </c>
      <c r="AK415" s="79" t="s">
        <v>26</v>
      </c>
      <c r="AL415" s="79" t="s">
        <v>26</v>
      </c>
    </row>
    <row r="416" spans="1:38">
      <c r="A416" s="35" t="s">
        <v>4027</v>
      </c>
      <c r="B416" s="36">
        <v>136.71538376680101</v>
      </c>
      <c r="C416" s="66">
        <v>0.34331823031389302</v>
      </c>
      <c r="E416" s="66">
        <v>3.70793409779542</v>
      </c>
      <c r="F416" s="66">
        <v>7.2312225108689607E-2</v>
      </c>
      <c r="G416" s="68">
        <v>9.45590263167983E-2</v>
      </c>
      <c r="H416" s="68">
        <v>1.4020128542222799E-3</v>
      </c>
      <c r="I416" s="66">
        <v>0.27962975201467399</v>
      </c>
      <c r="J416" s="99">
        <v>1530.51</v>
      </c>
      <c r="K416" s="99">
        <v>8.2799999999999994</v>
      </c>
      <c r="L416" s="99">
        <v>1539.2</v>
      </c>
      <c r="M416" s="99">
        <v>13.4</v>
      </c>
      <c r="N416" s="99">
        <v>1518.5</v>
      </c>
      <c r="O416" s="99">
        <v>14</v>
      </c>
      <c r="P416" s="36"/>
      <c r="Q416" s="99">
        <v>1541.5</v>
      </c>
      <c r="R416" s="99">
        <v>13.4</v>
      </c>
      <c r="T416" s="128">
        <f t="shared" si="26"/>
        <v>0.56457900207900558</v>
      </c>
      <c r="U416" s="128">
        <f t="shared" si="27"/>
        <v>1.3448544698544727</v>
      </c>
      <c r="W416" s="79" t="s">
        <v>26</v>
      </c>
      <c r="X416" s="79" t="s">
        <v>26</v>
      </c>
      <c r="Y416" s="79" t="s">
        <v>26</v>
      </c>
      <c r="Z416" s="79" t="s">
        <v>26</v>
      </c>
      <c r="AA416" s="79" t="s">
        <v>26</v>
      </c>
      <c r="AB416" s="79" t="s">
        <v>26</v>
      </c>
      <c r="AC416" s="79" t="s">
        <v>26</v>
      </c>
      <c r="AD416" s="79" t="s">
        <v>26</v>
      </c>
      <c r="AE416" s="79" t="s">
        <v>26</v>
      </c>
      <c r="AF416" s="79" t="s">
        <v>26</v>
      </c>
      <c r="AG416" s="79" t="s">
        <v>26</v>
      </c>
      <c r="AH416" s="79" t="s">
        <v>26</v>
      </c>
      <c r="AI416" s="79" t="s">
        <v>26</v>
      </c>
      <c r="AJ416" s="79" t="s">
        <v>26</v>
      </c>
      <c r="AK416" s="79" t="s">
        <v>26</v>
      </c>
      <c r="AL416" s="79" t="s">
        <v>26</v>
      </c>
    </row>
    <row r="417" spans="1:46">
      <c r="A417" s="35" t="s">
        <v>4028</v>
      </c>
      <c r="B417" s="36">
        <v>133.347436393788</v>
      </c>
      <c r="C417" s="66">
        <v>0.349872212546122</v>
      </c>
      <c r="E417" s="66">
        <v>3.8040215398484598</v>
      </c>
      <c r="F417" s="66">
        <v>4.8343540048601599E-2</v>
      </c>
      <c r="G417" s="68">
        <v>9.5148740726126405E-2</v>
      </c>
      <c r="H417" s="68">
        <v>1.5836436302663901E-3</v>
      </c>
      <c r="I417" s="66">
        <v>9.6589021638303102E-2</v>
      </c>
      <c r="J417" s="99">
        <v>1515.23</v>
      </c>
      <c r="K417" s="99">
        <v>7.85</v>
      </c>
      <c r="L417" s="99">
        <v>1504.56</v>
      </c>
      <c r="M417" s="99">
        <v>8.5299999999999994</v>
      </c>
      <c r="N417" s="99">
        <v>1530.2</v>
      </c>
      <c r="O417" s="99">
        <v>15.7</v>
      </c>
      <c r="P417" s="36"/>
      <c r="Q417" s="99">
        <v>1501.86</v>
      </c>
      <c r="R417" s="99">
        <v>8.51</v>
      </c>
      <c r="T417" s="128">
        <f t="shared" si="26"/>
        <v>-0.70917743393417831</v>
      </c>
      <c r="U417" s="128">
        <f t="shared" si="27"/>
        <v>-1.7041527090976831</v>
      </c>
      <c r="W417" s="79" t="s">
        <v>26</v>
      </c>
      <c r="X417" s="79" t="s">
        <v>26</v>
      </c>
      <c r="Y417" s="79" t="s">
        <v>26</v>
      </c>
      <c r="Z417" s="79" t="s">
        <v>26</v>
      </c>
      <c r="AA417" s="79" t="s">
        <v>26</v>
      </c>
      <c r="AB417" s="79" t="s">
        <v>26</v>
      </c>
      <c r="AC417" s="79" t="s">
        <v>26</v>
      </c>
      <c r="AD417" s="79" t="s">
        <v>26</v>
      </c>
      <c r="AE417" s="79" t="s">
        <v>26</v>
      </c>
      <c r="AF417" s="79" t="s">
        <v>26</v>
      </c>
      <c r="AG417" s="79" t="s">
        <v>26</v>
      </c>
      <c r="AH417" s="79" t="s">
        <v>26</v>
      </c>
      <c r="AI417" s="79" t="s">
        <v>26</v>
      </c>
      <c r="AJ417" s="79" t="s">
        <v>26</v>
      </c>
      <c r="AK417" s="79" t="s">
        <v>26</v>
      </c>
      <c r="AL417" s="79" t="s">
        <v>26</v>
      </c>
    </row>
    <row r="418" spans="1:46">
      <c r="A418" s="35" t="s">
        <v>4029</v>
      </c>
      <c r="B418" s="36">
        <v>121.796716014334</v>
      </c>
      <c r="C418" s="66">
        <v>0.356128805859042</v>
      </c>
      <c r="E418" s="66">
        <v>3.7456968077899302</v>
      </c>
      <c r="F418" s="66">
        <v>6.08879921602676E-2</v>
      </c>
      <c r="G418" s="68">
        <v>9.47493883002158E-2</v>
      </c>
      <c r="H418" s="68">
        <v>1.7397803658903801E-3</v>
      </c>
      <c r="I418" s="66">
        <v>0.30123693264407603</v>
      </c>
      <c r="J418" s="99">
        <v>1524.09</v>
      </c>
      <c r="K418" s="99">
        <v>8.1</v>
      </c>
      <c r="L418" s="99">
        <v>1525.4</v>
      </c>
      <c r="M418" s="99">
        <v>11</v>
      </c>
      <c r="N418" s="99">
        <v>1522.2</v>
      </c>
      <c r="O418" s="99">
        <v>17.3</v>
      </c>
      <c r="P418" s="36"/>
      <c r="Q418" s="99">
        <v>1525.8</v>
      </c>
      <c r="R418" s="99">
        <v>11</v>
      </c>
      <c r="T418" s="128">
        <f t="shared" si="26"/>
        <v>8.5879113675112931E-2</v>
      </c>
      <c r="U418" s="128">
        <f t="shared" si="27"/>
        <v>0.20978104103841913</v>
      </c>
      <c r="W418" s="79" t="s">
        <v>26</v>
      </c>
      <c r="X418" s="79" t="s">
        <v>26</v>
      </c>
      <c r="Y418" s="79" t="s">
        <v>26</v>
      </c>
      <c r="Z418" s="79" t="s">
        <v>26</v>
      </c>
      <c r="AA418" s="79" t="s">
        <v>26</v>
      </c>
      <c r="AB418" s="79" t="s">
        <v>26</v>
      </c>
      <c r="AC418" s="79" t="s">
        <v>26</v>
      </c>
      <c r="AD418" s="79" t="s">
        <v>26</v>
      </c>
      <c r="AE418" s="79" t="s">
        <v>26</v>
      </c>
      <c r="AF418" s="79" t="s">
        <v>26</v>
      </c>
      <c r="AG418" s="79" t="s">
        <v>26</v>
      </c>
      <c r="AH418" s="79" t="s">
        <v>26</v>
      </c>
      <c r="AI418" s="79" t="s">
        <v>26</v>
      </c>
      <c r="AJ418" s="79" t="s">
        <v>26</v>
      </c>
      <c r="AK418" s="79" t="s">
        <v>26</v>
      </c>
      <c r="AL418" s="79" t="s">
        <v>26</v>
      </c>
    </row>
    <row r="419" spans="1:46">
      <c r="A419" s="35" t="s">
        <v>4030</v>
      </c>
      <c r="B419" s="36">
        <v>144.27664915679901</v>
      </c>
      <c r="C419" s="66">
        <v>0.34777180142952802</v>
      </c>
      <c r="E419" s="66">
        <v>3.82749928973612</v>
      </c>
      <c r="F419" s="66">
        <v>6.6551947116740298E-2</v>
      </c>
      <c r="G419" s="68">
        <v>9.5443877474399794E-2</v>
      </c>
      <c r="H419" s="68">
        <v>1.7344707308867501E-3</v>
      </c>
      <c r="I419" s="66">
        <v>0.341467864258794</v>
      </c>
      <c r="J419" s="99">
        <v>1512.83</v>
      </c>
      <c r="K419" s="99">
        <v>8.0299999999999994</v>
      </c>
      <c r="L419" s="99">
        <v>1496.3</v>
      </c>
      <c r="M419" s="99">
        <v>11.6</v>
      </c>
      <c r="N419" s="99">
        <v>1536</v>
      </c>
      <c r="O419" s="99">
        <v>17.100000000000001</v>
      </c>
      <c r="P419" s="36"/>
      <c r="Q419" s="99">
        <v>1492.2</v>
      </c>
      <c r="R419" s="99">
        <v>11.6</v>
      </c>
      <c r="T419" s="128">
        <f t="shared" si="26"/>
        <v>-1.1047249883044827</v>
      </c>
      <c r="U419" s="128">
        <f t="shared" si="27"/>
        <v>-2.6532112544275912</v>
      </c>
      <c r="W419" s="79" t="s">
        <v>26</v>
      </c>
      <c r="X419" s="79" t="s">
        <v>26</v>
      </c>
      <c r="Y419" s="79" t="s">
        <v>26</v>
      </c>
      <c r="Z419" s="79" t="s">
        <v>26</v>
      </c>
      <c r="AA419" s="79" t="s">
        <v>26</v>
      </c>
      <c r="AB419" s="79" t="s">
        <v>26</v>
      </c>
      <c r="AC419" s="79" t="s">
        <v>26</v>
      </c>
      <c r="AD419" s="79" t="s">
        <v>26</v>
      </c>
      <c r="AE419" s="79" t="s">
        <v>26</v>
      </c>
      <c r="AF419" s="79" t="s">
        <v>26</v>
      </c>
      <c r="AG419" s="79" t="s">
        <v>26</v>
      </c>
      <c r="AH419" s="79" t="s">
        <v>26</v>
      </c>
      <c r="AI419" s="79" t="s">
        <v>26</v>
      </c>
      <c r="AJ419" s="79" t="s">
        <v>26</v>
      </c>
      <c r="AK419" s="79" t="s">
        <v>26</v>
      </c>
      <c r="AL419" s="79" t="s">
        <v>26</v>
      </c>
    </row>
    <row r="420" spans="1:46">
      <c r="A420" s="35" t="s">
        <v>4031</v>
      </c>
      <c r="B420" s="36">
        <v>134.67047081029199</v>
      </c>
      <c r="C420" s="66">
        <v>0.35646015336040499</v>
      </c>
      <c r="E420" s="66">
        <v>3.7767622743218201</v>
      </c>
      <c r="F420" s="66">
        <v>6.6017897616683002E-2</v>
      </c>
      <c r="G420" s="68">
        <v>9.4883532845880206E-2</v>
      </c>
      <c r="H420" s="68">
        <v>1.51365126367012E-3</v>
      </c>
      <c r="I420" s="66">
        <v>0.484897427061735</v>
      </c>
      <c r="J420" s="99">
        <v>1518.7</v>
      </c>
      <c r="K420" s="99">
        <v>6.7</v>
      </c>
      <c r="L420" s="99">
        <v>1514.2</v>
      </c>
      <c r="M420" s="99">
        <v>11.8</v>
      </c>
      <c r="N420" s="99">
        <v>1524.9</v>
      </c>
      <c r="O420" s="99">
        <v>15</v>
      </c>
      <c r="P420" s="36"/>
      <c r="Q420" s="99">
        <v>1513.1</v>
      </c>
      <c r="R420" s="99">
        <v>11.8</v>
      </c>
      <c r="T420" s="128">
        <f t="shared" si="26"/>
        <v>-0.29718663320565314</v>
      </c>
      <c r="U420" s="128">
        <f t="shared" si="27"/>
        <v>-0.70664377228900044</v>
      </c>
      <c r="W420" s="79" t="s">
        <v>26</v>
      </c>
      <c r="X420" s="79" t="s">
        <v>26</v>
      </c>
      <c r="Y420" s="79" t="s">
        <v>26</v>
      </c>
      <c r="Z420" s="79" t="s">
        <v>26</v>
      </c>
      <c r="AA420" s="79" t="s">
        <v>26</v>
      </c>
      <c r="AB420" s="79" t="s">
        <v>26</v>
      </c>
      <c r="AC420" s="79" t="s">
        <v>26</v>
      </c>
      <c r="AD420" s="79" t="s">
        <v>26</v>
      </c>
      <c r="AE420" s="79" t="s">
        <v>26</v>
      </c>
      <c r="AF420" s="79" t="s">
        <v>26</v>
      </c>
      <c r="AG420" s="79" t="s">
        <v>26</v>
      </c>
      <c r="AH420" s="79" t="s">
        <v>26</v>
      </c>
      <c r="AI420" s="79" t="s">
        <v>26</v>
      </c>
      <c r="AJ420" s="79" t="s">
        <v>26</v>
      </c>
      <c r="AK420" s="79" t="s">
        <v>26</v>
      </c>
      <c r="AL420" s="79" t="s">
        <v>26</v>
      </c>
    </row>
    <row r="421" spans="1:46">
      <c r="A421" s="35" t="s">
        <v>4032</v>
      </c>
      <c r="B421" s="36">
        <v>123.437811361903</v>
      </c>
      <c r="C421" s="66">
        <v>0.34720713639697098</v>
      </c>
      <c r="E421" s="66">
        <v>3.7623965827880301</v>
      </c>
      <c r="F421" s="66">
        <v>6.2915417029486401E-2</v>
      </c>
      <c r="G421" s="68">
        <v>9.3247357394728697E-2</v>
      </c>
      <c r="H421" s="68">
        <v>1.7465263291563599E-3</v>
      </c>
      <c r="I421" s="66">
        <v>0.103768357592136</v>
      </c>
      <c r="J421" s="99">
        <v>1508.01</v>
      </c>
      <c r="K421" s="99">
        <v>9.34</v>
      </c>
      <c r="L421" s="99">
        <v>1519.4</v>
      </c>
      <c r="M421" s="99">
        <v>11.3</v>
      </c>
      <c r="N421" s="99">
        <v>1492.1</v>
      </c>
      <c r="O421" s="99">
        <v>17.7</v>
      </c>
      <c r="P421" s="36"/>
      <c r="Q421" s="99">
        <v>1522.3</v>
      </c>
      <c r="R421" s="99">
        <v>11.3</v>
      </c>
      <c r="T421" s="128">
        <f t="shared" si="26"/>
        <v>0.74963801500592997</v>
      </c>
      <c r="U421" s="128">
        <f t="shared" si="27"/>
        <v>1.796761879689363</v>
      </c>
      <c r="W421" s="79" t="s">
        <v>26</v>
      </c>
      <c r="X421" s="79" t="s">
        <v>26</v>
      </c>
      <c r="Y421" s="79" t="s">
        <v>26</v>
      </c>
      <c r="Z421" s="79" t="s">
        <v>26</v>
      </c>
      <c r="AA421" s="79" t="s">
        <v>26</v>
      </c>
      <c r="AB421" s="79" t="s">
        <v>26</v>
      </c>
      <c r="AC421" s="79" t="s">
        <v>26</v>
      </c>
      <c r="AD421" s="79" t="s">
        <v>26</v>
      </c>
      <c r="AE421" s="79" t="s">
        <v>26</v>
      </c>
      <c r="AF421" s="79" t="s">
        <v>26</v>
      </c>
      <c r="AG421" s="79" t="s">
        <v>26</v>
      </c>
      <c r="AH421" s="79" t="s">
        <v>26</v>
      </c>
      <c r="AI421" s="79" t="s">
        <v>26</v>
      </c>
      <c r="AJ421" s="79" t="s">
        <v>26</v>
      </c>
      <c r="AK421" s="79" t="s">
        <v>26</v>
      </c>
      <c r="AL421" s="79" t="s">
        <v>26</v>
      </c>
    </row>
    <row r="422" spans="1:46">
      <c r="A422" s="35" t="s">
        <v>4033</v>
      </c>
      <c r="B422" s="36">
        <v>161.73217616483899</v>
      </c>
      <c r="C422" s="66">
        <v>0.32490523614467698</v>
      </c>
      <c r="E422" s="66">
        <v>3.7824060393766801</v>
      </c>
      <c r="F422" s="66">
        <v>7.2097487061506593E-2</v>
      </c>
      <c r="G422" s="68">
        <v>9.6143232780524904E-2</v>
      </c>
      <c r="H422" s="68">
        <v>2.0962583509064798E-3</v>
      </c>
      <c r="I422" s="66">
        <v>-0.372005013840006</v>
      </c>
      <c r="J422" s="99">
        <v>1527.9</v>
      </c>
      <c r="K422" s="99">
        <v>13.4</v>
      </c>
      <c r="L422" s="99">
        <v>1512.2</v>
      </c>
      <c r="M422" s="99">
        <v>12.8</v>
      </c>
      <c r="N422" s="99">
        <v>1549.7</v>
      </c>
      <c r="O422" s="99">
        <v>20.5</v>
      </c>
      <c r="P422" s="36"/>
      <c r="Q422" s="99">
        <v>1508.2</v>
      </c>
      <c r="R422" s="99">
        <v>12.8</v>
      </c>
      <c r="T422" s="128">
        <f t="shared" si="26"/>
        <v>-1.0382224573469148</v>
      </c>
      <c r="U422" s="128">
        <f t="shared" si="27"/>
        <v>-2.4798307102235153</v>
      </c>
      <c r="W422" s="79" t="s">
        <v>26</v>
      </c>
      <c r="X422" s="79" t="s">
        <v>26</v>
      </c>
      <c r="Y422" s="79" t="s">
        <v>26</v>
      </c>
      <c r="Z422" s="79" t="s">
        <v>26</v>
      </c>
      <c r="AA422" s="79" t="s">
        <v>26</v>
      </c>
      <c r="AB422" s="79" t="s">
        <v>26</v>
      </c>
      <c r="AC422" s="79" t="s">
        <v>26</v>
      </c>
      <c r="AD422" s="79" t="s">
        <v>26</v>
      </c>
      <c r="AE422" s="79" t="s">
        <v>26</v>
      </c>
      <c r="AF422" s="79" t="s">
        <v>26</v>
      </c>
      <c r="AG422" s="79" t="s">
        <v>26</v>
      </c>
      <c r="AH422" s="79" t="s">
        <v>26</v>
      </c>
      <c r="AI422" s="79" t="s">
        <v>26</v>
      </c>
      <c r="AJ422" s="79" t="s">
        <v>26</v>
      </c>
      <c r="AK422" s="79" t="s">
        <v>26</v>
      </c>
      <c r="AL422" s="79" t="s">
        <v>26</v>
      </c>
    </row>
    <row r="423" spans="1:46">
      <c r="A423" s="35" t="s">
        <v>4034</v>
      </c>
      <c r="B423" s="36">
        <v>117.062876671556</v>
      </c>
      <c r="C423" s="66">
        <v>0.35435344545723901</v>
      </c>
      <c r="E423" s="66">
        <v>3.7817696800828502</v>
      </c>
      <c r="F423" s="66">
        <v>6.2678006369327105E-2</v>
      </c>
      <c r="G423" s="68">
        <v>9.3685195526300794E-2</v>
      </c>
      <c r="H423" s="68">
        <v>1.6071449413888499E-3</v>
      </c>
      <c r="I423" s="66">
        <v>0.50395017383395202</v>
      </c>
      <c r="J423" s="99">
        <v>1507.65</v>
      </c>
      <c r="K423" s="99">
        <v>6.6</v>
      </c>
      <c r="L423" s="99">
        <v>1512.4</v>
      </c>
      <c r="M423" s="99">
        <v>11.2</v>
      </c>
      <c r="N423" s="99">
        <v>1500.9</v>
      </c>
      <c r="O423" s="99">
        <v>16.2</v>
      </c>
      <c r="P423" s="36"/>
      <c r="Q423" s="99">
        <v>1513.7</v>
      </c>
      <c r="R423" s="99">
        <v>11.2</v>
      </c>
      <c r="T423" s="128">
        <f t="shared" si="26"/>
        <v>0.31407035175879394</v>
      </c>
      <c r="U423" s="128">
        <f t="shared" si="27"/>
        <v>0.76038085162655378</v>
      </c>
      <c r="W423" s="79" t="s">
        <v>26</v>
      </c>
      <c r="X423" s="79" t="s">
        <v>26</v>
      </c>
      <c r="Y423" s="79" t="s">
        <v>26</v>
      </c>
      <c r="Z423" s="79" t="s">
        <v>26</v>
      </c>
      <c r="AA423" s="79" t="s">
        <v>26</v>
      </c>
      <c r="AB423" s="79" t="s">
        <v>26</v>
      </c>
      <c r="AC423" s="79" t="s">
        <v>26</v>
      </c>
      <c r="AD423" s="79" t="s">
        <v>26</v>
      </c>
      <c r="AE423" s="79" t="s">
        <v>26</v>
      </c>
      <c r="AF423" s="79" t="s">
        <v>26</v>
      </c>
      <c r="AG423" s="79" t="s">
        <v>26</v>
      </c>
      <c r="AH423" s="79" t="s">
        <v>26</v>
      </c>
      <c r="AI423" s="79" t="s">
        <v>26</v>
      </c>
      <c r="AJ423" s="79" t="s">
        <v>26</v>
      </c>
      <c r="AK423" s="79" t="s">
        <v>26</v>
      </c>
      <c r="AL423" s="79" t="s">
        <v>26</v>
      </c>
    </row>
    <row r="424" spans="1:46" ht="15.75">
      <c r="A424" s="35" t="s">
        <v>4035</v>
      </c>
      <c r="B424" s="36">
        <v>128.52884180270399</v>
      </c>
      <c r="C424" s="66">
        <v>0.35914032009667202</v>
      </c>
      <c r="E424" s="66">
        <v>3.79680329668563</v>
      </c>
      <c r="F424" s="66">
        <v>0.12252636899972801</v>
      </c>
      <c r="G424" s="68">
        <v>9.5930471255620695E-2</v>
      </c>
      <c r="H424" s="68">
        <v>2.8224545253029802E-3</v>
      </c>
      <c r="I424" s="66">
        <v>0.67361451365154601</v>
      </c>
      <c r="J424" s="36">
        <v>1523.17</v>
      </c>
      <c r="K424" s="36">
        <v>9.8800000000000008</v>
      </c>
      <c r="L424" s="36">
        <v>1507.1</v>
      </c>
      <c r="M424" s="36">
        <v>21.7</v>
      </c>
      <c r="N424" s="36">
        <v>1545.6</v>
      </c>
      <c r="O424" s="36">
        <v>27.6</v>
      </c>
      <c r="P424" s="36"/>
      <c r="Q424" s="36">
        <v>1503.8</v>
      </c>
      <c r="R424" s="36">
        <v>21.6</v>
      </c>
      <c r="T424" s="128">
        <f t="shared" si="26"/>
        <v>-1.0662862451065067</v>
      </c>
      <c r="U424" s="128">
        <f t="shared" si="27"/>
        <v>-2.5545750116117047</v>
      </c>
      <c r="W424" s="99">
        <v>269.818704888696</v>
      </c>
      <c r="X424" s="99">
        <v>17.78056080224</v>
      </c>
      <c r="Y424" s="99">
        <v>603.34187188268299</v>
      </c>
      <c r="Z424" s="99">
        <v>31.080529134594698</v>
      </c>
      <c r="AA424" s="99">
        <v>1841.24161801735</v>
      </c>
      <c r="AB424" s="99">
        <v>120.879099967958</v>
      </c>
      <c r="AC424" s="99">
        <v>338.18135235722201</v>
      </c>
      <c r="AD424" s="99">
        <v>21.1629301047928</v>
      </c>
      <c r="AE424" s="99">
        <v>289.09068026122202</v>
      </c>
      <c r="AF424" s="99">
        <v>17.5714570322334</v>
      </c>
      <c r="AG424" s="99">
        <v>87.376593282781599</v>
      </c>
      <c r="AH424" s="99">
        <v>5.5601383500409103</v>
      </c>
      <c r="AI424" s="99">
        <v>568.84174311269896</v>
      </c>
      <c r="AJ424" s="99">
        <v>34.449401702714702</v>
      </c>
      <c r="AK424" s="99">
        <v>155.96654745411701</v>
      </c>
      <c r="AL424" s="99">
        <v>7.9668862257707103</v>
      </c>
      <c r="AR424" s="128">
        <f>+(7708+(AN$4*960))/(10.52-LOG(AO$4)-LOG(AP$4)-LOG(W424))-273</f>
        <v>731.87274650764607</v>
      </c>
      <c r="AS424" s="147"/>
      <c r="AT424" s="147"/>
    </row>
    <row r="425" spans="1:46">
      <c r="A425" s="35" t="s">
        <v>4290</v>
      </c>
      <c r="B425" s="36">
        <v>133.25716774152201</v>
      </c>
      <c r="C425" s="66">
        <v>0.34945862404490902</v>
      </c>
      <c r="E425" s="66">
        <v>3.7543111246128</v>
      </c>
      <c r="F425" s="66">
        <v>0.109446416347164</v>
      </c>
      <c r="G425" s="68">
        <v>9.7986258110730903E-2</v>
      </c>
      <c r="H425" s="68">
        <v>2.7424600345092799E-3</v>
      </c>
      <c r="I425" s="66">
        <v>0.35297124942334002</v>
      </c>
      <c r="J425" s="36">
        <v>1548.9</v>
      </c>
      <c r="K425" s="36">
        <v>12.9</v>
      </c>
      <c r="L425" s="36">
        <v>1522.3</v>
      </c>
      <c r="M425" s="36">
        <v>19.8</v>
      </c>
      <c r="N425" s="36">
        <v>1585.3</v>
      </c>
      <c r="O425" s="36">
        <v>26.2</v>
      </c>
      <c r="P425" s="36"/>
      <c r="Q425" s="36">
        <v>1516.8</v>
      </c>
      <c r="R425" s="36">
        <v>19.7</v>
      </c>
      <c r="T425" s="128">
        <f t="shared" si="26"/>
        <v>-1.7473559745122602</v>
      </c>
      <c r="U425" s="128">
        <f t="shared" si="27"/>
        <v>-4.1384746764763847</v>
      </c>
      <c r="W425" s="99">
        <v>296.95507484113699</v>
      </c>
      <c r="X425" s="99">
        <v>20.2563288039916</v>
      </c>
      <c r="Y425" s="99">
        <v>669.87622485711597</v>
      </c>
      <c r="Z425" s="99">
        <v>36.197778293559701</v>
      </c>
      <c r="AA425" s="99">
        <v>2099.8900388451002</v>
      </c>
      <c r="AB425" s="99">
        <v>110.36218063741001</v>
      </c>
      <c r="AC425" s="99">
        <v>388.76467315157703</v>
      </c>
      <c r="AD425" s="99">
        <v>26.1357070995107</v>
      </c>
      <c r="AE425" s="99">
        <v>325.779581457267</v>
      </c>
      <c r="AF425" s="99">
        <v>27.0550603053846</v>
      </c>
      <c r="AG425" s="99">
        <v>94.655147209851904</v>
      </c>
      <c r="AH425" s="99">
        <v>6.5859771528597504</v>
      </c>
      <c r="AI425" s="99">
        <v>623.92862202195295</v>
      </c>
      <c r="AJ425" s="99">
        <v>31.600540680927899</v>
      </c>
      <c r="AK425" s="99">
        <v>169.63172999025701</v>
      </c>
      <c r="AL425" s="99">
        <v>9.3871044576453198</v>
      </c>
      <c r="AR425" s="128">
        <f t="shared" ref="AR425:AR473" si="28">+(7708+(AN$4*960))/(10.52-LOG(AO$4)-LOG(AP$4)-LOG(W425))-273</f>
        <v>736.97155395396533</v>
      </c>
    </row>
    <row r="426" spans="1:46">
      <c r="A426" s="35" t="s">
        <v>4291</v>
      </c>
      <c r="B426" s="36">
        <v>131.932534248736</v>
      </c>
      <c r="C426" s="66">
        <v>0.355916251668428</v>
      </c>
      <c r="E426" s="66">
        <v>3.75798966532165</v>
      </c>
      <c r="F426" s="66">
        <v>0.14052425529211601</v>
      </c>
      <c r="G426" s="68">
        <v>9.6100173843067904E-2</v>
      </c>
      <c r="H426" s="68">
        <v>1.7234022165350501E-3</v>
      </c>
      <c r="I426" s="66">
        <v>0.377507853388035</v>
      </c>
      <c r="J426" s="36">
        <v>1532.7</v>
      </c>
      <c r="K426" s="36">
        <v>13.8</v>
      </c>
      <c r="L426" s="36">
        <v>1521</v>
      </c>
      <c r="M426" s="36">
        <v>25.3</v>
      </c>
      <c r="N426" s="36">
        <v>1548.9</v>
      </c>
      <c r="O426" s="36">
        <v>16.8</v>
      </c>
      <c r="P426" s="36"/>
      <c r="Q426" s="36">
        <v>1518.6</v>
      </c>
      <c r="R426" s="36">
        <v>25.3</v>
      </c>
      <c r="T426" s="128">
        <f t="shared" si="26"/>
        <v>-0.76923076923077227</v>
      </c>
      <c r="U426" s="128">
        <f t="shared" si="27"/>
        <v>-1.834319526627225</v>
      </c>
      <c r="W426" s="99">
        <v>301.73409842727</v>
      </c>
      <c r="X426" s="99">
        <v>19.019192673816999</v>
      </c>
      <c r="Y426" s="99">
        <v>667.07049526724802</v>
      </c>
      <c r="Z426" s="99">
        <v>39.079538305472902</v>
      </c>
      <c r="AA426" s="99">
        <v>1974.2245239700901</v>
      </c>
      <c r="AB426" s="99">
        <v>106.07091554798799</v>
      </c>
      <c r="AC426" s="99">
        <v>376.38611029010298</v>
      </c>
      <c r="AD426" s="99">
        <v>19.1952093409271</v>
      </c>
      <c r="AE426" s="99">
        <v>317.52072501169499</v>
      </c>
      <c r="AF426" s="99">
        <v>15.0653503726276</v>
      </c>
      <c r="AG426" s="99">
        <v>89.601592728794699</v>
      </c>
      <c r="AH426" s="99">
        <v>4.7717110493425796</v>
      </c>
      <c r="AI426" s="99">
        <v>603.368928343721</v>
      </c>
      <c r="AJ426" s="99">
        <v>32.573894086057003</v>
      </c>
      <c r="AK426" s="99">
        <v>168.64814107816301</v>
      </c>
      <c r="AL426" s="99">
        <v>5.9391189834255202</v>
      </c>
      <c r="AR426" s="128">
        <f t="shared" si="28"/>
        <v>737.82604354298462</v>
      </c>
    </row>
    <row r="427" spans="1:46">
      <c r="A427" s="35" t="s">
        <v>4292</v>
      </c>
      <c r="B427" s="36">
        <v>128.59389147501301</v>
      </c>
      <c r="C427" s="66">
        <v>0.35249064946707898</v>
      </c>
      <c r="E427" s="66">
        <v>3.7676197426691602</v>
      </c>
      <c r="F427" s="66">
        <v>9.6796613659394001E-2</v>
      </c>
      <c r="G427" s="68">
        <v>9.3287776339534098E-2</v>
      </c>
      <c r="H427" s="68">
        <v>2.5439965440469201E-3</v>
      </c>
      <c r="I427" s="66">
        <v>0.30601522633292499</v>
      </c>
      <c r="J427" s="36">
        <v>1507.3</v>
      </c>
      <c r="K427" s="36">
        <v>12.3</v>
      </c>
      <c r="L427" s="36">
        <v>1517.5</v>
      </c>
      <c r="M427" s="36">
        <v>17.399999999999999</v>
      </c>
      <c r="N427" s="36">
        <v>1492.9</v>
      </c>
      <c r="O427" s="36">
        <v>25.8</v>
      </c>
      <c r="P427" s="36"/>
      <c r="Q427" s="36">
        <v>1519.6</v>
      </c>
      <c r="R427" s="36">
        <v>17.399999999999999</v>
      </c>
      <c r="T427" s="128">
        <f t="shared" si="26"/>
        <v>0.67215815485996999</v>
      </c>
      <c r="U427" s="128">
        <f t="shared" si="27"/>
        <v>1.6210873146622677</v>
      </c>
      <c r="W427" s="99">
        <v>251.179961619165</v>
      </c>
      <c r="X427" s="99">
        <v>16.943988566430701</v>
      </c>
      <c r="Y427" s="99">
        <v>537.92973354874903</v>
      </c>
      <c r="Z427" s="99">
        <v>33.778444572866199</v>
      </c>
      <c r="AA427" s="99">
        <v>1694.4045744233899</v>
      </c>
      <c r="AB427" s="99">
        <v>90.596300422874606</v>
      </c>
      <c r="AC427" s="99">
        <v>315.36102668385001</v>
      </c>
      <c r="AD427" s="99">
        <v>16.020302408212601</v>
      </c>
      <c r="AE427" s="99">
        <v>272.099487464964</v>
      </c>
      <c r="AF427" s="99">
        <v>14.606427542257499</v>
      </c>
      <c r="AG427" s="99">
        <v>75.483861090215697</v>
      </c>
      <c r="AH427" s="99">
        <v>4.1995353079409004</v>
      </c>
      <c r="AI427" s="99">
        <v>360.44941057498102</v>
      </c>
      <c r="AJ427" s="99">
        <v>14.994794498696599</v>
      </c>
      <c r="AK427" s="99">
        <v>115.354351648688</v>
      </c>
      <c r="AL427" s="99">
        <v>4.81665532895253</v>
      </c>
      <c r="AR427" s="128">
        <f t="shared" si="28"/>
        <v>728.09765811406317</v>
      </c>
    </row>
    <row r="428" spans="1:46">
      <c r="A428" s="35" t="s">
        <v>4293</v>
      </c>
      <c r="B428" s="36">
        <v>134.138057760138</v>
      </c>
      <c r="C428" s="66">
        <v>0.36443578614495997</v>
      </c>
      <c r="E428" s="66">
        <v>3.8611639260492501</v>
      </c>
      <c r="F428" s="66">
        <v>0.12322532384535501</v>
      </c>
      <c r="G428" s="68">
        <v>9.6247892968365098E-2</v>
      </c>
      <c r="H428" s="68">
        <v>3.1794982757900798E-3</v>
      </c>
      <c r="I428" s="66">
        <v>0.55162002077594197</v>
      </c>
      <c r="J428" s="36">
        <v>1512.5</v>
      </c>
      <c r="K428" s="36">
        <v>12.1</v>
      </c>
      <c r="L428" s="36">
        <v>1484.7</v>
      </c>
      <c r="M428" s="36">
        <v>21.2</v>
      </c>
      <c r="N428" s="36">
        <v>1551.8</v>
      </c>
      <c r="O428" s="36">
        <v>31</v>
      </c>
      <c r="P428" s="36"/>
      <c r="Q428" s="36">
        <v>1479</v>
      </c>
      <c r="R428" s="36">
        <v>21.1</v>
      </c>
      <c r="T428" s="128">
        <f t="shared" si="26"/>
        <v>-1.872432141173298</v>
      </c>
      <c r="U428" s="128">
        <f t="shared" si="27"/>
        <v>-4.5194315349902272</v>
      </c>
      <c r="W428" s="99">
        <v>237.19309531799601</v>
      </c>
      <c r="X428" s="99">
        <v>17.813728963000599</v>
      </c>
      <c r="Y428" s="99">
        <v>514.19734784008097</v>
      </c>
      <c r="Z428" s="99">
        <v>25.627520037969099</v>
      </c>
      <c r="AA428" s="99">
        <v>1734.45894241885</v>
      </c>
      <c r="AB428" s="99">
        <v>77.654915968448904</v>
      </c>
      <c r="AC428" s="99">
        <v>311.23963422919701</v>
      </c>
      <c r="AD428" s="99">
        <v>15.0066354330707</v>
      </c>
      <c r="AE428" s="99">
        <v>263.17180161005399</v>
      </c>
      <c r="AF428" s="99">
        <v>14.677605815414401</v>
      </c>
      <c r="AG428" s="99">
        <v>77.8383352453871</v>
      </c>
      <c r="AH428" s="99">
        <v>4.7035089925858804</v>
      </c>
      <c r="AI428" s="99">
        <v>337.06576645327999</v>
      </c>
      <c r="AJ428" s="99">
        <v>10.8199784669617</v>
      </c>
      <c r="AK428" s="99">
        <v>114.75470998738599</v>
      </c>
      <c r="AL428" s="99">
        <v>5.0993418354814199</v>
      </c>
      <c r="AR428" s="128">
        <f t="shared" si="28"/>
        <v>725.09634960328765</v>
      </c>
    </row>
    <row r="429" spans="1:46">
      <c r="A429" s="35" t="s">
        <v>4294</v>
      </c>
      <c r="B429" s="36">
        <v>130.63996145495099</v>
      </c>
      <c r="C429" s="66">
        <v>0.35367712695167403</v>
      </c>
      <c r="E429" s="66">
        <v>3.7779114774521698</v>
      </c>
      <c r="F429" s="66">
        <v>0.125140185083152</v>
      </c>
      <c r="G429" s="68">
        <v>9.7201052693630094E-2</v>
      </c>
      <c r="H429" s="68">
        <v>3.4552116268550801E-3</v>
      </c>
      <c r="I429" s="66">
        <v>0.57356416054552195</v>
      </c>
      <c r="J429" s="36">
        <v>1537.5</v>
      </c>
      <c r="K429" s="36">
        <v>12.6</v>
      </c>
      <c r="L429" s="36">
        <v>1513.8</v>
      </c>
      <c r="M429" s="36">
        <v>22.3</v>
      </c>
      <c r="N429" s="36">
        <v>1570.3</v>
      </c>
      <c r="O429" s="36">
        <v>33.299999999999997</v>
      </c>
      <c r="P429" s="36"/>
      <c r="Q429" s="36">
        <v>1508.9</v>
      </c>
      <c r="R429" s="36">
        <v>22.3</v>
      </c>
      <c r="T429" s="128">
        <f t="shared" si="26"/>
        <v>-1.5655965120887863</v>
      </c>
      <c r="U429" s="128">
        <f t="shared" si="27"/>
        <v>-3.7323292376800108</v>
      </c>
      <c r="W429" s="99">
        <v>242.56410145925901</v>
      </c>
      <c r="X429" s="99">
        <v>16.005723821439801</v>
      </c>
      <c r="Y429" s="99">
        <v>527.48645197029998</v>
      </c>
      <c r="Z429" s="99">
        <v>37.977497055061001</v>
      </c>
      <c r="AA429" s="99">
        <v>1711.08260499125</v>
      </c>
      <c r="AB429" s="99">
        <v>122.80573185852801</v>
      </c>
      <c r="AC429" s="99">
        <v>313.72793971618597</v>
      </c>
      <c r="AD429" s="99">
        <v>23.7213435852643</v>
      </c>
      <c r="AE429" s="99">
        <v>268.918003489429</v>
      </c>
      <c r="AF429" s="99">
        <v>18.970781013419401</v>
      </c>
      <c r="AG429" s="99">
        <v>75.4013978216027</v>
      </c>
      <c r="AH429" s="99">
        <v>5.6623726865569397</v>
      </c>
      <c r="AI429" s="99">
        <v>352.91943483617001</v>
      </c>
      <c r="AJ429" s="99">
        <v>23.924766624106301</v>
      </c>
      <c r="AK429" s="99">
        <v>114.988946790854</v>
      </c>
      <c r="AL429" s="99">
        <v>5.5407734518809901</v>
      </c>
      <c r="AR429" s="128">
        <f t="shared" si="28"/>
        <v>726.26714387124719</v>
      </c>
    </row>
    <row r="430" spans="1:46">
      <c r="A430" s="35" t="s">
        <v>4295</v>
      </c>
      <c r="B430" s="36">
        <v>130.991696440471</v>
      </c>
      <c r="C430" s="66">
        <v>0.35475500458680198</v>
      </c>
      <c r="E430" s="66">
        <v>3.7566607879609801</v>
      </c>
      <c r="F430" s="66">
        <v>0.119577877254978</v>
      </c>
      <c r="G430" s="68">
        <v>9.6036583270663195E-2</v>
      </c>
      <c r="H430" s="68">
        <v>3.3741825446370502E-3</v>
      </c>
      <c r="I430" s="66">
        <v>0.52928247970508502</v>
      </c>
      <c r="J430" s="36">
        <v>1532.4</v>
      </c>
      <c r="K430" s="36">
        <v>12.9</v>
      </c>
      <c r="L430" s="36">
        <v>1521.5</v>
      </c>
      <c r="M430" s="36">
        <v>21.6</v>
      </c>
      <c r="N430" s="36">
        <v>1547.6</v>
      </c>
      <c r="O430" s="36">
        <v>33</v>
      </c>
      <c r="P430" s="36"/>
      <c r="Q430" s="36">
        <v>1519.2</v>
      </c>
      <c r="R430" s="36">
        <v>21.5</v>
      </c>
      <c r="T430" s="128">
        <f t="shared" si="26"/>
        <v>-0.71639829116004539</v>
      </c>
      <c r="U430" s="128">
        <f t="shared" si="27"/>
        <v>-1.7154124219520153</v>
      </c>
      <c r="W430" s="99">
        <v>275.832774264796</v>
      </c>
      <c r="X430" s="99">
        <v>15.9179423585816</v>
      </c>
      <c r="Y430" s="99">
        <v>566.21687390161799</v>
      </c>
      <c r="Z430" s="99">
        <v>31.9690240843323</v>
      </c>
      <c r="AA430" s="99">
        <v>1890.4610808677701</v>
      </c>
      <c r="AB430" s="99">
        <v>106.583743528979</v>
      </c>
      <c r="AC430" s="99">
        <v>406.945303193597</v>
      </c>
      <c r="AD430" s="99">
        <v>23.854665632152301</v>
      </c>
      <c r="AE430" s="99">
        <v>296.00457108076802</v>
      </c>
      <c r="AF430" s="99">
        <v>20.069630634162198</v>
      </c>
      <c r="AG430" s="99">
        <v>84.213901546528803</v>
      </c>
      <c r="AH430" s="99">
        <v>4.9360731090212697</v>
      </c>
      <c r="AI430" s="99">
        <v>464.23724567210098</v>
      </c>
      <c r="AJ430" s="99">
        <v>20.9182339177983</v>
      </c>
      <c r="AK430" s="99">
        <v>135.73789468634001</v>
      </c>
      <c r="AL430" s="99">
        <v>7.0288808381210099</v>
      </c>
      <c r="AR430" s="128">
        <f t="shared" si="28"/>
        <v>733.04109307988188</v>
      </c>
    </row>
    <row r="431" spans="1:46">
      <c r="A431" s="35" t="s">
        <v>4296</v>
      </c>
      <c r="B431" s="36">
        <v>130.98790421750701</v>
      </c>
      <c r="C431" s="66">
        <v>0.35590336491216001</v>
      </c>
      <c r="E431" s="66">
        <v>3.8142736667711699</v>
      </c>
      <c r="F431" s="66">
        <v>0.119429457205959</v>
      </c>
      <c r="G431" s="68">
        <v>9.7121717212512296E-2</v>
      </c>
      <c r="H431" s="68">
        <v>2.87448922252541E-3</v>
      </c>
      <c r="I431" s="66">
        <v>0.36966379150600698</v>
      </c>
      <c r="J431" s="36">
        <v>1529.3</v>
      </c>
      <c r="K431" s="36">
        <v>13.5</v>
      </c>
      <c r="L431" s="36">
        <v>1501</v>
      </c>
      <c r="M431" s="36">
        <v>21</v>
      </c>
      <c r="N431" s="36">
        <v>1568.7</v>
      </c>
      <c r="O431" s="36">
        <v>27.7</v>
      </c>
      <c r="P431" s="36"/>
      <c r="Q431" s="36">
        <v>1495.1</v>
      </c>
      <c r="R431" s="36">
        <v>20.9</v>
      </c>
      <c r="T431" s="128">
        <f t="shared" si="26"/>
        <v>-1.8854097268487646</v>
      </c>
      <c r="U431" s="128">
        <f t="shared" si="27"/>
        <v>-4.5103264490339798</v>
      </c>
      <c r="W431" s="99">
        <v>271.27743637470797</v>
      </c>
      <c r="X431" s="99">
        <v>13.7468080823371</v>
      </c>
      <c r="Y431" s="99">
        <v>586.45747811634203</v>
      </c>
      <c r="Z431" s="99">
        <v>31.9492973275302</v>
      </c>
      <c r="AA431" s="99">
        <v>1881.0739461482101</v>
      </c>
      <c r="AB431" s="99">
        <v>104.647321263442</v>
      </c>
      <c r="AC431" s="99">
        <v>402.78368328684201</v>
      </c>
      <c r="AD431" s="99">
        <v>25.077170644664299</v>
      </c>
      <c r="AE431" s="99">
        <v>285.64166023121197</v>
      </c>
      <c r="AF431" s="99">
        <v>20.250888532512199</v>
      </c>
      <c r="AG431" s="99">
        <v>83.322287889377506</v>
      </c>
      <c r="AH431" s="99">
        <v>6.0803432745174497</v>
      </c>
      <c r="AI431" s="99">
        <v>473.36007008443897</v>
      </c>
      <c r="AJ431" s="99">
        <v>27.316523414685701</v>
      </c>
      <c r="AK431" s="99">
        <v>135.25369946311801</v>
      </c>
      <c r="AL431" s="99">
        <v>7.6579165092719297</v>
      </c>
      <c r="AR431" s="128">
        <f t="shared" si="28"/>
        <v>732.15825675567885</v>
      </c>
    </row>
    <row r="432" spans="1:46">
      <c r="A432" s="35" t="s">
        <v>4297</v>
      </c>
      <c r="B432" s="36">
        <v>131.014010305303</v>
      </c>
      <c r="C432" s="66">
        <v>0.35311239926070798</v>
      </c>
      <c r="E432" s="66">
        <v>3.7784586453676301</v>
      </c>
      <c r="F432" s="66">
        <v>8.7656956213041301E-2</v>
      </c>
      <c r="G432" s="68">
        <v>9.5194344616968199E-2</v>
      </c>
      <c r="H432" s="68">
        <v>2.5329885630407298E-3</v>
      </c>
      <c r="I432" s="66">
        <v>0.37843363632833399</v>
      </c>
      <c r="J432" s="36">
        <v>1520.9</v>
      </c>
      <c r="K432" s="36">
        <v>11</v>
      </c>
      <c r="L432" s="36">
        <v>1513.6</v>
      </c>
      <c r="M432" s="36">
        <v>15.6</v>
      </c>
      <c r="N432" s="36">
        <v>1531.1</v>
      </c>
      <c r="O432" s="36">
        <v>25.1</v>
      </c>
      <c r="P432" s="36"/>
      <c r="Q432" s="36">
        <v>1512.1</v>
      </c>
      <c r="R432" s="36">
        <v>15.6</v>
      </c>
      <c r="T432" s="128">
        <f t="shared" si="26"/>
        <v>-0.48229386892178794</v>
      </c>
      <c r="U432" s="128">
        <f t="shared" si="27"/>
        <v>-1.1561839323467231</v>
      </c>
      <c r="W432" s="99">
        <v>266.70003606838901</v>
      </c>
      <c r="X432" s="99">
        <v>22.307892434862701</v>
      </c>
      <c r="Y432" s="99">
        <v>591.15452131483903</v>
      </c>
      <c r="Z432" s="99">
        <v>37.978863358807502</v>
      </c>
      <c r="AA432" s="99">
        <v>1893.0212437935299</v>
      </c>
      <c r="AB432" s="99">
        <v>135.973485347701</v>
      </c>
      <c r="AC432" s="99">
        <v>405.572468974846</v>
      </c>
      <c r="AD432" s="99">
        <v>25.5342450037368</v>
      </c>
      <c r="AE432" s="99">
        <v>276.229540788782</v>
      </c>
      <c r="AF432" s="99">
        <v>19.636101413788499</v>
      </c>
      <c r="AG432" s="99">
        <v>79.730987514469106</v>
      </c>
      <c r="AH432" s="99">
        <v>4.6500151803444103</v>
      </c>
      <c r="AI432" s="99">
        <v>467.69859250784401</v>
      </c>
      <c r="AJ432" s="99">
        <v>26.754941231934399</v>
      </c>
      <c r="AK432" s="99">
        <v>129.30426931790899</v>
      </c>
      <c r="AL432" s="99">
        <v>6.1709811411891504</v>
      </c>
      <c r="AR432" s="128">
        <f t="shared" si="28"/>
        <v>731.25768336826889</v>
      </c>
    </row>
    <row r="433" spans="1:44">
      <c r="A433" s="35" t="s">
        <v>4298</v>
      </c>
      <c r="B433" s="36">
        <v>130.97007031160501</v>
      </c>
      <c r="C433" s="66">
        <v>0.35622240775943498</v>
      </c>
      <c r="E433" s="66">
        <v>3.77845946132912</v>
      </c>
      <c r="F433" s="66">
        <v>0.12539203881810099</v>
      </c>
      <c r="G433" s="68">
        <v>9.5819994222117594E-2</v>
      </c>
      <c r="H433" s="68">
        <v>3.0554714699175E-3</v>
      </c>
      <c r="I433" s="66">
        <v>0.47854657083792901</v>
      </c>
      <c r="J433" s="36">
        <v>1526.1</v>
      </c>
      <c r="K433" s="36">
        <v>13.1</v>
      </c>
      <c r="L433" s="36">
        <v>1513.6</v>
      </c>
      <c r="M433" s="36">
        <v>22.4</v>
      </c>
      <c r="N433" s="36">
        <v>1543.4</v>
      </c>
      <c r="O433" s="36">
        <v>30</v>
      </c>
      <c r="P433" s="36"/>
      <c r="Q433" s="36">
        <v>1511.1</v>
      </c>
      <c r="R433" s="36">
        <v>22.4</v>
      </c>
      <c r="T433" s="128">
        <f t="shared" si="26"/>
        <v>-0.82584566596194497</v>
      </c>
      <c r="U433" s="128">
        <f t="shared" si="27"/>
        <v>-1.9688160676532891</v>
      </c>
      <c r="W433" s="99">
        <v>246.713734920702</v>
      </c>
      <c r="X433" s="99">
        <v>14.487630602223399</v>
      </c>
      <c r="Y433" s="99">
        <v>519.40732427863497</v>
      </c>
      <c r="Z433" s="99">
        <v>33.593524931562698</v>
      </c>
      <c r="AA433" s="99">
        <v>1719.85993561948</v>
      </c>
      <c r="AB433" s="99">
        <v>121.625842164101</v>
      </c>
      <c r="AC433" s="99">
        <v>371.61987870983302</v>
      </c>
      <c r="AD433" s="99">
        <v>25.344352923099098</v>
      </c>
      <c r="AE433" s="99">
        <v>272.67340154766401</v>
      </c>
      <c r="AF433" s="99">
        <v>19.400577280676501</v>
      </c>
      <c r="AG433" s="99">
        <v>79.251330183006402</v>
      </c>
      <c r="AH433" s="99">
        <v>5.2400657500241001</v>
      </c>
      <c r="AI433" s="99">
        <v>411.27526236436302</v>
      </c>
      <c r="AJ433" s="99">
        <v>27.498414583906001</v>
      </c>
      <c r="AK433" s="99">
        <v>122.13077228853901</v>
      </c>
      <c r="AL433" s="99">
        <v>6.5819875136541102</v>
      </c>
      <c r="AR433" s="128">
        <f t="shared" si="28"/>
        <v>727.15591131529368</v>
      </c>
    </row>
    <row r="434" spans="1:44">
      <c r="A434" s="35" t="s">
        <v>4299</v>
      </c>
      <c r="B434" s="36">
        <v>130.99660673218401</v>
      </c>
      <c r="C434" s="66">
        <v>0.35706298337306103</v>
      </c>
      <c r="E434" s="66">
        <v>3.77535776195676</v>
      </c>
      <c r="F434" s="66">
        <v>0.122635647505905</v>
      </c>
      <c r="G434" s="68">
        <v>9.7719307655173504E-2</v>
      </c>
      <c r="H434" s="68">
        <v>2.8755786334458801E-3</v>
      </c>
      <c r="I434" s="66">
        <v>0.16138228527411899</v>
      </c>
      <c r="J434" s="36">
        <v>1542.3</v>
      </c>
      <c r="K434" s="36">
        <v>15.9</v>
      </c>
      <c r="L434" s="36">
        <v>1514.7</v>
      </c>
      <c r="M434" s="36">
        <v>21.9</v>
      </c>
      <c r="N434" s="36">
        <v>1580.2</v>
      </c>
      <c r="O434" s="36">
        <v>27.5</v>
      </c>
      <c r="P434" s="36"/>
      <c r="Q434" s="36">
        <v>1509</v>
      </c>
      <c r="R434" s="36">
        <v>21.9</v>
      </c>
      <c r="T434" s="128">
        <f t="shared" si="26"/>
        <v>-1.8221429986135809</v>
      </c>
      <c r="U434" s="128">
        <f t="shared" si="27"/>
        <v>-4.3242886380141279</v>
      </c>
      <c r="W434" s="99">
        <v>275.00796428897502</v>
      </c>
      <c r="X434" s="99">
        <v>13.4715318099685</v>
      </c>
      <c r="Y434" s="99">
        <v>588.06011869172903</v>
      </c>
      <c r="Z434" s="99">
        <v>31.761086875265299</v>
      </c>
      <c r="AA434" s="99">
        <v>1924.3328381021499</v>
      </c>
      <c r="AB434" s="99">
        <v>123.01615044541001</v>
      </c>
      <c r="AC434" s="99">
        <v>423.69852489768499</v>
      </c>
      <c r="AD434" s="99">
        <v>22.5675124782795</v>
      </c>
      <c r="AE434" s="99">
        <v>300.31528096161702</v>
      </c>
      <c r="AF434" s="99">
        <v>20.115644558825</v>
      </c>
      <c r="AG434" s="99">
        <v>86.514989860497707</v>
      </c>
      <c r="AH434" s="99">
        <v>5.5168819164571197</v>
      </c>
      <c r="AI434" s="99">
        <v>459.688856438904</v>
      </c>
      <c r="AJ434" s="99">
        <v>24.940694515783399</v>
      </c>
      <c r="AK434" s="99">
        <v>137.78624773105199</v>
      </c>
      <c r="AL434" s="99">
        <v>8.4408916125933704</v>
      </c>
      <c r="AR434" s="128">
        <f t="shared" si="28"/>
        <v>732.88221453849576</v>
      </c>
    </row>
    <row r="435" spans="1:44">
      <c r="A435" s="35" t="s">
        <v>4300</v>
      </c>
      <c r="B435" s="36">
        <v>130.991054597382</v>
      </c>
      <c r="C435" s="66">
        <v>0.35232759280634601</v>
      </c>
      <c r="E435" s="66">
        <v>3.7836133656055302</v>
      </c>
      <c r="F435" s="66">
        <v>0.158803409724804</v>
      </c>
      <c r="G435" s="68">
        <v>9.5660527655264796E-2</v>
      </c>
      <c r="H435" s="68">
        <v>2.6095918346931502E-3</v>
      </c>
      <c r="I435" s="66">
        <v>0.39251498532523998</v>
      </c>
      <c r="J435" s="36">
        <v>1523.7</v>
      </c>
      <c r="K435" s="36">
        <v>15.8</v>
      </c>
      <c r="L435" s="36">
        <v>1511.8</v>
      </c>
      <c r="M435" s="36">
        <v>28.3</v>
      </c>
      <c r="N435" s="36">
        <v>1540.3</v>
      </c>
      <c r="O435" s="36">
        <v>25.7</v>
      </c>
      <c r="P435" s="36"/>
      <c r="Q435" s="36">
        <v>1509.4</v>
      </c>
      <c r="R435" s="36">
        <v>28.2</v>
      </c>
      <c r="T435" s="128">
        <f t="shared" si="26"/>
        <v>-0.78714115623760361</v>
      </c>
      <c r="U435" s="128">
        <f t="shared" si="27"/>
        <v>-1.8851699960312212</v>
      </c>
      <c r="W435" s="99">
        <v>278.36672835848702</v>
      </c>
      <c r="X435" s="99">
        <v>16.361001749759001</v>
      </c>
      <c r="Y435" s="99">
        <v>653.43207894590398</v>
      </c>
      <c r="Z435" s="99">
        <v>44.002546262577702</v>
      </c>
      <c r="AA435" s="99">
        <v>1927.6385184845001</v>
      </c>
      <c r="AB435" s="99">
        <v>135.86316938723999</v>
      </c>
      <c r="AC435" s="99">
        <v>439.87325191483899</v>
      </c>
      <c r="AD435" s="99">
        <v>25.768314908374201</v>
      </c>
      <c r="AE435" s="99">
        <v>292.60525789808298</v>
      </c>
      <c r="AF435" s="99">
        <v>18.9787256897012</v>
      </c>
      <c r="AG435" s="99">
        <v>87.035553027133602</v>
      </c>
      <c r="AH435" s="99">
        <v>5.5010859881815799</v>
      </c>
      <c r="AI435" s="99">
        <v>506.99250679532997</v>
      </c>
      <c r="AJ435" s="99">
        <v>29.264849708017</v>
      </c>
      <c r="AK435" s="99">
        <v>139.646249640164</v>
      </c>
      <c r="AL435" s="99">
        <v>6.9488775042698299</v>
      </c>
      <c r="AR435" s="128">
        <f t="shared" si="28"/>
        <v>733.52655012694152</v>
      </c>
    </row>
    <row r="436" spans="1:44">
      <c r="A436" s="35" t="s">
        <v>4301</v>
      </c>
      <c r="B436" s="36">
        <v>130.98398683089499</v>
      </c>
      <c r="C436" s="66">
        <v>0.36183206696069897</v>
      </c>
      <c r="E436" s="66">
        <v>3.8104400491766701</v>
      </c>
      <c r="F436" s="66">
        <v>0.12056525140511699</v>
      </c>
      <c r="G436" s="68">
        <v>9.4861336050516096E-2</v>
      </c>
      <c r="H436" s="68">
        <v>1.95041969840773E-3</v>
      </c>
      <c r="I436" s="66">
        <v>-6.9158577957408998E-2</v>
      </c>
      <c r="J436" s="36">
        <v>1511.5</v>
      </c>
      <c r="K436" s="36">
        <v>15.3</v>
      </c>
      <c r="L436" s="36">
        <v>1502.3</v>
      </c>
      <c r="M436" s="36">
        <v>21.2</v>
      </c>
      <c r="N436" s="36">
        <v>1524.5</v>
      </c>
      <c r="O436" s="36">
        <v>19.399999999999999</v>
      </c>
      <c r="P436" s="36"/>
      <c r="Q436" s="36">
        <v>1500.8</v>
      </c>
      <c r="R436" s="36">
        <v>21.2</v>
      </c>
      <c r="T436" s="128">
        <f t="shared" si="26"/>
        <v>-0.61239432869600252</v>
      </c>
      <c r="U436" s="128">
        <f t="shared" si="27"/>
        <v>-1.4777341409838278</v>
      </c>
      <c r="W436" s="99">
        <v>237.004290753243</v>
      </c>
      <c r="X436" s="99">
        <v>16.1713053721686</v>
      </c>
      <c r="Y436" s="99">
        <v>501.83016181501398</v>
      </c>
      <c r="Z436" s="99">
        <v>29.152452734502599</v>
      </c>
      <c r="AA436" s="99">
        <v>1562.4262712157299</v>
      </c>
      <c r="AB436" s="99">
        <v>113.875393493527</v>
      </c>
      <c r="AC436" s="99">
        <v>363.29702666108801</v>
      </c>
      <c r="AD436" s="99">
        <v>24.158673765485698</v>
      </c>
      <c r="AE436" s="99">
        <v>251.353639675419</v>
      </c>
      <c r="AF436" s="99">
        <v>22.866905656512401</v>
      </c>
      <c r="AG436" s="99">
        <v>74.0731409166861</v>
      </c>
      <c r="AH436" s="99">
        <v>5.9854385353121202</v>
      </c>
      <c r="AI436" s="99">
        <v>387.03308102183098</v>
      </c>
      <c r="AJ436" s="99">
        <v>26.125247760429701</v>
      </c>
      <c r="AK436" s="99">
        <v>116.92122132018601</v>
      </c>
      <c r="AL436" s="99">
        <v>6.5953367790261499</v>
      </c>
      <c r="AR436" s="128">
        <f t="shared" si="28"/>
        <v>725.05476290775243</v>
      </c>
    </row>
    <row r="437" spans="1:44">
      <c r="A437" s="35" t="s">
        <v>4302</v>
      </c>
      <c r="B437" s="36">
        <v>131.01419329566701</v>
      </c>
      <c r="C437" s="66">
        <v>0.35327516741542198</v>
      </c>
      <c r="E437" s="66">
        <v>3.79036179681954</v>
      </c>
      <c r="F437" s="66">
        <v>0.106059281051857</v>
      </c>
      <c r="G437" s="68">
        <v>9.7852342246545598E-2</v>
      </c>
      <c r="H437" s="68">
        <v>3.4447323321804202E-3</v>
      </c>
      <c r="I437" s="66">
        <v>0.37402964256663501</v>
      </c>
      <c r="J437" s="36">
        <v>1540.2</v>
      </c>
      <c r="K437" s="36">
        <v>14.2</v>
      </c>
      <c r="L437" s="36">
        <v>1509.4</v>
      </c>
      <c r="M437" s="36">
        <v>18.8</v>
      </c>
      <c r="N437" s="36">
        <v>1582.8</v>
      </c>
      <c r="O437" s="36">
        <v>32.9</v>
      </c>
      <c r="P437" s="36"/>
      <c r="Q437" s="36">
        <v>1503</v>
      </c>
      <c r="R437" s="36">
        <v>18.8</v>
      </c>
      <c r="T437" s="128">
        <f t="shared" si="26"/>
        <v>-2.0405459122830232</v>
      </c>
      <c r="U437" s="128">
        <f t="shared" si="27"/>
        <v>-4.8628594143368131</v>
      </c>
      <c r="W437" s="99">
        <v>257.44375901836599</v>
      </c>
      <c r="X437" s="99">
        <v>15.676851250633</v>
      </c>
      <c r="Y437" s="99">
        <v>587.82025022294204</v>
      </c>
      <c r="Z437" s="99">
        <v>32.3239030360456</v>
      </c>
      <c r="AA437" s="99">
        <v>1744.43937761539</v>
      </c>
      <c r="AB437" s="99">
        <v>101.083283071306</v>
      </c>
      <c r="AC437" s="99">
        <v>386.312002056739</v>
      </c>
      <c r="AD437" s="99">
        <v>21.8458980741073</v>
      </c>
      <c r="AE437" s="99">
        <v>261.11430450084998</v>
      </c>
      <c r="AF437" s="99">
        <v>15.7642963883434</v>
      </c>
      <c r="AG437" s="99">
        <v>75.479547348627406</v>
      </c>
      <c r="AH437" s="99">
        <v>5.1935432450312096</v>
      </c>
      <c r="AI437" s="99">
        <v>441.76845803930303</v>
      </c>
      <c r="AJ437" s="99">
        <v>20.581151086655598</v>
      </c>
      <c r="AK437" s="99">
        <v>126.291578875608</v>
      </c>
      <c r="AL437" s="99">
        <v>8.0362143483725994</v>
      </c>
      <c r="AR437" s="128">
        <f t="shared" si="28"/>
        <v>729.39349981781641</v>
      </c>
    </row>
    <row r="438" spans="1:44">
      <c r="A438" s="35" t="s">
        <v>4303</v>
      </c>
      <c r="B438" s="36">
        <v>130.994970643817</v>
      </c>
      <c r="C438" s="66">
        <v>0.35500165743484502</v>
      </c>
      <c r="E438" s="66">
        <v>3.74156921324334</v>
      </c>
      <c r="F438" s="66">
        <v>0.10210959119831101</v>
      </c>
      <c r="G438" s="68">
        <v>9.5107689821074703E-2</v>
      </c>
      <c r="H438" s="68">
        <v>3.4729024087108299E-3</v>
      </c>
      <c r="I438" s="66">
        <v>0.54904424805218099</v>
      </c>
      <c r="J438" s="36">
        <v>1527.9</v>
      </c>
      <c r="K438" s="36">
        <v>12.4</v>
      </c>
      <c r="L438" s="36">
        <v>1526.9</v>
      </c>
      <c r="M438" s="36">
        <v>18.600000000000001</v>
      </c>
      <c r="N438" s="36">
        <v>1529.4</v>
      </c>
      <c r="O438" s="36">
        <v>34.4</v>
      </c>
      <c r="P438" s="36"/>
      <c r="Q438" s="36">
        <v>1526.7</v>
      </c>
      <c r="R438" s="36">
        <v>18.5</v>
      </c>
      <c r="T438" s="128">
        <f t="shared" si="26"/>
        <v>-6.5492173685244612E-2</v>
      </c>
      <c r="U438" s="128">
        <f t="shared" si="27"/>
        <v>-0.16373043421311154</v>
      </c>
      <c r="W438" s="99">
        <v>279.55186985531299</v>
      </c>
      <c r="X438" s="99">
        <v>13.754020702140799</v>
      </c>
      <c r="Y438" s="99">
        <v>616.59190739547296</v>
      </c>
      <c r="Z438" s="99">
        <v>35.524375113671901</v>
      </c>
      <c r="AA438" s="99">
        <v>1926.71808475746</v>
      </c>
      <c r="AB438" s="99">
        <v>103.49326392472101</v>
      </c>
      <c r="AC438" s="99">
        <v>456.831025268578</v>
      </c>
      <c r="AD438" s="99">
        <v>20.8583001867588</v>
      </c>
      <c r="AE438" s="99">
        <v>321.88451737833998</v>
      </c>
      <c r="AF438" s="99">
        <v>16.970035604585199</v>
      </c>
      <c r="AG438" s="99">
        <v>94.689960716037405</v>
      </c>
      <c r="AH438" s="99">
        <v>5.2895391024107701</v>
      </c>
      <c r="AI438" s="99">
        <v>514.69807512857801</v>
      </c>
      <c r="AJ438" s="99">
        <v>23.9931759294406</v>
      </c>
      <c r="AK438" s="99">
        <v>148.705586539244</v>
      </c>
      <c r="AL438" s="99">
        <v>6.3298364968582996</v>
      </c>
      <c r="AR438" s="128">
        <f t="shared" si="28"/>
        <v>733.75224519973744</v>
      </c>
    </row>
    <row r="439" spans="1:44">
      <c r="A439" s="35" t="s">
        <v>4304</v>
      </c>
      <c r="B439" s="36">
        <v>130.96619520035301</v>
      </c>
      <c r="C439" s="66">
        <v>0.353713726959488</v>
      </c>
      <c r="E439" s="66">
        <v>3.7907548540783398</v>
      </c>
      <c r="F439" s="66">
        <v>0.13143535317119401</v>
      </c>
      <c r="G439" s="68">
        <v>9.7333022541182895E-2</v>
      </c>
      <c r="H439" s="68">
        <v>3.4084744941362101E-3</v>
      </c>
      <c r="I439" s="66">
        <v>0.37348899108268802</v>
      </c>
      <c r="J439" s="36">
        <v>1535.9</v>
      </c>
      <c r="K439" s="36">
        <v>15.4</v>
      </c>
      <c r="L439" s="36">
        <v>1509.3</v>
      </c>
      <c r="M439" s="36">
        <v>23.3</v>
      </c>
      <c r="N439" s="36">
        <v>1572.8</v>
      </c>
      <c r="O439" s="36">
        <v>32.799999999999997</v>
      </c>
      <c r="P439" s="36"/>
      <c r="Q439" s="36">
        <v>1503.8</v>
      </c>
      <c r="R439" s="36">
        <v>23.3</v>
      </c>
      <c r="T439" s="128">
        <f t="shared" ref="T439:T473" si="29">(L439-J439)/L439*100</f>
        <v>-1.7624064135692132</v>
      </c>
      <c r="U439" s="128">
        <f t="shared" ref="U439:U473" si="30">(L439-N439)/L439*100</f>
        <v>-4.207248393294905</v>
      </c>
      <c r="W439" s="99">
        <v>230.39312687705001</v>
      </c>
      <c r="X439" s="99">
        <v>15.0810013692205</v>
      </c>
      <c r="Y439" s="99">
        <v>529.18772977089998</v>
      </c>
      <c r="Z439" s="99">
        <v>35.885038814715898</v>
      </c>
      <c r="AA439" s="99">
        <v>1658.0948821986301</v>
      </c>
      <c r="AB439" s="99">
        <v>94.200816514304194</v>
      </c>
      <c r="AC439" s="99">
        <v>394.46426284408</v>
      </c>
      <c r="AD439" s="99">
        <v>27.5086851114879</v>
      </c>
      <c r="AE439" s="99">
        <v>258.00846337925901</v>
      </c>
      <c r="AF439" s="99">
        <v>17.7584351547107</v>
      </c>
      <c r="AG439" s="99">
        <v>77.550887872030401</v>
      </c>
      <c r="AH439" s="99">
        <v>5.8309785402307197</v>
      </c>
      <c r="AI439" s="99">
        <v>402.59946716301999</v>
      </c>
      <c r="AJ439" s="99">
        <v>20.748622738223599</v>
      </c>
      <c r="AK439" s="99">
        <v>122.797609552004</v>
      </c>
      <c r="AL439" s="99">
        <v>5.7759116764422496</v>
      </c>
      <c r="AR439" s="128">
        <f t="shared" si="28"/>
        <v>723.57952817270871</v>
      </c>
    </row>
    <row r="440" spans="1:44">
      <c r="A440" s="35" t="s">
        <v>4305</v>
      </c>
      <c r="B440" s="36">
        <v>130.99020007848799</v>
      </c>
      <c r="C440" s="66">
        <v>0.35931436449618698</v>
      </c>
      <c r="E440" s="66">
        <v>3.93191678360918</v>
      </c>
      <c r="F440" s="66">
        <v>0.163682818072066</v>
      </c>
      <c r="G440" s="68">
        <v>9.5564768302114703E-2</v>
      </c>
      <c r="H440" s="68">
        <v>3.5436893459901099E-3</v>
      </c>
      <c r="I440" s="66">
        <v>0.58674848521032197</v>
      </c>
      <c r="J440" s="36">
        <v>1492.7</v>
      </c>
      <c r="K440" s="36">
        <v>14.1</v>
      </c>
      <c r="L440" s="36">
        <v>1460.8</v>
      </c>
      <c r="M440" s="36">
        <v>27.2</v>
      </c>
      <c r="N440" s="36">
        <v>1538.4</v>
      </c>
      <c r="O440" s="36">
        <v>34.9</v>
      </c>
      <c r="P440" s="36"/>
      <c r="Q440" s="36">
        <v>1454.4</v>
      </c>
      <c r="R440" s="36">
        <v>27.1</v>
      </c>
      <c r="T440" s="128">
        <f t="shared" si="29"/>
        <v>-2.1837349397590424</v>
      </c>
      <c r="U440" s="128">
        <f t="shared" si="30"/>
        <v>-5.312157721796285</v>
      </c>
      <c r="W440" s="99">
        <v>234.37160125256301</v>
      </c>
      <c r="X440" s="99">
        <v>12.664139606921299</v>
      </c>
      <c r="Y440" s="99">
        <v>509.63484871264899</v>
      </c>
      <c r="Z440" s="99">
        <v>31.990686099563099</v>
      </c>
      <c r="AA440" s="99">
        <v>1631.8104776709799</v>
      </c>
      <c r="AB440" s="99">
        <v>121.84118661915799</v>
      </c>
      <c r="AC440" s="99">
        <v>384.560664995965</v>
      </c>
      <c r="AD440" s="99">
        <v>23.251326197967501</v>
      </c>
      <c r="AE440" s="99">
        <v>255.866984584004</v>
      </c>
      <c r="AF440" s="99">
        <v>15.608972731166601</v>
      </c>
      <c r="AG440" s="99">
        <v>73.1466532706485</v>
      </c>
      <c r="AH440" s="99">
        <v>4.5869908337849097</v>
      </c>
      <c r="AI440" s="99">
        <v>362.65299360930698</v>
      </c>
      <c r="AJ440" s="99">
        <v>16.120707731217198</v>
      </c>
      <c r="AK440" s="99">
        <v>116.793139538124</v>
      </c>
      <c r="AL440" s="99">
        <v>7.1620810104392199</v>
      </c>
      <c r="AR440" s="128">
        <f t="shared" si="28"/>
        <v>724.47176635070821</v>
      </c>
    </row>
    <row r="441" spans="1:44">
      <c r="A441" s="35" t="s">
        <v>4306</v>
      </c>
      <c r="B441" s="36">
        <v>131.17245344487401</v>
      </c>
      <c r="C441" s="66">
        <v>0.35109099397022098</v>
      </c>
      <c r="E441" s="66">
        <v>3.70540412563951</v>
      </c>
      <c r="F441" s="66">
        <v>0.108568434274682</v>
      </c>
      <c r="G441" s="68">
        <v>9.6258471244213703E-2</v>
      </c>
      <c r="H441" s="68">
        <v>3.4389917960931499E-3</v>
      </c>
      <c r="I441" s="66">
        <v>0.404473629933506</v>
      </c>
      <c r="J441" s="36">
        <v>1545.2</v>
      </c>
      <c r="K441" s="36">
        <v>14.2</v>
      </c>
      <c r="L441" s="36">
        <v>1540.2</v>
      </c>
      <c r="M441" s="36">
        <v>20.100000000000001</v>
      </c>
      <c r="N441" s="36">
        <v>1552</v>
      </c>
      <c r="O441" s="36">
        <v>33.5</v>
      </c>
      <c r="P441" s="36"/>
      <c r="Q441" s="36">
        <v>1539.1</v>
      </c>
      <c r="R441" s="36">
        <v>20.100000000000001</v>
      </c>
      <c r="T441" s="128">
        <f t="shared" si="29"/>
        <v>-0.32463316452408775</v>
      </c>
      <c r="U441" s="128">
        <f t="shared" si="30"/>
        <v>-0.76613426827684428</v>
      </c>
      <c r="W441" s="99">
        <v>291.95291732941598</v>
      </c>
      <c r="X441" s="99">
        <v>23.342332843112199</v>
      </c>
      <c r="Y441" s="99">
        <v>690.26498887283901</v>
      </c>
      <c r="Z441" s="99">
        <v>44.600576020640602</v>
      </c>
      <c r="AA441" s="99">
        <v>2061.5051950556899</v>
      </c>
      <c r="AB441" s="99">
        <v>147.432318085899</v>
      </c>
      <c r="AC441" s="99">
        <v>492.43796541535198</v>
      </c>
      <c r="AD441" s="99">
        <v>38.413405089838001</v>
      </c>
      <c r="AE441" s="99">
        <v>336.47202246481601</v>
      </c>
      <c r="AF441" s="99">
        <v>21.558696242864801</v>
      </c>
      <c r="AG441" s="99">
        <v>96.526554325075196</v>
      </c>
      <c r="AH441" s="99">
        <v>7.4503158938027596</v>
      </c>
      <c r="AI441" s="99">
        <v>608.43161425857795</v>
      </c>
      <c r="AJ441" s="99">
        <v>42.920746354406504</v>
      </c>
      <c r="AK441" s="99">
        <v>162.818321157605</v>
      </c>
      <c r="AL441" s="99">
        <v>9.0984984174416201</v>
      </c>
      <c r="AR441" s="128">
        <f t="shared" si="28"/>
        <v>736.06389564940321</v>
      </c>
    </row>
    <row r="442" spans="1:44">
      <c r="A442" s="35" t="s">
        <v>4307</v>
      </c>
      <c r="B442" s="36">
        <v>130.938061448665</v>
      </c>
      <c r="C442" s="66">
        <v>0.35481574362434698</v>
      </c>
      <c r="E442" s="66">
        <v>3.77749548514976</v>
      </c>
      <c r="F442" s="66">
        <v>0.15458532822364901</v>
      </c>
      <c r="G442" s="68">
        <v>9.6618410925236597E-2</v>
      </c>
      <c r="H442" s="68">
        <v>3.4055133961187201E-3</v>
      </c>
      <c r="I442" s="66">
        <v>0.32165738303001601</v>
      </c>
      <c r="J442" s="36">
        <v>1532.8</v>
      </c>
      <c r="K442" s="36">
        <v>17.600000000000001</v>
      </c>
      <c r="L442" s="36">
        <v>1514</v>
      </c>
      <c r="M442" s="36">
        <v>27.6</v>
      </c>
      <c r="N442" s="36">
        <v>1559</v>
      </c>
      <c r="O442" s="36">
        <v>33.1</v>
      </c>
      <c r="P442" s="36"/>
      <c r="Q442" s="36">
        <v>1510.1</v>
      </c>
      <c r="R442" s="36">
        <v>27.5</v>
      </c>
      <c r="T442" s="128">
        <f t="shared" si="29"/>
        <v>-1.2417437252311727</v>
      </c>
      <c r="U442" s="128">
        <f t="shared" si="30"/>
        <v>-2.9722589167767501</v>
      </c>
      <c r="W442" s="99">
        <v>295.39703959182401</v>
      </c>
      <c r="X442" s="99">
        <v>18.1304915104228</v>
      </c>
      <c r="Y442" s="99">
        <v>660.73062962985705</v>
      </c>
      <c r="Z442" s="99">
        <v>47.932570400756099</v>
      </c>
      <c r="AA442" s="99">
        <v>1939.2135175793201</v>
      </c>
      <c r="AB442" s="99">
        <v>123.558447112501</v>
      </c>
      <c r="AC442" s="99">
        <v>479.24742337094699</v>
      </c>
      <c r="AD442" s="99">
        <v>29.928807160233699</v>
      </c>
      <c r="AE442" s="99">
        <v>316.582814867575</v>
      </c>
      <c r="AF442" s="99">
        <v>26.494054069213199</v>
      </c>
      <c r="AG442" s="99">
        <v>91.412953823152506</v>
      </c>
      <c r="AH442" s="99">
        <v>7.3059790780912301</v>
      </c>
      <c r="AI442" s="99">
        <v>567.04180358592203</v>
      </c>
      <c r="AJ442" s="99">
        <v>31.958733656718501</v>
      </c>
      <c r="AK442" s="99">
        <v>156.71071179018</v>
      </c>
      <c r="AL442" s="99">
        <v>12.708073817667</v>
      </c>
      <c r="AR442" s="128">
        <f t="shared" si="28"/>
        <v>736.69031861713745</v>
      </c>
    </row>
    <row r="443" spans="1:44">
      <c r="A443" s="35" t="s">
        <v>4308</v>
      </c>
      <c r="B443" s="36">
        <v>130.96132605762699</v>
      </c>
      <c r="C443" s="66">
        <v>0.35633516696229101</v>
      </c>
      <c r="E443" s="66">
        <v>3.7546430257174301</v>
      </c>
      <c r="F443" s="66">
        <v>0.13173289406873001</v>
      </c>
      <c r="G443" s="68">
        <v>9.5697243370109902E-2</v>
      </c>
      <c r="H443" s="68">
        <v>4.6665174977230202E-3</v>
      </c>
      <c r="I443" s="66">
        <v>0.55328385522254697</v>
      </c>
      <c r="J443" s="36">
        <v>1530.1</v>
      </c>
      <c r="K443" s="36">
        <v>16.399999999999999</v>
      </c>
      <c r="L443" s="36">
        <v>1522.2</v>
      </c>
      <c r="M443" s="36">
        <v>23.8</v>
      </c>
      <c r="N443" s="36">
        <v>1541</v>
      </c>
      <c r="O443" s="36">
        <v>45.8</v>
      </c>
      <c r="P443" s="36"/>
      <c r="Q443" s="36">
        <v>1520.6</v>
      </c>
      <c r="R443" s="36">
        <v>23.8</v>
      </c>
      <c r="T443" s="128">
        <f t="shared" si="29"/>
        <v>-0.51898567862303657</v>
      </c>
      <c r="U443" s="128">
        <f t="shared" si="30"/>
        <v>-1.2350545263434474</v>
      </c>
      <c r="W443" s="99">
        <v>242.03868157548001</v>
      </c>
      <c r="X443" s="99">
        <v>18.788987917621998</v>
      </c>
      <c r="Y443" s="99">
        <v>512.067095686377</v>
      </c>
      <c r="Z443" s="99">
        <v>37.439371449850697</v>
      </c>
      <c r="AA443" s="99">
        <v>1553.7827767269</v>
      </c>
      <c r="AB443" s="99">
        <v>110.29532493511</v>
      </c>
      <c r="AC443" s="99">
        <v>400.969211799324</v>
      </c>
      <c r="AD443" s="99">
        <v>25.9576167041511</v>
      </c>
      <c r="AE443" s="99">
        <v>258.833599498821</v>
      </c>
      <c r="AF443" s="99">
        <v>17.3192095486339</v>
      </c>
      <c r="AG443" s="99">
        <v>76.611580191038101</v>
      </c>
      <c r="AH443" s="99">
        <v>5.0429362642566398</v>
      </c>
      <c r="AI443" s="99">
        <v>399.094420574092</v>
      </c>
      <c r="AJ443" s="99">
        <v>24.5524333210968</v>
      </c>
      <c r="AK443" s="99">
        <v>121.905668836712</v>
      </c>
      <c r="AL443" s="99">
        <v>7.0227989301036899</v>
      </c>
      <c r="AR443" s="128">
        <f t="shared" si="28"/>
        <v>726.15364047150285</v>
      </c>
    </row>
    <row r="444" spans="1:44">
      <c r="A444" s="35" t="s">
        <v>4309</v>
      </c>
      <c r="B444" s="36">
        <v>130.98911290531001</v>
      </c>
      <c r="C444" s="66">
        <v>0.35443775419468798</v>
      </c>
      <c r="E444" s="66">
        <v>3.82595439742766</v>
      </c>
      <c r="F444" s="66">
        <v>0.13481629939797299</v>
      </c>
      <c r="G444" s="68">
        <v>9.5619525203578304E-2</v>
      </c>
      <c r="H444" s="68">
        <v>3.0988638310050398E-3</v>
      </c>
      <c r="I444" s="66">
        <v>0.40215600232610699</v>
      </c>
      <c r="J444" s="36">
        <v>1514.6</v>
      </c>
      <c r="K444" s="36">
        <v>14.6</v>
      </c>
      <c r="L444" s="36">
        <v>1496.9</v>
      </c>
      <c r="M444" s="36">
        <v>23.5</v>
      </c>
      <c r="N444" s="36">
        <v>1539.5</v>
      </c>
      <c r="O444" s="36">
        <v>30.5</v>
      </c>
      <c r="P444" s="36"/>
      <c r="Q444" s="36">
        <v>1493.3</v>
      </c>
      <c r="R444" s="36">
        <v>23.5</v>
      </c>
      <c r="T444" s="128">
        <f t="shared" si="29"/>
        <v>-1.1824437170151525</v>
      </c>
      <c r="U444" s="128">
        <f t="shared" si="30"/>
        <v>-2.8458814884093733</v>
      </c>
      <c r="W444" s="99">
        <v>234.13435253660799</v>
      </c>
      <c r="X444" s="99">
        <v>15.5413814852845</v>
      </c>
      <c r="Y444" s="99">
        <v>469.64651098977498</v>
      </c>
      <c r="Z444" s="99">
        <v>31.696189949612599</v>
      </c>
      <c r="AA444" s="99">
        <v>1540.4713120035201</v>
      </c>
      <c r="AB444" s="99">
        <v>106.739981736546</v>
      </c>
      <c r="AC444" s="99">
        <v>389.03095660058801</v>
      </c>
      <c r="AD444" s="99">
        <v>27.444937282855701</v>
      </c>
      <c r="AE444" s="99">
        <v>259.17426812938203</v>
      </c>
      <c r="AF444" s="99">
        <v>18.9375230823176</v>
      </c>
      <c r="AG444" s="99">
        <v>72.896988325918301</v>
      </c>
      <c r="AH444" s="99">
        <v>5.43682764622171</v>
      </c>
      <c r="AI444" s="99">
        <v>359.43117901273598</v>
      </c>
      <c r="AJ444" s="99">
        <v>23.217957730576501</v>
      </c>
      <c r="AK444" s="99">
        <v>115.970754634237</v>
      </c>
      <c r="AL444" s="99">
        <v>6.1923250030123098</v>
      </c>
      <c r="AR444" s="128">
        <f t="shared" si="28"/>
        <v>724.41894114058812</v>
      </c>
    </row>
    <row r="445" spans="1:44">
      <c r="A445" s="35" t="s">
        <v>4310</v>
      </c>
      <c r="B445" s="44">
        <v>130.62156935273001</v>
      </c>
      <c r="C445" s="71">
        <v>0.355592270452669</v>
      </c>
      <c r="D445" s="43"/>
      <c r="E445" s="71">
        <v>3.8100784594279902</v>
      </c>
      <c r="F445" s="71">
        <v>9.8975141920103094E-2</v>
      </c>
      <c r="G445" s="69">
        <v>9.5956860879017294E-2</v>
      </c>
      <c r="H445" s="69">
        <v>2.03473768120207E-3</v>
      </c>
      <c r="I445" s="71">
        <v>0.28277705282694898</v>
      </c>
      <c r="J445" s="81">
        <v>1521</v>
      </c>
      <c r="K445" s="81">
        <v>11.3</v>
      </c>
      <c r="L445" s="81">
        <v>1502.5</v>
      </c>
      <c r="M445" s="81">
        <v>17.600000000000001</v>
      </c>
      <c r="N445" s="81">
        <v>1546.9</v>
      </c>
      <c r="O445" s="81">
        <v>19.600000000000001</v>
      </c>
      <c r="P445" s="129"/>
      <c r="Q445" s="81">
        <f t="shared" ref="Q445:Q473" si="31">N445</f>
        <v>1546.9</v>
      </c>
      <c r="R445" s="81">
        <f t="shared" ref="R445:R473" si="32">O445</f>
        <v>19.600000000000001</v>
      </c>
      <c r="S445" s="132"/>
      <c r="T445" s="128">
        <f t="shared" si="29"/>
        <v>-1.2312811980033278</v>
      </c>
      <c r="U445" s="128">
        <f t="shared" si="30"/>
        <v>-2.9550748752079929</v>
      </c>
      <c r="W445" s="129">
        <v>197.08662725789401</v>
      </c>
      <c r="X445" s="129">
        <v>8.6549561442101997</v>
      </c>
      <c r="Y445" s="129">
        <v>462.16271615774599</v>
      </c>
      <c r="Z445" s="129">
        <v>21.3021486612977</v>
      </c>
      <c r="AA445" s="129">
        <v>1555.37263732369</v>
      </c>
      <c r="AB445" s="129">
        <v>59.600908274790001</v>
      </c>
      <c r="AC445" s="129">
        <v>307.983356052913</v>
      </c>
      <c r="AD445" s="129">
        <v>14.170004936300399</v>
      </c>
      <c r="AE445" s="129">
        <v>203.45695162634399</v>
      </c>
      <c r="AF445" s="129">
        <v>8.1853985240145004</v>
      </c>
      <c r="AG445" s="129">
        <v>60.206610379951101</v>
      </c>
      <c r="AH445" s="129">
        <v>2.7203092120374501</v>
      </c>
      <c r="AI445" s="129">
        <v>313.30800794545598</v>
      </c>
      <c r="AJ445" s="129">
        <v>11.771420345489</v>
      </c>
      <c r="AK445" s="129">
        <v>112.328367609617</v>
      </c>
      <c r="AL445" s="129">
        <v>4.7305446107562696</v>
      </c>
      <c r="AR445" s="128">
        <f t="shared" si="28"/>
        <v>715.51527553565495</v>
      </c>
    </row>
    <row r="446" spans="1:44">
      <c r="A446" s="35" t="s">
        <v>4311</v>
      </c>
      <c r="B446" s="44">
        <v>132.882544687354</v>
      </c>
      <c r="C446" s="71">
        <v>0.35220232595539902</v>
      </c>
      <c r="D446" s="43"/>
      <c r="E446" s="71">
        <v>3.70072785652181</v>
      </c>
      <c r="F446" s="71">
        <v>9.27389649538546E-2</v>
      </c>
      <c r="G446" s="69">
        <v>9.5120666743628193E-2</v>
      </c>
      <c r="H446" s="69">
        <v>2.3693096629576601E-3</v>
      </c>
      <c r="I446" s="71">
        <v>0.50125174222643998</v>
      </c>
      <c r="J446" s="81">
        <v>1536.71</v>
      </c>
      <c r="K446" s="81">
        <v>9.82</v>
      </c>
      <c r="L446" s="81">
        <v>1542.2</v>
      </c>
      <c r="M446" s="81">
        <v>16.7</v>
      </c>
      <c r="N446" s="81">
        <v>1529.2</v>
      </c>
      <c r="O446" s="81">
        <v>23.8</v>
      </c>
      <c r="P446" s="129"/>
      <c r="Q446" s="81">
        <f t="shared" si="31"/>
        <v>1529.2</v>
      </c>
      <c r="R446" s="81">
        <f t="shared" si="32"/>
        <v>23.8</v>
      </c>
      <c r="S446" s="132"/>
      <c r="T446" s="128">
        <f t="shared" si="29"/>
        <v>0.35598495655557055</v>
      </c>
      <c r="U446" s="128">
        <f t="shared" si="30"/>
        <v>0.84295162754506547</v>
      </c>
      <c r="W446" s="129">
        <v>204.522979640122</v>
      </c>
      <c r="X446" s="129">
        <v>7.5948523128959504</v>
      </c>
      <c r="Y446" s="129">
        <v>493.45348867398798</v>
      </c>
      <c r="Z446" s="129">
        <v>20.8230955826659</v>
      </c>
      <c r="AA446" s="129">
        <v>1692.15995002812</v>
      </c>
      <c r="AB446" s="129">
        <v>58.049342711948</v>
      </c>
      <c r="AC446" s="129">
        <v>323.55245543096402</v>
      </c>
      <c r="AD446" s="129">
        <v>9.6767003947842305</v>
      </c>
      <c r="AE446" s="129">
        <v>213.74386304190199</v>
      </c>
      <c r="AF446" s="129">
        <v>8.2697652119467904</v>
      </c>
      <c r="AG446" s="129">
        <v>63.640823095459297</v>
      </c>
      <c r="AH446" s="129">
        <v>2.5486411942824998</v>
      </c>
      <c r="AI446" s="129">
        <v>332.49277436417299</v>
      </c>
      <c r="AJ446" s="129">
        <v>11.411702041465199</v>
      </c>
      <c r="AK446" s="129">
        <v>111.533807797777</v>
      </c>
      <c r="AL446" s="129">
        <v>5.5919847513019398</v>
      </c>
      <c r="AR446" s="128">
        <f t="shared" si="28"/>
        <v>717.41627010777177</v>
      </c>
    </row>
    <row r="447" spans="1:44">
      <c r="A447" s="35" t="s">
        <v>4312</v>
      </c>
      <c r="B447" s="44">
        <v>129.88862427251701</v>
      </c>
      <c r="C447" s="71">
        <v>0.35682123390221199</v>
      </c>
      <c r="D447" s="43"/>
      <c r="E447" s="71">
        <v>3.7864785393120099</v>
      </c>
      <c r="F447" s="71">
        <v>6.5384178046849706E-2</v>
      </c>
      <c r="G447" s="69">
        <v>9.6773052783151597E-2</v>
      </c>
      <c r="H447" s="69">
        <v>1.9589150391881201E-3</v>
      </c>
      <c r="I447" s="71">
        <v>0.16338949740873601</v>
      </c>
      <c r="J447" s="81">
        <v>1531.7</v>
      </c>
      <c r="K447" s="81">
        <v>10</v>
      </c>
      <c r="L447" s="81">
        <v>1509.5</v>
      </c>
      <c r="M447" s="81">
        <v>12.4</v>
      </c>
      <c r="N447" s="81">
        <v>1562.5</v>
      </c>
      <c r="O447" s="81">
        <v>19.399999999999999</v>
      </c>
      <c r="P447" s="129"/>
      <c r="Q447" s="81">
        <f t="shared" si="31"/>
        <v>1562.5</v>
      </c>
      <c r="R447" s="81">
        <f t="shared" si="32"/>
        <v>19.399999999999999</v>
      </c>
      <c r="S447" s="132"/>
      <c r="T447" s="128">
        <f t="shared" si="29"/>
        <v>-1.4706856575024871</v>
      </c>
      <c r="U447" s="128">
        <f t="shared" si="30"/>
        <v>-3.5110963895329577</v>
      </c>
      <c r="W447" s="129">
        <v>189.33498867456899</v>
      </c>
      <c r="X447" s="129">
        <v>6.3469683921765903</v>
      </c>
      <c r="Y447" s="129">
        <v>440.31626721152998</v>
      </c>
      <c r="Z447" s="129">
        <v>14.891868702138799</v>
      </c>
      <c r="AA447" s="129">
        <v>1504.58297317968</v>
      </c>
      <c r="AB447" s="129">
        <v>58.333986106321497</v>
      </c>
      <c r="AC447" s="129">
        <v>302.09880821241399</v>
      </c>
      <c r="AD447" s="129">
        <v>12.508734898330999</v>
      </c>
      <c r="AE447" s="129">
        <v>202.08504077646501</v>
      </c>
      <c r="AF447" s="129">
        <v>7.6106386833987596</v>
      </c>
      <c r="AG447" s="129">
        <v>60.037241112002199</v>
      </c>
      <c r="AH447" s="129">
        <v>2.1778624913562599</v>
      </c>
      <c r="AI447" s="129">
        <v>305.51033476477897</v>
      </c>
      <c r="AJ447" s="129">
        <v>8.7190321612014703</v>
      </c>
      <c r="AK447" s="129">
        <v>106.32876309176601</v>
      </c>
      <c r="AL447" s="129">
        <v>3.1777183115226899</v>
      </c>
      <c r="AR447" s="128">
        <f t="shared" si="28"/>
        <v>713.46397544450781</v>
      </c>
    </row>
    <row r="448" spans="1:44">
      <c r="A448" s="35" t="s">
        <v>4313</v>
      </c>
      <c r="B448" s="44">
        <v>133.86590780122501</v>
      </c>
      <c r="C448" s="71">
        <v>0.35415090165248903</v>
      </c>
      <c r="D448" s="43"/>
      <c r="E448" s="71">
        <v>3.79318427677762</v>
      </c>
      <c r="F448" s="71">
        <v>9.3616751840449305E-2</v>
      </c>
      <c r="G448" s="69">
        <v>9.5870858981899607E-2</v>
      </c>
      <c r="H448" s="69">
        <v>2.1570788001773998E-3</v>
      </c>
      <c r="I448" s="71">
        <v>0.464712025100813</v>
      </c>
      <c r="J448" s="81">
        <v>1524.34</v>
      </c>
      <c r="K448" s="81">
        <v>9.58</v>
      </c>
      <c r="L448" s="81">
        <v>1509.5</v>
      </c>
      <c r="M448" s="81">
        <v>16</v>
      </c>
      <c r="N448" s="81">
        <v>1545</v>
      </c>
      <c r="O448" s="81">
        <v>21.6</v>
      </c>
      <c r="P448" s="129"/>
      <c r="Q448" s="81">
        <f t="shared" si="31"/>
        <v>1545</v>
      </c>
      <c r="R448" s="81">
        <f t="shared" si="32"/>
        <v>21.6</v>
      </c>
      <c r="S448" s="132"/>
      <c r="T448" s="128">
        <f t="shared" si="29"/>
        <v>-0.98310698906922278</v>
      </c>
      <c r="U448" s="128">
        <f t="shared" si="30"/>
        <v>-2.3517721099701889</v>
      </c>
      <c r="W448" s="129">
        <v>250.53649441539099</v>
      </c>
      <c r="X448" s="129">
        <v>10.429778148319</v>
      </c>
      <c r="Y448" s="129">
        <v>610.23629241541403</v>
      </c>
      <c r="Z448" s="129">
        <v>20.444611707790799</v>
      </c>
      <c r="AA448" s="129">
        <v>2079.2099928327698</v>
      </c>
      <c r="AB448" s="129">
        <v>83.187691772893899</v>
      </c>
      <c r="AC448" s="129">
        <v>396.521461526395</v>
      </c>
      <c r="AD448" s="129">
        <v>13.968683616296</v>
      </c>
      <c r="AE448" s="129">
        <v>259.60281026981397</v>
      </c>
      <c r="AF448" s="129">
        <v>8.8703383743922295</v>
      </c>
      <c r="AG448" s="129">
        <v>77.188560094014605</v>
      </c>
      <c r="AH448" s="129">
        <v>3.5948015893852499</v>
      </c>
      <c r="AI448" s="129">
        <v>500.307141892863</v>
      </c>
      <c r="AJ448" s="129">
        <v>17.205855632005299</v>
      </c>
      <c r="AK448" s="129">
        <v>155.49868525995899</v>
      </c>
      <c r="AL448" s="129">
        <v>6.6473057360990504</v>
      </c>
      <c r="AR448" s="128">
        <f t="shared" si="28"/>
        <v>727.96290557581733</v>
      </c>
    </row>
    <row r="449" spans="1:44">
      <c r="A449" s="35" t="s">
        <v>4314</v>
      </c>
      <c r="B449" s="44">
        <v>126.547231949305</v>
      </c>
      <c r="C449" s="71">
        <v>0.35694477351830201</v>
      </c>
      <c r="D449" s="43"/>
      <c r="E449" s="71">
        <v>3.7664351425262601</v>
      </c>
      <c r="F449" s="71">
        <v>0.100267506026556</v>
      </c>
      <c r="G449" s="69">
        <v>9.6320675524002405E-2</v>
      </c>
      <c r="H449" s="69">
        <v>1.91998110315758E-3</v>
      </c>
      <c r="I449" s="71">
        <v>0.63624395058479</v>
      </c>
      <c r="J449" s="81">
        <v>1531.81</v>
      </c>
      <c r="K449" s="81">
        <v>8.1300000000000008</v>
      </c>
      <c r="L449" s="81">
        <v>1516.7</v>
      </c>
      <c r="M449" s="81">
        <v>17.899999999999999</v>
      </c>
      <c r="N449" s="81">
        <v>1552.8</v>
      </c>
      <c r="O449" s="81">
        <v>18.5</v>
      </c>
      <c r="P449" s="129"/>
      <c r="Q449" s="81">
        <f t="shared" si="31"/>
        <v>1552.8</v>
      </c>
      <c r="R449" s="81">
        <f t="shared" si="32"/>
        <v>18.5</v>
      </c>
      <c r="S449" s="132"/>
      <c r="T449" s="128">
        <f t="shared" si="29"/>
        <v>-0.9962418408386563</v>
      </c>
      <c r="U449" s="128">
        <f t="shared" si="30"/>
        <v>-2.3801674688468326</v>
      </c>
      <c r="W449" s="129">
        <v>214.364759193694</v>
      </c>
      <c r="X449" s="129">
        <v>9.9766374183632802</v>
      </c>
      <c r="Y449" s="129">
        <v>495.99774675419701</v>
      </c>
      <c r="Z449" s="129">
        <v>20.807615914421799</v>
      </c>
      <c r="AA449" s="129">
        <v>1704.0967874760499</v>
      </c>
      <c r="AB449" s="129">
        <v>61.783668372026803</v>
      </c>
      <c r="AC449" s="129">
        <v>333.00741628207498</v>
      </c>
      <c r="AD449" s="129">
        <v>11.9638608363651</v>
      </c>
      <c r="AE449" s="129">
        <v>224.67508042380501</v>
      </c>
      <c r="AF449" s="129">
        <v>8.4955493867691203</v>
      </c>
      <c r="AG449" s="129">
        <v>66.089806895913597</v>
      </c>
      <c r="AH449" s="129">
        <v>2.8191843933714602</v>
      </c>
      <c r="AI449" s="129">
        <v>362.705049219714</v>
      </c>
      <c r="AJ449" s="129">
        <v>13.0525336753171</v>
      </c>
      <c r="AK449" s="129">
        <v>123.582686639359</v>
      </c>
      <c r="AL449" s="129">
        <v>4.4734188653032696</v>
      </c>
      <c r="AR449" s="128">
        <f t="shared" si="28"/>
        <v>719.83912152053836</v>
      </c>
    </row>
    <row r="450" spans="1:44">
      <c r="A450" s="35" t="s">
        <v>4315</v>
      </c>
      <c r="B450" s="44">
        <v>131.87369223874401</v>
      </c>
      <c r="C450" s="71">
        <v>0.35450392208022102</v>
      </c>
      <c r="D450" s="43"/>
      <c r="E450" s="71">
        <v>3.7748278280719401</v>
      </c>
      <c r="F450" s="71">
        <v>0.118386612980227</v>
      </c>
      <c r="G450" s="69">
        <v>9.5486310707658395E-2</v>
      </c>
      <c r="H450" s="69">
        <v>2.4782832381608898E-3</v>
      </c>
      <c r="I450" s="71">
        <v>0.52026443519833498</v>
      </c>
      <c r="J450" s="81">
        <v>1525.2</v>
      </c>
      <c r="K450" s="81">
        <v>11.4</v>
      </c>
      <c r="L450" s="81">
        <v>1516.7</v>
      </c>
      <c r="M450" s="81">
        <v>21.5</v>
      </c>
      <c r="N450" s="81">
        <v>1537.1</v>
      </c>
      <c r="O450" s="81">
        <v>24.6</v>
      </c>
      <c r="P450" s="129"/>
      <c r="Q450" s="81">
        <f t="shared" si="31"/>
        <v>1537.1</v>
      </c>
      <c r="R450" s="81">
        <f t="shared" si="32"/>
        <v>24.6</v>
      </c>
      <c r="S450" s="132"/>
      <c r="T450" s="128">
        <f t="shared" si="29"/>
        <v>-0.56042724335728877</v>
      </c>
      <c r="U450" s="128">
        <f t="shared" si="30"/>
        <v>-1.3450253840574844</v>
      </c>
      <c r="W450" s="129">
        <v>194.664974538016</v>
      </c>
      <c r="X450" s="129">
        <v>5.8611002263526499</v>
      </c>
      <c r="Y450" s="129">
        <v>457.30366724606199</v>
      </c>
      <c r="Z450" s="129">
        <v>16.059765623790099</v>
      </c>
      <c r="AA450" s="129">
        <v>1556.3266839903999</v>
      </c>
      <c r="AB450" s="129">
        <v>60.874706507159502</v>
      </c>
      <c r="AC450" s="129">
        <v>299.50856151617899</v>
      </c>
      <c r="AD450" s="129">
        <v>12.156772596061099</v>
      </c>
      <c r="AE450" s="129">
        <v>196.530377253381</v>
      </c>
      <c r="AF450" s="129">
        <v>6.3630084586356102</v>
      </c>
      <c r="AG450" s="129">
        <v>60.515819958089203</v>
      </c>
      <c r="AH450" s="129">
        <v>1.7930643754747</v>
      </c>
      <c r="AI450" s="129">
        <v>324.92703159733497</v>
      </c>
      <c r="AJ450" s="129">
        <v>7.9502262245005397</v>
      </c>
      <c r="AK450" s="129">
        <v>112.448877588812</v>
      </c>
      <c r="AL450" s="129">
        <v>3.7331488593666302</v>
      </c>
      <c r="AR450" s="128">
        <f t="shared" si="28"/>
        <v>714.88232549699774</v>
      </c>
    </row>
    <row r="451" spans="1:44">
      <c r="A451" s="35" t="s">
        <v>4316</v>
      </c>
      <c r="B451" s="44">
        <v>131.04796167790099</v>
      </c>
      <c r="C451" s="71">
        <v>0.35499846074709701</v>
      </c>
      <c r="D451" s="43"/>
      <c r="E451" s="71">
        <v>3.7715710581465398</v>
      </c>
      <c r="F451" s="71">
        <v>8.5219144138116695E-2</v>
      </c>
      <c r="G451" s="69">
        <v>9.5998065246325995E-2</v>
      </c>
      <c r="H451" s="69">
        <v>2.08426902640375E-3</v>
      </c>
      <c r="I451" s="71">
        <v>0.29271644910085598</v>
      </c>
      <c r="J451" s="81">
        <v>1529.3</v>
      </c>
      <c r="K451" s="81">
        <v>10.8</v>
      </c>
      <c r="L451" s="81">
        <v>1516.7</v>
      </c>
      <c r="M451" s="81">
        <v>16.100000000000001</v>
      </c>
      <c r="N451" s="81">
        <v>1546.9</v>
      </c>
      <c r="O451" s="81">
        <v>20.6</v>
      </c>
      <c r="P451" s="129"/>
      <c r="Q451" s="81">
        <f t="shared" si="31"/>
        <v>1546.9</v>
      </c>
      <c r="R451" s="81">
        <f t="shared" si="32"/>
        <v>20.6</v>
      </c>
      <c r="S451" s="132"/>
      <c r="T451" s="128">
        <f t="shared" si="29"/>
        <v>-0.83075097250609276</v>
      </c>
      <c r="U451" s="128">
        <f t="shared" si="30"/>
        <v>-1.9911650293400176</v>
      </c>
      <c r="W451" s="129">
        <v>191.14969370688701</v>
      </c>
      <c r="X451" s="129">
        <v>8.49823765567991</v>
      </c>
      <c r="Y451" s="129">
        <v>427.21131928582503</v>
      </c>
      <c r="Z451" s="129">
        <v>14.817340220914501</v>
      </c>
      <c r="AA451" s="129">
        <v>1538.2012712273599</v>
      </c>
      <c r="AB451" s="129">
        <v>60.840489742775702</v>
      </c>
      <c r="AC451" s="129">
        <v>312.25055681512299</v>
      </c>
      <c r="AD451" s="129">
        <v>13.229570627341801</v>
      </c>
      <c r="AE451" s="129">
        <v>197.27965733031601</v>
      </c>
      <c r="AF451" s="129">
        <v>7.2919846677004196</v>
      </c>
      <c r="AG451" s="129">
        <v>59.846270354981002</v>
      </c>
      <c r="AH451" s="129">
        <v>2.2794342182457799</v>
      </c>
      <c r="AI451" s="129">
        <v>303.56745087567998</v>
      </c>
      <c r="AJ451" s="129">
        <v>10.7311773775765</v>
      </c>
      <c r="AK451" s="129">
        <v>110.059603124623</v>
      </c>
      <c r="AL451" s="129">
        <v>3.05619428508628</v>
      </c>
      <c r="AR451" s="128">
        <f t="shared" si="28"/>
        <v>713.9508567888721</v>
      </c>
    </row>
    <row r="452" spans="1:44">
      <c r="A452" s="35" t="s">
        <v>4317</v>
      </c>
      <c r="B452" s="44">
        <v>130.974208635292</v>
      </c>
      <c r="C452" s="71">
        <v>0.35501315150506602</v>
      </c>
      <c r="D452" s="43"/>
      <c r="E452" s="71">
        <v>3.7781601569598302</v>
      </c>
      <c r="F452" s="71">
        <v>9.0613000550474304E-2</v>
      </c>
      <c r="G452" s="69">
        <v>9.5687744180418602E-2</v>
      </c>
      <c r="H452" s="69">
        <v>2.4746618106286501E-3</v>
      </c>
      <c r="I452" s="71">
        <v>0.43563295969398003</v>
      </c>
      <c r="J452" s="81">
        <v>1524.8</v>
      </c>
      <c r="K452" s="81">
        <v>10.5</v>
      </c>
      <c r="L452" s="81">
        <v>1513.1</v>
      </c>
      <c r="M452" s="81">
        <v>16.100000000000001</v>
      </c>
      <c r="N452" s="81">
        <v>1541</v>
      </c>
      <c r="O452" s="81">
        <v>24.6</v>
      </c>
      <c r="P452" s="129"/>
      <c r="Q452" s="81">
        <f t="shared" si="31"/>
        <v>1541</v>
      </c>
      <c r="R452" s="81">
        <f t="shared" si="32"/>
        <v>24.6</v>
      </c>
      <c r="S452" s="132"/>
      <c r="T452" s="128">
        <f t="shared" si="29"/>
        <v>-0.77324697640605689</v>
      </c>
      <c r="U452" s="128">
        <f t="shared" si="30"/>
        <v>-1.8438966360452114</v>
      </c>
      <c r="W452" s="129">
        <v>205.577261582711</v>
      </c>
      <c r="X452" s="129">
        <v>5.7164165917095104</v>
      </c>
      <c r="Y452" s="129">
        <v>462.45334236414902</v>
      </c>
      <c r="Z452" s="129">
        <v>17.377766831738001</v>
      </c>
      <c r="AA452" s="129">
        <v>1626.6109029346801</v>
      </c>
      <c r="AB452" s="129">
        <v>53.206575969423902</v>
      </c>
      <c r="AC452" s="129">
        <v>329.41179207151998</v>
      </c>
      <c r="AD452" s="129">
        <v>9.5582031232020697</v>
      </c>
      <c r="AE452" s="129">
        <v>211.38154533433001</v>
      </c>
      <c r="AF452" s="129">
        <v>8.2438537675323502</v>
      </c>
      <c r="AG452" s="129">
        <v>63.845424205036203</v>
      </c>
      <c r="AH452" s="129">
        <v>2.20085747114768</v>
      </c>
      <c r="AI452" s="129">
        <v>310.19651224358898</v>
      </c>
      <c r="AJ452" s="129">
        <v>8.7751671497163599</v>
      </c>
      <c r="AK452" s="129">
        <v>109.418198665109</v>
      </c>
      <c r="AL452" s="129">
        <v>3.9849673488589499</v>
      </c>
      <c r="AR452" s="128">
        <f t="shared" si="28"/>
        <v>717.68075045564603</v>
      </c>
    </row>
    <row r="453" spans="1:44">
      <c r="A453" s="35" t="s">
        <v>4318</v>
      </c>
      <c r="B453" s="44">
        <v>130.99535407592799</v>
      </c>
      <c r="C453" s="71">
        <v>0.35501781734242199</v>
      </c>
      <c r="D453" s="43"/>
      <c r="E453" s="71">
        <v>3.7719431298583399</v>
      </c>
      <c r="F453" s="71">
        <v>9.0021060476005305E-2</v>
      </c>
      <c r="G453" s="69">
        <v>9.6683733388803594E-2</v>
      </c>
      <c r="H453" s="69">
        <v>1.84869188930707E-3</v>
      </c>
      <c r="I453" s="71">
        <v>0.76067869665474697</v>
      </c>
      <c r="J453" s="81">
        <v>1535.08</v>
      </c>
      <c r="K453" s="81">
        <v>6.14</v>
      </c>
      <c r="L453" s="81">
        <v>1516.7</v>
      </c>
      <c r="M453" s="81">
        <v>16.100000000000001</v>
      </c>
      <c r="N453" s="81">
        <v>1560.6</v>
      </c>
      <c r="O453" s="81">
        <v>17.5</v>
      </c>
      <c r="P453" s="129"/>
      <c r="Q453" s="81">
        <f t="shared" si="31"/>
        <v>1560.6</v>
      </c>
      <c r="R453" s="81">
        <f t="shared" si="32"/>
        <v>17.5</v>
      </c>
      <c r="S453" s="132"/>
      <c r="T453" s="128">
        <f t="shared" si="29"/>
        <v>-1.2118414979890473</v>
      </c>
      <c r="U453" s="128">
        <f t="shared" si="30"/>
        <v>-2.8944418803982237</v>
      </c>
      <c r="W453" s="129">
        <v>177.56369062283801</v>
      </c>
      <c r="X453" s="129">
        <v>7.51118434019223</v>
      </c>
      <c r="Y453" s="129">
        <v>405.82435620046601</v>
      </c>
      <c r="Z453" s="129">
        <v>13.375324832659301</v>
      </c>
      <c r="AA453" s="129">
        <v>1478.75155802367</v>
      </c>
      <c r="AB453" s="129">
        <v>40.884831020623103</v>
      </c>
      <c r="AC453" s="129">
        <v>293.688746744686</v>
      </c>
      <c r="AD453" s="129">
        <v>10.8570622053655</v>
      </c>
      <c r="AE453" s="129">
        <v>186.46284014617001</v>
      </c>
      <c r="AF453" s="129">
        <v>7.5256385144131404</v>
      </c>
      <c r="AG453" s="129">
        <v>55.3741549488917</v>
      </c>
      <c r="AH453" s="129">
        <v>1.73240358384336</v>
      </c>
      <c r="AI453" s="129">
        <v>272.41871035772402</v>
      </c>
      <c r="AJ453" s="129">
        <v>9.3459157974690594</v>
      </c>
      <c r="AK453" s="129">
        <v>99.954830430761504</v>
      </c>
      <c r="AL453" s="129">
        <v>2.3928061870508701</v>
      </c>
      <c r="AR453" s="128">
        <f t="shared" si="28"/>
        <v>710.20016689297245</v>
      </c>
    </row>
    <row r="454" spans="1:44">
      <c r="A454" s="35" t="s">
        <v>4319</v>
      </c>
      <c r="B454" s="44">
        <v>131.01454670355699</v>
      </c>
      <c r="C454" s="71">
        <v>0.35500713906795101</v>
      </c>
      <c r="D454" s="43"/>
      <c r="E454" s="71">
        <v>3.7734353883400198</v>
      </c>
      <c r="F454" s="71">
        <v>8.1338340604925896E-2</v>
      </c>
      <c r="G454" s="69">
        <v>9.5198499901705994E-2</v>
      </c>
      <c r="H454" s="69">
        <v>2.2638266556232298E-3</v>
      </c>
      <c r="I454" s="71">
        <v>0.31787836087761101</v>
      </c>
      <c r="J454" s="81">
        <v>1522.7</v>
      </c>
      <c r="K454" s="81">
        <v>10.5</v>
      </c>
      <c r="L454" s="81">
        <v>1516.7</v>
      </c>
      <c r="M454" s="81">
        <v>14.3</v>
      </c>
      <c r="N454" s="81">
        <v>1531.2</v>
      </c>
      <c r="O454" s="81">
        <v>22.7</v>
      </c>
      <c r="P454" s="129"/>
      <c r="Q454" s="81">
        <f t="shared" si="31"/>
        <v>1531.2</v>
      </c>
      <c r="R454" s="81">
        <f t="shared" si="32"/>
        <v>22.7</v>
      </c>
      <c r="S454" s="132"/>
      <c r="T454" s="128">
        <f t="shared" si="29"/>
        <v>-0.39559570119338033</v>
      </c>
      <c r="U454" s="128">
        <f t="shared" si="30"/>
        <v>-0.95602294455066927</v>
      </c>
      <c r="W454" s="129">
        <v>192.33297009042201</v>
      </c>
      <c r="X454" s="129">
        <v>7.5489489881388696</v>
      </c>
      <c r="Y454" s="129">
        <v>428.72157848223299</v>
      </c>
      <c r="Z454" s="129">
        <v>16.141775993836301</v>
      </c>
      <c r="AA454" s="129">
        <v>1489.8468800625999</v>
      </c>
      <c r="AB454" s="129">
        <v>41.717705100667203</v>
      </c>
      <c r="AC454" s="129">
        <v>304.06824883796003</v>
      </c>
      <c r="AD454" s="129">
        <v>12.614650331902601</v>
      </c>
      <c r="AE454" s="129">
        <v>198.81940213698101</v>
      </c>
      <c r="AF454" s="129">
        <v>8.7376988259288808</v>
      </c>
      <c r="AG454" s="129">
        <v>59.426908077499803</v>
      </c>
      <c r="AH454" s="129">
        <v>2.33542995520075</v>
      </c>
      <c r="AI454" s="129">
        <v>313.45898141468098</v>
      </c>
      <c r="AJ454" s="129">
        <v>9.6260955712937495</v>
      </c>
      <c r="AK454" s="129">
        <v>109.269671249276</v>
      </c>
      <c r="AL454" s="129">
        <v>3.49994670115252</v>
      </c>
      <c r="AR454" s="128">
        <f t="shared" si="28"/>
        <v>714.26610004852841</v>
      </c>
    </row>
    <row r="455" spans="1:44">
      <c r="A455" s="35" t="s">
        <v>4320</v>
      </c>
      <c r="B455" s="44">
        <v>130.982650624961</v>
      </c>
      <c r="C455" s="71">
        <v>0.35500899694049998</v>
      </c>
      <c r="D455" s="43"/>
      <c r="E455" s="71">
        <v>3.7734478276834098</v>
      </c>
      <c r="F455" s="71">
        <v>9.0222073948883402E-2</v>
      </c>
      <c r="G455" s="69">
        <v>9.5949583343224801E-2</v>
      </c>
      <c r="H455" s="69">
        <v>2.3681488406830302E-3</v>
      </c>
      <c r="I455" s="71">
        <v>0.389390752904268</v>
      </c>
      <c r="J455" s="81">
        <v>1528.5</v>
      </c>
      <c r="K455" s="81">
        <v>10.7</v>
      </c>
      <c r="L455" s="81">
        <v>1516.7</v>
      </c>
      <c r="M455" s="81">
        <v>16.100000000000001</v>
      </c>
      <c r="N455" s="81">
        <v>1545</v>
      </c>
      <c r="O455" s="81">
        <v>23.5</v>
      </c>
      <c r="P455" s="129"/>
      <c r="Q455" s="81">
        <f t="shared" si="31"/>
        <v>1545</v>
      </c>
      <c r="R455" s="81">
        <f t="shared" si="32"/>
        <v>23.5</v>
      </c>
      <c r="S455" s="132"/>
      <c r="T455" s="128">
        <f t="shared" si="29"/>
        <v>-0.77800487901364501</v>
      </c>
      <c r="U455" s="128">
        <f t="shared" si="30"/>
        <v>-1.8658930572954411</v>
      </c>
      <c r="W455" s="129">
        <v>185.396743850175</v>
      </c>
      <c r="X455" s="129">
        <v>8.8070414677666093</v>
      </c>
      <c r="Y455" s="129">
        <v>427.49799106191102</v>
      </c>
      <c r="Z455" s="129">
        <v>18.245224272414099</v>
      </c>
      <c r="AA455" s="129">
        <v>1512.05890913964</v>
      </c>
      <c r="AB455" s="129">
        <v>57.589765253544499</v>
      </c>
      <c r="AC455" s="129">
        <v>310.97785319805303</v>
      </c>
      <c r="AD455" s="129">
        <v>14.402797884016501</v>
      </c>
      <c r="AE455" s="129">
        <v>199.387507460542</v>
      </c>
      <c r="AF455" s="129">
        <v>9.6370230438462894</v>
      </c>
      <c r="AG455" s="129">
        <v>60.244490456603003</v>
      </c>
      <c r="AH455" s="129">
        <v>2.4752128367427502</v>
      </c>
      <c r="AI455" s="129">
        <v>290.03605523204499</v>
      </c>
      <c r="AJ455" s="129">
        <v>11.550593225195501</v>
      </c>
      <c r="AK455" s="129">
        <v>107.26035930838501</v>
      </c>
      <c r="AL455" s="129">
        <v>3.2045657872633702</v>
      </c>
      <c r="AR455" s="128">
        <f t="shared" si="28"/>
        <v>712.39279395657411</v>
      </c>
    </row>
    <row r="456" spans="1:44">
      <c r="A456" s="35" t="s">
        <v>4321</v>
      </c>
      <c r="B456" s="44">
        <v>130.99767638747099</v>
      </c>
      <c r="C456" s="71">
        <v>0.35501061034321901</v>
      </c>
      <c r="D456" s="43"/>
      <c r="E456" s="71">
        <v>3.7739523009044298</v>
      </c>
      <c r="F456" s="71">
        <v>8.1044693706330495E-2</v>
      </c>
      <c r="G456" s="69">
        <v>9.6386733250206594E-2</v>
      </c>
      <c r="H456" s="69">
        <v>2.1685797206815898E-3</v>
      </c>
      <c r="I456" s="71">
        <v>0.62843178303064895</v>
      </c>
      <c r="J456" s="81">
        <v>1532.63</v>
      </c>
      <c r="K456" s="81">
        <v>7.51</v>
      </c>
      <c r="L456" s="81">
        <v>1516.7</v>
      </c>
      <c r="M456" s="81">
        <v>14.3</v>
      </c>
      <c r="N456" s="81">
        <v>1554.7</v>
      </c>
      <c r="O456" s="81">
        <v>21.4</v>
      </c>
      <c r="P456" s="129"/>
      <c r="Q456" s="81">
        <f t="shared" si="31"/>
        <v>1554.7</v>
      </c>
      <c r="R456" s="81">
        <f t="shared" si="32"/>
        <v>21.4</v>
      </c>
      <c r="S456" s="132"/>
      <c r="T456" s="128">
        <f t="shared" si="29"/>
        <v>-1.0503065866684291</v>
      </c>
      <c r="U456" s="128">
        <f t="shared" si="30"/>
        <v>-2.5054394408914091</v>
      </c>
      <c r="W456" s="129">
        <v>195.151578721357</v>
      </c>
      <c r="X456" s="129">
        <v>8.9082404534175996</v>
      </c>
      <c r="Y456" s="129">
        <v>426.836714240856</v>
      </c>
      <c r="Z456" s="129">
        <v>12.595022315928899</v>
      </c>
      <c r="AA456" s="129">
        <v>1483.9474671528999</v>
      </c>
      <c r="AB456" s="129">
        <v>57.654652847366698</v>
      </c>
      <c r="AC456" s="129">
        <v>307.59714201743702</v>
      </c>
      <c r="AD456" s="129">
        <v>11.196944154316199</v>
      </c>
      <c r="AE456" s="129">
        <v>194.09693714575801</v>
      </c>
      <c r="AF456" s="129">
        <v>7.5438063327452198</v>
      </c>
      <c r="AG456" s="129">
        <v>60.123527024398904</v>
      </c>
      <c r="AH456" s="129">
        <v>2.2315158812567102</v>
      </c>
      <c r="AI456" s="129">
        <v>294.38488933986201</v>
      </c>
      <c r="AJ456" s="129">
        <v>8.1360717560169604</v>
      </c>
      <c r="AK456" s="129">
        <v>104.48745526591</v>
      </c>
      <c r="AL456" s="129">
        <v>2.1344914607368199</v>
      </c>
      <c r="AR456" s="128">
        <f t="shared" si="28"/>
        <v>715.01007422710541</v>
      </c>
    </row>
    <row r="457" spans="1:44">
      <c r="A457" s="35" t="s">
        <v>4322</v>
      </c>
      <c r="B457" s="44">
        <v>131.006126593299</v>
      </c>
      <c r="C457" s="71">
        <v>0.35502196161872901</v>
      </c>
      <c r="D457" s="43"/>
      <c r="E457" s="71">
        <v>3.7444702726581198</v>
      </c>
      <c r="F457" s="71">
        <v>8.0493263456556399E-2</v>
      </c>
      <c r="G457" s="69">
        <v>9.6004419349237299E-2</v>
      </c>
      <c r="H457" s="69">
        <v>2.16377152798688E-3</v>
      </c>
      <c r="I457" s="71">
        <v>0.35983687338755999</v>
      </c>
      <c r="J457" s="81">
        <v>1535.66</v>
      </c>
      <c r="K457" s="81">
        <v>9.93</v>
      </c>
      <c r="L457" s="81">
        <v>1527.5</v>
      </c>
      <c r="M457" s="81">
        <v>14.5</v>
      </c>
      <c r="N457" s="81">
        <v>1546.9</v>
      </c>
      <c r="O457" s="81">
        <v>21.5</v>
      </c>
      <c r="P457" s="129"/>
      <c r="Q457" s="81">
        <f t="shared" si="31"/>
        <v>1546.9</v>
      </c>
      <c r="R457" s="81">
        <f t="shared" si="32"/>
        <v>21.5</v>
      </c>
      <c r="S457" s="132"/>
      <c r="T457" s="128">
        <f t="shared" si="29"/>
        <v>-0.5342062193126077</v>
      </c>
      <c r="U457" s="128">
        <f t="shared" si="30"/>
        <v>-1.2700490998363398</v>
      </c>
      <c r="W457" s="129">
        <v>189.94277926929499</v>
      </c>
      <c r="X457" s="129">
        <v>6.0075872596451099</v>
      </c>
      <c r="Y457" s="129">
        <v>438.87485193115998</v>
      </c>
      <c r="Z457" s="129">
        <v>11.719902918955</v>
      </c>
      <c r="AA457" s="129">
        <v>1572.5588120756499</v>
      </c>
      <c r="AB457" s="129">
        <v>53.133922147329997</v>
      </c>
      <c r="AC457" s="129">
        <v>320.97786308636898</v>
      </c>
      <c r="AD457" s="129">
        <v>11.321118446245601</v>
      </c>
      <c r="AE457" s="129">
        <v>205.90081909796601</v>
      </c>
      <c r="AF457" s="129">
        <v>7.0985586069332802</v>
      </c>
      <c r="AG457" s="129">
        <v>63.192801963533903</v>
      </c>
      <c r="AH457" s="129">
        <v>2.0116658101976999</v>
      </c>
      <c r="AI457" s="129">
        <v>299.44706590133097</v>
      </c>
      <c r="AJ457" s="129">
        <v>7.6381088006320903</v>
      </c>
      <c r="AK457" s="129">
        <v>108.072276740386</v>
      </c>
      <c r="AL457" s="129">
        <v>2.72119063505406</v>
      </c>
      <c r="AR457" s="128">
        <f t="shared" si="28"/>
        <v>713.62750852860506</v>
      </c>
    </row>
    <row r="458" spans="1:44">
      <c r="A458" s="35" t="s">
        <v>4323</v>
      </c>
      <c r="B458" s="44">
        <v>130.99361370685401</v>
      </c>
      <c r="C458" s="71">
        <v>0.35501375124530699</v>
      </c>
      <c r="D458" s="43"/>
      <c r="E458" s="71">
        <v>3.7823380226663699</v>
      </c>
      <c r="F458" s="71">
        <v>0.12208650654346399</v>
      </c>
      <c r="G458" s="69">
        <v>9.5398983397053799E-2</v>
      </c>
      <c r="H458" s="69">
        <v>2.6497523170423902E-3</v>
      </c>
      <c r="I458" s="71">
        <v>0.66509374206733596</v>
      </c>
      <c r="J458" s="81">
        <v>1522.3</v>
      </c>
      <c r="K458" s="81">
        <v>9.59</v>
      </c>
      <c r="L458" s="81">
        <v>1513.1</v>
      </c>
      <c r="M458" s="81">
        <v>21.4</v>
      </c>
      <c r="N458" s="81">
        <v>1535.1</v>
      </c>
      <c r="O458" s="81">
        <v>25.6</v>
      </c>
      <c r="P458" s="129"/>
      <c r="Q458" s="81">
        <f t="shared" si="31"/>
        <v>1535.1</v>
      </c>
      <c r="R458" s="81">
        <f t="shared" si="32"/>
        <v>25.6</v>
      </c>
      <c r="S458" s="132"/>
      <c r="T458" s="128">
        <f t="shared" si="29"/>
        <v>-0.60802326349878044</v>
      </c>
      <c r="U458" s="128">
        <f t="shared" si="30"/>
        <v>-1.4539686735840329</v>
      </c>
      <c r="W458" s="129">
        <v>180.60816283721701</v>
      </c>
      <c r="X458" s="129">
        <v>4.5401292738855004</v>
      </c>
      <c r="Y458" s="129">
        <v>423.64086126793802</v>
      </c>
      <c r="Z458" s="129">
        <v>12.579769356358099</v>
      </c>
      <c r="AA458" s="129">
        <v>1531.53525845786</v>
      </c>
      <c r="AB458" s="129">
        <v>58.182789441165397</v>
      </c>
      <c r="AC458" s="129">
        <v>315.41226963485701</v>
      </c>
      <c r="AD458" s="129">
        <v>13.590365920434101</v>
      </c>
      <c r="AE458" s="129">
        <v>200.598464354535</v>
      </c>
      <c r="AF458" s="129">
        <v>7.83659319336798</v>
      </c>
      <c r="AG458" s="129">
        <v>62.470295392249803</v>
      </c>
      <c r="AH458" s="129">
        <v>2.6424453581575502</v>
      </c>
      <c r="AI458" s="129">
        <v>294.07866182732403</v>
      </c>
      <c r="AJ458" s="129">
        <v>9.7111623966932505</v>
      </c>
      <c r="AK458" s="129">
        <v>106.80684670572801</v>
      </c>
      <c r="AL458" s="129">
        <v>3.4295353750767799</v>
      </c>
      <c r="AR458" s="128">
        <f t="shared" si="28"/>
        <v>711.06248967144086</v>
      </c>
    </row>
    <row r="459" spans="1:44">
      <c r="A459" s="35" t="s">
        <v>4324</v>
      </c>
      <c r="B459" s="44">
        <v>131.00836803873401</v>
      </c>
      <c r="C459" s="71">
        <v>0.35501218386140998</v>
      </c>
      <c r="D459" s="43"/>
      <c r="E459" s="71">
        <v>3.7709625693836699</v>
      </c>
      <c r="F459" s="71">
        <v>6.7702500935173507E-2</v>
      </c>
      <c r="G459" s="69">
        <v>9.6517917548084503E-2</v>
      </c>
      <c r="H459" s="69">
        <v>1.5647345282049001E-3</v>
      </c>
      <c r="I459" s="71">
        <v>0.58196674677238702</v>
      </c>
      <c r="J459" s="81">
        <v>1533.45</v>
      </c>
      <c r="K459" s="81">
        <v>6.41</v>
      </c>
      <c r="L459" s="81">
        <v>1516.7</v>
      </c>
      <c r="M459" s="81">
        <v>12.5</v>
      </c>
      <c r="N459" s="81">
        <v>1556.7</v>
      </c>
      <c r="O459" s="81">
        <v>15.6</v>
      </c>
      <c r="P459" s="129"/>
      <c r="Q459" s="81">
        <f t="shared" si="31"/>
        <v>1556.7</v>
      </c>
      <c r="R459" s="81">
        <f t="shared" si="32"/>
        <v>15.6</v>
      </c>
      <c r="S459" s="132"/>
      <c r="T459" s="128">
        <f t="shared" si="29"/>
        <v>-1.1043713324981868</v>
      </c>
      <c r="U459" s="128">
        <f t="shared" si="30"/>
        <v>-2.6373046746225355</v>
      </c>
      <c r="W459" s="129">
        <v>185.778133154231</v>
      </c>
      <c r="X459" s="129">
        <v>5.9854280602900003</v>
      </c>
      <c r="Y459" s="129">
        <v>421.08819112329002</v>
      </c>
      <c r="Z459" s="129">
        <v>13.879485626105801</v>
      </c>
      <c r="AA459" s="129">
        <v>1584.35836614708</v>
      </c>
      <c r="AB459" s="129">
        <v>52.052411347473303</v>
      </c>
      <c r="AC459" s="129">
        <v>317.74910021184098</v>
      </c>
      <c r="AD459" s="129">
        <v>12.7027545341235</v>
      </c>
      <c r="AE459" s="129">
        <v>204.02612292023699</v>
      </c>
      <c r="AF459" s="129">
        <v>8.2135855928425698</v>
      </c>
      <c r="AG459" s="129">
        <v>62.743218547191603</v>
      </c>
      <c r="AH459" s="129">
        <v>2.1465735264598802</v>
      </c>
      <c r="AI459" s="129">
        <v>301.690653748937</v>
      </c>
      <c r="AJ459" s="129">
        <v>9.1346509096558108</v>
      </c>
      <c r="AK459" s="129">
        <v>108.612038496585</v>
      </c>
      <c r="AL459" s="129">
        <v>3.3441616939144598</v>
      </c>
      <c r="AR459" s="128">
        <f t="shared" si="28"/>
        <v>712.4974174405645</v>
      </c>
    </row>
    <row r="460" spans="1:44">
      <c r="A460" s="35" t="s">
        <v>4325</v>
      </c>
      <c r="B460" s="44">
        <v>131.001280741279</v>
      </c>
      <c r="C460" s="71">
        <v>0.35501218066413698</v>
      </c>
      <c r="D460" s="43"/>
      <c r="E460" s="71">
        <v>3.7723580381356001</v>
      </c>
      <c r="F460" s="71">
        <v>9.1021880634855099E-2</v>
      </c>
      <c r="G460" s="69">
        <v>9.4838891156242194E-2</v>
      </c>
      <c r="H460" s="69">
        <v>2.1266601214172498E-3</v>
      </c>
      <c r="I460" s="71">
        <v>0.37474160419959601</v>
      </c>
      <c r="J460" s="81">
        <v>1519.4</v>
      </c>
      <c r="K460" s="81">
        <v>10.199999999999999</v>
      </c>
      <c r="L460" s="81">
        <v>1516.7</v>
      </c>
      <c r="M460" s="81">
        <v>16.100000000000001</v>
      </c>
      <c r="N460" s="81">
        <v>1523.3</v>
      </c>
      <c r="O460" s="81">
        <v>20.9</v>
      </c>
      <c r="P460" s="129"/>
      <c r="Q460" s="81">
        <f t="shared" si="31"/>
        <v>1523.3</v>
      </c>
      <c r="R460" s="81">
        <f t="shared" si="32"/>
        <v>20.9</v>
      </c>
      <c r="S460" s="132"/>
      <c r="T460" s="128">
        <f t="shared" si="29"/>
        <v>-0.17801806553702415</v>
      </c>
      <c r="U460" s="128">
        <f t="shared" si="30"/>
        <v>-0.43515527131271242</v>
      </c>
      <c r="W460" s="129">
        <v>197.90713185871999</v>
      </c>
      <c r="X460" s="129">
        <v>7.7717117921116898</v>
      </c>
      <c r="Y460" s="129">
        <v>434.190288454079</v>
      </c>
      <c r="Z460" s="129">
        <v>17.168288685062599</v>
      </c>
      <c r="AA460" s="129">
        <v>1574.0594870684199</v>
      </c>
      <c r="AB460" s="129">
        <v>51.237718463980698</v>
      </c>
      <c r="AC460" s="129">
        <v>318.12028175919102</v>
      </c>
      <c r="AD460" s="129">
        <v>8.7658906144072706</v>
      </c>
      <c r="AE460" s="129">
        <v>203.835531254394</v>
      </c>
      <c r="AF460" s="129">
        <v>8.7091241979474106</v>
      </c>
      <c r="AG460" s="129">
        <v>63.235508027751898</v>
      </c>
      <c r="AH460" s="129">
        <v>2.7358707782148302</v>
      </c>
      <c r="AI460" s="129">
        <v>313.80956947589101</v>
      </c>
      <c r="AJ460" s="129">
        <v>10.243857179084699</v>
      </c>
      <c r="AK460" s="129">
        <v>110.718834722816</v>
      </c>
      <c r="AL460" s="129">
        <v>3.3870324464524399</v>
      </c>
      <c r="AR460" s="128">
        <f t="shared" si="28"/>
        <v>715.72815114917626</v>
      </c>
    </row>
    <row r="461" spans="1:44">
      <c r="A461" s="35" t="s">
        <v>4326</v>
      </c>
      <c r="B461" s="44">
        <v>130.99349312221199</v>
      </c>
      <c r="C461" s="71">
        <v>0.35501114697869202</v>
      </c>
      <c r="D461" s="43"/>
      <c r="E461" s="71">
        <v>3.77182387443766</v>
      </c>
      <c r="F461" s="71">
        <v>8.3034947197058104E-2</v>
      </c>
      <c r="G461" s="69">
        <v>9.6539740391439893E-2</v>
      </c>
      <c r="H461" s="69">
        <v>2.2145235408754598E-3</v>
      </c>
      <c r="I461" s="71">
        <v>0.65710976913456098</v>
      </c>
      <c r="J461" s="81">
        <v>1533.45</v>
      </c>
      <c r="K461" s="81">
        <v>7.2</v>
      </c>
      <c r="L461" s="81">
        <v>1516.7</v>
      </c>
      <c r="M461" s="81">
        <v>14.3</v>
      </c>
      <c r="N461" s="81">
        <v>1556.7</v>
      </c>
      <c r="O461" s="81">
        <v>21.4</v>
      </c>
      <c r="P461" s="129"/>
      <c r="Q461" s="81">
        <f t="shared" si="31"/>
        <v>1556.7</v>
      </c>
      <c r="R461" s="81">
        <f t="shared" si="32"/>
        <v>21.4</v>
      </c>
      <c r="S461" s="132"/>
      <c r="T461" s="128">
        <f t="shared" si="29"/>
        <v>-1.1043713324981868</v>
      </c>
      <c r="U461" s="128">
        <f t="shared" si="30"/>
        <v>-2.6373046746225355</v>
      </c>
      <c r="W461" s="129">
        <v>189.71603878382501</v>
      </c>
      <c r="X461" s="129">
        <v>7.3967125056330598</v>
      </c>
      <c r="Y461" s="129">
        <v>441.18492017156098</v>
      </c>
      <c r="Z461" s="129">
        <v>12.796676977533</v>
      </c>
      <c r="AA461" s="129">
        <v>1645.58425451672</v>
      </c>
      <c r="AB461" s="129">
        <v>71.617351500809093</v>
      </c>
      <c r="AC461" s="129">
        <v>324.22082147178298</v>
      </c>
      <c r="AD461" s="129">
        <v>14.5087652166604</v>
      </c>
      <c r="AE461" s="129">
        <v>208.55674292671901</v>
      </c>
      <c r="AF461" s="129">
        <v>9.1157370663032307</v>
      </c>
      <c r="AG461" s="129">
        <v>64.627594917999801</v>
      </c>
      <c r="AH461" s="129">
        <v>3.0184030839309401</v>
      </c>
      <c r="AI461" s="129">
        <v>312.36988112771598</v>
      </c>
      <c r="AJ461" s="129">
        <v>10.2321977546332</v>
      </c>
      <c r="AK461" s="129">
        <v>112.852150180533</v>
      </c>
      <c r="AL461" s="129">
        <v>3.3831527874613401</v>
      </c>
      <c r="AR461" s="128">
        <f t="shared" si="28"/>
        <v>713.56655631838873</v>
      </c>
    </row>
    <row r="462" spans="1:44">
      <c r="A462" s="35" t="s">
        <v>4327</v>
      </c>
      <c r="B462" s="44">
        <v>130.99428508102699</v>
      </c>
      <c r="C462" s="71">
        <v>0.35501372060431002</v>
      </c>
      <c r="D462" s="43"/>
      <c r="E462" s="71">
        <v>3.7776919247537002</v>
      </c>
      <c r="F462" s="71">
        <v>9.4987357677888101E-2</v>
      </c>
      <c r="G462" s="69">
        <v>9.5978798801926501E-2</v>
      </c>
      <c r="H462" s="69">
        <v>2.0705097252920299E-3</v>
      </c>
      <c r="I462" s="71">
        <v>0.260287752989315</v>
      </c>
      <c r="J462" s="81">
        <v>1527.2</v>
      </c>
      <c r="K462" s="81">
        <v>11</v>
      </c>
      <c r="L462" s="81">
        <v>1513.1</v>
      </c>
      <c r="M462" s="81">
        <v>16.100000000000001</v>
      </c>
      <c r="N462" s="81">
        <v>1546.9</v>
      </c>
      <c r="O462" s="81">
        <v>20.6</v>
      </c>
      <c r="P462" s="129"/>
      <c r="Q462" s="81">
        <f t="shared" si="31"/>
        <v>1546.9</v>
      </c>
      <c r="R462" s="81">
        <f t="shared" si="32"/>
        <v>20.6</v>
      </c>
      <c r="S462" s="132"/>
      <c r="T462" s="128">
        <f t="shared" si="29"/>
        <v>-0.93186174079704831</v>
      </c>
      <c r="U462" s="128">
        <f t="shared" si="30"/>
        <v>-2.2338245985063896</v>
      </c>
      <c r="W462" s="129">
        <v>199.34067178620401</v>
      </c>
      <c r="X462" s="129">
        <v>9.1105445978858999</v>
      </c>
      <c r="Y462" s="129">
        <v>444.42299269424399</v>
      </c>
      <c r="Z462" s="129">
        <v>10.213275068395999</v>
      </c>
      <c r="AA462" s="129">
        <v>1648.47452621663</v>
      </c>
      <c r="AB462" s="129">
        <v>69.264170630979706</v>
      </c>
      <c r="AC462" s="129">
        <v>321.32733979818698</v>
      </c>
      <c r="AD462" s="129">
        <v>13.5260957634971</v>
      </c>
      <c r="AE462" s="129">
        <v>211.48537942475099</v>
      </c>
      <c r="AF462" s="129">
        <v>7.0261067596506397</v>
      </c>
      <c r="AG462" s="129">
        <v>64.223172152049898</v>
      </c>
      <c r="AH462" s="129">
        <v>2.5703070220824098</v>
      </c>
      <c r="AI462" s="129">
        <v>312.07405301525802</v>
      </c>
      <c r="AJ462" s="129">
        <v>9.3096668057661898</v>
      </c>
      <c r="AK462" s="129">
        <v>111.94246213572499</v>
      </c>
      <c r="AL462" s="129">
        <v>3.9785058440494199</v>
      </c>
      <c r="AR462" s="128">
        <f t="shared" si="28"/>
        <v>716.09818435228101</v>
      </c>
    </row>
    <row r="463" spans="1:44">
      <c r="A463" s="35" t="s">
        <v>4328</v>
      </c>
      <c r="B463" s="44">
        <v>131.00197816234899</v>
      </c>
      <c r="C463" s="71">
        <v>0.35500496235800899</v>
      </c>
      <c r="D463" s="43"/>
      <c r="E463" s="71">
        <v>3.76913232017727</v>
      </c>
      <c r="F463" s="71">
        <v>8.9000995442811204E-2</v>
      </c>
      <c r="G463" s="69">
        <v>9.6002395371991303E-2</v>
      </c>
      <c r="H463" s="69">
        <v>1.8483980649084499E-3</v>
      </c>
      <c r="I463" s="71">
        <v>0.30562182988842301</v>
      </c>
      <c r="J463" s="81">
        <v>1529.3</v>
      </c>
      <c r="K463" s="81">
        <v>10</v>
      </c>
      <c r="L463" s="81">
        <v>1516.7</v>
      </c>
      <c r="M463" s="81">
        <v>16.100000000000001</v>
      </c>
      <c r="N463" s="81">
        <v>1546.9</v>
      </c>
      <c r="O463" s="81">
        <v>17.600000000000001</v>
      </c>
      <c r="P463" s="129"/>
      <c r="Q463" s="81">
        <f t="shared" si="31"/>
        <v>1546.9</v>
      </c>
      <c r="R463" s="81">
        <f t="shared" si="32"/>
        <v>17.600000000000001</v>
      </c>
      <c r="S463" s="132"/>
      <c r="T463" s="128">
        <f t="shared" si="29"/>
        <v>-0.83075097250609276</v>
      </c>
      <c r="U463" s="128">
        <f t="shared" si="30"/>
        <v>-1.9911650293400176</v>
      </c>
      <c r="W463" s="129">
        <v>198.70253518028099</v>
      </c>
      <c r="X463" s="129">
        <v>10.566475374120399</v>
      </c>
      <c r="Y463" s="129">
        <v>471.15687008904399</v>
      </c>
      <c r="Z463" s="129">
        <v>17.4466141148223</v>
      </c>
      <c r="AA463" s="129">
        <v>1653.82905017847</v>
      </c>
      <c r="AB463" s="129">
        <v>71.464757877158803</v>
      </c>
      <c r="AC463" s="129">
        <v>340.02038170227797</v>
      </c>
      <c r="AD463" s="129">
        <v>18.8162508231392</v>
      </c>
      <c r="AE463" s="129">
        <v>215.30766391260099</v>
      </c>
      <c r="AF463" s="129">
        <v>9.5876224623973396</v>
      </c>
      <c r="AG463" s="129">
        <v>67.295410840807605</v>
      </c>
      <c r="AH463" s="129">
        <v>2.9665583346728499</v>
      </c>
      <c r="AI463" s="129">
        <v>316.77781457519899</v>
      </c>
      <c r="AJ463" s="129">
        <v>14.2580832042977</v>
      </c>
      <c r="AK463" s="129">
        <v>110.018708439782</v>
      </c>
      <c r="AL463" s="129">
        <v>3.5783887675786801</v>
      </c>
      <c r="AR463" s="128">
        <f t="shared" si="28"/>
        <v>715.9337605684749</v>
      </c>
    </row>
    <row r="464" spans="1:44">
      <c r="A464" s="35" t="s">
        <v>4329</v>
      </c>
      <c r="B464" s="44">
        <v>131.00433049221201</v>
      </c>
      <c r="C464" s="71">
        <v>0.35501104160668101</v>
      </c>
      <c r="D464" s="43"/>
      <c r="E464" s="71">
        <v>3.78372166800653</v>
      </c>
      <c r="F464" s="71">
        <v>7.4881922718086094E-2</v>
      </c>
      <c r="G464" s="69">
        <v>9.6222596453667097E-2</v>
      </c>
      <c r="H464" s="69">
        <v>2.42934564972269E-3</v>
      </c>
      <c r="I464" s="71">
        <v>0.40229121623769298</v>
      </c>
      <c r="J464" s="81">
        <v>1528.89</v>
      </c>
      <c r="K464" s="81">
        <v>9.64</v>
      </c>
      <c r="L464" s="81">
        <v>1513.1</v>
      </c>
      <c r="M464" s="81">
        <v>12.5</v>
      </c>
      <c r="N464" s="81">
        <v>1550.8</v>
      </c>
      <c r="O464" s="81">
        <v>23.4</v>
      </c>
      <c r="P464" s="129"/>
      <c r="Q464" s="81">
        <f t="shared" si="31"/>
        <v>1550.8</v>
      </c>
      <c r="R464" s="81">
        <f t="shared" si="32"/>
        <v>23.4</v>
      </c>
      <c r="S464" s="132"/>
      <c r="T464" s="128">
        <f t="shared" si="29"/>
        <v>-1.0435529707223707</v>
      </c>
      <c r="U464" s="128">
        <f t="shared" si="30"/>
        <v>-2.4915735906417322</v>
      </c>
      <c r="W464" s="129">
        <v>212.48165895363701</v>
      </c>
      <c r="X464" s="129">
        <v>9.0029255483933497</v>
      </c>
      <c r="Y464" s="129">
        <v>458.79255115377299</v>
      </c>
      <c r="Z464" s="129">
        <v>20.970690505604999</v>
      </c>
      <c r="AA464" s="129">
        <v>1614.36486083877</v>
      </c>
      <c r="AB464" s="129">
        <v>54.5514554806633</v>
      </c>
      <c r="AC464" s="129">
        <v>334.30052169202497</v>
      </c>
      <c r="AD464" s="129">
        <v>17.692609390464199</v>
      </c>
      <c r="AE464" s="129">
        <v>212.63254759794799</v>
      </c>
      <c r="AF464" s="129">
        <v>9.3222886585773406</v>
      </c>
      <c r="AG464" s="129">
        <v>66.556057451317599</v>
      </c>
      <c r="AH464" s="129">
        <v>3.0572219685127</v>
      </c>
      <c r="AI464" s="129">
        <v>334.17746819055702</v>
      </c>
      <c r="AJ464" s="129">
        <v>14.8440580925185</v>
      </c>
      <c r="AK464" s="129">
        <v>113.67053231170701</v>
      </c>
      <c r="AL464" s="129">
        <v>4.3075673424893104</v>
      </c>
      <c r="AR464" s="128">
        <f t="shared" si="28"/>
        <v>719.38336049154168</v>
      </c>
    </row>
    <row r="465" spans="1:44">
      <c r="A465" s="35" t="s">
        <v>4330</v>
      </c>
      <c r="B465" s="44">
        <v>130.955747727275</v>
      </c>
      <c r="C465" s="71">
        <v>0.35501100066986702</v>
      </c>
      <c r="D465" s="43"/>
      <c r="E465" s="71">
        <v>3.7451567986178298</v>
      </c>
      <c r="F465" s="71">
        <v>9.2547381145456006E-2</v>
      </c>
      <c r="G465" s="69">
        <v>9.57670946477375E-2</v>
      </c>
      <c r="H465" s="69">
        <v>1.45376704814519E-3</v>
      </c>
      <c r="I465" s="71">
        <v>0.32623871578473601</v>
      </c>
      <c r="J465" s="81">
        <v>1531.9</v>
      </c>
      <c r="K465" s="81">
        <v>9.4700000000000006</v>
      </c>
      <c r="L465" s="81">
        <v>1523.9</v>
      </c>
      <c r="M465" s="81">
        <v>16.3</v>
      </c>
      <c r="N465" s="81">
        <v>1543</v>
      </c>
      <c r="O465" s="81">
        <v>14.7</v>
      </c>
      <c r="P465" s="129"/>
      <c r="Q465" s="81">
        <f t="shared" si="31"/>
        <v>1543</v>
      </c>
      <c r="R465" s="81">
        <f t="shared" si="32"/>
        <v>14.7</v>
      </c>
      <c r="S465" s="132"/>
      <c r="T465" s="128">
        <f t="shared" si="29"/>
        <v>-0.52496882997572014</v>
      </c>
      <c r="U465" s="128">
        <f t="shared" si="30"/>
        <v>-1.253363081567026</v>
      </c>
      <c r="W465" s="129">
        <v>188.46653564594899</v>
      </c>
      <c r="X465" s="129">
        <v>8.1328456905347295</v>
      </c>
      <c r="Y465" s="129">
        <v>437.40046784827302</v>
      </c>
      <c r="Z465" s="129">
        <v>15.580699409799401</v>
      </c>
      <c r="AA465" s="129">
        <v>1570.1417671450299</v>
      </c>
      <c r="AB465" s="129">
        <v>63.422949300995597</v>
      </c>
      <c r="AC465" s="129">
        <v>320.61896127909603</v>
      </c>
      <c r="AD465" s="129">
        <v>15.1929576891708</v>
      </c>
      <c r="AE465" s="129">
        <v>210.79633542035899</v>
      </c>
      <c r="AF465" s="129">
        <v>11.1368140542486</v>
      </c>
      <c r="AG465" s="129">
        <v>65.124817174228596</v>
      </c>
      <c r="AH465" s="129">
        <v>2.97159250227836</v>
      </c>
      <c r="AI465" s="129">
        <v>305.99018770589203</v>
      </c>
      <c r="AJ465" s="129">
        <v>11.578392845405499</v>
      </c>
      <c r="AK465" s="129">
        <v>102.789758717163</v>
      </c>
      <c r="AL465" s="129">
        <v>2.37159971373034</v>
      </c>
      <c r="AR465" s="128">
        <f t="shared" si="28"/>
        <v>713.22948949530564</v>
      </c>
    </row>
    <row r="466" spans="1:44">
      <c r="A466" s="35" t="s">
        <v>4331</v>
      </c>
      <c r="B466" s="44">
        <v>130.949693417329</v>
      </c>
      <c r="C466" s="71">
        <v>0.35500875018608702</v>
      </c>
      <c r="D466" s="43"/>
      <c r="E466" s="71">
        <v>3.8006296758398399</v>
      </c>
      <c r="F466" s="71">
        <v>0.10160082249644301</v>
      </c>
      <c r="G466" s="69">
        <v>9.6999859878903694E-2</v>
      </c>
      <c r="H466" s="69">
        <v>2.6996084500263899E-3</v>
      </c>
      <c r="I466" s="71">
        <v>0.26389257688383699</v>
      </c>
      <c r="J466" s="81">
        <v>1531.3</v>
      </c>
      <c r="K466" s="81">
        <v>13</v>
      </c>
      <c r="L466" s="81">
        <v>1506</v>
      </c>
      <c r="M466" s="81">
        <v>17.7</v>
      </c>
      <c r="N466" s="81">
        <v>1566.4</v>
      </c>
      <c r="O466" s="81">
        <v>26.1</v>
      </c>
      <c r="P466" s="129"/>
      <c r="Q466" s="81">
        <f t="shared" si="31"/>
        <v>1566.4</v>
      </c>
      <c r="R466" s="81">
        <f t="shared" si="32"/>
        <v>26.1</v>
      </c>
      <c r="S466" s="132"/>
      <c r="T466" s="128">
        <f t="shared" si="29"/>
        <v>-1.6799468791500634</v>
      </c>
      <c r="U466" s="128">
        <f t="shared" si="30"/>
        <v>-4.0106241699867251</v>
      </c>
      <c r="W466" s="129">
        <v>208.582903744698</v>
      </c>
      <c r="X466" s="129">
        <v>7.9995087537984402</v>
      </c>
      <c r="Y466" s="129">
        <v>520.89423486774604</v>
      </c>
      <c r="Z466" s="129">
        <v>25.248110009703801</v>
      </c>
      <c r="AA466" s="129">
        <v>1778.67426598732</v>
      </c>
      <c r="AB466" s="129">
        <v>69.271429487760997</v>
      </c>
      <c r="AC466" s="129">
        <v>359.15125212853201</v>
      </c>
      <c r="AD466" s="129">
        <v>15.3077886036862</v>
      </c>
      <c r="AE466" s="129">
        <v>230.86410906809999</v>
      </c>
      <c r="AF466" s="129">
        <v>9.0627563873637307</v>
      </c>
      <c r="AG466" s="129">
        <v>65.702738113315206</v>
      </c>
      <c r="AH466" s="129">
        <v>2.9667139726659202</v>
      </c>
      <c r="AI466" s="129">
        <v>361.12640851993399</v>
      </c>
      <c r="AJ466" s="129">
        <v>14.7148305846026</v>
      </c>
      <c r="AK466" s="129">
        <v>116.70705878893</v>
      </c>
      <c r="AL466" s="129">
        <v>3.26960807778672</v>
      </c>
      <c r="AR466" s="128">
        <f t="shared" si="28"/>
        <v>718.42813782664734</v>
      </c>
    </row>
    <row r="467" spans="1:44">
      <c r="A467" s="35" t="s">
        <v>4332</v>
      </c>
      <c r="B467" s="44">
        <v>131.02382218569801</v>
      </c>
      <c r="C467" s="71">
        <v>0.35501370164157903</v>
      </c>
      <c r="D467" s="43"/>
      <c r="E467" s="71">
        <v>3.76962986512584</v>
      </c>
      <c r="F467" s="71">
        <v>0.10439040645543</v>
      </c>
      <c r="G467" s="69">
        <v>9.4870686058544207E-2</v>
      </c>
      <c r="H467" s="69">
        <v>2.6694536729966098E-3</v>
      </c>
      <c r="I467" s="71">
        <v>0.347820875344239</v>
      </c>
      <c r="J467" s="81">
        <v>1520.2</v>
      </c>
      <c r="K467" s="81">
        <v>12.4</v>
      </c>
      <c r="L467" s="81">
        <v>1516.7</v>
      </c>
      <c r="M467" s="81">
        <v>17.899999999999999</v>
      </c>
      <c r="N467" s="81">
        <v>1525.2</v>
      </c>
      <c r="O467" s="81">
        <v>26.8</v>
      </c>
      <c r="P467" s="129"/>
      <c r="Q467" s="81">
        <f t="shared" si="31"/>
        <v>1525.2</v>
      </c>
      <c r="R467" s="81">
        <f t="shared" si="32"/>
        <v>26.8</v>
      </c>
      <c r="S467" s="132"/>
      <c r="T467" s="128">
        <f t="shared" si="29"/>
        <v>-0.23076415902947184</v>
      </c>
      <c r="U467" s="128">
        <f t="shared" si="30"/>
        <v>-0.56042724335728877</v>
      </c>
      <c r="W467" s="129">
        <v>191.75478069661401</v>
      </c>
      <c r="X467" s="129">
        <v>7.9120573568806902</v>
      </c>
      <c r="Y467" s="129">
        <v>444.17997952190001</v>
      </c>
      <c r="Z467" s="129">
        <v>17.405228575401399</v>
      </c>
      <c r="AA467" s="129">
        <v>1603.5025633877201</v>
      </c>
      <c r="AB467" s="129">
        <v>72.242982591920907</v>
      </c>
      <c r="AC467" s="129">
        <v>334.54385843183201</v>
      </c>
      <c r="AD467" s="129">
        <v>14.917189493060899</v>
      </c>
      <c r="AE467" s="129">
        <v>215.252090461384</v>
      </c>
      <c r="AF467" s="129">
        <v>8.5433313728385905</v>
      </c>
      <c r="AG467" s="129">
        <v>64.115889496264202</v>
      </c>
      <c r="AH467" s="129">
        <v>2.3077861568277398</v>
      </c>
      <c r="AI467" s="129">
        <v>303.33886528382601</v>
      </c>
      <c r="AJ467" s="129">
        <v>11.26302068639</v>
      </c>
      <c r="AK467" s="129">
        <v>107.366246773984</v>
      </c>
      <c r="AL467" s="129">
        <v>3.3250242567031401</v>
      </c>
      <c r="AR467" s="128">
        <f t="shared" si="28"/>
        <v>714.11227927612993</v>
      </c>
    </row>
    <row r="468" spans="1:44">
      <c r="A468" s="35" t="s">
        <v>4333</v>
      </c>
      <c r="B468" s="44">
        <v>130.99807850366199</v>
      </c>
      <c r="C468" s="71">
        <v>0.35500784136992303</v>
      </c>
      <c r="D468" s="43"/>
      <c r="E468" s="71">
        <v>3.7469158787602401</v>
      </c>
      <c r="F468" s="71">
        <v>0.118681418893021</v>
      </c>
      <c r="G468" s="69">
        <v>9.6522224502620199E-2</v>
      </c>
      <c r="H468" s="69">
        <v>2.2232500363607902E-3</v>
      </c>
      <c r="I468" s="71">
        <v>-0.10108320767477701</v>
      </c>
      <c r="J468" s="81">
        <v>1537.7</v>
      </c>
      <c r="K468" s="81">
        <v>16.3</v>
      </c>
      <c r="L468" s="81">
        <v>1523.9</v>
      </c>
      <c r="M468" s="81">
        <v>21.7</v>
      </c>
      <c r="N468" s="81">
        <v>1556.7</v>
      </c>
      <c r="O468" s="81">
        <v>21.4</v>
      </c>
      <c r="P468" s="129"/>
      <c r="Q468" s="81">
        <f t="shared" si="31"/>
        <v>1556.7</v>
      </c>
      <c r="R468" s="81">
        <f t="shared" si="32"/>
        <v>21.4</v>
      </c>
      <c r="S468" s="132"/>
      <c r="T468" s="128">
        <f t="shared" si="29"/>
        <v>-0.90557123170811427</v>
      </c>
      <c r="U468" s="128">
        <f t="shared" si="30"/>
        <v>-2.1523722029004495</v>
      </c>
      <c r="W468" s="129">
        <v>205.354883711718</v>
      </c>
      <c r="X468" s="129">
        <v>8.1034633724487506</v>
      </c>
      <c r="Y468" s="129">
        <v>461.52516564747901</v>
      </c>
      <c r="Z468" s="129">
        <v>15.0157992736533</v>
      </c>
      <c r="AA468" s="129">
        <v>1586.2081065309101</v>
      </c>
      <c r="AB468" s="129">
        <v>53.088992905081199</v>
      </c>
      <c r="AC468" s="129">
        <v>326.23868217883802</v>
      </c>
      <c r="AD468" s="129">
        <v>12.000299800966999</v>
      </c>
      <c r="AE468" s="129">
        <v>213.12104049445</v>
      </c>
      <c r="AF468" s="129">
        <v>5.3612602054282901</v>
      </c>
      <c r="AG468" s="129">
        <v>62.650848435167099</v>
      </c>
      <c r="AH468" s="129">
        <v>1.83200121109076</v>
      </c>
      <c r="AI468" s="129">
        <v>317.20273192924799</v>
      </c>
      <c r="AJ468" s="129">
        <v>10.1941714428501</v>
      </c>
      <c r="AK468" s="129">
        <v>106.887560985215</v>
      </c>
      <c r="AL468" s="129">
        <v>2.7201028701634402</v>
      </c>
      <c r="AR468" s="128">
        <f t="shared" si="28"/>
        <v>717.6250653883551</v>
      </c>
    </row>
    <row r="469" spans="1:44">
      <c r="A469" s="35" t="s">
        <v>4334</v>
      </c>
      <c r="B469" s="44">
        <v>130.93830806756199</v>
      </c>
      <c r="C469" s="71">
        <v>0.35500906579511399</v>
      </c>
      <c r="D469" s="43"/>
      <c r="E469" s="71">
        <v>3.7556095656187898</v>
      </c>
      <c r="F469" s="71">
        <v>0.117341984140463</v>
      </c>
      <c r="G469" s="69">
        <v>9.6319201245633104E-2</v>
      </c>
      <c r="H469" s="69">
        <v>1.5556204826149801E-3</v>
      </c>
      <c r="I469" s="71">
        <v>0.36234703143324898</v>
      </c>
      <c r="J469" s="81">
        <v>1533.9</v>
      </c>
      <c r="K469" s="81">
        <v>12</v>
      </c>
      <c r="L469" s="81">
        <v>1520.2</v>
      </c>
      <c r="M469" s="81">
        <v>21.6</v>
      </c>
      <c r="N469" s="81">
        <v>1552.8</v>
      </c>
      <c r="O469" s="81">
        <v>15.6</v>
      </c>
      <c r="P469" s="129"/>
      <c r="Q469" s="81">
        <f t="shared" si="31"/>
        <v>1552.8</v>
      </c>
      <c r="R469" s="81">
        <f t="shared" si="32"/>
        <v>15.6</v>
      </c>
      <c r="S469" s="132"/>
      <c r="T469" s="128">
        <f t="shared" si="29"/>
        <v>-0.9011972108933064</v>
      </c>
      <c r="U469" s="128">
        <f t="shared" si="30"/>
        <v>-2.1444546770161761</v>
      </c>
      <c r="W469" s="129">
        <v>203.51731898880601</v>
      </c>
      <c r="X469" s="129">
        <v>6.3884094489469101</v>
      </c>
      <c r="Y469" s="129">
        <v>467.94358181002701</v>
      </c>
      <c r="Z469" s="129">
        <v>12.9675709477373</v>
      </c>
      <c r="AA469" s="129">
        <v>1605.17743267683</v>
      </c>
      <c r="AB469" s="129">
        <v>45.297347412089202</v>
      </c>
      <c r="AC469" s="129">
        <v>324.03427696491701</v>
      </c>
      <c r="AD469" s="129">
        <v>9.60209740358769</v>
      </c>
      <c r="AE469" s="129">
        <v>211.48253284913901</v>
      </c>
      <c r="AF469" s="129">
        <v>7.5952972163225603</v>
      </c>
      <c r="AG469" s="129">
        <v>66.267713538422996</v>
      </c>
      <c r="AH469" s="129">
        <v>2.6119124844469002</v>
      </c>
      <c r="AI469" s="129">
        <v>313.40094039009603</v>
      </c>
      <c r="AJ469" s="129">
        <v>8.9184017958169797</v>
      </c>
      <c r="AK469" s="129">
        <v>108.57324305195</v>
      </c>
      <c r="AL469" s="129">
        <v>4.30171786492682</v>
      </c>
      <c r="AR469" s="128">
        <f t="shared" si="28"/>
        <v>717.16284602142139</v>
      </c>
    </row>
    <row r="470" spans="1:44">
      <c r="A470" s="35" t="s">
        <v>4335</v>
      </c>
      <c r="B470" s="44">
        <v>130.914283610258</v>
      </c>
      <c r="C470" s="71">
        <v>0.35499663631172201</v>
      </c>
      <c r="D470" s="43"/>
      <c r="E470" s="71">
        <v>3.8145009626794901</v>
      </c>
      <c r="F470" s="71">
        <v>0.122319440698168</v>
      </c>
      <c r="G470" s="69">
        <v>9.5139053749977401E-2</v>
      </c>
      <c r="H470" s="69">
        <v>2.5226086823669702E-3</v>
      </c>
      <c r="I470" s="71">
        <v>0.37592129897786702</v>
      </c>
      <c r="J470" s="81">
        <v>1513.6</v>
      </c>
      <c r="K470" s="81">
        <v>12.8</v>
      </c>
      <c r="L470" s="81">
        <v>1502.5</v>
      </c>
      <c r="M470" s="81">
        <v>21.1</v>
      </c>
      <c r="N470" s="81">
        <v>1529.2</v>
      </c>
      <c r="O470" s="81">
        <v>24.8</v>
      </c>
      <c r="P470" s="129"/>
      <c r="Q470" s="81">
        <f t="shared" si="31"/>
        <v>1529.2</v>
      </c>
      <c r="R470" s="81">
        <f t="shared" si="32"/>
        <v>24.8</v>
      </c>
      <c r="S470" s="132"/>
      <c r="T470" s="128">
        <f t="shared" si="29"/>
        <v>-0.73876871880199069</v>
      </c>
      <c r="U470" s="128">
        <f t="shared" si="30"/>
        <v>-1.7770382695507518</v>
      </c>
      <c r="W470" s="129">
        <v>229.709803154078</v>
      </c>
      <c r="X470" s="129">
        <v>8.3101443959934702</v>
      </c>
      <c r="Y470" s="129">
        <v>542.917342870791</v>
      </c>
      <c r="Z470" s="129">
        <v>22.7741354356701</v>
      </c>
      <c r="AA470" s="129">
        <v>1911.4171978059801</v>
      </c>
      <c r="AB470" s="129">
        <v>95.287404519485193</v>
      </c>
      <c r="AC470" s="129">
        <v>388.06810053804003</v>
      </c>
      <c r="AD470" s="129">
        <v>19.8666953021791</v>
      </c>
      <c r="AE470" s="129">
        <v>246.96044937252299</v>
      </c>
      <c r="AF470" s="129">
        <v>9.2075495135762395</v>
      </c>
      <c r="AG470" s="129">
        <v>73.5569072985829</v>
      </c>
      <c r="AH470" s="129">
        <v>3.3666898096549902</v>
      </c>
      <c r="AI470" s="129">
        <v>400.67778470571398</v>
      </c>
      <c r="AJ470" s="129">
        <v>16.498352732957699</v>
      </c>
      <c r="AK470" s="129">
        <v>127.064893016182</v>
      </c>
      <c r="AL470" s="129">
        <v>4.6352096912343397</v>
      </c>
      <c r="AR470" s="128">
        <f t="shared" si="28"/>
        <v>723.42489503560614</v>
      </c>
    </row>
    <row r="471" spans="1:44">
      <c r="A471" s="35" t="s">
        <v>4336</v>
      </c>
      <c r="B471" s="44">
        <v>131.05141805453599</v>
      </c>
      <c r="C471" s="71">
        <v>0.355025794528324</v>
      </c>
      <c r="D471" s="43"/>
      <c r="E471" s="71">
        <v>3.7601229051387399</v>
      </c>
      <c r="F471" s="71">
        <v>8.5794930448303205E-2</v>
      </c>
      <c r="G471" s="69">
        <v>9.5803622744864397E-2</v>
      </c>
      <c r="H471" s="69">
        <v>1.73753021700615E-3</v>
      </c>
      <c r="I471" s="71">
        <v>0.54495187306597004</v>
      </c>
      <c r="J471" s="81">
        <v>1529.79</v>
      </c>
      <c r="K471" s="81">
        <v>8.19</v>
      </c>
      <c r="L471" s="81">
        <v>1520.2</v>
      </c>
      <c r="M471" s="81">
        <v>16.2</v>
      </c>
      <c r="N471" s="81">
        <v>1543</v>
      </c>
      <c r="O471" s="81">
        <v>16.7</v>
      </c>
      <c r="P471" s="129"/>
      <c r="Q471" s="81">
        <f t="shared" si="31"/>
        <v>1543</v>
      </c>
      <c r="R471" s="81">
        <f t="shared" si="32"/>
        <v>16.7</v>
      </c>
      <c r="S471" s="132"/>
      <c r="T471" s="128">
        <f t="shared" si="29"/>
        <v>-0.63083804762530704</v>
      </c>
      <c r="U471" s="128">
        <f t="shared" si="30"/>
        <v>-1.4998026575450569</v>
      </c>
      <c r="W471" s="129">
        <v>200.79104275361701</v>
      </c>
      <c r="X471" s="129">
        <v>7.28078270668016</v>
      </c>
      <c r="Y471" s="129">
        <v>467.80950662382099</v>
      </c>
      <c r="Z471" s="129">
        <v>16.4562067890725</v>
      </c>
      <c r="AA471" s="129">
        <v>1650.6736173363099</v>
      </c>
      <c r="AB471" s="129">
        <v>62.001129340509301</v>
      </c>
      <c r="AC471" s="129">
        <v>340.71400352444601</v>
      </c>
      <c r="AD471" s="129">
        <v>12.0333320663077</v>
      </c>
      <c r="AE471" s="129">
        <v>215.87429507495801</v>
      </c>
      <c r="AF471" s="129">
        <v>5.91122833996097</v>
      </c>
      <c r="AG471" s="129">
        <v>68.334793387598097</v>
      </c>
      <c r="AH471" s="129">
        <v>1.5034114699929899</v>
      </c>
      <c r="AI471" s="129">
        <v>322.041583043488</v>
      </c>
      <c r="AJ471" s="129">
        <v>8.9089650388176498</v>
      </c>
      <c r="AK471" s="129">
        <v>111.879646201016</v>
      </c>
      <c r="AL471" s="129">
        <v>4.51393805372361</v>
      </c>
      <c r="AR471" s="128">
        <f t="shared" si="28"/>
        <v>716.47014272584602</v>
      </c>
    </row>
    <row r="472" spans="1:44">
      <c r="A472" s="35" t="s">
        <v>4337</v>
      </c>
      <c r="B472" s="44">
        <v>130.98106203464999</v>
      </c>
      <c r="C472" s="71">
        <v>0.35500558996925902</v>
      </c>
      <c r="D472" s="43"/>
      <c r="E472" s="71">
        <v>3.8493791634398198</v>
      </c>
      <c r="F472" s="71">
        <v>0.19008390088473501</v>
      </c>
      <c r="G472" s="69">
        <v>9.6442395048983706E-2</v>
      </c>
      <c r="H472" s="69">
        <v>1.5348372713246501E-3</v>
      </c>
      <c r="I472" s="71">
        <v>-5.7599306422275398E-2</v>
      </c>
      <c r="J472" s="81">
        <v>1516.1</v>
      </c>
      <c r="K472" s="81">
        <v>20.7</v>
      </c>
      <c r="L472" s="81">
        <v>1488.5</v>
      </c>
      <c r="M472" s="81">
        <v>32.799999999999997</v>
      </c>
      <c r="N472" s="81">
        <v>1554.7</v>
      </c>
      <c r="O472" s="81">
        <v>14.6</v>
      </c>
      <c r="P472" s="129"/>
      <c r="Q472" s="81">
        <f t="shared" si="31"/>
        <v>1554.7</v>
      </c>
      <c r="R472" s="81">
        <f t="shared" si="32"/>
        <v>14.6</v>
      </c>
      <c r="S472" s="132"/>
      <c r="T472" s="128">
        <f t="shared" si="29"/>
        <v>-1.8542156533422849</v>
      </c>
      <c r="U472" s="128">
        <f t="shared" si="30"/>
        <v>-4.447430298958686</v>
      </c>
      <c r="W472" s="129">
        <v>199.69102475944399</v>
      </c>
      <c r="X472" s="129">
        <v>7.1124527103770596</v>
      </c>
      <c r="Y472" s="129">
        <v>457.688606959016</v>
      </c>
      <c r="Z472" s="129">
        <v>14.950373891784</v>
      </c>
      <c r="AA472" s="129">
        <v>1642.33929518073</v>
      </c>
      <c r="AB472" s="129">
        <v>52.526596596425499</v>
      </c>
      <c r="AC472" s="129">
        <v>348.36682822337701</v>
      </c>
      <c r="AD472" s="129">
        <v>12.389748527583</v>
      </c>
      <c r="AE472" s="129">
        <v>217.888410089259</v>
      </c>
      <c r="AF472" s="129">
        <v>9.0011514090162894</v>
      </c>
      <c r="AG472" s="129">
        <v>66.421353718614597</v>
      </c>
      <c r="AH472" s="129">
        <v>2.44603747322485</v>
      </c>
      <c r="AI472" s="129">
        <v>330.38191001788402</v>
      </c>
      <c r="AJ472" s="129">
        <v>26.132117195184399</v>
      </c>
      <c r="AK472" s="129">
        <v>113.813485781156</v>
      </c>
      <c r="AL472" s="129">
        <v>5.4317386413557101</v>
      </c>
      <c r="AR472" s="128">
        <f t="shared" si="28"/>
        <v>716.18825662014649</v>
      </c>
    </row>
    <row r="473" spans="1:44">
      <c r="A473" s="35" t="s">
        <v>4338</v>
      </c>
      <c r="B473" s="44">
        <v>131.00109468754499</v>
      </c>
      <c r="C473" s="71">
        <v>0.35501648575217898</v>
      </c>
      <c r="D473" s="43"/>
      <c r="E473" s="71">
        <v>3.7686514267532201</v>
      </c>
      <c r="F473" s="71">
        <v>8.6373966432196303E-2</v>
      </c>
      <c r="G473" s="69">
        <v>9.5768920954243303E-2</v>
      </c>
      <c r="H473" s="69">
        <v>1.5764790962383001E-3</v>
      </c>
      <c r="I473" s="71">
        <v>0.55424022391910599</v>
      </c>
      <c r="J473" s="81">
        <v>1527.69</v>
      </c>
      <c r="K473" s="81">
        <v>8</v>
      </c>
      <c r="L473" s="81">
        <v>1516.7</v>
      </c>
      <c r="M473" s="81">
        <v>16.100000000000001</v>
      </c>
      <c r="N473" s="81">
        <v>1543</v>
      </c>
      <c r="O473" s="81">
        <v>15.7</v>
      </c>
      <c r="P473" s="129"/>
      <c r="Q473" s="81">
        <f t="shared" si="31"/>
        <v>1543</v>
      </c>
      <c r="R473" s="81">
        <f t="shared" si="32"/>
        <v>15.7</v>
      </c>
      <c r="S473" s="132"/>
      <c r="T473" s="128">
        <f t="shared" si="29"/>
        <v>-0.72459945935254233</v>
      </c>
      <c r="U473" s="128">
        <f t="shared" si="30"/>
        <v>-1.7340278235643141</v>
      </c>
      <c r="W473" s="129">
        <v>206.19422439054</v>
      </c>
      <c r="X473" s="129">
        <v>10.2650561026733</v>
      </c>
      <c r="Y473" s="129">
        <v>465.73530978970001</v>
      </c>
      <c r="Z473" s="129">
        <v>17.161343615619799</v>
      </c>
      <c r="AA473" s="129">
        <v>1671.7094212956899</v>
      </c>
      <c r="AB473" s="129">
        <v>56.533181474695503</v>
      </c>
      <c r="AC473" s="129">
        <v>351.52662333563302</v>
      </c>
      <c r="AD473" s="129">
        <v>12.926441266579801</v>
      </c>
      <c r="AE473" s="129">
        <v>229.06456660031199</v>
      </c>
      <c r="AF473" s="129">
        <v>10.2577514454228</v>
      </c>
      <c r="AG473" s="129">
        <v>69.398754939454193</v>
      </c>
      <c r="AH473" s="129">
        <v>2.5394539627835799</v>
      </c>
      <c r="AI473" s="129">
        <v>334.374533870748</v>
      </c>
      <c r="AJ473" s="129">
        <v>12.594663119251599</v>
      </c>
      <c r="AK473" s="129">
        <v>113.415793875635</v>
      </c>
      <c r="AL473" s="129">
        <v>3.06098393767433</v>
      </c>
      <c r="AR473" s="128">
        <f t="shared" si="28"/>
        <v>717.83496037237819</v>
      </c>
    </row>
    <row r="474" spans="1:44" ht="15.75">
      <c r="A474" s="40" t="s">
        <v>4432</v>
      </c>
      <c r="B474" s="36"/>
      <c r="C474" s="66"/>
      <c r="J474" s="36"/>
      <c r="K474" s="36"/>
      <c r="L474" s="36"/>
      <c r="M474" s="36"/>
      <c r="N474" s="36"/>
      <c r="O474" s="36"/>
      <c r="P474" s="36"/>
      <c r="Q474" s="36"/>
      <c r="R474" s="36"/>
      <c r="AR474" s="128"/>
    </row>
    <row r="475" spans="1:44">
      <c r="A475" s="37" t="s">
        <v>3858</v>
      </c>
      <c r="B475" s="88">
        <v>53.001589788121201</v>
      </c>
      <c r="C475" s="139">
        <v>0.20577109658110301</v>
      </c>
      <c r="E475" s="127">
        <v>97.385199999999998</v>
      </c>
      <c r="F475" s="127">
        <v>6.1920799999999998</v>
      </c>
      <c r="G475" s="130">
        <v>0.46903899999999998</v>
      </c>
      <c r="H475" s="130">
        <v>2.9437499999999998E-2</v>
      </c>
      <c r="I475" s="127">
        <v>0.26877917000000001</v>
      </c>
      <c r="J475" s="99">
        <v>516.9</v>
      </c>
      <c r="K475" s="99">
        <v>15.5</v>
      </c>
      <c r="L475" s="99">
        <v>65.86</v>
      </c>
      <c r="M475" s="99">
        <v>2.08</v>
      </c>
      <c r="N475" s="99">
        <v>4146.1000000000004</v>
      </c>
      <c r="O475" s="99">
        <v>46.5</v>
      </c>
      <c r="P475" s="36"/>
      <c r="Q475" s="99">
        <v>30.43</v>
      </c>
      <c r="R475" s="99">
        <v>0.97</v>
      </c>
      <c r="T475" s="128">
        <f t="shared" si="24"/>
        <v>-684.84664439720609</v>
      </c>
      <c r="U475" s="128">
        <f t="shared" si="25"/>
        <v>-6195.3234133009419</v>
      </c>
      <c r="V475" s="12">
        <v>2</v>
      </c>
      <c r="W475" s="79" t="s">
        <v>26</v>
      </c>
      <c r="X475" s="79" t="s">
        <v>26</v>
      </c>
      <c r="Y475" s="79" t="s">
        <v>26</v>
      </c>
      <c r="Z475" s="79" t="s">
        <v>26</v>
      </c>
      <c r="AA475" s="79" t="s">
        <v>26</v>
      </c>
      <c r="AB475" s="79" t="s">
        <v>26</v>
      </c>
      <c r="AC475" s="79" t="s">
        <v>26</v>
      </c>
      <c r="AD475" s="79" t="s">
        <v>26</v>
      </c>
      <c r="AE475" s="79" t="s">
        <v>26</v>
      </c>
      <c r="AF475" s="79" t="s">
        <v>26</v>
      </c>
      <c r="AG475" s="79" t="s">
        <v>26</v>
      </c>
      <c r="AH475" s="79" t="s">
        <v>26</v>
      </c>
      <c r="AI475" s="79" t="s">
        <v>26</v>
      </c>
      <c r="AJ475" s="79" t="s">
        <v>26</v>
      </c>
      <c r="AK475" s="79" t="s">
        <v>26</v>
      </c>
      <c r="AL475" s="79" t="s">
        <v>26</v>
      </c>
      <c r="AR475" s="128"/>
    </row>
    <row r="476" spans="1:44">
      <c r="A476" s="37" t="s">
        <v>3859</v>
      </c>
      <c r="B476" s="88">
        <v>50.469907646780896</v>
      </c>
      <c r="C476" s="139">
        <v>0.18459475160861399</v>
      </c>
      <c r="E476" s="127">
        <v>102.5528</v>
      </c>
      <c r="F476" s="127">
        <v>6.4439124999999997</v>
      </c>
      <c r="G476" s="130">
        <v>0.46584700000000001</v>
      </c>
      <c r="H476" s="130">
        <v>3.3790000000000001E-2</v>
      </c>
      <c r="I476" s="127">
        <v>0.34092487999999999</v>
      </c>
      <c r="J476" s="99">
        <v>493.6</v>
      </c>
      <c r="K476" s="99">
        <v>15.3</v>
      </c>
      <c r="L476" s="99">
        <v>62.55</v>
      </c>
      <c r="M476" s="99">
        <v>1.96</v>
      </c>
      <c r="N476" s="99">
        <v>4135.8999999999996</v>
      </c>
      <c r="O476" s="99">
        <v>53.8</v>
      </c>
      <c r="P476" s="36"/>
      <c r="Q476" s="99">
        <v>29.15</v>
      </c>
      <c r="R476" s="99">
        <v>0.91</v>
      </c>
      <c r="T476" s="128">
        <f t="shared" si="24"/>
        <v>-689.12869704236618</v>
      </c>
      <c r="U476" s="128">
        <f t="shared" si="25"/>
        <v>-6512.1502797761777</v>
      </c>
      <c r="V476" s="12">
        <v>2</v>
      </c>
      <c r="W476" s="79" t="s">
        <v>26</v>
      </c>
      <c r="X476" s="79" t="s">
        <v>26</v>
      </c>
      <c r="Y476" s="79" t="s">
        <v>26</v>
      </c>
      <c r="Z476" s="79" t="s">
        <v>26</v>
      </c>
      <c r="AA476" s="79" t="s">
        <v>26</v>
      </c>
      <c r="AB476" s="79" t="s">
        <v>26</v>
      </c>
      <c r="AC476" s="79" t="s">
        <v>26</v>
      </c>
      <c r="AD476" s="79" t="s">
        <v>26</v>
      </c>
      <c r="AE476" s="79" t="s">
        <v>26</v>
      </c>
      <c r="AF476" s="79" t="s">
        <v>26</v>
      </c>
      <c r="AG476" s="79" t="s">
        <v>26</v>
      </c>
      <c r="AH476" s="79" t="s">
        <v>26</v>
      </c>
      <c r="AI476" s="79" t="s">
        <v>26</v>
      </c>
      <c r="AJ476" s="79" t="s">
        <v>26</v>
      </c>
      <c r="AK476" s="79" t="s">
        <v>26</v>
      </c>
      <c r="AL476" s="79" t="s">
        <v>26</v>
      </c>
      <c r="AR476" s="128"/>
    </row>
    <row r="477" spans="1:44">
      <c r="A477" s="37" t="s">
        <v>3860</v>
      </c>
      <c r="B477" s="88">
        <v>43.830536596402801</v>
      </c>
      <c r="C477" s="139">
        <v>0.181144399729252</v>
      </c>
      <c r="E477" s="127">
        <v>96.696089999999998</v>
      </c>
      <c r="F477" s="127">
        <v>6.543685</v>
      </c>
      <c r="G477" s="130">
        <v>0.45906999999999998</v>
      </c>
      <c r="H477" s="130">
        <v>3.9629999999999999E-2</v>
      </c>
      <c r="I477" s="127">
        <v>0.46889375</v>
      </c>
      <c r="J477" s="99">
        <v>511.1</v>
      </c>
      <c r="K477" s="99">
        <v>16.3</v>
      </c>
      <c r="L477" s="99">
        <v>66.319999999999993</v>
      </c>
      <c r="M477" s="99">
        <v>2.23</v>
      </c>
      <c r="N477" s="99">
        <v>4114.2</v>
      </c>
      <c r="O477" s="99">
        <v>64.099999999999994</v>
      </c>
      <c r="P477" s="36"/>
      <c r="Q477" s="99">
        <v>31.49</v>
      </c>
      <c r="R477" s="99">
        <v>1.06</v>
      </c>
      <c r="T477" s="128">
        <f t="shared" si="24"/>
        <v>-670.6574185765985</v>
      </c>
      <c r="U477" s="128">
        <f t="shared" si="25"/>
        <v>-6103.5585042219545</v>
      </c>
      <c r="V477" s="12">
        <v>2</v>
      </c>
      <c r="W477" s="79" t="s">
        <v>26</v>
      </c>
      <c r="X477" s="79" t="s">
        <v>26</v>
      </c>
      <c r="Y477" s="79" t="s">
        <v>26</v>
      </c>
      <c r="Z477" s="79" t="s">
        <v>26</v>
      </c>
      <c r="AA477" s="79" t="s">
        <v>26</v>
      </c>
      <c r="AB477" s="79" t="s">
        <v>26</v>
      </c>
      <c r="AC477" s="79" t="s">
        <v>26</v>
      </c>
      <c r="AD477" s="79" t="s">
        <v>26</v>
      </c>
      <c r="AE477" s="79" t="s">
        <v>26</v>
      </c>
      <c r="AF477" s="79" t="s">
        <v>26</v>
      </c>
      <c r="AG477" s="79" t="s">
        <v>26</v>
      </c>
      <c r="AH477" s="79" t="s">
        <v>26</v>
      </c>
      <c r="AI477" s="79" t="s">
        <v>26</v>
      </c>
      <c r="AJ477" s="79" t="s">
        <v>26</v>
      </c>
      <c r="AK477" s="79" t="s">
        <v>26</v>
      </c>
      <c r="AL477" s="79" t="s">
        <v>26</v>
      </c>
      <c r="AR477" s="128"/>
    </row>
    <row r="478" spans="1:44">
      <c r="A478" s="37" t="s">
        <v>3861</v>
      </c>
      <c r="B478" s="88">
        <v>47.667248815377803</v>
      </c>
      <c r="C478" s="139">
        <v>0.18359711029870601</v>
      </c>
      <c r="E478" s="127">
        <v>101.0836</v>
      </c>
      <c r="F478" s="127">
        <v>5.1851675000000004</v>
      </c>
      <c r="G478" s="130">
        <v>0.46533799999999997</v>
      </c>
      <c r="H478" s="130">
        <v>3.5369999999999999E-2</v>
      </c>
      <c r="I478" s="127">
        <v>0.30012028000000002</v>
      </c>
      <c r="J478" s="99">
        <v>498.9</v>
      </c>
      <c r="K478" s="99">
        <v>15.4</v>
      </c>
      <c r="L478" s="99">
        <v>63.46</v>
      </c>
      <c r="M478" s="99">
        <v>1.62</v>
      </c>
      <c r="N478" s="99">
        <v>4134.3</v>
      </c>
      <c r="O478" s="99">
        <v>56.4</v>
      </c>
      <c r="P478" s="36"/>
      <c r="Q478" s="99">
        <v>29.62</v>
      </c>
      <c r="R478" s="99">
        <v>0.76</v>
      </c>
      <c r="T478" s="128">
        <f t="shared" si="24"/>
        <v>-686.16451307910495</v>
      </c>
      <c r="U478" s="128">
        <f t="shared" si="25"/>
        <v>-6414.8124803025521</v>
      </c>
      <c r="V478" s="12">
        <v>2</v>
      </c>
      <c r="W478" s="79" t="s">
        <v>26</v>
      </c>
      <c r="X478" s="79" t="s">
        <v>26</v>
      </c>
      <c r="Y478" s="79" t="s">
        <v>26</v>
      </c>
      <c r="Z478" s="79" t="s">
        <v>26</v>
      </c>
      <c r="AA478" s="79" t="s">
        <v>26</v>
      </c>
      <c r="AB478" s="79" t="s">
        <v>26</v>
      </c>
      <c r="AC478" s="79" t="s">
        <v>26</v>
      </c>
      <c r="AD478" s="79" t="s">
        <v>26</v>
      </c>
      <c r="AE478" s="79" t="s">
        <v>26</v>
      </c>
      <c r="AF478" s="79" t="s">
        <v>26</v>
      </c>
      <c r="AG478" s="79" t="s">
        <v>26</v>
      </c>
      <c r="AH478" s="79" t="s">
        <v>26</v>
      </c>
      <c r="AI478" s="79" t="s">
        <v>26</v>
      </c>
      <c r="AJ478" s="79" t="s">
        <v>26</v>
      </c>
      <c r="AK478" s="79" t="s">
        <v>26</v>
      </c>
      <c r="AL478" s="79" t="s">
        <v>26</v>
      </c>
      <c r="AR478" s="128"/>
    </row>
    <row r="479" spans="1:44">
      <c r="A479" s="37" t="s">
        <v>3862</v>
      </c>
      <c r="B479" s="88">
        <v>52.718185474616902</v>
      </c>
      <c r="C479" s="139">
        <v>0.18747456923323999</v>
      </c>
      <c r="E479" s="127">
        <v>104.75109999999999</v>
      </c>
      <c r="F479" s="127">
        <v>6.7180350000000004</v>
      </c>
      <c r="G479" s="130">
        <v>0.44024200000000002</v>
      </c>
      <c r="H479" s="130">
        <v>3.5842499999999999E-2</v>
      </c>
      <c r="I479" s="127">
        <v>0.29662762999999998</v>
      </c>
      <c r="J479" s="99">
        <v>464</v>
      </c>
      <c r="K479" s="99">
        <v>16.3</v>
      </c>
      <c r="L479" s="99">
        <v>61.25</v>
      </c>
      <c r="M479" s="99">
        <v>1.95</v>
      </c>
      <c r="N479" s="99">
        <v>4051.9</v>
      </c>
      <c r="O479" s="99">
        <v>60.7</v>
      </c>
      <c r="P479" s="36"/>
      <c r="Q479" s="99">
        <v>30.55</v>
      </c>
      <c r="R479" s="99">
        <v>0.98</v>
      </c>
      <c r="T479" s="128">
        <f t="shared" si="24"/>
        <v>-657.55102040816325</v>
      </c>
      <c r="U479" s="128">
        <f t="shared" si="25"/>
        <v>-6515.3469387755113</v>
      </c>
      <c r="V479" s="12">
        <v>2</v>
      </c>
      <c r="W479" s="79" t="s">
        <v>26</v>
      </c>
      <c r="X479" s="79" t="s">
        <v>26</v>
      </c>
      <c r="Y479" s="79" t="s">
        <v>26</v>
      </c>
      <c r="Z479" s="79" t="s">
        <v>26</v>
      </c>
      <c r="AA479" s="79" t="s">
        <v>26</v>
      </c>
      <c r="AB479" s="79" t="s">
        <v>26</v>
      </c>
      <c r="AC479" s="79" t="s">
        <v>26</v>
      </c>
      <c r="AD479" s="79" t="s">
        <v>26</v>
      </c>
      <c r="AE479" s="79" t="s">
        <v>26</v>
      </c>
      <c r="AF479" s="79" t="s">
        <v>26</v>
      </c>
      <c r="AG479" s="79" t="s">
        <v>26</v>
      </c>
      <c r="AH479" s="79" t="s">
        <v>26</v>
      </c>
      <c r="AI479" s="79" t="s">
        <v>26</v>
      </c>
      <c r="AJ479" s="79" t="s">
        <v>26</v>
      </c>
      <c r="AK479" s="79" t="s">
        <v>26</v>
      </c>
      <c r="AL479" s="79" t="s">
        <v>26</v>
      </c>
      <c r="AR479" s="128"/>
    </row>
    <row r="480" spans="1:44">
      <c r="A480" s="37" t="s">
        <v>3863</v>
      </c>
      <c r="B480" s="88">
        <v>49.120975735858302</v>
      </c>
      <c r="C480" s="139">
        <v>0.19462065837824599</v>
      </c>
      <c r="E480" s="127">
        <v>95.761690000000002</v>
      </c>
      <c r="F480" s="127">
        <v>5.6479249999999999</v>
      </c>
      <c r="G480" s="130">
        <v>0.49871599999999999</v>
      </c>
      <c r="H480" s="130">
        <v>4.0070000000000001E-2</v>
      </c>
      <c r="I480" s="127">
        <v>4.1449220000000002E-2</v>
      </c>
      <c r="J480" s="99">
        <v>549.29999999999995</v>
      </c>
      <c r="K480" s="99">
        <v>20.7</v>
      </c>
      <c r="L480" s="99">
        <v>66.97</v>
      </c>
      <c r="M480" s="99">
        <v>1.96</v>
      </c>
      <c r="N480" s="99">
        <v>4236.8</v>
      </c>
      <c r="O480" s="99">
        <v>59.2</v>
      </c>
      <c r="P480" s="36"/>
      <c r="Q480" s="99">
        <v>28.4</v>
      </c>
      <c r="R480" s="99">
        <v>0.84</v>
      </c>
      <c r="T480" s="128">
        <f t="shared" si="24"/>
        <v>-720.2180080633118</v>
      </c>
      <c r="U480" s="128">
        <f t="shared" si="25"/>
        <v>-6226.4148126026575</v>
      </c>
      <c r="V480" s="12">
        <v>2</v>
      </c>
      <c r="W480" s="79" t="s">
        <v>26</v>
      </c>
      <c r="X480" s="79" t="s">
        <v>26</v>
      </c>
      <c r="Y480" s="79" t="s">
        <v>26</v>
      </c>
      <c r="Z480" s="79" t="s">
        <v>26</v>
      </c>
      <c r="AA480" s="79" t="s">
        <v>26</v>
      </c>
      <c r="AB480" s="79" t="s">
        <v>26</v>
      </c>
      <c r="AC480" s="79" t="s">
        <v>26</v>
      </c>
      <c r="AD480" s="79" t="s">
        <v>26</v>
      </c>
      <c r="AE480" s="79" t="s">
        <v>26</v>
      </c>
      <c r="AF480" s="79" t="s">
        <v>26</v>
      </c>
      <c r="AG480" s="79" t="s">
        <v>26</v>
      </c>
      <c r="AH480" s="79" t="s">
        <v>26</v>
      </c>
      <c r="AI480" s="79" t="s">
        <v>26</v>
      </c>
      <c r="AJ480" s="79" t="s">
        <v>26</v>
      </c>
      <c r="AK480" s="79" t="s">
        <v>26</v>
      </c>
      <c r="AL480" s="79" t="s">
        <v>26</v>
      </c>
      <c r="AR480" s="128"/>
    </row>
    <row r="481" spans="1:44">
      <c r="A481" s="37" t="s">
        <v>3864</v>
      </c>
      <c r="B481" s="88">
        <v>25.872720665584399</v>
      </c>
      <c r="C481" s="139">
        <v>0.167240004756362</v>
      </c>
      <c r="E481" s="127">
        <v>66.224930000000001</v>
      </c>
      <c r="F481" s="127">
        <v>5.9551299999999996</v>
      </c>
      <c r="G481" s="130">
        <v>0.56393599999999999</v>
      </c>
      <c r="H481" s="130">
        <v>4.5905000000000001E-2</v>
      </c>
      <c r="I481" s="127">
        <v>0.34677155999999998</v>
      </c>
      <c r="J481" s="99">
        <v>788.3</v>
      </c>
      <c r="K481" s="99">
        <v>26.9</v>
      </c>
      <c r="L481" s="99">
        <v>96.61</v>
      </c>
      <c r="M481" s="99">
        <v>4.3099999999999996</v>
      </c>
      <c r="N481" s="99">
        <v>4417.1000000000004</v>
      </c>
      <c r="O481" s="99">
        <v>59.4</v>
      </c>
      <c r="P481" s="36"/>
      <c r="Q481" s="99">
        <v>32.979999999999997</v>
      </c>
      <c r="R481" s="99">
        <v>1.48</v>
      </c>
      <c r="T481" s="128">
        <f t="shared" si="24"/>
        <v>-715.96108063347469</v>
      </c>
      <c r="U481" s="128">
        <f t="shared" si="25"/>
        <v>-4472.0939861298011</v>
      </c>
      <c r="V481" s="12">
        <v>2</v>
      </c>
      <c r="W481" s="79" t="s">
        <v>26</v>
      </c>
      <c r="X481" s="79" t="s">
        <v>26</v>
      </c>
      <c r="Y481" s="79" t="s">
        <v>26</v>
      </c>
      <c r="Z481" s="79" t="s">
        <v>26</v>
      </c>
      <c r="AA481" s="79" t="s">
        <v>26</v>
      </c>
      <c r="AB481" s="79" t="s">
        <v>26</v>
      </c>
      <c r="AC481" s="79" t="s">
        <v>26</v>
      </c>
      <c r="AD481" s="79" t="s">
        <v>26</v>
      </c>
      <c r="AE481" s="79" t="s">
        <v>26</v>
      </c>
      <c r="AF481" s="79" t="s">
        <v>26</v>
      </c>
      <c r="AG481" s="79" t="s">
        <v>26</v>
      </c>
      <c r="AH481" s="79" t="s">
        <v>26</v>
      </c>
      <c r="AI481" s="79" t="s">
        <v>26</v>
      </c>
      <c r="AJ481" s="79" t="s">
        <v>26</v>
      </c>
      <c r="AK481" s="79" t="s">
        <v>26</v>
      </c>
      <c r="AL481" s="79" t="s">
        <v>26</v>
      </c>
      <c r="AR481" s="128"/>
    </row>
    <row r="482" spans="1:44">
      <c r="A482" s="37" t="s">
        <v>3865</v>
      </c>
      <c r="B482" s="88">
        <v>42.332291781942402</v>
      </c>
      <c r="C482" s="139">
        <v>0.165565589320634</v>
      </c>
      <c r="E482" s="127">
        <v>76.106399999999994</v>
      </c>
      <c r="F482" s="127">
        <v>7.2635624999999999</v>
      </c>
      <c r="G482" s="130">
        <v>0.54406100000000002</v>
      </c>
      <c r="H482" s="130">
        <v>4.2577499999999997E-2</v>
      </c>
      <c r="I482" s="127">
        <v>-7.2545299999999993E-2</v>
      </c>
      <c r="J482" s="99">
        <v>696.3</v>
      </c>
      <c r="K482" s="99">
        <v>32.200000000000003</v>
      </c>
      <c r="L482" s="99">
        <v>84.15</v>
      </c>
      <c r="M482" s="99">
        <v>3.99</v>
      </c>
      <c r="N482" s="99">
        <v>4364.6000000000004</v>
      </c>
      <c r="O482" s="99">
        <v>57.3</v>
      </c>
      <c r="P482" s="36"/>
      <c r="Q482" s="99">
        <v>30.84</v>
      </c>
      <c r="R482" s="99">
        <v>1.47</v>
      </c>
      <c r="T482" s="128">
        <f t="shared" si="24"/>
        <v>-727.45098039215679</v>
      </c>
      <c r="U482" s="128">
        <f t="shared" si="25"/>
        <v>-5086.6904337492579</v>
      </c>
      <c r="V482" s="12">
        <v>2</v>
      </c>
      <c r="W482" s="79" t="s">
        <v>26</v>
      </c>
      <c r="X482" s="79" t="s">
        <v>26</v>
      </c>
      <c r="Y482" s="79" t="s">
        <v>26</v>
      </c>
      <c r="Z482" s="79" t="s">
        <v>26</v>
      </c>
      <c r="AA482" s="79" t="s">
        <v>26</v>
      </c>
      <c r="AB482" s="79" t="s">
        <v>26</v>
      </c>
      <c r="AC482" s="79" t="s">
        <v>26</v>
      </c>
      <c r="AD482" s="79" t="s">
        <v>26</v>
      </c>
      <c r="AE482" s="79" t="s">
        <v>26</v>
      </c>
      <c r="AF482" s="79" t="s">
        <v>26</v>
      </c>
      <c r="AG482" s="79" t="s">
        <v>26</v>
      </c>
      <c r="AH482" s="79" t="s">
        <v>26</v>
      </c>
      <c r="AI482" s="79" t="s">
        <v>26</v>
      </c>
      <c r="AJ482" s="79" t="s">
        <v>26</v>
      </c>
      <c r="AK482" s="79" t="s">
        <v>26</v>
      </c>
      <c r="AL482" s="79" t="s">
        <v>26</v>
      </c>
      <c r="AR482" s="128"/>
    </row>
    <row r="483" spans="1:44">
      <c r="A483" s="37" t="s">
        <v>3866</v>
      </c>
      <c r="B483" s="88">
        <v>43.930924425319901</v>
      </c>
      <c r="C483" s="139">
        <v>0.17956717656836399</v>
      </c>
      <c r="E483" s="127">
        <v>91.366829999999993</v>
      </c>
      <c r="F483" s="127">
        <v>6.3060549999999997</v>
      </c>
      <c r="G483" s="130">
        <v>0.47504000000000002</v>
      </c>
      <c r="H483" s="130">
        <v>3.9002500000000002E-2</v>
      </c>
      <c r="I483" s="127">
        <v>0.35408107</v>
      </c>
      <c r="J483" s="99">
        <v>548.6</v>
      </c>
      <c r="K483" s="99">
        <v>18.3</v>
      </c>
      <c r="L483" s="99">
        <v>70.17</v>
      </c>
      <c r="M483" s="99">
        <v>2.41</v>
      </c>
      <c r="N483" s="99">
        <v>4164.8999999999996</v>
      </c>
      <c r="O483" s="99">
        <v>60.8</v>
      </c>
      <c r="P483" s="36"/>
      <c r="Q483" s="99">
        <v>31.89</v>
      </c>
      <c r="R483" s="99">
        <v>1.1000000000000001</v>
      </c>
      <c r="T483" s="128">
        <f t="shared" si="24"/>
        <v>-681.81559070827996</v>
      </c>
      <c r="U483" s="128">
        <f t="shared" si="25"/>
        <v>-5835.442496793501</v>
      </c>
      <c r="V483" s="12">
        <v>2</v>
      </c>
      <c r="W483" s="79" t="s">
        <v>26</v>
      </c>
      <c r="X483" s="79" t="s">
        <v>26</v>
      </c>
      <c r="Y483" s="79" t="s">
        <v>26</v>
      </c>
      <c r="Z483" s="79" t="s">
        <v>26</v>
      </c>
      <c r="AA483" s="79" t="s">
        <v>26</v>
      </c>
      <c r="AB483" s="79" t="s">
        <v>26</v>
      </c>
      <c r="AC483" s="79" t="s">
        <v>26</v>
      </c>
      <c r="AD483" s="79" t="s">
        <v>26</v>
      </c>
      <c r="AE483" s="79" t="s">
        <v>26</v>
      </c>
      <c r="AF483" s="79" t="s">
        <v>26</v>
      </c>
      <c r="AG483" s="79" t="s">
        <v>26</v>
      </c>
      <c r="AH483" s="79" t="s">
        <v>26</v>
      </c>
      <c r="AI483" s="79" t="s">
        <v>26</v>
      </c>
      <c r="AJ483" s="79" t="s">
        <v>26</v>
      </c>
      <c r="AK483" s="79" t="s">
        <v>26</v>
      </c>
      <c r="AL483" s="79" t="s">
        <v>26</v>
      </c>
      <c r="AR483" s="128"/>
    </row>
    <row r="484" spans="1:44">
      <c r="A484" s="37" t="s">
        <v>3867</v>
      </c>
      <c r="B484" s="88">
        <v>44.712048190815402</v>
      </c>
      <c r="C484" s="139">
        <v>0.18935349421852199</v>
      </c>
      <c r="E484" s="127">
        <v>104.95399999999999</v>
      </c>
      <c r="F484" s="127">
        <v>8.7032574999999994</v>
      </c>
      <c r="G484" s="130">
        <v>0.44065900000000002</v>
      </c>
      <c r="H484" s="130">
        <v>4.7320000000000001E-2</v>
      </c>
      <c r="I484" s="127">
        <v>0.21114078</v>
      </c>
      <c r="J484" s="99">
        <v>463.6</v>
      </c>
      <c r="K484" s="99">
        <v>22.5</v>
      </c>
      <c r="L484" s="99">
        <v>61.13</v>
      </c>
      <c r="M484" s="99">
        <v>2.52</v>
      </c>
      <c r="N484" s="99">
        <v>4053.3</v>
      </c>
      <c r="O484" s="99">
        <v>80</v>
      </c>
      <c r="P484" s="36"/>
      <c r="Q484" s="99">
        <v>30.46</v>
      </c>
      <c r="R484" s="99">
        <v>1.26</v>
      </c>
      <c r="T484" s="128">
        <f t="shared" si="24"/>
        <v>-658.3837722885653</v>
      </c>
      <c r="U484" s="128">
        <f t="shared" si="25"/>
        <v>-6530.623261900867</v>
      </c>
      <c r="V484" s="12">
        <v>2</v>
      </c>
      <c r="W484" s="79" t="s">
        <v>26</v>
      </c>
      <c r="X484" s="79" t="s">
        <v>26</v>
      </c>
      <c r="Y484" s="79" t="s">
        <v>26</v>
      </c>
      <c r="Z484" s="79" t="s">
        <v>26</v>
      </c>
      <c r="AA484" s="79" t="s">
        <v>26</v>
      </c>
      <c r="AB484" s="79" t="s">
        <v>26</v>
      </c>
      <c r="AC484" s="79" t="s">
        <v>26</v>
      </c>
      <c r="AD484" s="79" t="s">
        <v>26</v>
      </c>
      <c r="AE484" s="79" t="s">
        <v>26</v>
      </c>
      <c r="AF484" s="79" t="s">
        <v>26</v>
      </c>
      <c r="AG484" s="79" t="s">
        <v>26</v>
      </c>
      <c r="AH484" s="79" t="s">
        <v>26</v>
      </c>
      <c r="AI484" s="79" t="s">
        <v>26</v>
      </c>
      <c r="AJ484" s="79" t="s">
        <v>26</v>
      </c>
      <c r="AK484" s="79" t="s">
        <v>26</v>
      </c>
      <c r="AL484" s="79" t="s">
        <v>26</v>
      </c>
      <c r="AR484" s="128"/>
    </row>
    <row r="485" spans="1:44">
      <c r="A485" s="37" t="s">
        <v>3868</v>
      </c>
      <c r="B485" s="88">
        <v>45.141473447381401</v>
      </c>
      <c r="C485" s="139">
        <v>0.194074967923382</v>
      </c>
      <c r="E485" s="127">
        <v>104.678</v>
      </c>
      <c r="F485" s="127">
        <v>7.2749899999999998</v>
      </c>
      <c r="G485" s="130">
        <v>0.428151</v>
      </c>
      <c r="H485" s="130">
        <v>4.1770000000000002E-2</v>
      </c>
      <c r="I485" s="127">
        <v>0.54266356000000004</v>
      </c>
      <c r="J485" s="99">
        <v>453.9</v>
      </c>
      <c r="K485" s="99">
        <v>15.3</v>
      </c>
      <c r="L485" s="99">
        <v>61.29</v>
      </c>
      <c r="M485" s="99">
        <v>2.12</v>
      </c>
      <c r="N485" s="99">
        <v>4010.3</v>
      </c>
      <c r="O485" s="99">
        <v>72.900000000000006</v>
      </c>
      <c r="P485" s="36"/>
      <c r="Q485" s="99">
        <v>31.52</v>
      </c>
      <c r="R485" s="99">
        <v>1.0900000000000001</v>
      </c>
      <c r="T485" s="128">
        <f t="shared" si="24"/>
        <v>-640.57758198727356</v>
      </c>
      <c r="U485" s="128">
        <f t="shared" si="25"/>
        <v>-6443.1554902920552</v>
      </c>
      <c r="V485" s="12">
        <v>2</v>
      </c>
      <c r="W485" s="79" t="s">
        <v>26</v>
      </c>
      <c r="X485" s="79" t="s">
        <v>26</v>
      </c>
      <c r="Y485" s="79" t="s">
        <v>26</v>
      </c>
      <c r="Z485" s="79" t="s">
        <v>26</v>
      </c>
      <c r="AA485" s="79" t="s">
        <v>26</v>
      </c>
      <c r="AB485" s="79" t="s">
        <v>26</v>
      </c>
      <c r="AC485" s="79" t="s">
        <v>26</v>
      </c>
      <c r="AD485" s="79" t="s">
        <v>26</v>
      </c>
      <c r="AE485" s="79" t="s">
        <v>26</v>
      </c>
      <c r="AF485" s="79" t="s">
        <v>26</v>
      </c>
      <c r="AG485" s="79" t="s">
        <v>26</v>
      </c>
      <c r="AH485" s="79" t="s">
        <v>26</v>
      </c>
      <c r="AI485" s="79" t="s">
        <v>26</v>
      </c>
      <c r="AJ485" s="79" t="s">
        <v>26</v>
      </c>
      <c r="AK485" s="79" t="s">
        <v>26</v>
      </c>
      <c r="AL485" s="79" t="s">
        <v>26</v>
      </c>
      <c r="AR485" s="128"/>
    </row>
    <row r="486" spans="1:44">
      <c r="A486" s="37" t="s">
        <v>3869</v>
      </c>
      <c r="B486" s="88">
        <v>47.361778702871</v>
      </c>
      <c r="C486" s="139">
        <v>0.207137283034039</v>
      </c>
      <c r="E486" s="127">
        <v>108.7711</v>
      </c>
      <c r="F486" s="127">
        <v>6.1900275000000002</v>
      </c>
      <c r="G486" s="130">
        <v>0.40708800000000001</v>
      </c>
      <c r="H486" s="130">
        <v>3.0957499999999999E-2</v>
      </c>
      <c r="I486" s="127">
        <v>0.17017825</v>
      </c>
      <c r="J486" s="99">
        <v>422.3</v>
      </c>
      <c r="K486" s="99">
        <v>15</v>
      </c>
      <c r="L486" s="99">
        <v>59</v>
      </c>
      <c r="M486" s="99">
        <v>1.67</v>
      </c>
      <c r="N486" s="99">
        <v>3934.8</v>
      </c>
      <c r="O486" s="99">
        <v>57.1</v>
      </c>
      <c r="P486" s="36"/>
      <c r="Q486" s="99">
        <v>31.92</v>
      </c>
      <c r="R486" s="99">
        <v>0.91</v>
      </c>
      <c r="T486" s="128">
        <f t="shared" si="24"/>
        <v>-615.76271186440681</v>
      </c>
      <c r="U486" s="128">
        <f t="shared" si="25"/>
        <v>-6569.1525423728817</v>
      </c>
      <c r="V486" s="12">
        <v>2</v>
      </c>
      <c r="W486" s="79" t="s">
        <v>26</v>
      </c>
      <c r="X486" s="79" t="s">
        <v>26</v>
      </c>
      <c r="Y486" s="79" t="s">
        <v>26</v>
      </c>
      <c r="Z486" s="79" t="s">
        <v>26</v>
      </c>
      <c r="AA486" s="79" t="s">
        <v>26</v>
      </c>
      <c r="AB486" s="79" t="s">
        <v>26</v>
      </c>
      <c r="AC486" s="79" t="s">
        <v>26</v>
      </c>
      <c r="AD486" s="79" t="s">
        <v>26</v>
      </c>
      <c r="AE486" s="79" t="s">
        <v>26</v>
      </c>
      <c r="AF486" s="79" t="s">
        <v>26</v>
      </c>
      <c r="AG486" s="79" t="s">
        <v>26</v>
      </c>
      <c r="AH486" s="79" t="s">
        <v>26</v>
      </c>
      <c r="AI486" s="79" t="s">
        <v>26</v>
      </c>
      <c r="AJ486" s="79" t="s">
        <v>26</v>
      </c>
      <c r="AK486" s="79" t="s">
        <v>26</v>
      </c>
      <c r="AL486" s="79" t="s">
        <v>26</v>
      </c>
      <c r="AR486" s="128"/>
    </row>
    <row r="487" spans="1:44">
      <c r="A487" s="37" t="s">
        <v>3870</v>
      </c>
      <c r="B487" s="88">
        <v>21.413295578743799</v>
      </c>
      <c r="C487" s="139">
        <v>0.14802546583984599</v>
      </c>
      <c r="E487" s="127">
        <v>63.09064</v>
      </c>
      <c r="F487" s="127">
        <v>6.2356024999999997</v>
      </c>
      <c r="G487" s="130">
        <v>0.58634900000000001</v>
      </c>
      <c r="H487" s="130">
        <v>6.5672499999999995E-2</v>
      </c>
      <c r="I487" s="127">
        <v>0.65548899999999999</v>
      </c>
      <c r="J487" s="99">
        <v>837.2</v>
      </c>
      <c r="K487" s="99">
        <v>25.2</v>
      </c>
      <c r="L487" s="99">
        <v>101.38</v>
      </c>
      <c r="M487" s="99">
        <v>4.97</v>
      </c>
      <c r="N487" s="99">
        <v>4473.8999999999996</v>
      </c>
      <c r="O487" s="99">
        <v>81.5</v>
      </c>
      <c r="P487" s="36"/>
      <c r="Q487" s="99">
        <v>31.7</v>
      </c>
      <c r="R487" s="99">
        <v>1.56</v>
      </c>
      <c r="T487" s="128">
        <f t="shared" si="24"/>
        <v>-725.80390609587698</v>
      </c>
      <c r="U487" s="128">
        <f t="shared" si="25"/>
        <v>-4313.0005918327088</v>
      </c>
      <c r="V487" s="12">
        <v>2</v>
      </c>
      <c r="W487" s="79" t="s">
        <v>26</v>
      </c>
      <c r="X487" s="79" t="s">
        <v>26</v>
      </c>
      <c r="Y487" s="79" t="s">
        <v>26</v>
      </c>
      <c r="Z487" s="79" t="s">
        <v>26</v>
      </c>
      <c r="AA487" s="79" t="s">
        <v>26</v>
      </c>
      <c r="AB487" s="79" t="s">
        <v>26</v>
      </c>
      <c r="AC487" s="79" t="s">
        <v>26</v>
      </c>
      <c r="AD487" s="79" t="s">
        <v>26</v>
      </c>
      <c r="AE487" s="79" t="s">
        <v>26</v>
      </c>
      <c r="AF487" s="79" t="s">
        <v>26</v>
      </c>
      <c r="AG487" s="79" t="s">
        <v>26</v>
      </c>
      <c r="AH487" s="79" t="s">
        <v>26</v>
      </c>
      <c r="AI487" s="79" t="s">
        <v>26</v>
      </c>
      <c r="AJ487" s="79" t="s">
        <v>26</v>
      </c>
      <c r="AK487" s="79" t="s">
        <v>26</v>
      </c>
      <c r="AL487" s="79" t="s">
        <v>26</v>
      </c>
      <c r="AR487" s="128"/>
    </row>
    <row r="488" spans="1:44">
      <c r="A488" s="37" t="s">
        <v>3871</v>
      </c>
      <c r="B488" s="88">
        <v>46.951179812981003</v>
      </c>
      <c r="C488" s="139">
        <v>0.18667363371263701</v>
      </c>
      <c r="E488" s="127">
        <v>102.39490000000001</v>
      </c>
      <c r="F488" s="127">
        <v>7.1793899999999997</v>
      </c>
      <c r="G488" s="130">
        <v>0.42962600000000001</v>
      </c>
      <c r="H488" s="130">
        <v>3.01575E-2</v>
      </c>
      <c r="I488" s="127">
        <v>0.40520836999999998</v>
      </c>
      <c r="J488" s="99">
        <v>463.3</v>
      </c>
      <c r="K488" s="99">
        <v>14.2</v>
      </c>
      <c r="L488" s="99">
        <v>62.65</v>
      </c>
      <c r="M488" s="99">
        <v>2.19</v>
      </c>
      <c r="N488" s="99">
        <v>4015.5</v>
      </c>
      <c r="O488" s="99">
        <v>52.4</v>
      </c>
      <c r="P488" s="36"/>
      <c r="Q488" s="99">
        <v>32.1</v>
      </c>
      <c r="R488" s="99">
        <v>1.1200000000000001</v>
      </c>
      <c r="T488" s="128">
        <f t="shared" si="24"/>
        <v>-639.50518754988036</v>
      </c>
      <c r="U488" s="128">
        <f t="shared" si="25"/>
        <v>-6309.4173982442135</v>
      </c>
      <c r="V488" s="12">
        <v>2</v>
      </c>
      <c r="W488" s="79" t="s">
        <v>26</v>
      </c>
      <c r="X488" s="79" t="s">
        <v>26</v>
      </c>
      <c r="Y488" s="79" t="s">
        <v>26</v>
      </c>
      <c r="Z488" s="79" t="s">
        <v>26</v>
      </c>
      <c r="AA488" s="79" t="s">
        <v>26</v>
      </c>
      <c r="AB488" s="79" t="s">
        <v>26</v>
      </c>
      <c r="AC488" s="79" t="s">
        <v>26</v>
      </c>
      <c r="AD488" s="79" t="s">
        <v>26</v>
      </c>
      <c r="AE488" s="79" t="s">
        <v>26</v>
      </c>
      <c r="AF488" s="79" t="s">
        <v>26</v>
      </c>
      <c r="AG488" s="79" t="s">
        <v>26</v>
      </c>
      <c r="AH488" s="79" t="s">
        <v>26</v>
      </c>
      <c r="AI488" s="79" t="s">
        <v>26</v>
      </c>
      <c r="AJ488" s="79" t="s">
        <v>26</v>
      </c>
      <c r="AK488" s="79" t="s">
        <v>26</v>
      </c>
      <c r="AL488" s="79" t="s">
        <v>26</v>
      </c>
      <c r="AR488" s="128"/>
    </row>
    <row r="489" spans="1:44">
      <c r="A489" s="37" t="s">
        <v>3872</v>
      </c>
      <c r="B489" s="88">
        <v>61.130207731453801</v>
      </c>
      <c r="C489" s="139">
        <v>0.18676704597209901</v>
      </c>
      <c r="E489" s="127">
        <v>100.99679999999999</v>
      </c>
      <c r="F489" s="127">
        <v>8.2688649999999999</v>
      </c>
      <c r="G489" s="130">
        <v>0.46004099999999998</v>
      </c>
      <c r="H489" s="130">
        <v>4.5275000000000003E-2</v>
      </c>
      <c r="I489" s="127">
        <v>0.36484606000000003</v>
      </c>
      <c r="J489" s="99">
        <v>494.7</v>
      </c>
      <c r="K489" s="99">
        <v>20.100000000000001</v>
      </c>
      <c r="L489" s="99">
        <v>63.51</v>
      </c>
      <c r="M489" s="99">
        <v>2.59</v>
      </c>
      <c r="N489" s="99">
        <v>4117.3</v>
      </c>
      <c r="O489" s="99">
        <v>73.099999999999994</v>
      </c>
      <c r="P489" s="36"/>
      <c r="Q489" s="99">
        <v>30.07</v>
      </c>
      <c r="R489" s="99">
        <v>1.23</v>
      </c>
      <c r="T489" s="128">
        <f t="shared" si="24"/>
        <v>-678.93245158242803</v>
      </c>
      <c r="U489" s="128">
        <f t="shared" si="25"/>
        <v>-6382.9160762084712</v>
      </c>
      <c r="V489" s="12">
        <v>2</v>
      </c>
      <c r="W489" s="79" t="s">
        <v>26</v>
      </c>
      <c r="X489" s="79" t="s">
        <v>26</v>
      </c>
      <c r="Y489" s="79" t="s">
        <v>26</v>
      </c>
      <c r="Z489" s="79" t="s">
        <v>26</v>
      </c>
      <c r="AA489" s="79" t="s">
        <v>26</v>
      </c>
      <c r="AB489" s="79" t="s">
        <v>26</v>
      </c>
      <c r="AC489" s="79" t="s">
        <v>26</v>
      </c>
      <c r="AD489" s="79" t="s">
        <v>26</v>
      </c>
      <c r="AE489" s="79" t="s">
        <v>26</v>
      </c>
      <c r="AF489" s="79" t="s">
        <v>26</v>
      </c>
      <c r="AG489" s="79" t="s">
        <v>26</v>
      </c>
      <c r="AH489" s="79" t="s">
        <v>26</v>
      </c>
      <c r="AI489" s="79" t="s">
        <v>26</v>
      </c>
      <c r="AJ489" s="79" t="s">
        <v>26</v>
      </c>
      <c r="AK489" s="79" t="s">
        <v>26</v>
      </c>
      <c r="AL489" s="79" t="s">
        <v>26</v>
      </c>
      <c r="AR489" s="128"/>
    </row>
    <row r="490" spans="1:44">
      <c r="A490" s="37" t="s">
        <v>3873</v>
      </c>
      <c r="B490" s="88">
        <v>24.220518222752599</v>
      </c>
      <c r="C490" s="139">
        <v>0.14796396741680001</v>
      </c>
      <c r="E490" s="127">
        <v>61.244059999999998</v>
      </c>
      <c r="F490" s="127">
        <v>5.2618799999999997</v>
      </c>
      <c r="G490" s="130">
        <v>0.58839799999999998</v>
      </c>
      <c r="H490" s="130">
        <v>5.60825E-2</v>
      </c>
      <c r="I490" s="127">
        <v>0.16182178999999999</v>
      </c>
      <c r="J490" s="99">
        <v>856.3</v>
      </c>
      <c r="K490" s="99">
        <v>34</v>
      </c>
      <c r="L490" s="99">
        <v>104.41</v>
      </c>
      <c r="M490" s="99">
        <v>4.45</v>
      </c>
      <c r="N490" s="99">
        <v>4479</v>
      </c>
      <c r="O490" s="99">
        <v>69.3</v>
      </c>
      <c r="P490" s="36"/>
      <c r="Q490" s="99">
        <v>32.380000000000003</v>
      </c>
      <c r="R490" s="99">
        <v>1.39</v>
      </c>
      <c r="T490" s="128">
        <f t="shared" si="24"/>
        <v>-720.13217124796483</v>
      </c>
      <c r="U490" s="128">
        <f t="shared" si="25"/>
        <v>-4189.818982856048</v>
      </c>
      <c r="V490" s="12">
        <v>2</v>
      </c>
      <c r="W490" s="79" t="s">
        <v>26</v>
      </c>
      <c r="X490" s="79" t="s">
        <v>26</v>
      </c>
      <c r="Y490" s="79" t="s">
        <v>26</v>
      </c>
      <c r="Z490" s="79" t="s">
        <v>26</v>
      </c>
      <c r="AA490" s="79" t="s">
        <v>26</v>
      </c>
      <c r="AB490" s="79" t="s">
        <v>26</v>
      </c>
      <c r="AC490" s="79" t="s">
        <v>26</v>
      </c>
      <c r="AD490" s="79" t="s">
        <v>26</v>
      </c>
      <c r="AE490" s="79" t="s">
        <v>26</v>
      </c>
      <c r="AF490" s="79" t="s">
        <v>26</v>
      </c>
      <c r="AG490" s="79" t="s">
        <v>26</v>
      </c>
      <c r="AH490" s="79" t="s">
        <v>26</v>
      </c>
      <c r="AI490" s="79" t="s">
        <v>26</v>
      </c>
      <c r="AJ490" s="79" t="s">
        <v>26</v>
      </c>
      <c r="AK490" s="79" t="s">
        <v>26</v>
      </c>
      <c r="AL490" s="79" t="s">
        <v>26</v>
      </c>
      <c r="AR490" s="128"/>
    </row>
    <row r="491" spans="1:44">
      <c r="A491" s="37" t="s">
        <v>3874</v>
      </c>
      <c r="B491" s="88">
        <v>51.674999500806997</v>
      </c>
      <c r="C491" s="139">
        <v>0.18481899463812401</v>
      </c>
      <c r="E491" s="127">
        <v>92.904240000000001</v>
      </c>
      <c r="F491" s="127">
        <v>6.7031099999999997</v>
      </c>
      <c r="G491" s="130">
        <v>0.45108900000000002</v>
      </c>
      <c r="H491" s="130">
        <v>4.2152500000000002E-2</v>
      </c>
      <c r="I491" s="127">
        <v>0.38588898999999999</v>
      </c>
      <c r="J491" s="99">
        <v>520.20000000000005</v>
      </c>
      <c r="K491" s="99">
        <v>19</v>
      </c>
      <c r="L491" s="99">
        <v>69.02</v>
      </c>
      <c r="M491" s="99">
        <v>2.48</v>
      </c>
      <c r="N491" s="99">
        <v>4088.1</v>
      </c>
      <c r="O491" s="99">
        <v>69.5</v>
      </c>
      <c r="P491" s="36"/>
      <c r="Q491" s="99">
        <v>33.479999999999997</v>
      </c>
      <c r="R491" s="99">
        <v>1.2</v>
      </c>
      <c r="T491" s="128">
        <f t="shared" si="24"/>
        <v>-653.69458128078838</v>
      </c>
      <c r="U491" s="128">
        <f t="shared" si="25"/>
        <v>-5823.0657780353522</v>
      </c>
      <c r="V491" s="12">
        <v>2</v>
      </c>
      <c r="W491" s="79" t="s">
        <v>26</v>
      </c>
      <c r="X491" s="79" t="s">
        <v>26</v>
      </c>
      <c r="Y491" s="79" t="s">
        <v>26</v>
      </c>
      <c r="Z491" s="79" t="s">
        <v>26</v>
      </c>
      <c r="AA491" s="79" t="s">
        <v>26</v>
      </c>
      <c r="AB491" s="79" t="s">
        <v>26</v>
      </c>
      <c r="AC491" s="79" t="s">
        <v>26</v>
      </c>
      <c r="AD491" s="79" t="s">
        <v>26</v>
      </c>
      <c r="AE491" s="79" t="s">
        <v>26</v>
      </c>
      <c r="AF491" s="79" t="s">
        <v>26</v>
      </c>
      <c r="AG491" s="79" t="s">
        <v>26</v>
      </c>
      <c r="AH491" s="79" t="s">
        <v>26</v>
      </c>
      <c r="AI491" s="79" t="s">
        <v>26</v>
      </c>
      <c r="AJ491" s="79" t="s">
        <v>26</v>
      </c>
      <c r="AK491" s="79" t="s">
        <v>26</v>
      </c>
      <c r="AL491" s="79" t="s">
        <v>26</v>
      </c>
      <c r="AR491" s="128"/>
    </row>
    <row r="492" spans="1:44">
      <c r="A492" s="37" t="s">
        <v>3875</v>
      </c>
      <c r="B492" s="88">
        <v>41.272136373263699</v>
      </c>
      <c r="C492" s="139">
        <v>0.17885826389128301</v>
      </c>
      <c r="E492" s="127">
        <v>86.970519999999993</v>
      </c>
      <c r="F492" s="127">
        <v>10.517429999999999</v>
      </c>
      <c r="G492" s="130">
        <v>0.47312500000000002</v>
      </c>
      <c r="H492" s="130">
        <v>5.1315E-2</v>
      </c>
      <c r="I492" s="127">
        <v>5.0176989999999998E-2</v>
      </c>
      <c r="J492" s="99">
        <v>568.1</v>
      </c>
      <c r="K492" s="99">
        <v>34.4</v>
      </c>
      <c r="L492" s="99">
        <v>73.7</v>
      </c>
      <c r="M492" s="99">
        <v>4.43</v>
      </c>
      <c r="N492" s="99">
        <v>4158.8999999999996</v>
      </c>
      <c r="O492" s="99">
        <v>80.3</v>
      </c>
      <c r="P492" s="36"/>
      <c r="Q492" s="99">
        <v>33.68</v>
      </c>
      <c r="R492" s="99">
        <v>2.0299999999999998</v>
      </c>
      <c r="T492" s="128">
        <f t="shared" si="24"/>
        <v>-670.82767978290372</v>
      </c>
      <c r="U492" s="128">
        <f t="shared" si="25"/>
        <v>-5543.0122116689272</v>
      </c>
      <c r="V492" s="12">
        <v>2</v>
      </c>
      <c r="W492" s="79" t="s">
        <v>26</v>
      </c>
      <c r="X492" s="79" t="s">
        <v>26</v>
      </c>
      <c r="Y492" s="79" t="s">
        <v>26</v>
      </c>
      <c r="Z492" s="79" t="s">
        <v>26</v>
      </c>
      <c r="AA492" s="79" t="s">
        <v>26</v>
      </c>
      <c r="AB492" s="79" t="s">
        <v>26</v>
      </c>
      <c r="AC492" s="79" t="s">
        <v>26</v>
      </c>
      <c r="AD492" s="79" t="s">
        <v>26</v>
      </c>
      <c r="AE492" s="79" t="s">
        <v>26</v>
      </c>
      <c r="AF492" s="79" t="s">
        <v>26</v>
      </c>
      <c r="AG492" s="79" t="s">
        <v>26</v>
      </c>
      <c r="AH492" s="79" t="s">
        <v>26</v>
      </c>
      <c r="AI492" s="79" t="s">
        <v>26</v>
      </c>
      <c r="AJ492" s="79" t="s">
        <v>26</v>
      </c>
      <c r="AK492" s="79" t="s">
        <v>26</v>
      </c>
      <c r="AL492" s="79" t="s">
        <v>26</v>
      </c>
      <c r="AR492" s="128"/>
    </row>
    <row r="493" spans="1:44">
      <c r="A493" s="37" t="s">
        <v>3876</v>
      </c>
      <c r="B493" s="88">
        <v>44.4623673799396</v>
      </c>
      <c r="C493" s="139">
        <v>0.176654793623953</v>
      </c>
      <c r="E493" s="127">
        <v>91.771640000000005</v>
      </c>
      <c r="F493" s="127">
        <v>6.4787224999999999</v>
      </c>
      <c r="G493" s="130">
        <v>0.478549</v>
      </c>
      <c r="H493" s="130">
        <v>4.7732499999999997E-2</v>
      </c>
      <c r="I493" s="127">
        <v>0.45266557000000002</v>
      </c>
      <c r="J493" s="99">
        <v>549.9</v>
      </c>
      <c r="K493" s="99">
        <v>19.600000000000001</v>
      </c>
      <c r="L493" s="99">
        <v>69.86</v>
      </c>
      <c r="M493" s="99">
        <v>2.4500000000000002</v>
      </c>
      <c r="N493" s="99">
        <v>4175.8</v>
      </c>
      <c r="O493" s="99">
        <v>73.8</v>
      </c>
      <c r="P493" s="36"/>
      <c r="Q493" s="99">
        <v>31.44</v>
      </c>
      <c r="R493" s="99">
        <v>1.1100000000000001</v>
      </c>
      <c r="T493" s="128">
        <f t="shared" si="24"/>
        <v>-687.14572001145143</v>
      </c>
      <c r="U493" s="128">
        <f t="shared" si="25"/>
        <v>-5877.3833381047816</v>
      </c>
      <c r="V493" s="12">
        <v>2</v>
      </c>
      <c r="W493" s="79" t="s">
        <v>26</v>
      </c>
      <c r="X493" s="79" t="s">
        <v>26</v>
      </c>
      <c r="Y493" s="79" t="s">
        <v>26</v>
      </c>
      <c r="Z493" s="79" t="s">
        <v>26</v>
      </c>
      <c r="AA493" s="79" t="s">
        <v>26</v>
      </c>
      <c r="AB493" s="79" t="s">
        <v>26</v>
      </c>
      <c r="AC493" s="79" t="s">
        <v>26</v>
      </c>
      <c r="AD493" s="79" t="s">
        <v>26</v>
      </c>
      <c r="AE493" s="79" t="s">
        <v>26</v>
      </c>
      <c r="AF493" s="79" t="s">
        <v>26</v>
      </c>
      <c r="AG493" s="79" t="s">
        <v>26</v>
      </c>
      <c r="AH493" s="79" t="s">
        <v>26</v>
      </c>
      <c r="AI493" s="79" t="s">
        <v>26</v>
      </c>
      <c r="AJ493" s="79" t="s">
        <v>26</v>
      </c>
      <c r="AK493" s="79" t="s">
        <v>26</v>
      </c>
      <c r="AL493" s="79" t="s">
        <v>26</v>
      </c>
      <c r="AR493" s="128"/>
    </row>
    <row r="494" spans="1:44">
      <c r="A494" s="37" t="s">
        <v>3877</v>
      </c>
      <c r="B494" s="88">
        <v>42.797170011713497</v>
      </c>
      <c r="C494" s="139">
        <v>0.18045650197965399</v>
      </c>
      <c r="E494" s="127">
        <v>86.308260000000004</v>
      </c>
      <c r="F494" s="127">
        <v>5.0245825000000002</v>
      </c>
      <c r="G494" s="130">
        <v>0.46461000000000002</v>
      </c>
      <c r="H494" s="130">
        <v>4.1832500000000002E-2</v>
      </c>
      <c r="I494" s="127">
        <v>0.43742375</v>
      </c>
      <c r="J494" s="99">
        <v>563.5</v>
      </c>
      <c r="K494" s="99">
        <v>18</v>
      </c>
      <c r="L494" s="99">
        <v>74.260000000000005</v>
      </c>
      <c r="M494" s="99">
        <v>2.15</v>
      </c>
      <c r="N494" s="99">
        <v>4132</v>
      </c>
      <c r="O494" s="99">
        <v>66.8</v>
      </c>
      <c r="P494" s="36"/>
      <c r="Q494" s="99">
        <v>34.75</v>
      </c>
      <c r="R494" s="99">
        <v>1.01</v>
      </c>
      <c r="T494" s="128">
        <f t="shared" si="24"/>
        <v>-658.82036089415567</v>
      </c>
      <c r="U494" s="128">
        <f t="shared" si="25"/>
        <v>-5464.2337732291944</v>
      </c>
      <c r="V494" s="12">
        <v>2</v>
      </c>
      <c r="W494" s="79" t="s">
        <v>26</v>
      </c>
      <c r="X494" s="79" t="s">
        <v>26</v>
      </c>
      <c r="Y494" s="79" t="s">
        <v>26</v>
      </c>
      <c r="Z494" s="79" t="s">
        <v>26</v>
      </c>
      <c r="AA494" s="79" t="s">
        <v>26</v>
      </c>
      <c r="AB494" s="79" t="s">
        <v>26</v>
      </c>
      <c r="AC494" s="79" t="s">
        <v>26</v>
      </c>
      <c r="AD494" s="79" t="s">
        <v>26</v>
      </c>
      <c r="AE494" s="79" t="s">
        <v>26</v>
      </c>
      <c r="AF494" s="79" t="s">
        <v>26</v>
      </c>
      <c r="AG494" s="79" t="s">
        <v>26</v>
      </c>
      <c r="AH494" s="79" t="s">
        <v>26</v>
      </c>
      <c r="AI494" s="79" t="s">
        <v>26</v>
      </c>
      <c r="AJ494" s="79" t="s">
        <v>26</v>
      </c>
      <c r="AK494" s="79" t="s">
        <v>26</v>
      </c>
      <c r="AL494" s="79" t="s">
        <v>26</v>
      </c>
      <c r="AR494" s="128"/>
    </row>
    <row r="495" spans="1:44">
      <c r="A495" s="37" t="s">
        <v>3878</v>
      </c>
      <c r="B495" s="88">
        <v>52.062182030818903</v>
      </c>
      <c r="C495" s="139">
        <v>0.18375508053516099</v>
      </c>
      <c r="E495" s="127">
        <v>92.823390000000003</v>
      </c>
      <c r="F495" s="127">
        <v>10.954610000000001</v>
      </c>
      <c r="G495" s="130">
        <v>0.46900799999999998</v>
      </c>
      <c r="H495" s="130">
        <v>5.3839999999999999E-2</v>
      </c>
      <c r="I495" s="127">
        <v>-0.19056409999999999</v>
      </c>
      <c r="J495" s="99">
        <v>536.6</v>
      </c>
      <c r="K495" s="99">
        <v>37.4</v>
      </c>
      <c r="L495" s="99">
        <v>69.08</v>
      </c>
      <c r="M495" s="99">
        <v>4.05</v>
      </c>
      <c r="N495" s="99">
        <v>4146</v>
      </c>
      <c r="O495" s="99">
        <v>85.1</v>
      </c>
      <c r="P495" s="36"/>
      <c r="Q495" s="99">
        <v>31.93</v>
      </c>
      <c r="R495" s="99">
        <v>1.88</v>
      </c>
      <c r="T495" s="128">
        <f t="shared" si="24"/>
        <v>-676.78054429646795</v>
      </c>
      <c r="U495" s="128">
        <f t="shared" si="25"/>
        <v>-5901.7371163867983</v>
      </c>
      <c r="V495" s="12">
        <v>2</v>
      </c>
      <c r="W495" s="79" t="s">
        <v>26</v>
      </c>
      <c r="X495" s="79" t="s">
        <v>26</v>
      </c>
      <c r="Y495" s="79" t="s">
        <v>26</v>
      </c>
      <c r="Z495" s="79" t="s">
        <v>26</v>
      </c>
      <c r="AA495" s="79" t="s">
        <v>26</v>
      </c>
      <c r="AB495" s="79" t="s">
        <v>26</v>
      </c>
      <c r="AC495" s="79" t="s">
        <v>26</v>
      </c>
      <c r="AD495" s="79" t="s">
        <v>26</v>
      </c>
      <c r="AE495" s="79" t="s">
        <v>26</v>
      </c>
      <c r="AF495" s="79" t="s">
        <v>26</v>
      </c>
      <c r="AG495" s="79" t="s">
        <v>26</v>
      </c>
      <c r="AH495" s="79" t="s">
        <v>26</v>
      </c>
      <c r="AI495" s="79" t="s">
        <v>26</v>
      </c>
      <c r="AJ495" s="79" t="s">
        <v>26</v>
      </c>
      <c r="AK495" s="79" t="s">
        <v>26</v>
      </c>
      <c r="AL495" s="79" t="s">
        <v>26</v>
      </c>
      <c r="AR495" s="128"/>
    </row>
    <row r="496" spans="1:44">
      <c r="A496" s="35" t="s">
        <v>3652</v>
      </c>
      <c r="B496" s="36">
        <v>49.442077055802699</v>
      </c>
      <c r="C496" s="66">
        <v>0.17999286061455699</v>
      </c>
      <c r="E496" s="127">
        <v>92.918589999999995</v>
      </c>
      <c r="F496" s="127">
        <v>8.6238074999999998</v>
      </c>
      <c r="G496" s="130">
        <v>0.51339699999999999</v>
      </c>
      <c r="H496" s="130">
        <v>3.9789999999999999E-2</v>
      </c>
      <c r="I496" s="127">
        <v>-0.22020970000000001</v>
      </c>
      <c r="J496" s="99">
        <v>574.9</v>
      </c>
      <c r="K496" s="99">
        <v>29.3</v>
      </c>
      <c r="L496" s="99">
        <v>69.010000000000005</v>
      </c>
      <c r="M496" s="99">
        <v>3.19</v>
      </c>
      <c r="N496" s="99">
        <v>4279.5</v>
      </c>
      <c r="O496" s="99">
        <v>57</v>
      </c>
      <c r="P496" s="36"/>
      <c r="Q496" s="99">
        <v>27.98</v>
      </c>
      <c r="R496" s="99">
        <v>1.3</v>
      </c>
      <c r="T496" s="128">
        <f t="shared" si="24"/>
        <v>-733.06767135197788</v>
      </c>
      <c r="U496" s="128">
        <f t="shared" si="25"/>
        <v>-6101.2751775105053</v>
      </c>
      <c r="V496" s="12">
        <v>3</v>
      </c>
      <c r="W496" s="129">
        <v>570.83445877374197</v>
      </c>
      <c r="X496" s="129">
        <v>17.612329188884299</v>
      </c>
      <c r="Y496" s="129">
        <v>3279.10913636859</v>
      </c>
      <c r="Z496" s="129">
        <v>105.428958972348</v>
      </c>
      <c r="AA496" s="129">
        <v>6494.2972785117599</v>
      </c>
      <c r="AB496" s="129">
        <v>245.044256607319</v>
      </c>
      <c r="AC496" s="129">
        <v>975.93462813583801</v>
      </c>
      <c r="AD496" s="129">
        <v>35.320181990744203</v>
      </c>
      <c r="AE496" s="129">
        <v>584.96870908945698</v>
      </c>
      <c r="AF496" s="129">
        <v>19.6879432642958</v>
      </c>
      <c r="AG496" s="129">
        <v>279.72913949050098</v>
      </c>
      <c r="AH496" s="129">
        <v>11.742282861210301</v>
      </c>
      <c r="AI496" s="129">
        <v>326.99155043121698</v>
      </c>
      <c r="AJ496" s="129">
        <v>8.7415005306369995</v>
      </c>
      <c r="AK496" s="129">
        <v>55.974397486973601</v>
      </c>
      <c r="AL496" s="129">
        <v>1.7816396031428201</v>
      </c>
      <c r="AR496" s="128">
        <f t="shared" ref="AR496:AR552" si="33">+(7708+(AN$4*960))/(10.52-LOG(AO$4)-LOG(AP$4)-LOG(W496))-273</f>
        <v>773.17202986901248</v>
      </c>
    </row>
    <row r="497" spans="1:44">
      <c r="A497" s="35" t="s">
        <v>3650</v>
      </c>
      <c r="B497" s="36">
        <v>44.475144657910903</v>
      </c>
      <c r="C497" s="66">
        <v>0.25171685759877899</v>
      </c>
      <c r="E497" s="127">
        <v>117.7022</v>
      </c>
      <c r="F497" s="127">
        <v>9.4466575000000006</v>
      </c>
      <c r="G497" s="130">
        <v>0.43781900000000001</v>
      </c>
      <c r="H497" s="130">
        <v>3.4237499999999997E-2</v>
      </c>
      <c r="I497" s="127">
        <v>0.33832549000000001</v>
      </c>
      <c r="J497" s="99">
        <v>420.2</v>
      </c>
      <c r="K497" s="99">
        <v>15.7</v>
      </c>
      <c r="L497" s="99">
        <v>54.54</v>
      </c>
      <c r="M497" s="99">
        <v>2.1800000000000002</v>
      </c>
      <c r="N497" s="99">
        <v>4043.7</v>
      </c>
      <c r="O497" s="99">
        <v>58.3</v>
      </c>
      <c r="P497" s="36"/>
      <c r="Q497" s="99">
        <v>27.36</v>
      </c>
      <c r="R497" s="99">
        <v>1.1000000000000001</v>
      </c>
      <c r="T497" s="128">
        <f t="shared" si="24"/>
        <v>-670.44371103777041</v>
      </c>
      <c r="U497" s="128">
        <f t="shared" si="25"/>
        <v>-7314.1914191419146</v>
      </c>
      <c r="V497" s="12">
        <v>3</v>
      </c>
      <c r="W497" s="129">
        <v>732.37733639845396</v>
      </c>
      <c r="X497" s="129">
        <v>26.432357927652401</v>
      </c>
      <c r="Y497" s="129">
        <v>3481.9951050208501</v>
      </c>
      <c r="Z497" s="129">
        <v>140.81273913389199</v>
      </c>
      <c r="AA497" s="129">
        <v>10654.011072084601</v>
      </c>
      <c r="AB497" s="129">
        <v>487.67248386904799</v>
      </c>
      <c r="AC497" s="129">
        <v>2201.9970057742298</v>
      </c>
      <c r="AD497" s="129">
        <v>110.369583200395</v>
      </c>
      <c r="AE497" s="129">
        <v>1218.3023980750199</v>
      </c>
      <c r="AF497" s="129">
        <v>69.726640527856006</v>
      </c>
      <c r="AG497" s="129">
        <v>349.20273258646802</v>
      </c>
      <c r="AH497" s="129">
        <v>16.827450034822601</v>
      </c>
      <c r="AI497" s="129">
        <v>178.74483346227501</v>
      </c>
      <c r="AJ497" s="129">
        <v>6.7193519201215697</v>
      </c>
      <c r="AK497" s="129">
        <v>25.0401785048515</v>
      </c>
      <c r="AL497" s="129">
        <v>1.4515294513669501</v>
      </c>
      <c r="AR497" s="128">
        <f t="shared" si="33"/>
        <v>787.66873251839411</v>
      </c>
    </row>
    <row r="498" spans="1:44">
      <c r="A498" s="35" t="s">
        <v>3653</v>
      </c>
      <c r="B498" s="36">
        <v>84.438183766479895</v>
      </c>
      <c r="C498" s="66">
        <v>0.21887596302123999</v>
      </c>
      <c r="E498" s="127">
        <v>122.0667</v>
      </c>
      <c r="F498" s="127">
        <v>7.9391175</v>
      </c>
      <c r="G498" s="130">
        <v>0.44661600000000001</v>
      </c>
      <c r="H498" s="130">
        <v>3.09E-2</v>
      </c>
      <c r="I498" s="127">
        <v>0.28349141</v>
      </c>
      <c r="J498" s="99">
        <v>414.6</v>
      </c>
      <c r="K498" s="99">
        <v>13.7</v>
      </c>
      <c r="L498" s="99">
        <v>52.6</v>
      </c>
      <c r="M498" s="99">
        <v>1.7</v>
      </c>
      <c r="N498" s="99">
        <v>4073.3</v>
      </c>
      <c r="O498" s="99">
        <v>51.5</v>
      </c>
      <c r="P498" s="36"/>
      <c r="Q498" s="99">
        <v>25.79</v>
      </c>
      <c r="R498" s="99">
        <v>0.84</v>
      </c>
      <c r="T498" s="128">
        <f t="shared" si="24"/>
        <v>-688.21292775665393</v>
      </c>
      <c r="U498" s="128">
        <f t="shared" si="25"/>
        <v>-7643.916349809886</v>
      </c>
      <c r="V498" s="12">
        <v>3</v>
      </c>
      <c r="W498" s="129">
        <v>542.24790078159003</v>
      </c>
      <c r="X498" s="129">
        <v>17.917477170539801</v>
      </c>
      <c r="Y498" s="129">
        <v>2561.5703070489299</v>
      </c>
      <c r="Z498" s="129">
        <v>78.554067629699205</v>
      </c>
      <c r="AA498" s="129">
        <v>5289.0612538088899</v>
      </c>
      <c r="AB498" s="129">
        <v>122.92117502687201</v>
      </c>
      <c r="AC498" s="129">
        <v>847.229632702304</v>
      </c>
      <c r="AD498" s="129">
        <v>21.411399475244401</v>
      </c>
      <c r="AE498" s="129">
        <v>563.15684441553105</v>
      </c>
      <c r="AF498" s="129">
        <v>13.642960928273499</v>
      </c>
      <c r="AG498" s="129">
        <v>299.33393351506299</v>
      </c>
      <c r="AH498" s="129">
        <v>7.8370357271537099</v>
      </c>
      <c r="AI498" s="129">
        <v>273.56742130318202</v>
      </c>
      <c r="AJ498" s="129">
        <v>6.3512929088071299</v>
      </c>
      <c r="AK498" s="129">
        <v>58.809900690361502</v>
      </c>
      <c r="AL498" s="129">
        <v>1.9796818588768701</v>
      </c>
      <c r="AR498" s="128">
        <f t="shared" si="33"/>
        <v>770.23242824868339</v>
      </c>
    </row>
    <row r="499" spans="1:44">
      <c r="A499" s="35" t="s">
        <v>3655</v>
      </c>
      <c r="B499" s="36">
        <v>91.375922843086101</v>
      </c>
      <c r="C499" s="66">
        <v>0.21232246329492299</v>
      </c>
      <c r="E499" s="127">
        <v>104.8766</v>
      </c>
      <c r="F499" s="127">
        <v>9.7773725000000002</v>
      </c>
      <c r="G499" s="130">
        <v>0.47848200000000002</v>
      </c>
      <c r="H499" s="130">
        <v>4.4624999999999998E-2</v>
      </c>
      <c r="I499" s="127">
        <v>0.50973007000000004</v>
      </c>
      <c r="J499" s="99">
        <v>495.3</v>
      </c>
      <c r="K499" s="99">
        <v>18.100000000000001</v>
      </c>
      <c r="L499" s="99">
        <v>61.18</v>
      </c>
      <c r="M499" s="99">
        <v>2.84</v>
      </c>
      <c r="N499" s="99">
        <v>4175.6000000000004</v>
      </c>
      <c r="O499" s="99">
        <v>69</v>
      </c>
      <c r="P499" s="36"/>
      <c r="Q499" s="99">
        <v>27.52</v>
      </c>
      <c r="R499" s="99">
        <v>1.28</v>
      </c>
      <c r="T499" s="128">
        <f t="shared" si="24"/>
        <v>-709.57829355998695</v>
      </c>
      <c r="U499" s="128">
        <f t="shared" si="25"/>
        <v>-6725.1062438705458</v>
      </c>
      <c r="V499" s="12">
        <v>3</v>
      </c>
      <c r="W499" s="129">
        <v>537.607179570997</v>
      </c>
      <c r="X499" s="129">
        <v>17.077024101743199</v>
      </c>
      <c r="Y499" s="129">
        <v>2622.8698980280801</v>
      </c>
      <c r="Z499" s="129">
        <v>89.426337956489206</v>
      </c>
      <c r="AA499" s="129">
        <v>5542.92537781992</v>
      </c>
      <c r="AB499" s="129">
        <v>160.65902911363801</v>
      </c>
      <c r="AC499" s="129">
        <v>868.99266413042596</v>
      </c>
      <c r="AD499" s="129">
        <v>33.442237174346602</v>
      </c>
      <c r="AE499" s="129">
        <v>544.21849693186095</v>
      </c>
      <c r="AF499" s="129">
        <v>16.7631563405617</v>
      </c>
      <c r="AG499" s="129">
        <v>284.22150542195101</v>
      </c>
      <c r="AH499" s="129">
        <v>8.8161316774678102</v>
      </c>
      <c r="AI499" s="129">
        <v>292.76763899281798</v>
      </c>
      <c r="AJ499" s="129">
        <v>8.3295522606000993</v>
      </c>
      <c r="AK499" s="129">
        <v>62.837074077944898</v>
      </c>
      <c r="AL499" s="129">
        <v>2.2244750009317702</v>
      </c>
      <c r="AR499" s="128">
        <f t="shared" si="33"/>
        <v>769.74224897679892</v>
      </c>
    </row>
    <row r="500" spans="1:44">
      <c r="A500" s="35" t="s">
        <v>3654</v>
      </c>
      <c r="B500" s="36">
        <v>95.399837115826102</v>
      </c>
      <c r="C500" s="66">
        <v>0.20237377195248901</v>
      </c>
      <c r="E500" s="127">
        <v>107.71120000000001</v>
      </c>
      <c r="F500" s="127">
        <v>8.3986424999999993</v>
      </c>
      <c r="G500" s="130">
        <v>0.47997200000000001</v>
      </c>
      <c r="H500" s="130">
        <v>5.2664999999999997E-2</v>
      </c>
      <c r="I500" s="127">
        <v>-0.30185030000000002</v>
      </c>
      <c r="J500" s="99">
        <v>486.2</v>
      </c>
      <c r="K500" s="99">
        <v>29.5</v>
      </c>
      <c r="L500" s="99">
        <v>59.57</v>
      </c>
      <c r="M500" s="99">
        <v>2.31</v>
      </c>
      <c r="N500" s="99">
        <v>4180.2</v>
      </c>
      <c r="O500" s="99">
        <v>81.2</v>
      </c>
      <c r="P500" s="36"/>
      <c r="Q500" s="99">
        <v>26.68</v>
      </c>
      <c r="R500" s="99">
        <v>1.04</v>
      </c>
      <c r="T500" s="128">
        <f t="shared" si="24"/>
        <v>-716.18264226959877</v>
      </c>
      <c r="U500" s="128">
        <f t="shared" si="25"/>
        <v>-6917.2905825079742</v>
      </c>
      <c r="V500" s="12">
        <v>3</v>
      </c>
      <c r="W500" s="129">
        <v>563.93134765984905</v>
      </c>
      <c r="X500" s="129">
        <v>23.6754668476528</v>
      </c>
      <c r="Y500" s="129">
        <v>2917.2635082366501</v>
      </c>
      <c r="Z500" s="129">
        <v>117.448959608965</v>
      </c>
      <c r="AA500" s="129">
        <v>6203.0404476392096</v>
      </c>
      <c r="AB500" s="129">
        <v>210.950895352515</v>
      </c>
      <c r="AC500" s="129">
        <v>964.01042305909505</v>
      </c>
      <c r="AD500" s="129">
        <v>44.207454155015903</v>
      </c>
      <c r="AE500" s="129">
        <v>598.64163115457097</v>
      </c>
      <c r="AF500" s="129">
        <v>37.995949402921902</v>
      </c>
      <c r="AG500" s="129">
        <v>321.13267851485398</v>
      </c>
      <c r="AH500" s="129">
        <v>16.834129631341401</v>
      </c>
      <c r="AI500" s="129">
        <v>284.76660773201502</v>
      </c>
      <c r="AJ500" s="129">
        <v>9.8466955765020998</v>
      </c>
      <c r="AK500" s="129">
        <v>59.260286551246303</v>
      </c>
      <c r="AL500" s="129">
        <v>2.2158838851381</v>
      </c>
      <c r="AR500" s="128">
        <f t="shared" si="33"/>
        <v>772.47438452792221</v>
      </c>
    </row>
    <row r="501" spans="1:44">
      <c r="A501" s="35" t="s">
        <v>3652</v>
      </c>
      <c r="B501" s="36">
        <v>59.850366115930797</v>
      </c>
      <c r="C501" s="66">
        <v>0.191846998704856</v>
      </c>
      <c r="E501" s="127">
        <v>94.935490000000001</v>
      </c>
      <c r="F501" s="127">
        <v>11.790150000000001</v>
      </c>
      <c r="G501" s="130">
        <v>0.48596899999999998</v>
      </c>
      <c r="H501" s="130">
        <v>5.2694999999999999E-2</v>
      </c>
      <c r="I501" s="127">
        <v>-3.4639099999999999E-2</v>
      </c>
      <c r="J501" s="99">
        <v>542.1</v>
      </c>
      <c r="K501" s="99">
        <v>35.200000000000003</v>
      </c>
      <c r="L501" s="99">
        <v>67.55</v>
      </c>
      <c r="M501" s="99">
        <v>4.17</v>
      </c>
      <c r="N501" s="99">
        <v>4198.5</v>
      </c>
      <c r="O501" s="99">
        <v>80.099999999999994</v>
      </c>
      <c r="P501" s="36"/>
      <c r="Q501" s="99">
        <v>29.75</v>
      </c>
      <c r="R501" s="99">
        <v>1.84</v>
      </c>
      <c r="T501" s="128">
        <f t="shared" si="24"/>
        <v>-702.5166543301259</v>
      </c>
      <c r="U501" s="128">
        <f t="shared" si="25"/>
        <v>-6115.3960029607697</v>
      </c>
      <c r="V501" s="12">
        <v>3</v>
      </c>
      <c r="W501" s="129">
        <v>556.55334047653298</v>
      </c>
      <c r="X501" s="129">
        <v>19.745005794735501</v>
      </c>
      <c r="Y501" s="129">
        <v>3257.5536001556402</v>
      </c>
      <c r="Z501" s="129">
        <v>193.445820046168</v>
      </c>
      <c r="AA501" s="129">
        <v>6397.7491322894102</v>
      </c>
      <c r="AB501" s="129">
        <v>338.39333348805201</v>
      </c>
      <c r="AC501" s="129">
        <v>905.18029305578796</v>
      </c>
      <c r="AD501" s="129">
        <v>47.0693219637906</v>
      </c>
      <c r="AE501" s="129">
        <v>544.36531601589695</v>
      </c>
      <c r="AF501" s="129">
        <v>25.1492216201408</v>
      </c>
      <c r="AG501" s="129">
        <v>269.89895383285602</v>
      </c>
      <c r="AH501" s="129">
        <v>11.9482464468639</v>
      </c>
      <c r="AI501" s="129">
        <v>305.50409239679902</v>
      </c>
      <c r="AJ501" s="129">
        <v>18.419314979869601</v>
      </c>
      <c r="AK501" s="129">
        <v>59.684759949889802</v>
      </c>
      <c r="AL501" s="129">
        <v>2.1825863600616202</v>
      </c>
      <c r="AR501" s="128">
        <f t="shared" si="33"/>
        <v>771.72028778298022</v>
      </c>
    </row>
    <row r="502" spans="1:44">
      <c r="A502" s="35" t="s">
        <v>3651</v>
      </c>
      <c r="B502" s="36">
        <v>32.057439466586501</v>
      </c>
      <c r="C502" s="66">
        <v>0.176025021102893</v>
      </c>
      <c r="E502" s="127">
        <v>67.441630000000004</v>
      </c>
      <c r="F502" s="127">
        <v>3.7295449999999999</v>
      </c>
      <c r="G502" s="130">
        <v>0.59548299999999998</v>
      </c>
      <c r="H502" s="130">
        <v>5.8497500000000001E-2</v>
      </c>
      <c r="I502" s="127">
        <v>0.74535200000000001</v>
      </c>
      <c r="J502" s="99">
        <v>808.3</v>
      </c>
      <c r="K502" s="99">
        <v>18.899999999999999</v>
      </c>
      <c r="L502" s="99">
        <v>94.88</v>
      </c>
      <c r="M502" s="99">
        <v>2.6</v>
      </c>
      <c r="N502" s="99">
        <v>4496.3999999999996</v>
      </c>
      <c r="O502" s="99">
        <v>71.400000000000006</v>
      </c>
      <c r="P502" s="36"/>
      <c r="Q502" s="99">
        <v>28.55</v>
      </c>
      <c r="R502" s="99">
        <v>0.79</v>
      </c>
      <c r="T502" s="128">
        <f t="shared" si="24"/>
        <v>-751.91821247892074</v>
      </c>
      <c r="U502" s="128">
        <f t="shared" si="25"/>
        <v>-4639.0387858347385</v>
      </c>
      <c r="V502" s="12">
        <v>3</v>
      </c>
      <c r="W502" s="129">
        <v>511.14993086119898</v>
      </c>
      <c r="X502" s="129">
        <v>32.749714057159601</v>
      </c>
      <c r="Y502" s="129">
        <v>2585.2261659820301</v>
      </c>
      <c r="Z502" s="129">
        <v>160.22516533404601</v>
      </c>
      <c r="AA502" s="129">
        <v>5557.0454425520702</v>
      </c>
      <c r="AB502" s="129">
        <v>307.85543722041302</v>
      </c>
      <c r="AC502" s="129">
        <v>870.96596441851</v>
      </c>
      <c r="AD502" s="129">
        <v>50.159578900771898</v>
      </c>
      <c r="AE502" s="129">
        <v>518.53995276104797</v>
      </c>
      <c r="AF502" s="129">
        <v>30.841394783017002</v>
      </c>
      <c r="AG502" s="129">
        <v>246.87805825775101</v>
      </c>
      <c r="AH502" s="129">
        <v>16.427748962359502</v>
      </c>
      <c r="AI502" s="129">
        <v>266.85609479574703</v>
      </c>
      <c r="AJ502" s="129">
        <v>14.366962141886299</v>
      </c>
      <c r="AK502" s="129">
        <v>51.951865243690897</v>
      </c>
      <c r="AL502" s="129">
        <v>2.2746268853020402</v>
      </c>
      <c r="AR502" s="128">
        <f t="shared" si="33"/>
        <v>766.87349296978641</v>
      </c>
    </row>
    <row r="503" spans="1:44">
      <c r="A503" s="35" t="s">
        <v>3650</v>
      </c>
      <c r="B503" s="36">
        <v>66.958944786033001</v>
      </c>
      <c r="C503" s="66">
        <v>0.20769407603673501</v>
      </c>
      <c r="E503" s="127">
        <v>105.2312</v>
      </c>
      <c r="F503" s="127">
        <v>10.2383825</v>
      </c>
      <c r="G503" s="130">
        <v>0.46163399999999999</v>
      </c>
      <c r="H503" s="130">
        <v>5.1885000000000001E-2</v>
      </c>
      <c r="I503" s="127">
        <v>0.67412844000000005</v>
      </c>
      <c r="J503" s="99">
        <v>480.1</v>
      </c>
      <c r="K503" s="99">
        <v>16.399999999999999</v>
      </c>
      <c r="L503" s="99">
        <v>60.97</v>
      </c>
      <c r="M503" s="99">
        <v>2.95</v>
      </c>
      <c r="N503" s="99">
        <v>4122.5</v>
      </c>
      <c r="O503" s="99">
        <v>83.4</v>
      </c>
      <c r="P503" s="36"/>
      <c r="Q503" s="99">
        <v>28.74</v>
      </c>
      <c r="R503" s="99">
        <v>1.4</v>
      </c>
      <c r="T503" s="128">
        <f t="shared" si="24"/>
        <v>-687.43644415286212</v>
      </c>
      <c r="U503" s="128">
        <f t="shared" si="25"/>
        <v>-6661.5220600295233</v>
      </c>
      <c r="V503" s="12">
        <v>3</v>
      </c>
      <c r="W503" s="129">
        <v>796.90821445924598</v>
      </c>
      <c r="X503" s="129">
        <v>38.3731523568512</v>
      </c>
      <c r="Y503" s="129">
        <v>3071.8627992407701</v>
      </c>
      <c r="Z503" s="129">
        <v>151.222979884062</v>
      </c>
      <c r="AA503" s="129">
        <v>10238.2634571659</v>
      </c>
      <c r="AB503" s="129">
        <v>419.05647128292202</v>
      </c>
      <c r="AC503" s="129">
        <v>2364.1656791790801</v>
      </c>
      <c r="AD503" s="129">
        <v>124.401879266835</v>
      </c>
      <c r="AE503" s="129">
        <v>1421.9485659592599</v>
      </c>
      <c r="AF503" s="129">
        <v>75.930751208445102</v>
      </c>
      <c r="AG503" s="129">
        <v>437.95122798572498</v>
      </c>
      <c r="AH503" s="129">
        <v>21.9721049979604</v>
      </c>
      <c r="AI503" s="129">
        <v>177.09762238307999</v>
      </c>
      <c r="AJ503" s="129">
        <v>7.3875872085864298</v>
      </c>
      <c r="AK503" s="129">
        <v>30.9790502901403</v>
      </c>
      <c r="AL503" s="129">
        <v>0.97997140442147801</v>
      </c>
      <c r="AR503" s="128">
        <f t="shared" si="33"/>
        <v>792.67270343197811</v>
      </c>
    </row>
    <row r="504" spans="1:44">
      <c r="A504" s="35" t="s">
        <v>3653</v>
      </c>
      <c r="B504" s="36">
        <v>63.353491869558702</v>
      </c>
      <c r="C504" s="66">
        <v>0.21038792151607599</v>
      </c>
      <c r="E504" s="127">
        <v>114.2555</v>
      </c>
      <c r="F504" s="127">
        <v>7.6276124999999997</v>
      </c>
      <c r="G504" s="130">
        <v>0.45922800000000003</v>
      </c>
      <c r="H504" s="130">
        <v>2.8164999999999999E-2</v>
      </c>
      <c r="I504" s="127">
        <v>0.10429562000000001</v>
      </c>
      <c r="J504" s="99">
        <v>447.6</v>
      </c>
      <c r="K504" s="99">
        <v>15.5</v>
      </c>
      <c r="L504" s="99">
        <v>56.18</v>
      </c>
      <c r="M504" s="99">
        <v>1.87</v>
      </c>
      <c r="N504" s="99">
        <v>4114.7</v>
      </c>
      <c r="O504" s="99">
        <v>45.5</v>
      </c>
      <c r="P504" s="36"/>
      <c r="Q504" s="99">
        <v>26.65</v>
      </c>
      <c r="R504" s="99">
        <v>0.89</v>
      </c>
      <c r="T504" s="128">
        <f t="shared" si="24"/>
        <v>-696.72481310074761</v>
      </c>
      <c r="U504" s="128">
        <f t="shared" si="25"/>
        <v>-7224.1367034531859</v>
      </c>
      <c r="V504" s="12">
        <v>3</v>
      </c>
      <c r="W504" s="129">
        <v>609.22690642489999</v>
      </c>
      <c r="X504" s="129">
        <v>37.948974095014798</v>
      </c>
      <c r="Y504" s="129">
        <v>2691.5793370153701</v>
      </c>
      <c r="Z504" s="129">
        <v>94.795903832362399</v>
      </c>
      <c r="AA504" s="129">
        <v>5689.4154219168504</v>
      </c>
      <c r="AB504" s="129">
        <v>179.78424558474401</v>
      </c>
      <c r="AC504" s="129">
        <v>868.75696410533703</v>
      </c>
      <c r="AD504" s="129">
        <v>31.544903332021999</v>
      </c>
      <c r="AE504" s="129">
        <v>554.83845663273598</v>
      </c>
      <c r="AF504" s="129">
        <v>17.081600797067502</v>
      </c>
      <c r="AG504" s="129">
        <v>310.05138723707699</v>
      </c>
      <c r="AH504" s="129">
        <v>11.563845257702299</v>
      </c>
      <c r="AI504" s="129">
        <v>281.430163741218</v>
      </c>
      <c r="AJ504" s="129">
        <v>8.5964346598000798</v>
      </c>
      <c r="AK504" s="129">
        <v>60.216649563809497</v>
      </c>
      <c r="AL504" s="129">
        <v>1.8114074708408401</v>
      </c>
      <c r="AR504" s="128">
        <f t="shared" si="33"/>
        <v>776.92027645618919</v>
      </c>
    </row>
    <row r="505" spans="1:44">
      <c r="A505" s="35" t="s">
        <v>3652</v>
      </c>
      <c r="B505" s="36">
        <v>64.428991081014502</v>
      </c>
      <c r="C505" s="66">
        <v>0.19441720965064199</v>
      </c>
      <c r="E505" s="127">
        <v>110.9663</v>
      </c>
      <c r="F505" s="127">
        <v>9.8561250000000005</v>
      </c>
      <c r="G505" s="130">
        <v>0.46036300000000002</v>
      </c>
      <c r="H505" s="130">
        <v>5.3469999999999997E-2</v>
      </c>
      <c r="I505" s="127">
        <v>-0.10315580000000001</v>
      </c>
      <c r="J505" s="99">
        <v>459.2</v>
      </c>
      <c r="K505" s="99">
        <v>28.3</v>
      </c>
      <c r="L505" s="99">
        <v>57.83</v>
      </c>
      <c r="M505" s="99">
        <v>2.56</v>
      </c>
      <c r="N505" s="99">
        <v>4118.3999999999996</v>
      </c>
      <c r="O505" s="99">
        <v>86.2</v>
      </c>
      <c r="P505" s="36"/>
      <c r="Q505" s="99">
        <v>27.35</v>
      </c>
      <c r="R505" s="99">
        <v>1.21</v>
      </c>
      <c r="T505" s="128">
        <f t="shared" si="24"/>
        <v>-694.05153034757041</v>
      </c>
      <c r="U505" s="128">
        <f t="shared" si="25"/>
        <v>-7021.5632024900569</v>
      </c>
      <c r="V505" s="12">
        <v>3</v>
      </c>
      <c r="W505" s="129">
        <v>516.11106723867795</v>
      </c>
      <c r="X505" s="129">
        <v>22.981086380311599</v>
      </c>
      <c r="Y505" s="129">
        <v>2623.6871762924402</v>
      </c>
      <c r="Z505" s="129">
        <v>101.24166495055</v>
      </c>
      <c r="AA505" s="129">
        <v>5652.1486819114798</v>
      </c>
      <c r="AB505" s="129">
        <v>208.095282237737</v>
      </c>
      <c r="AC505" s="129">
        <v>893.43381845661702</v>
      </c>
      <c r="AD505" s="129">
        <v>35.532031195297797</v>
      </c>
      <c r="AE505" s="129">
        <v>556.31527315386495</v>
      </c>
      <c r="AF505" s="129">
        <v>23.5783338712518</v>
      </c>
      <c r="AG505" s="129">
        <v>282.94977365544099</v>
      </c>
      <c r="AH505" s="129">
        <v>10.649450392297799</v>
      </c>
      <c r="AI505" s="129">
        <v>291.44789144911698</v>
      </c>
      <c r="AJ505" s="129">
        <v>10.7853700186295</v>
      </c>
      <c r="AK505" s="129">
        <v>59.7444061819428</v>
      </c>
      <c r="AL505" s="129">
        <v>2.2496042443154902</v>
      </c>
      <c r="AR505" s="128">
        <f t="shared" si="33"/>
        <v>767.42135061053773</v>
      </c>
    </row>
    <row r="506" spans="1:44">
      <c r="A506" s="35" t="s">
        <v>3651</v>
      </c>
      <c r="B506" s="36">
        <v>52.571823337421897</v>
      </c>
      <c r="C506" s="66">
        <v>0.21278815896367401</v>
      </c>
      <c r="E506" s="127">
        <v>86.307739999999995</v>
      </c>
      <c r="F506" s="127">
        <v>5.4782000000000002</v>
      </c>
      <c r="G506" s="130">
        <v>0.54539400000000005</v>
      </c>
      <c r="H506" s="130">
        <v>5.0202499999999997E-2</v>
      </c>
      <c r="I506" s="127">
        <v>2.9680049999999999E-2</v>
      </c>
      <c r="J506" s="99">
        <v>636.1</v>
      </c>
      <c r="K506" s="99">
        <v>26.1</v>
      </c>
      <c r="L506" s="99">
        <v>74.260000000000005</v>
      </c>
      <c r="M506" s="99">
        <v>2.34</v>
      </c>
      <c r="N506" s="99">
        <v>4368.2</v>
      </c>
      <c r="O506" s="99">
        <v>67.400000000000006</v>
      </c>
      <c r="P506" s="36"/>
      <c r="Q506" s="99">
        <v>27.08</v>
      </c>
      <c r="R506" s="99">
        <v>0.86</v>
      </c>
      <c r="T506" s="128">
        <f t="shared" si="24"/>
        <v>-756.58497172098032</v>
      </c>
      <c r="U506" s="128">
        <f t="shared" si="25"/>
        <v>-5782.305413412334</v>
      </c>
      <c r="V506" s="12">
        <v>3</v>
      </c>
      <c r="W506" s="129">
        <v>552.85877415184598</v>
      </c>
      <c r="X506" s="129">
        <v>39.032553225845099</v>
      </c>
      <c r="Y506" s="129">
        <v>2898.2027419942801</v>
      </c>
      <c r="Z506" s="129">
        <v>200.695725938603</v>
      </c>
      <c r="AA506" s="129">
        <v>5983.3824284890197</v>
      </c>
      <c r="AB506" s="129">
        <v>301.58819454023597</v>
      </c>
      <c r="AC506" s="129">
        <v>914.90079501464595</v>
      </c>
      <c r="AD506" s="129">
        <v>49.343455329799603</v>
      </c>
      <c r="AE506" s="129">
        <v>541.16884748794598</v>
      </c>
      <c r="AF506" s="129">
        <v>33.557067435060802</v>
      </c>
      <c r="AG506" s="129">
        <v>263.07324061608199</v>
      </c>
      <c r="AH506" s="129">
        <v>20.084580982237</v>
      </c>
      <c r="AI506" s="129">
        <v>300.83940095739302</v>
      </c>
      <c r="AJ506" s="129">
        <v>14.4945916780561</v>
      </c>
      <c r="AK506" s="129">
        <v>58.278000206062103</v>
      </c>
      <c r="AL506" s="129">
        <v>2.4422878278427902</v>
      </c>
      <c r="AR506" s="128">
        <f t="shared" si="33"/>
        <v>771.33932018124119</v>
      </c>
    </row>
    <row r="507" spans="1:44">
      <c r="A507" s="35" t="s">
        <v>3650</v>
      </c>
      <c r="B507" s="36">
        <v>62.174322042199101</v>
      </c>
      <c r="C507" s="66">
        <v>0.208686596588467</v>
      </c>
      <c r="E507" s="127">
        <v>114.87</v>
      </c>
      <c r="F507" s="127">
        <v>8.7102599999999999</v>
      </c>
      <c r="G507" s="130">
        <v>0.45984399999999997</v>
      </c>
      <c r="H507" s="130">
        <v>4.8487500000000003E-2</v>
      </c>
      <c r="I507" s="127">
        <v>0.45854154000000003</v>
      </c>
      <c r="J507" s="99">
        <v>446.1</v>
      </c>
      <c r="K507" s="99">
        <v>17.600000000000001</v>
      </c>
      <c r="L507" s="99">
        <v>55.88</v>
      </c>
      <c r="M507" s="99">
        <v>2.11</v>
      </c>
      <c r="N507" s="99">
        <v>4116.7</v>
      </c>
      <c r="O507" s="99">
        <v>78.3</v>
      </c>
      <c r="P507" s="36"/>
      <c r="Q507" s="99">
        <v>26.46</v>
      </c>
      <c r="R507" s="99">
        <v>1</v>
      </c>
      <c r="T507" s="128">
        <f t="shared" si="24"/>
        <v>-698.31782390837509</v>
      </c>
      <c r="U507" s="128">
        <f t="shared" si="25"/>
        <v>-7267.0365068002848</v>
      </c>
      <c r="V507" s="12">
        <v>3</v>
      </c>
      <c r="W507" s="129">
        <v>620.35169989177803</v>
      </c>
      <c r="X507" s="129">
        <v>24.5845090837234</v>
      </c>
      <c r="Y507" s="129">
        <v>2928.3452249392699</v>
      </c>
      <c r="Z507" s="129">
        <v>101.121291008924</v>
      </c>
      <c r="AA507" s="129">
        <v>8605.77710877543</v>
      </c>
      <c r="AB507" s="129">
        <v>271.460406240748</v>
      </c>
      <c r="AC507" s="129">
        <v>1662.8829982935899</v>
      </c>
      <c r="AD507" s="129">
        <v>62.167799023832302</v>
      </c>
      <c r="AE507" s="129">
        <v>1187.7917628605101</v>
      </c>
      <c r="AF507" s="129">
        <v>49.3337479265683</v>
      </c>
      <c r="AG507" s="129">
        <v>554.19776661875505</v>
      </c>
      <c r="AH507" s="129">
        <v>24.080659019046099</v>
      </c>
      <c r="AI507" s="129">
        <v>238.20361862156599</v>
      </c>
      <c r="AJ507" s="129">
        <v>7.55873015073385</v>
      </c>
      <c r="AK507" s="129">
        <v>50.623341364015303</v>
      </c>
      <c r="AL507" s="129">
        <v>1.8084733121260801</v>
      </c>
      <c r="AR507" s="128">
        <f t="shared" si="33"/>
        <v>777.96708477212792</v>
      </c>
    </row>
    <row r="508" spans="1:44">
      <c r="A508" s="35" t="s">
        <v>3653</v>
      </c>
      <c r="B508" s="36">
        <v>63.354611223378598</v>
      </c>
      <c r="C508" s="66">
        <v>0.20520562282792601</v>
      </c>
      <c r="E508" s="127">
        <v>118.3596</v>
      </c>
      <c r="F508" s="127">
        <v>6.9068350000000001</v>
      </c>
      <c r="G508" s="130">
        <v>0.45268000000000003</v>
      </c>
      <c r="H508" s="130">
        <v>4.7669999999999997E-2</v>
      </c>
      <c r="I508" s="127">
        <v>0.39657804000000002</v>
      </c>
      <c r="J508" s="99">
        <v>429.9</v>
      </c>
      <c r="K508" s="99">
        <v>17.2</v>
      </c>
      <c r="L508" s="99">
        <v>54.24</v>
      </c>
      <c r="M508" s="99">
        <v>1.58</v>
      </c>
      <c r="N508" s="99">
        <v>4093.4</v>
      </c>
      <c r="O508" s="99">
        <v>78.3</v>
      </c>
      <c r="P508" s="36"/>
      <c r="Q508" s="99">
        <v>26.18</v>
      </c>
      <c r="R508" s="99">
        <v>0.76</v>
      </c>
      <c r="T508" s="128">
        <f t="shared" si="24"/>
        <v>-692.58849557522115</v>
      </c>
      <c r="U508" s="128">
        <f t="shared" si="25"/>
        <v>-7446.8289085545721</v>
      </c>
      <c r="V508" s="12">
        <v>3</v>
      </c>
      <c r="W508" s="129">
        <v>572.51729155215696</v>
      </c>
      <c r="X508" s="129">
        <v>23.973882834756498</v>
      </c>
      <c r="Y508" s="129">
        <v>2567.5105510778399</v>
      </c>
      <c r="Z508" s="129">
        <v>104.110399684486</v>
      </c>
      <c r="AA508" s="129">
        <v>5527.6178336421999</v>
      </c>
      <c r="AB508" s="129">
        <v>209.18292633798001</v>
      </c>
      <c r="AC508" s="129">
        <v>873.858624069857</v>
      </c>
      <c r="AD508" s="129">
        <v>35.213404803161502</v>
      </c>
      <c r="AE508" s="129">
        <v>552.28443700040202</v>
      </c>
      <c r="AF508" s="129">
        <v>24.959926116784501</v>
      </c>
      <c r="AG508" s="129">
        <v>294.60819447160497</v>
      </c>
      <c r="AH508" s="129">
        <v>11.5829654051212</v>
      </c>
      <c r="AI508" s="129">
        <v>286.27994846101001</v>
      </c>
      <c r="AJ508" s="129">
        <v>10.5652814862237</v>
      </c>
      <c r="AK508" s="129">
        <v>61.602340494716401</v>
      </c>
      <c r="AL508" s="129">
        <v>2.0126611158557099</v>
      </c>
      <c r="AR508" s="128">
        <f t="shared" si="33"/>
        <v>773.34096188469243</v>
      </c>
    </row>
    <row r="509" spans="1:44">
      <c r="A509" s="35" t="s">
        <v>3652</v>
      </c>
      <c r="B509" s="36">
        <v>65.350250082357107</v>
      </c>
      <c r="C509" s="66">
        <v>0.21306618128525001</v>
      </c>
      <c r="E509" s="127">
        <v>111.7029</v>
      </c>
      <c r="F509" s="127">
        <v>10.002755000000001</v>
      </c>
      <c r="G509" s="130">
        <v>0.42961100000000002</v>
      </c>
      <c r="H509" s="130">
        <v>2.9319999999999999E-2</v>
      </c>
      <c r="I509" s="127">
        <v>0.47532195999999999</v>
      </c>
      <c r="J509" s="99">
        <v>431.8</v>
      </c>
      <c r="K509" s="99">
        <v>14.6</v>
      </c>
      <c r="L509" s="99">
        <v>57.45</v>
      </c>
      <c r="M509" s="99">
        <v>2.56</v>
      </c>
      <c r="N509" s="99">
        <v>4015.4</v>
      </c>
      <c r="O509" s="99">
        <v>51</v>
      </c>
      <c r="P509" s="36"/>
      <c r="Q509" s="99">
        <v>29.43</v>
      </c>
      <c r="R509" s="99">
        <v>1.31</v>
      </c>
      <c r="T509" s="128">
        <f t="shared" si="24"/>
        <v>-651.61009573542219</v>
      </c>
      <c r="U509" s="128">
        <f t="shared" si="25"/>
        <v>-6889.3820713664054</v>
      </c>
      <c r="V509" s="12">
        <v>3</v>
      </c>
      <c r="W509" s="129">
        <v>526.69963113609003</v>
      </c>
      <c r="X509" s="129">
        <v>17.740429000846898</v>
      </c>
      <c r="Y509" s="129">
        <v>2668.6837262904201</v>
      </c>
      <c r="Z509" s="129">
        <v>81.096007660420099</v>
      </c>
      <c r="AA509" s="129">
        <v>5810.7151077512699</v>
      </c>
      <c r="AB509" s="129">
        <v>254.223957305635</v>
      </c>
      <c r="AC509" s="129">
        <v>914.15783806078696</v>
      </c>
      <c r="AD509" s="129">
        <v>35.541822465405303</v>
      </c>
      <c r="AE509" s="129">
        <v>567.000523923895</v>
      </c>
      <c r="AF509" s="129">
        <v>20.700478996222099</v>
      </c>
      <c r="AG509" s="129">
        <v>297.90762089270601</v>
      </c>
      <c r="AH509" s="129">
        <v>12.8297757387378</v>
      </c>
      <c r="AI509" s="129">
        <v>312.18242974228502</v>
      </c>
      <c r="AJ509" s="129">
        <v>10.0048597403502</v>
      </c>
      <c r="AK509" s="129">
        <v>65.504545558862603</v>
      </c>
      <c r="AL509" s="129">
        <v>2.2908375888439498</v>
      </c>
      <c r="AR509" s="128">
        <f t="shared" si="33"/>
        <v>768.57512416814939</v>
      </c>
    </row>
    <row r="510" spans="1:44">
      <c r="A510" s="35" t="s">
        <v>3651</v>
      </c>
      <c r="B510" s="36">
        <v>46.466128646736003</v>
      </c>
      <c r="C510" s="66">
        <v>0.19919728067873799</v>
      </c>
      <c r="E510" s="127">
        <v>88.116020000000006</v>
      </c>
      <c r="F510" s="127">
        <v>5.5567200000000003</v>
      </c>
      <c r="G510" s="130">
        <v>0.54400700000000002</v>
      </c>
      <c r="H510" s="130">
        <v>5.7340000000000002E-2</v>
      </c>
      <c r="I510" s="127">
        <v>0.34528896999999997</v>
      </c>
      <c r="J510" s="99">
        <v>625.1</v>
      </c>
      <c r="K510" s="99">
        <v>23.9</v>
      </c>
      <c r="L510" s="99">
        <v>72.75</v>
      </c>
      <c r="M510" s="99">
        <v>2.2799999999999998</v>
      </c>
      <c r="N510" s="99">
        <v>4364.5</v>
      </c>
      <c r="O510" s="99">
        <v>77.2</v>
      </c>
      <c r="P510" s="36"/>
      <c r="Q510" s="99">
        <v>26.65</v>
      </c>
      <c r="R510" s="99">
        <v>0.84</v>
      </c>
      <c r="T510" s="128">
        <f t="shared" si="24"/>
        <v>-759.24398625429558</v>
      </c>
      <c r="U510" s="128">
        <f t="shared" si="25"/>
        <v>-5899.3127147766327</v>
      </c>
      <c r="V510" s="12">
        <v>3</v>
      </c>
      <c r="W510" s="129">
        <v>569.26646931337802</v>
      </c>
      <c r="X510" s="129">
        <v>18.806084805016599</v>
      </c>
      <c r="Y510" s="129">
        <v>2453.80990742413</v>
      </c>
      <c r="Z510" s="129">
        <v>78.812883362326602</v>
      </c>
      <c r="AA510" s="129">
        <v>5427.0882715272401</v>
      </c>
      <c r="AB510" s="129">
        <v>147.65492700774701</v>
      </c>
      <c r="AC510" s="129">
        <v>874.26234618667104</v>
      </c>
      <c r="AD510" s="129">
        <v>28.8997300368612</v>
      </c>
      <c r="AE510" s="129">
        <v>572.63377230235903</v>
      </c>
      <c r="AF510" s="129">
        <v>24.8681414609018</v>
      </c>
      <c r="AG510" s="129">
        <v>284.92672087423398</v>
      </c>
      <c r="AH510" s="129">
        <v>11.4211839001375</v>
      </c>
      <c r="AI510" s="129">
        <v>296.52494968303</v>
      </c>
      <c r="AJ510" s="129">
        <v>11.016014269554899</v>
      </c>
      <c r="AK510" s="129">
        <v>63.848571437581001</v>
      </c>
      <c r="AL510" s="129">
        <v>2.5789454049179499</v>
      </c>
      <c r="AR510" s="128">
        <f t="shared" si="33"/>
        <v>773.01422695211477</v>
      </c>
    </row>
    <row r="511" spans="1:44">
      <c r="A511" s="35" t="s">
        <v>3650</v>
      </c>
      <c r="B511" s="36">
        <v>59.253849285155098</v>
      </c>
      <c r="C511" s="66">
        <v>0.19793907323287299</v>
      </c>
      <c r="E511" s="127">
        <v>112.67489999999999</v>
      </c>
      <c r="F511" s="127">
        <v>7.96387</v>
      </c>
      <c r="G511" s="130">
        <v>0.45596399999999998</v>
      </c>
      <c r="H511" s="130">
        <v>5.8907500000000002E-2</v>
      </c>
      <c r="I511" s="127">
        <v>0.27372600000000002</v>
      </c>
      <c r="J511" s="99">
        <v>450</v>
      </c>
      <c r="K511" s="99">
        <v>23.5</v>
      </c>
      <c r="L511" s="99">
        <v>56.96</v>
      </c>
      <c r="M511" s="99">
        <v>2</v>
      </c>
      <c r="N511" s="99">
        <v>4104.1000000000004</v>
      </c>
      <c r="O511" s="99">
        <v>96</v>
      </c>
      <c r="P511" s="36"/>
      <c r="Q511" s="99">
        <v>27.26</v>
      </c>
      <c r="R511" s="99">
        <v>0.96</v>
      </c>
      <c r="T511" s="128">
        <f t="shared" si="24"/>
        <v>-690.02808988764048</v>
      </c>
      <c r="U511" s="128">
        <f t="shared" si="25"/>
        <v>-7105.231741573034</v>
      </c>
      <c r="V511" s="12">
        <v>3</v>
      </c>
      <c r="W511" s="129">
        <v>600.65844671881098</v>
      </c>
      <c r="X511" s="129">
        <v>29.630528953202699</v>
      </c>
      <c r="Y511" s="129">
        <v>2946.4528929043099</v>
      </c>
      <c r="Z511" s="129">
        <v>110.598580198319</v>
      </c>
      <c r="AA511" s="129">
        <v>8623.5595683955507</v>
      </c>
      <c r="AB511" s="129">
        <v>386.47381330757202</v>
      </c>
      <c r="AC511" s="129">
        <v>1580.35626093376</v>
      </c>
      <c r="AD511" s="129">
        <v>85.420160064967604</v>
      </c>
      <c r="AE511" s="129">
        <v>1090.3131855021099</v>
      </c>
      <c r="AF511" s="129">
        <v>47.976955243588101</v>
      </c>
      <c r="AG511" s="129">
        <v>525.34346097722403</v>
      </c>
      <c r="AH511" s="129">
        <v>22.196710007073101</v>
      </c>
      <c r="AI511" s="129">
        <v>247.88692789191299</v>
      </c>
      <c r="AJ511" s="129">
        <v>8.0218242133696407</v>
      </c>
      <c r="AK511" s="129">
        <v>49.108501002228401</v>
      </c>
      <c r="AL511" s="129">
        <v>1.3178117944377401</v>
      </c>
      <c r="AR511" s="128">
        <f t="shared" si="33"/>
        <v>776.1023501049167</v>
      </c>
    </row>
    <row r="512" spans="1:44">
      <c r="A512" s="35" t="s">
        <v>3653</v>
      </c>
      <c r="B512" s="36">
        <v>60.682500900516601</v>
      </c>
      <c r="C512" s="66">
        <v>0.19336883547891501</v>
      </c>
      <c r="E512" s="127">
        <v>113.7568</v>
      </c>
      <c r="F512" s="127">
        <v>13.141705</v>
      </c>
      <c r="G512" s="130">
        <v>0.47265400000000002</v>
      </c>
      <c r="H512" s="130">
        <v>4.7004999999999998E-2</v>
      </c>
      <c r="I512" s="127">
        <v>0.12650289000000001</v>
      </c>
      <c r="J512" s="99">
        <v>459.7</v>
      </c>
      <c r="K512" s="99">
        <v>26.4</v>
      </c>
      <c r="L512" s="99">
        <v>56.42</v>
      </c>
      <c r="M512" s="99">
        <v>3.24</v>
      </c>
      <c r="N512" s="99">
        <v>4157.3999999999996</v>
      </c>
      <c r="O512" s="99">
        <v>73.599999999999994</v>
      </c>
      <c r="P512" s="36"/>
      <c r="Q512" s="99">
        <v>25.8</v>
      </c>
      <c r="R512" s="99">
        <v>1.49</v>
      </c>
      <c r="T512" s="128">
        <f t="shared" si="24"/>
        <v>-714.78199220134695</v>
      </c>
      <c r="U512" s="128">
        <f t="shared" si="25"/>
        <v>-7268.6635944700456</v>
      </c>
      <c r="V512" s="12">
        <v>3</v>
      </c>
      <c r="W512" s="129">
        <v>577.74776247441105</v>
      </c>
      <c r="X512" s="129">
        <v>23.821623546907801</v>
      </c>
      <c r="Y512" s="129">
        <v>2766.9749074321799</v>
      </c>
      <c r="Z512" s="129">
        <v>92.385975206297502</v>
      </c>
      <c r="AA512" s="129">
        <v>6083.5042295244702</v>
      </c>
      <c r="AB512" s="129">
        <v>292.033774921418</v>
      </c>
      <c r="AC512" s="129">
        <v>959.56490291887997</v>
      </c>
      <c r="AD512" s="129">
        <v>32.539911114135002</v>
      </c>
      <c r="AE512" s="129">
        <v>612.07203682914997</v>
      </c>
      <c r="AF512" s="129">
        <v>20.302547189981599</v>
      </c>
      <c r="AG512" s="129">
        <v>309.98859061027201</v>
      </c>
      <c r="AH512" s="129">
        <v>15.205403733356899</v>
      </c>
      <c r="AI512" s="129">
        <v>297.67021109374201</v>
      </c>
      <c r="AJ512" s="129">
        <v>10.155636837129199</v>
      </c>
      <c r="AK512" s="129">
        <v>59.4299739277347</v>
      </c>
      <c r="AL512" s="129">
        <v>1.9947367822089499</v>
      </c>
      <c r="AR512" s="128">
        <f t="shared" si="33"/>
        <v>773.86321765178945</v>
      </c>
    </row>
    <row r="513" spans="1:44">
      <c r="A513" s="35" t="s">
        <v>3652</v>
      </c>
      <c r="B513" s="36">
        <v>63.783531946370601</v>
      </c>
      <c r="C513" s="66">
        <v>0.19202323151495301</v>
      </c>
      <c r="E513" s="127">
        <v>102.4468</v>
      </c>
      <c r="F513" s="127">
        <v>7.9284825000000003</v>
      </c>
      <c r="G513" s="130">
        <v>0.46682200000000001</v>
      </c>
      <c r="H513" s="130">
        <v>4.1919999999999999E-2</v>
      </c>
      <c r="I513" s="127">
        <v>0.39897750999999998</v>
      </c>
      <c r="J513" s="99">
        <v>494.8</v>
      </c>
      <c r="K513" s="99">
        <v>18.100000000000001</v>
      </c>
      <c r="L513" s="99">
        <v>62.62</v>
      </c>
      <c r="M513" s="99">
        <v>2.41</v>
      </c>
      <c r="N513" s="99">
        <v>4139</v>
      </c>
      <c r="O513" s="99">
        <v>66.599999999999994</v>
      </c>
      <c r="P513" s="36"/>
      <c r="Q513" s="99">
        <v>29.11</v>
      </c>
      <c r="R513" s="99">
        <v>1.1200000000000001</v>
      </c>
      <c r="T513" s="128">
        <f t="shared" si="24"/>
        <v>-690.16288725646757</v>
      </c>
      <c r="U513" s="128">
        <f t="shared" si="25"/>
        <v>-6509.7093580325773</v>
      </c>
      <c r="V513" s="12">
        <v>3</v>
      </c>
      <c r="W513" s="129">
        <v>534.36485204589701</v>
      </c>
      <c r="X513" s="129">
        <v>19.442522680420801</v>
      </c>
      <c r="Y513" s="129">
        <v>2759.9719805402101</v>
      </c>
      <c r="Z513" s="129">
        <v>116.344649950267</v>
      </c>
      <c r="AA513" s="129">
        <v>6087.9062999357702</v>
      </c>
      <c r="AB513" s="129">
        <v>272.93273030074403</v>
      </c>
      <c r="AC513" s="129">
        <v>967.53285342815104</v>
      </c>
      <c r="AD513" s="129">
        <v>39.230006781572598</v>
      </c>
      <c r="AE513" s="129">
        <v>613.26692265278803</v>
      </c>
      <c r="AF513" s="129">
        <v>25.2040592898535</v>
      </c>
      <c r="AG513" s="129">
        <v>313.15064333827303</v>
      </c>
      <c r="AH513" s="129">
        <v>12.997704919708699</v>
      </c>
      <c r="AI513" s="129">
        <v>312.29773386853299</v>
      </c>
      <c r="AJ513" s="129">
        <v>13.5326125976621</v>
      </c>
      <c r="AK513" s="129">
        <v>61.023629943850302</v>
      </c>
      <c r="AL513" s="129">
        <v>2.7378360989416799</v>
      </c>
      <c r="AR513" s="128">
        <f t="shared" si="33"/>
        <v>769.3975346642967</v>
      </c>
    </row>
    <row r="514" spans="1:44">
      <c r="A514" s="35" t="s">
        <v>3651</v>
      </c>
      <c r="B514" s="36">
        <v>55.329366440785797</v>
      </c>
      <c r="C514" s="66">
        <v>0.202198815814192</v>
      </c>
      <c r="E514" s="127">
        <v>90.567239999999998</v>
      </c>
      <c r="F514" s="127">
        <v>6.4563199999999998</v>
      </c>
      <c r="G514" s="130">
        <v>0.522258</v>
      </c>
      <c r="H514" s="130">
        <v>5.2374999999999998E-2</v>
      </c>
      <c r="I514" s="127">
        <v>0.21729049</v>
      </c>
      <c r="J514" s="99">
        <v>593.9</v>
      </c>
      <c r="K514" s="99">
        <v>24.7</v>
      </c>
      <c r="L514" s="99">
        <v>70.790000000000006</v>
      </c>
      <c r="M514" s="99">
        <v>2.5099999999999998</v>
      </c>
      <c r="N514" s="99">
        <v>4304.6000000000004</v>
      </c>
      <c r="O514" s="99">
        <v>73.7</v>
      </c>
      <c r="P514" s="36"/>
      <c r="Q514" s="99">
        <v>27.9</v>
      </c>
      <c r="R514" s="99">
        <v>0.99</v>
      </c>
      <c r="T514" s="128">
        <f t="shared" ref="T514:T574" si="34">(L514-J514)/L514*100</f>
        <v>-738.96030512784284</v>
      </c>
      <c r="U514" s="128">
        <f t="shared" ref="U514:U574" si="35">(L514-N514)/L514*100</f>
        <v>-5980.8023732165557</v>
      </c>
      <c r="V514" s="12">
        <v>3</v>
      </c>
      <c r="W514" s="129">
        <v>589.33107506346596</v>
      </c>
      <c r="X514" s="129">
        <v>24.149295715430402</v>
      </c>
      <c r="Y514" s="129">
        <v>2878.2104380729902</v>
      </c>
      <c r="Z514" s="129">
        <v>73.728127822204399</v>
      </c>
      <c r="AA514" s="129">
        <v>6078.1433662626196</v>
      </c>
      <c r="AB514" s="129">
        <v>179.072305009621</v>
      </c>
      <c r="AC514" s="129">
        <v>979.48507239577896</v>
      </c>
      <c r="AD514" s="129">
        <v>27.786210518861299</v>
      </c>
      <c r="AE514" s="129">
        <v>610.81303228614297</v>
      </c>
      <c r="AF514" s="129">
        <v>21.317743965284201</v>
      </c>
      <c r="AG514" s="129">
        <v>309.52684530940797</v>
      </c>
      <c r="AH514" s="129">
        <v>14.5727861422424</v>
      </c>
      <c r="AI514" s="129">
        <v>306.40978059606601</v>
      </c>
      <c r="AJ514" s="129">
        <v>8.6971788667683096</v>
      </c>
      <c r="AK514" s="129">
        <v>57.653411771075397</v>
      </c>
      <c r="AL514" s="129">
        <v>1.64990034650914</v>
      </c>
      <c r="AR514" s="128">
        <f t="shared" si="33"/>
        <v>775.0049763940608</v>
      </c>
    </row>
    <row r="515" spans="1:44">
      <c r="A515" s="35" t="s">
        <v>3650</v>
      </c>
      <c r="B515" s="36">
        <v>71.946348487723498</v>
      </c>
      <c r="C515" s="66">
        <v>0.212618462493671</v>
      </c>
      <c r="E515" s="127">
        <v>114.2479</v>
      </c>
      <c r="F515" s="127">
        <v>9.0861549999999998</v>
      </c>
      <c r="G515" s="130">
        <v>0.46243299999999998</v>
      </c>
      <c r="H515" s="130">
        <v>4.7682500000000003E-2</v>
      </c>
      <c r="I515" s="127">
        <v>0.41043541</v>
      </c>
      <c r="J515" s="99">
        <v>450.1</v>
      </c>
      <c r="K515" s="99">
        <v>18.399999999999999</v>
      </c>
      <c r="L515" s="99">
        <v>56.18</v>
      </c>
      <c r="M515" s="99">
        <v>2.2200000000000002</v>
      </c>
      <c r="N515" s="99">
        <v>4125</v>
      </c>
      <c r="O515" s="99">
        <v>76.5</v>
      </c>
      <c r="P515" s="36"/>
      <c r="Q515" s="99">
        <v>26.42</v>
      </c>
      <c r="R515" s="99">
        <v>1.05</v>
      </c>
      <c r="T515" s="128">
        <f t="shared" si="34"/>
        <v>-701.1747953008188</v>
      </c>
      <c r="U515" s="128">
        <f t="shared" si="35"/>
        <v>-7242.4706301174792</v>
      </c>
      <c r="V515" s="12">
        <v>3</v>
      </c>
      <c r="W515" s="129">
        <v>641.62094657791204</v>
      </c>
      <c r="X515" s="129">
        <v>28.533722672352301</v>
      </c>
      <c r="Y515" s="129">
        <v>3154.9806917997398</v>
      </c>
      <c r="Z515" s="129">
        <v>112.33543153119</v>
      </c>
      <c r="AA515" s="129">
        <v>8088.7825257030099</v>
      </c>
      <c r="AB515" s="129">
        <v>363.047886218683</v>
      </c>
      <c r="AC515" s="129">
        <v>1343.1824663596101</v>
      </c>
      <c r="AD515" s="129">
        <v>56.420041456761197</v>
      </c>
      <c r="AE515" s="129">
        <v>890.93191541675105</v>
      </c>
      <c r="AF515" s="129">
        <v>34.273229562610901</v>
      </c>
      <c r="AG515" s="129">
        <v>474.00202724243599</v>
      </c>
      <c r="AH515" s="129">
        <v>20.4021926681602</v>
      </c>
      <c r="AI515" s="129">
        <v>262.72065292150802</v>
      </c>
      <c r="AJ515" s="129">
        <v>10.8636120622071</v>
      </c>
      <c r="AK515" s="129">
        <v>50.952576334855898</v>
      </c>
      <c r="AL515" s="129">
        <v>1.80708962329944</v>
      </c>
      <c r="AR515" s="128">
        <f t="shared" si="33"/>
        <v>779.92278888871533</v>
      </c>
    </row>
    <row r="516" spans="1:44">
      <c r="A516" s="35" t="s">
        <v>3653</v>
      </c>
      <c r="B516" s="36">
        <v>96.089333080910293</v>
      </c>
      <c r="C516" s="66">
        <v>0.21067873982316601</v>
      </c>
      <c r="E516" s="127">
        <v>100.1504</v>
      </c>
      <c r="F516" s="127">
        <v>9.4353099999999994</v>
      </c>
      <c r="G516" s="130">
        <v>0.45536300000000002</v>
      </c>
      <c r="H516" s="130">
        <v>5.8157500000000001E-2</v>
      </c>
      <c r="I516" s="127">
        <v>0.53373358000000004</v>
      </c>
      <c r="J516" s="99">
        <v>494</v>
      </c>
      <c r="K516" s="99">
        <v>21.7</v>
      </c>
      <c r="L516" s="99">
        <v>64.05</v>
      </c>
      <c r="M516" s="99">
        <v>3</v>
      </c>
      <c r="N516" s="99">
        <v>4102.2</v>
      </c>
      <c r="O516" s="99">
        <v>94.9</v>
      </c>
      <c r="P516" s="36"/>
      <c r="Q516" s="99">
        <v>30.71</v>
      </c>
      <c r="R516" s="99">
        <v>1.44</v>
      </c>
      <c r="T516" s="128">
        <f t="shared" si="34"/>
        <v>-671.27244340359096</v>
      </c>
      <c r="U516" s="128">
        <f t="shared" si="35"/>
        <v>-6304.6838407494142</v>
      </c>
      <c r="V516" s="12">
        <v>3</v>
      </c>
      <c r="W516" s="129">
        <v>595.64071831068702</v>
      </c>
      <c r="X516" s="129">
        <v>12.6486767833616</v>
      </c>
      <c r="Y516" s="129">
        <v>2647.1017564281201</v>
      </c>
      <c r="Z516" s="129">
        <v>90.866111625107195</v>
      </c>
      <c r="AA516" s="129">
        <v>5489.0429981004499</v>
      </c>
      <c r="AB516" s="129">
        <v>239.51233709428101</v>
      </c>
      <c r="AC516" s="129">
        <v>886.10588089768601</v>
      </c>
      <c r="AD516" s="129">
        <v>27.354849750056999</v>
      </c>
      <c r="AE516" s="129">
        <v>549.42592974173601</v>
      </c>
      <c r="AF516" s="129">
        <v>17.607694486057401</v>
      </c>
      <c r="AG516" s="129">
        <v>275.97431696024898</v>
      </c>
      <c r="AH516" s="129">
        <v>11.0272202264754</v>
      </c>
      <c r="AI516" s="129">
        <v>290.92887395804797</v>
      </c>
      <c r="AJ516" s="129">
        <v>7.8658445887891899</v>
      </c>
      <c r="AK516" s="129">
        <v>58.377157294884903</v>
      </c>
      <c r="AL516" s="129">
        <v>1.58806016108806</v>
      </c>
      <c r="AR516" s="128">
        <f t="shared" si="33"/>
        <v>775.61853490932367</v>
      </c>
    </row>
    <row r="517" spans="1:44">
      <c r="A517" s="35" t="s">
        <v>3652</v>
      </c>
      <c r="B517" s="36">
        <v>66.569642138418601</v>
      </c>
      <c r="C517" s="66">
        <v>0.211857226332031</v>
      </c>
      <c r="E517" s="127">
        <v>112.4991</v>
      </c>
      <c r="F517" s="127">
        <v>8.8009874999999997</v>
      </c>
      <c r="G517" s="130">
        <v>0.45365699999999998</v>
      </c>
      <c r="H517" s="130">
        <v>3.7132499999999999E-2</v>
      </c>
      <c r="I517" s="127">
        <v>0.94360308000000004</v>
      </c>
      <c r="J517" s="99">
        <v>448.76</v>
      </c>
      <c r="K517" s="99">
        <v>4.92</v>
      </c>
      <c r="L517" s="99">
        <v>57.05</v>
      </c>
      <c r="M517" s="99">
        <v>2.2200000000000002</v>
      </c>
      <c r="N517" s="99">
        <v>4096.6000000000004</v>
      </c>
      <c r="O517" s="99">
        <v>60.8</v>
      </c>
      <c r="P517" s="36"/>
      <c r="Q517" s="99">
        <v>27.47</v>
      </c>
      <c r="R517" s="99">
        <v>1.07</v>
      </c>
      <c r="T517" s="128">
        <f t="shared" si="34"/>
        <v>-686.6082383873794</v>
      </c>
      <c r="U517" s="128">
        <f t="shared" si="35"/>
        <v>-7080.7186678352327</v>
      </c>
      <c r="V517" s="12">
        <v>3</v>
      </c>
      <c r="W517" s="129">
        <v>532.212799971398</v>
      </c>
      <c r="X517" s="129">
        <v>19.871479328294502</v>
      </c>
      <c r="Y517" s="129">
        <v>2753.0844088665399</v>
      </c>
      <c r="Z517" s="129">
        <v>95.453824070981895</v>
      </c>
      <c r="AA517" s="129">
        <v>5978.0005743327602</v>
      </c>
      <c r="AB517" s="129">
        <v>229.65297584625199</v>
      </c>
      <c r="AC517" s="129">
        <v>966.62810331507706</v>
      </c>
      <c r="AD517" s="129">
        <v>34.310906215165801</v>
      </c>
      <c r="AE517" s="129">
        <v>626.14764130550702</v>
      </c>
      <c r="AF517" s="129">
        <v>27.903214800412901</v>
      </c>
      <c r="AG517" s="129">
        <v>306.270066075307</v>
      </c>
      <c r="AH517" s="129">
        <v>12.531373738673899</v>
      </c>
      <c r="AI517" s="129">
        <v>306.74461395018699</v>
      </c>
      <c r="AJ517" s="129">
        <v>13.2205977033859</v>
      </c>
      <c r="AK517" s="129">
        <v>58.951247914295301</v>
      </c>
      <c r="AL517" s="129">
        <v>1.7512452013609601</v>
      </c>
      <c r="AR517" s="128">
        <f t="shared" si="33"/>
        <v>769.16770499666677</v>
      </c>
    </row>
    <row r="518" spans="1:44">
      <c r="A518" s="35" t="s">
        <v>3651</v>
      </c>
      <c r="B518" s="36">
        <v>35.2716986177333</v>
      </c>
      <c r="C518" s="66">
        <v>0.183168566236799</v>
      </c>
      <c r="E518" s="127">
        <v>73.721310000000003</v>
      </c>
      <c r="F518" s="127">
        <v>6.2881175000000002</v>
      </c>
      <c r="G518" s="130">
        <v>0.571604</v>
      </c>
      <c r="H518" s="130">
        <v>5.4387499999999998E-2</v>
      </c>
      <c r="I518" s="127">
        <v>0.58271556000000002</v>
      </c>
      <c r="J518" s="99">
        <v>738</v>
      </c>
      <c r="K518" s="99">
        <v>21.7</v>
      </c>
      <c r="L518" s="99">
        <v>86.86</v>
      </c>
      <c r="M518" s="99">
        <v>3.68</v>
      </c>
      <c r="N518" s="99">
        <v>4436.8</v>
      </c>
      <c r="O518" s="99">
        <v>69.400000000000006</v>
      </c>
      <c r="P518" s="36"/>
      <c r="Q518" s="99">
        <v>28.78</v>
      </c>
      <c r="R518" s="99">
        <v>1.22</v>
      </c>
      <c r="T518" s="128">
        <f t="shared" si="34"/>
        <v>-749.64310384526823</v>
      </c>
      <c r="U518" s="128">
        <f t="shared" si="35"/>
        <v>-5007.9898687543182</v>
      </c>
      <c r="V518" s="12">
        <v>3</v>
      </c>
      <c r="W518" s="129">
        <v>560.75967298470903</v>
      </c>
      <c r="X518" s="129">
        <v>25.289683275782899</v>
      </c>
      <c r="Y518" s="129">
        <v>2537.85100980166</v>
      </c>
      <c r="Z518" s="129">
        <v>108.35346935190999</v>
      </c>
      <c r="AA518" s="129">
        <v>5273.7953802051597</v>
      </c>
      <c r="AB518" s="129">
        <v>203.613165456015</v>
      </c>
      <c r="AC518" s="129">
        <v>856.72152566673401</v>
      </c>
      <c r="AD518" s="129">
        <v>35.817623684248801</v>
      </c>
      <c r="AE518" s="129">
        <v>552.969500417223</v>
      </c>
      <c r="AF518" s="129">
        <v>22.8962248509226</v>
      </c>
      <c r="AG518" s="129">
        <v>289.73203252483199</v>
      </c>
      <c r="AH518" s="129">
        <v>10.312001334970599</v>
      </c>
      <c r="AI518" s="129">
        <v>281.07536003012598</v>
      </c>
      <c r="AJ518" s="129">
        <v>9.2634473095819203</v>
      </c>
      <c r="AK518" s="129">
        <v>59.1924758259767</v>
      </c>
      <c r="AL518" s="129">
        <v>1.7009975341418599</v>
      </c>
      <c r="AR518" s="128">
        <f t="shared" si="33"/>
        <v>772.15129466350845</v>
      </c>
    </row>
    <row r="519" spans="1:44">
      <c r="A519" s="35" t="s">
        <v>3650</v>
      </c>
      <c r="B519" s="36">
        <v>69.960578497330104</v>
      </c>
      <c r="C519" s="66">
        <v>0.20729594582378599</v>
      </c>
      <c r="E519" s="127">
        <v>103.9569</v>
      </c>
      <c r="F519" s="127">
        <v>11.002007499999999</v>
      </c>
      <c r="G519" s="130">
        <v>0.48791200000000001</v>
      </c>
      <c r="H519" s="130">
        <v>3.19025E-2</v>
      </c>
      <c r="I519" s="127">
        <v>0.12050688</v>
      </c>
      <c r="J519" s="99">
        <v>506.5</v>
      </c>
      <c r="K519" s="99">
        <v>23.4</v>
      </c>
      <c r="L519" s="99">
        <v>61.71</v>
      </c>
      <c r="M519" s="99">
        <v>3.25</v>
      </c>
      <c r="N519" s="99">
        <v>4204.3999999999996</v>
      </c>
      <c r="O519" s="99">
        <v>48.3</v>
      </c>
      <c r="P519" s="36"/>
      <c r="Q519" s="99">
        <v>27.02</v>
      </c>
      <c r="R519" s="99">
        <v>1.43</v>
      </c>
      <c r="T519" s="128">
        <f t="shared" si="34"/>
        <v>-720.77459082806672</v>
      </c>
      <c r="U519" s="128">
        <f t="shared" si="35"/>
        <v>-6713.1583211797106</v>
      </c>
      <c r="V519" s="12">
        <v>3</v>
      </c>
      <c r="W519" s="129">
        <v>815.43088877299203</v>
      </c>
      <c r="X519" s="129">
        <v>37.173427710696899</v>
      </c>
      <c r="Y519" s="129">
        <v>3104.80315270132</v>
      </c>
      <c r="Z519" s="129">
        <v>130.25157166237199</v>
      </c>
      <c r="AA519" s="129">
        <v>9936.41143110554</v>
      </c>
      <c r="AB519" s="129">
        <v>371.86607768791401</v>
      </c>
      <c r="AC519" s="129">
        <v>2117.1948418480401</v>
      </c>
      <c r="AD519" s="129">
        <v>89.919603618838195</v>
      </c>
      <c r="AE519" s="129">
        <v>1335.6210584610201</v>
      </c>
      <c r="AF519" s="129">
        <v>69.303637962749903</v>
      </c>
      <c r="AG519" s="129">
        <v>457.28277853220101</v>
      </c>
      <c r="AH519" s="129">
        <v>21.6137716750723</v>
      </c>
      <c r="AI519" s="129">
        <v>190.198525647677</v>
      </c>
      <c r="AJ519" s="129">
        <v>7.6671664867935201</v>
      </c>
      <c r="AK519" s="129">
        <v>33.100420983917203</v>
      </c>
      <c r="AL519" s="129">
        <v>1.0595590226184499</v>
      </c>
      <c r="AR519" s="128">
        <f t="shared" si="33"/>
        <v>794.04246877459946</v>
      </c>
    </row>
    <row r="520" spans="1:44">
      <c r="A520" s="35" t="s">
        <v>3653</v>
      </c>
      <c r="B520" s="36">
        <v>106.831709805797</v>
      </c>
      <c r="C520" s="66">
        <v>0.22659145274275799</v>
      </c>
      <c r="E520" s="127">
        <v>103.5688</v>
      </c>
      <c r="F520" s="127">
        <v>8.3183500000000006</v>
      </c>
      <c r="G520" s="130">
        <v>0.46492099999999997</v>
      </c>
      <c r="H520" s="130">
        <v>4.8697499999999998E-2</v>
      </c>
      <c r="I520" s="127">
        <v>0.40829216000000002</v>
      </c>
      <c r="J520" s="99">
        <v>489</v>
      </c>
      <c r="K520" s="99">
        <v>19.899999999999999</v>
      </c>
      <c r="L520" s="99">
        <v>61.94</v>
      </c>
      <c r="M520" s="99">
        <v>2.48</v>
      </c>
      <c r="N520" s="99">
        <v>4133</v>
      </c>
      <c r="O520" s="99">
        <v>77.7</v>
      </c>
      <c r="P520" s="36"/>
      <c r="Q520" s="99">
        <v>28.94</v>
      </c>
      <c r="R520" s="99">
        <v>1.1599999999999999</v>
      </c>
      <c r="T520" s="128">
        <f t="shared" si="34"/>
        <v>-689.47368421052636</v>
      </c>
      <c r="U520" s="128">
        <f t="shared" si="35"/>
        <v>-6572.5863739102369</v>
      </c>
      <c r="V520" s="12">
        <v>3</v>
      </c>
      <c r="W520" s="129">
        <v>581.16459125199503</v>
      </c>
      <c r="X520" s="129">
        <v>20.7927454825852</v>
      </c>
      <c r="Y520" s="129">
        <v>2736.1690474278298</v>
      </c>
      <c r="Z520" s="129">
        <v>95.725681724957496</v>
      </c>
      <c r="AA520" s="129">
        <v>5727.5524143591801</v>
      </c>
      <c r="AB520" s="129">
        <v>240.15892514389</v>
      </c>
      <c r="AC520" s="129">
        <v>890.37824096348902</v>
      </c>
      <c r="AD520" s="129">
        <v>27.762916264250901</v>
      </c>
      <c r="AE520" s="129">
        <v>565.03596704978304</v>
      </c>
      <c r="AF520" s="129">
        <v>24.795041442560201</v>
      </c>
      <c r="AG520" s="129">
        <v>285.31460898554502</v>
      </c>
      <c r="AH520" s="129">
        <v>15.5685050359003</v>
      </c>
      <c r="AI520" s="129">
        <v>300.697289317262</v>
      </c>
      <c r="AJ520" s="129">
        <v>8.5712124258001907</v>
      </c>
      <c r="AK520" s="129">
        <v>60.287993112925001</v>
      </c>
      <c r="AL520" s="129">
        <v>1.8465748547826899</v>
      </c>
      <c r="AR520" s="128">
        <f t="shared" si="33"/>
        <v>774.20211529648691</v>
      </c>
    </row>
    <row r="521" spans="1:44">
      <c r="A521" s="35" t="s">
        <v>3652</v>
      </c>
      <c r="B521" s="36">
        <v>61.9012175538778</v>
      </c>
      <c r="C521" s="66">
        <v>0.19672518753218801</v>
      </c>
      <c r="E521" s="127">
        <v>110.46550000000001</v>
      </c>
      <c r="F521" s="127">
        <v>9.1911124999999991</v>
      </c>
      <c r="G521" s="130">
        <v>0.438444</v>
      </c>
      <c r="H521" s="130">
        <v>4.1967499999999998E-2</v>
      </c>
      <c r="I521" s="127">
        <v>0.48767184000000002</v>
      </c>
      <c r="J521" s="99">
        <v>443</v>
      </c>
      <c r="K521" s="99">
        <v>16.399999999999999</v>
      </c>
      <c r="L521" s="99">
        <v>58.09</v>
      </c>
      <c r="M521" s="99">
        <v>2.41</v>
      </c>
      <c r="N521" s="99">
        <v>4045.8</v>
      </c>
      <c r="O521" s="99">
        <v>71.400000000000006</v>
      </c>
      <c r="P521" s="36"/>
      <c r="Q521" s="99">
        <v>29.1</v>
      </c>
      <c r="R521" s="99">
        <v>1.21</v>
      </c>
      <c r="T521" s="128">
        <f t="shared" si="34"/>
        <v>-662.60974350146307</v>
      </c>
      <c r="U521" s="128">
        <f t="shared" si="35"/>
        <v>-6864.7099328627992</v>
      </c>
      <c r="V521" s="12">
        <v>3</v>
      </c>
      <c r="W521" s="129">
        <v>584.20255060844295</v>
      </c>
      <c r="X521" s="129">
        <v>25.031315881732599</v>
      </c>
      <c r="Y521" s="129">
        <v>2810.3294341268602</v>
      </c>
      <c r="Z521" s="129">
        <v>97.858519184863397</v>
      </c>
      <c r="AA521" s="129">
        <v>5937.8933282463004</v>
      </c>
      <c r="AB521" s="129">
        <v>178.491372366945</v>
      </c>
      <c r="AC521" s="129">
        <v>973.32205900336805</v>
      </c>
      <c r="AD521" s="129">
        <v>37.9030106026769</v>
      </c>
      <c r="AE521" s="129">
        <v>619.41231240553498</v>
      </c>
      <c r="AF521" s="129">
        <v>22.310833221040699</v>
      </c>
      <c r="AG521" s="129">
        <v>325.279832569657</v>
      </c>
      <c r="AH521" s="129">
        <v>9.2320294845519406</v>
      </c>
      <c r="AI521" s="129">
        <v>312.63228764742001</v>
      </c>
      <c r="AJ521" s="129">
        <v>11.3788600727306</v>
      </c>
      <c r="AK521" s="129">
        <v>63.015052879395299</v>
      </c>
      <c r="AL521" s="129">
        <v>2.1738507433199001</v>
      </c>
      <c r="AR521" s="128">
        <f t="shared" si="33"/>
        <v>774.50194851136439</v>
      </c>
    </row>
    <row r="522" spans="1:44">
      <c r="A522" s="35" t="s">
        <v>3651</v>
      </c>
      <c r="B522" s="36">
        <v>33.129889967905697</v>
      </c>
      <c r="C522" s="66">
        <v>0.19321303827609199</v>
      </c>
      <c r="E522" s="127">
        <v>66.620270000000005</v>
      </c>
      <c r="F522" s="127">
        <v>6.2636649999999996</v>
      </c>
      <c r="G522" s="130">
        <v>0.60003200000000001</v>
      </c>
      <c r="H522" s="130">
        <v>4.5150000000000003E-2</v>
      </c>
      <c r="I522" s="127">
        <v>0.23939324000000001</v>
      </c>
      <c r="J522" s="99">
        <v>819.5</v>
      </c>
      <c r="K522" s="99">
        <v>29.6</v>
      </c>
      <c r="L522" s="99">
        <v>96.04</v>
      </c>
      <c r="M522" s="99">
        <v>4.4800000000000004</v>
      </c>
      <c r="N522" s="99">
        <v>4507.3999999999996</v>
      </c>
      <c r="O522" s="99">
        <v>54.7</v>
      </c>
      <c r="P522" s="36"/>
      <c r="Q522" s="99">
        <v>28.34</v>
      </c>
      <c r="R522" s="99">
        <v>1.33</v>
      </c>
      <c r="T522" s="128">
        <f t="shared" si="34"/>
        <v>-753.29029571012086</v>
      </c>
      <c r="U522" s="128">
        <f t="shared" si="35"/>
        <v>-4593.2528113286126</v>
      </c>
      <c r="V522" s="12">
        <v>3</v>
      </c>
      <c r="W522" s="129">
        <v>563.67585800688505</v>
      </c>
      <c r="X522" s="129">
        <v>26.965841373789601</v>
      </c>
      <c r="Y522" s="129">
        <v>2859.5405250762901</v>
      </c>
      <c r="Z522" s="129">
        <v>135.818905034793</v>
      </c>
      <c r="AA522" s="129">
        <v>6008.7963600127996</v>
      </c>
      <c r="AB522" s="129">
        <v>249.24417363793901</v>
      </c>
      <c r="AC522" s="129">
        <v>934.83710144042698</v>
      </c>
      <c r="AD522" s="129">
        <v>36.3225696059923</v>
      </c>
      <c r="AE522" s="129">
        <v>586.269485083615</v>
      </c>
      <c r="AF522" s="129">
        <v>24.625274964557399</v>
      </c>
      <c r="AG522" s="129">
        <v>294.97875290754598</v>
      </c>
      <c r="AH522" s="129">
        <v>15.8658818963793</v>
      </c>
      <c r="AI522" s="129">
        <v>319.69023183904602</v>
      </c>
      <c r="AJ522" s="129">
        <v>14.383222303365701</v>
      </c>
      <c r="AK522" s="129">
        <v>61.142410101665</v>
      </c>
      <c r="AL522" s="129">
        <v>1.8881356537088101</v>
      </c>
      <c r="AR522" s="128">
        <f t="shared" si="33"/>
        <v>772.44841848894885</v>
      </c>
    </row>
    <row r="523" spans="1:44">
      <c r="A523" s="35" t="s">
        <v>3650</v>
      </c>
      <c r="B523" s="36">
        <v>67.5296281756154</v>
      </c>
      <c r="C523" s="66">
        <v>0.20271463647627699</v>
      </c>
      <c r="E523" s="127">
        <v>110.15130000000001</v>
      </c>
      <c r="F523" s="127">
        <v>10.41724</v>
      </c>
      <c r="G523" s="130">
        <v>0.44587300000000002</v>
      </c>
      <c r="H523" s="130">
        <v>5.1737499999999999E-2</v>
      </c>
      <c r="I523" s="127">
        <v>0.19005126999999999</v>
      </c>
      <c r="J523" s="99">
        <v>450.1</v>
      </c>
      <c r="K523" s="99">
        <v>24.6</v>
      </c>
      <c r="L523" s="99">
        <v>58.26</v>
      </c>
      <c r="M523" s="99">
        <v>2.74</v>
      </c>
      <c r="N523" s="99">
        <v>4070.8</v>
      </c>
      <c r="O523" s="99">
        <v>86.4</v>
      </c>
      <c r="P523" s="36"/>
      <c r="Q523" s="99">
        <v>28.63</v>
      </c>
      <c r="R523" s="99">
        <v>1.35</v>
      </c>
      <c r="T523" s="128">
        <f t="shared" si="34"/>
        <v>-672.57123240645399</v>
      </c>
      <c r="U523" s="128">
        <f t="shared" si="35"/>
        <v>-6887.2983178853419</v>
      </c>
      <c r="V523" s="12">
        <v>3</v>
      </c>
      <c r="W523" s="129">
        <v>851.85153966894597</v>
      </c>
      <c r="X523" s="129">
        <v>49.557016595858201</v>
      </c>
      <c r="Y523" s="129">
        <v>3020.5495636822302</v>
      </c>
      <c r="Z523" s="129">
        <v>123.10916042768601</v>
      </c>
      <c r="AA523" s="129">
        <v>10043.613882466399</v>
      </c>
      <c r="AB523" s="129">
        <v>396.13564903000298</v>
      </c>
      <c r="AC523" s="129">
        <v>2265.5430885784799</v>
      </c>
      <c r="AD523" s="129">
        <v>113.858017701569</v>
      </c>
      <c r="AE523" s="129">
        <v>1338.1235338829999</v>
      </c>
      <c r="AF523" s="129">
        <v>66.364600155116307</v>
      </c>
      <c r="AG523" s="129">
        <v>468.78393349649502</v>
      </c>
      <c r="AH523" s="129">
        <v>23.252565463409599</v>
      </c>
      <c r="AI523" s="129">
        <v>173.71731302044299</v>
      </c>
      <c r="AJ523" s="129">
        <v>7.6121724102965498</v>
      </c>
      <c r="AK523" s="129">
        <v>31.9812095393969</v>
      </c>
      <c r="AL523" s="129">
        <v>1.2269007654342701</v>
      </c>
      <c r="AR523" s="128">
        <f t="shared" si="33"/>
        <v>796.65708599024765</v>
      </c>
    </row>
    <row r="524" spans="1:44">
      <c r="A524" s="35" t="s">
        <v>3652</v>
      </c>
      <c r="B524" s="36">
        <v>27.234948530520601</v>
      </c>
      <c r="C524" s="66">
        <v>7.5703232567519596E-2</v>
      </c>
      <c r="E524" s="127">
        <v>110.7941</v>
      </c>
      <c r="F524" s="127">
        <v>9.6890874999999994</v>
      </c>
      <c r="G524" s="130">
        <v>0.61674399999999996</v>
      </c>
      <c r="H524" s="130">
        <v>8.4709999999999994E-2</v>
      </c>
      <c r="I524" s="127">
        <v>0.64186633000000004</v>
      </c>
      <c r="J524" s="99">
        <v>578.1</v>
      </c>
      <c r="K524" s="99">
        <v>23.2</v>
      </c>
      <c r="L524" s="99">
        <v>57.92</v>
      </c>
      <c r="M524" s="99">
        <v>2.52</v>
      </c>
      <c r="N524" s="99">
        <v>4547.3</v>
      </c>
      <c r="O524" s="99">
        <v>99.6</v>
      </c>
      <c r="P524" s="36"/>
      <c r="Q524" s="99">
        <v>15.81</v>
      </c>
      <c r="R524" s="99">
        <v>0.69</v>
      </c>
      <c r="T524" s="128">
        <f t="shared" si="34"/>
        <v>-898.10082872928183</v>
      </c>
      <c r="U524" s="128">
        <f t="shared" si="35"/>
        <v>-7751.0013812154693</v>
      </c>
      <c r="V524" s="12">
        <v>4</v>
      </c>
      <c r="W524" s="79" t="s">
        <v>26</v>
      </c>
      <c r="X524" s="79" t="s">
        <v>26</v>
      </c>
      <c r="Y524" s="79" t="s">
        <v>26</v>
      </c>
      <c r="Z524" s="79" t="s">
        <v>26</v>
      </c>
      <c r="AA524" s="79" t="s">
        <v>26</v>
      </c>
      <c r="AB524" s="79" t="s">
        <v>26</v>
      </c>
      <c r="AC524" s="79" t="s">
        <v>26</v>
      </c>
      <c r="AD524" s="79" t="s">
        <v>26</v>
      </c>
      <c r="AE524" s="79" t="s">
        <v>26</v>
      </c>
      <c r="AF524" s="79" t="s">
        <v>26</v>
      </c>
      <c r="AG524" s="79" t="s">
        <v>26</v>
      </c>
      <c r="AH524" s="79" t="s">
        <v>26</v>
      </c>
      <c r="AI524" s="79" t="s">
        <v>26</v>
      </c>
      <c r="AJ524" s="79" t="s">
        <v>26</v>
      </c>
      <c r="AK524" s="79" t="s">
        <v>26</v>
      </c>
      <c r="AL524" s="79" t="s">
        <v>26</v>
      </c>
      <c r="AR524" s="128"/>
    </row>
    <row r="525" spans="1:44">
      <c r="A525" s="35" t="s">
        <v>3651</v>
      </c>
      <c r="B525" s="36">
        <v>27.387836629368699</v>
      </c>
      <c r="C525" s="66">
        <v>7.4575106186928697E-2</v>
      </c>
      <c r="E525" s="127">
        <v>113.6892</v>
      </c>
      <c r="F525" s="127">
        <v>9.1913025000000008</v>
      </c>
      <c r="G525" s="130">
        <v>0.60355400000000003</v>
      </c>
      <c r="H525" s="130">
        <v>6.8599999999999994E-2</v>
      </c>
      <c r="I525" s="127">
        <v>0.23814034000000001</v>
      </c>
      <c r="J525" s="99">
        <v>557.5</v>
      </c>
      <c r="K525" s="99">
        <v>26.3</v>
      </c>
      <c r="L525" s="99">
        <v>56.45</v>
      </c>
      <c r="M525" s="99">
        <v>2.27</v>
      </c>
      <c r="N525" s="99">
        <v>4515.8999999999996</v>
      </c>
      <c r="O525" s="99">
        <v>82.5</v>
      </c>
      <c r="P525" s="36"/>
      <c r="Q525" s="99">
        <v>16.36</v>
      </c>
      <c r="R525" s="99">
        <v>0.66</v>
      </c>
      <c r="T525" s="128">
        <f t="shared" si="34"/>
        <v>-887.59964570416298</v>
      </c>
      <c r="U525" s="128">
        <f t="shared" si="35"/>
        <v>-7899.8228520814873</v>
      </c>
      <c r="V525" s="12">
        <v>4</v>
      </c>
      <c r="W525" s="79" t="s">
        <v>26</v>
      </c>
      <c r="X525" s="79" t="s">
        <v>26</v>
      </c>
      <c r="Y525" s="79" t="s">
        <v>26</v>
      </c>
      <c r="Z525" s="79" t="s">
        <v>26</v>
      </c>
      <c r="AA525" s="79" t="s">
        <v>26</v>
      </c>
      <c r="AB525" s="79" t="s">
        <v>26</v>
      </c>
      <c r="AC525" s="79" t="s">
        <v>26</v>
      </c>
      <c r="AD525" s="79" t="s">
        <v>26</v>
      </c>
      <c r="AE525" s="79" t="s">
        <v>26</v>
      </c>
      <c r="AF525" s="79" t="s">
        <v>26</v>
      </c>
      <c r="AG525" s="79" t="s">
        <v>26</v>
      </c>
      <c r="AH525" s="79" t="s">
        <v>26</v>
      </c>
      <c r="AI525" s="79" t="s">
        <v>26</v>
      </c>
      <c r="AJ525" s="79" t="s">
        <v>26</v>
      </c>
      <c r="AK525" s="79" t="s">
        <v>26</v>
      </c>
      <c r="AL525" s="79" t="s">
        <v>26</v>
      </c>
      <c r="AR525" s="128"/>
    </row>
    <row r="526" spans="1:44">
      <c r="A526" s="35" t="s">
        <v>3650</v>
      </c>
      <c r="B526" s="36">
        <v>26.121398151989499</v>
      </c>
      <c r="C526" s="66">
        <v>4.2684301840052598E-2</v>
      </c>
      <c r="E526" s="127">
        <v>92.804879999999997</v>
      </c>
      <c r="F526" s="127">
        <v>6.2755324999999997</v>
      </c>
      <c r="G526" s="130">
        <v>0.67313400000000001</v>
      </c>
      <c r="H526" s="130">
        <v>7.2677500000000006E-2</v>
      </c>
      <c r="I526" s="127">
        <v>0.30068839000000003</v>
      </c>
      <c r="J526" s="99">
        <v>703.6</v>
      </c>
      <c r="K526" s="99">
        <v>27.6</v>
      </c>
      <c r="L526" s="99">
        <v>69.09</v>
      </c>
      <c r="M526" s="99">
        <v>2.3199999999999998</v>
      </c>
      <c r="N526" s="99">
        <v>4673.8</v>
      </c>
      <c r="O526" s="99">
        <v>77.8</v>
      </c>
      <c r="P526" s="36"/>
      <c r="Q526" s="99">
        <v>13.89</v>
      </c>
      <c r="R526" s="99">
        <v>0.47</v>
      </c>
      <c r="T526" s="128">
        <f t="shared" si="34"/>
        <v>-918.38182081343177</v>
      </c>
      <c r="U526" s="128">
        <f t="shared" si="35"/>
        <v>-6664.7995368360116</v>
      </c>
      <c r="V526" s="12">
        <v>4</v>
      </c>
      <c r="W526" s="79" t="s">
        <v>26</v>
      </c>
      <c r="X526" s="79" t="s">
        <v>26</v>
      </c>
      <c r="Y526" s="79" t="s">
        <v>26</v>
      </c>
      <c r="Z526" s="79" t="s">
        <v>26</v>
      </c>
      <c r="AA526" s="79" t="s">
        <v>26</v>
      </c>
      <c r="AB526" s="79" t="s">
        <v>26</v>
      </c>
      <c r="AC526" s="79" t="s">
        <v>26</v>
      </c>
      <c r="AD526" s="79" t="s">
        <v>26</v>
      </c>
      <c r="AE526" s="79" t="s">
        <v>26</v>
      </c>
      <c r="AF526" s="79" t="s">
        <v>26</v>
      </c>
      <c r="AG526" s="79" t="s">
        <v>26</v>
      </c>
      <c r="AH526" s="79" t="s">
        <v>26</v>
      </c>
      <c r="AI526" s="79" t="s">
        <v>26</v>
      </c>
      <c r="AJ526" s="79" t="s">
        <v>26</v>
      </c>
      <c r="AK526" s="79" t="s">
        <v>26</v>
      </c>
      <c r="AL526" s="79" t="s">
        <v>26</v>
      </c>
      <c r="AR526" s="128"/>
    </row>
    <row r="527" spans="1:44">
      <c r="A527" s="35" t="s">
        <v>3653</v>
      </c>
      <c r="B527" s="36">
        <v>27.401451791192098</v>
      </c>
      <c r="C527" s="66">
        <v>5.1526255980293902E-2</v>
      </c>
      <c r="E527" s="127">
        <v>110.5688</v>
      </c>
      <c r="F527" s="127">
        <v>8.3800050000000006</v>
      </c>
      <c r="G527" s="130">
        <v>0.58379899999999996</v>
      </c>
      <c r="H527" s="130">
        <v>6.3942499999999999E-2</v>
      </c>
      <c r="I527" s="127">
        <v>0.59688368999999997</v>
      </c>
      <c r="J527" s="99">
        <v>555.20000000000005</v>
      </c>
      <c r="K527" s="99">
        <v>18.899999999999999</v>
      </c>
      <c r="L527" s="99">
        <v>58.04</v>
      </c>
      <c r="M527" s="99">
        <v>2.19</v>
      </c>
      <c r="N527" s="99">
        <v>4467.5</v>
      </c>
      <c r="O527" s="99">
        <v>79.7</v>
      </c>
      <c r="P527" s="36"/>
      <c r="Q527" s="99">
        <v>18.29</v>
      </c>
      <c r="R527" s="99">
        <v>0.69</v>
      </c>
      <c r="T527" s="128">
        <f t="shared" si="34"/>
        <v>-856.58166781529985</v>
      </c>
      <c r="U527" s="128">
        <f t="shared" si="35"/>
        <v>-7597.2777394900077</v>
      </c>
      <c r="V527" s="12">
        <v>4</v>
      </c>
      <c r="W527" s="79" t="s">
        <v>26</v>
      </c>
      <c r="X527" s="79" t="s">
        <v>26</v>
      </c>
      <c r="Y527" s="79" t="s">
        <v>26</v>
      </c>
      <c r="Z527" s="79" t="s">
        <v>26</v>
      </c>
      <c r="AA527" s="79" t="s">
        <v>26</v>
      </c>
      <c r="AB527" s="79" t="s">
        <v>26</v>
      </c>
      <c r="AC527" s="79" t="s">
        <v>26</v>
      </c>
      <c r="AD527" s="79" t="s">
        <v>26</v>
      </c>
      <c r="AE527" s="79" t="s">
        <v>26</v>
      </c>
      <c r="AF527" s="79" t="s">
        <v>26</v>
      </c>
      <c r="AG527" s="79" t="s">
        <v>26</v>
      </c>
      <c r="AH527" s="79" t="s">
        <v>26</v>
      </c>
      <c r="AI527" s="79" t="s">
        <v>26</v>
      </c>
      <c r="AJ527" s="79" t="s">
        <v>26</v>
      </c>
      <c r="AK527" s="79" t="s">
        <v>26</v>
      </c>
      <c r="AL527" s="79" t="s">
        <v>26</v>
      </c>
      <c r="AR527" s="128"/>
    </row>
    <row r="528" spans="1:44">
      <c r="A528" s="35" t="s">
        <v>3655</v>
      </c>
      <c r="B528" s="36">
        <v>26.251252355511799</v>
      </c>
      <c r="C528" s="66">
        <v>3.9633154929958697E-2</v>
      </c>
      <c r="E528" s="127">
        <v>101.12990000000001</v>
      </c>
      <c r="F528" s="127">
        <v>8.3619024999999993</v>
      </c>
      <c r="G528" s="130">
        <v>0.61120200000000002</v>
      </c>
      <c r="H528" s="130">
        <v>8.5537500000000002E-2</v>
      </c>
      <c r="I528" s="127">
        <v>0.59108084000000005</v>
      </c>
      <c r="J528" s="99">
        <v>615.20000000000005</v>
      </c>
      <c r="K528" s="99">
        <v>26</v>
      </c>
      <c r="L528" s="99">
        <v>63.43</v>
      </c>
      <c r="M528" s="99">
        <v>2.61</v>
      </c>
      <c r="N528" s="99">
        <v>4534</v>
      </c>
      <c r="O528" s="99">
        <v>102</v>
      </c>
      <c r="P528" s="36"/>
      <c r="Q528" s="99">
        <v>17.77</v>
      </c>
      <c r="R528" s="99">
        <v>0.73</v>
      </c>
      <c r="T528" s="128">
        <f t="shared" si="34"/>
        <v>-869.88806558410852</v>
      </c>
      <c r="U528" s="128">
        <f t="shared" si="35"/>
        <v>-7048.0372063692257</v>
      </c>
      <c r="V528" s="12">
        <v>4</v>
      </c>
      <c r="W528" s="79" t="s">
        <v>26</v>
      </c>
      <c r="X528" s="79" t="s">
        <v>26</v>
      </c>
      <c r="Y528" s="79" t="s">
        <v>26</v>
      </c>
      <c r="Z528" s="79" t="s">
        <v>26</v>
      </c>
      <c r="AA528" s="79" t="s">
        <v>26</v>
      </c>
      <c r="AB528" s="79" t="s">
        <v>26</v>
      </c>
      <c r="AC528" s="79" t="s">
        <v>26</v>
      </c>
      <c r="AD528" s="79" t="s">
        <v>26</v>
      </c>
      <c r="AE528" s="79" t="s">
        <v>26</v>
      </c>
      <c r="AF528" s="79" t="s">
        <v>26</v>
      </c>
      <c r="AG528" s="79" t="s">
        <v>26</v>
      </c>
      <c r="AH528" s="79" t="s">
        <v>26</v>
      </c>
      <c r="AI528" s="79" t="s">
        <v>26</v>
      </c>
      <c r="AJ528" s="79" t="s">
        <v>26</v>
      </c>
      <c r="AK528" s="79" t="s">
        <v>26</v>
      </c>
      <c r="AL528" s="79" t="s">
        <v>26</v>
      </c>
      <c r="AR528" s="128"/>
    </row>
    <row r="529" spans="1:44">
      <c r="A529" s="35" t="s">
        <v>3654</v>
      </c>
      <c r="B529" s="36">
        <v>25.7019860902743</v>
      </c>
      <c r="C529" s="66">
        <v>4.61026771429437E-2</v>
      </c>
      <c r="E529" s="127">
        <v>112.7996</v>
      </c>
      <c r="F529" s="127">
        <v>10.516142500000001</v>
      </c>
      <c r="G529" s="130">
        <v>0.55621500000000001</v>
      </c>
      <c r="H529" s="130">
        <v>5.6142499999999998E-2</v>
      </c>
      <c r="I529" s="127">
        <v>-4.7436499999999999E-2</v>
      </c>
      <c r="J529" s="99">
        <v>526.5</v>
      </c>
      <c r="K529" s="99">
        <v>28.9</v>
      </c>
      <c r="L529" s="99">
        <v>56.9</v>
      </c>
      <c r="M529" s="99">
        <v>2.64</v>
      </c>
      <c r="N529" s="99">
        <v>4396.8999999999996</v>
      </c>
      <c r="O529" s="99">
        <v>73.8</v>
      </c>
      <c r="P529" s="36"/>
      <c r="Q529" s="99">
        <v>19.940000000000001</v>
      </c>
      <c r="R529" s="99">
        <v>0.93</v>
      </c>
      <c r="T529" s="128">
        <f t="shared" si="34"/>
        <v>-825.30755711775043</v>
      </c>
      <c r="U529" s="128">
        <f t="shared" si="35"/>
        <v>-7627.4165202108961</v>
      </c>
      <c r="V529" s="12">
        <v>4</v>
      </c>
      <c r="W529" s="79" t="s">
        <v>26</v>
      </c>
      <c r="X529" s="79" t="s">
        <v>26</v>
      </c>
      <c r="Y529" s="79" t="s">
        <v>26</v>
      </c>
      <c r="Z529" s="79" t="s">
        <v>26</v>
      </c>
      <c r="AA529" s="79" t="s">
        <v>26</v>
      </c>
      <c r="AB529" s="79" t="s">
        <v>26</v>
      </c>
      <c r="AC529" s="79" t="s">
        <v>26</v>
      </c>
      <c r="AD529" s="79" t="s">
        <v>26</v>
      </c>
      <c r="AE529" s="79" t="s">
        <v>26</v>
      </c>
      <c r="AF529" s="79" t="s">
        <v>26</v>
      </c>
      <c r="AG529" s="79" t="s">
        <v>26</v>
      </c>
      <c r="AH529" s="79" t="s">
        <v>26</v>
      </c>
      <c r="AI529" s="79" t="s">
        <v>26</v>
      </c>
      <c r="AJ529" s="79" t="s">
        <v>26</v>
      </c>
      <c r="AK529" s="79" t="s">
        <v>26</v>
      </c>
      <c r="AL529" s="79" t="s">
        <v>26</v>
      </c>
      <c r="AR529" s="128"/>
    </row>
    <row r="530" spans="1:44">
      <c r="A530" s="35" t="s">
        <v>3652</v>
      </c>
      <c r="B530" s="36">
        <v>33.050236902277803</v>
      </c>
      <c r="C530" s="66">
        <v>5.7377915062021598E-2</v>
      </c>
      <c r="E530" s="127">
        <v>100.13639999999999</v>
      </c>
      <c r="F530" s="127">
        <v>8.8222974999999995</v>
      </c>
      <c r="G530" s="130">
        <v>0.59637899999999999</v>
      </c>
      <c r="H530" s="130">
        <v>8.2049999999999998E-2</v>
      </c>
      <c r="I530" s="127">
        <v>0.52729243000000003</v>
      </c>
      <c r="J530" s="99">
        <v>608.5</v>
      </c>
      <c r="K530" s="99">
        <v>27</v>
      </c>
      <c r="L530" s="99">
        <v>64.06</v>
      </c>
      <c r="M530" s="99">
        <v>2.81</v>
      </c>
      <c r="N530" s="99">
        <v>4498.5</v>
      </c>
      <c r="O530" s="99">
        <v>100</v>
      </c>
      <c r="P530" s="36"/>
      <c r="Q530" s="99">
        <v>19.170000000000002</v>
      </c>
      <c r="R530" s="99">
        <v>0.84</v>
      </c>
      <c r="T530" s="128">
        <f t="shared" si="34"/>
        <v>-849.89072744302212</v>
      </c>
      <c r="U530" s="128">
        <f t="shared" si="35"/>
        <v>-6922.3228223540418</v>
      </c>
      <c r="V530" s="12">
        <v>4</v>
      </c>
      <c r="W530" s="79" t="s">
        <v>26</v>
      </c>
      <c r="X530" s="79" t="s">
        <v>26</v>
      </c>
      <c r="Y530" s="79" t="s">
        <v>26</v>
      </c>
      <c r="Z530" s="79" t="s">
        <v>26</v>
      </c>
      <c r="AA530" s="79" t="s">
        <v>26</v>
      </c>
      <c r="AB530" s="79" t="s">
        <v>26</v>
      </c>
      <c r="AC530" s="79" t="s">
        <v>26</v>
      </c>
      <c r="AD530" s="79" t="s">
        <v>26</v>
      </c>
      <c r="AE530" s="79" t="s">
        <v>26</v>
      </c>
      <c r="AF530" s="79" t="s">
        <v>26</v>
      </c>
      <c r="AG530" s="79" t="s">
        <v>26</v>
      </c>
      <c r="AH530" s="79" t="s">
        <v>26</v>
      </c>
      <c r="AI530" s="79" t="s">
        <v>26</v>
      </c>
      <c r="AJ530" s="79" t="s">
        <v>26</v>
      </c>
      <c r="AK530" s="79" t="s">
        <v>26</v>
      </c>
      <c r="AL530" s="79" t="s">
        <v>26</v>
      </c>
      <c r="AR530" s="128"/>
    </row>
    <row r="531" spans="1:44">
      <c r="A531" s="35" t="s">
        <v>3651</v>
      </c>
      <c r="B531" s="36">
        <v>33.757717235243902</v>
      </c>
      <c r="C531" s="66">
        <v>5.8614746378011402E-2</v>
      </c>
      <c r="E531" s="127">
        <v>95.944559999999996</v>
      </c>
      <c r="F531" s="127">
        <v>9.9333899999999993</v>
      </c>
      <c r="G531" s="130">
        <v>0.64270700000000003</v>
      </c>
      <c r="H531" s="130">
        <v>7.2872500000000007E-2</v>
      </c>
      <c r="I531" s="127">
        <v>0.15763880999999999</v>
      </c>
      <c r="J531" s="99">
        <v>664.1</v>
      </c>
      <c r="K531" s="99">
        <v>34.4</v>
      </c>
      <c r="L531" s="99">
        <v>66.84</v>
      </c>
      <c r="M531" s="99">
        <v>3.44</v>
      </c>
      <c r="N531" s="99">
        <v>4607</v>
      </c>
      <c r="O531" s="99">
        <v>82</v>
      </c>
      <c r="P531" s="36"/>
      <c r="Q531" s="99">
        <v>16.04</v>
      </c>
      <c r="R531" s="99">
        <v>0.83</v>
      </c>
      <c r="T531" s="128">
        <f t="shared" si="34"/>
        <v>-893.56672651107112</v>
      </c>
      <c r="U531" s="128">
        <f t="shared" si="35"/>
        <v>-6792.5792938360264</v>
      </c>
      <c r="V531" s="12">
        <v>4</v>
      </c>
      <c r="W531" s="79" t="s">
        <v>26</v>
      </c>
      <c r="X531" s="79" t="s">
        <v>26</v>
      </c>
      <c r="Y531" s="79" t="s">
        <v>26</v>
      </c>
      <c r="Z531" s="79" t="s">
        <v>26</v>
      </c>
      <c r="AA531" s="79" t="s">
        <v>26</v>
      </c>
      <c r="AB531" s="79" t="s">
        <v>26</v>
      </c>
      <c r="AC531" s="79" t="s">
        <v>26</v>
      </c>
      <c r="AD531" s="79" t="s">
        <v>26</v>
      </c>
      <c r="AE531" s="79" t="s">
        <v>26</v>
      </c>
      <c r="AF531" s="79" t="s">
        <v>26</v>
      </c>
      <c r="AG531" s="79" t="s">
        <v>26</v>
      </c>
      <c r="AH531" s="79" t="s">
        <v>26</v>
      </c>
      <c r="AI531" s="79" t="s">
        <v>26</v>
      </c>
      <c r="AJ531" s="79" t="s">
        <v>26</v>
      </c>
      <c r="AK531" s="79" t="s">
        <v>26</v>
      </c>
      <c r="AL531" s="79" t="s">
        <v>26</v>
      </c>
      <c r="AR531" s="128"/>
    </row>
    <row r="532" spans="1:44">
      <c r="A532" s="35" t="s">
        <v>3650</v>
      </c>
      <c r="B532" s="36">
        <v>32.338791330653102</v>
      </c>
      <c r="C532" s="66">
        <v>6.03302603446439E-2</v>
      </c>
      <c r="E532" s="127">
        <v>105.5842</v>
      </c>
      <c r="F532" s="127">
        <v>9.7048699999999997</v>
      </c>
      <c r="G532" s="130">
        <v>0.56361099999999997</v>
      </c>
      <c r="H532" s="130">
        <v>9.44025E-2</v>
      </c>
      <c r="I532" s="127">
        <v>0.39753089000000003</v>
      </c>
      <c r="J532" s="99">
        <v>559.9</v>
      </c>
      <c r="K532" s="99">
        <v>33.5</v>
      </c>
      <c r="L532" s="99">
        <v>60.77</v>
      </c>
      <c r="M532" s="99">
        <v>2.78</v>
      </c>
      <c r="N532" s="99">
        <v>4416</v>
      </c>
      <c r="O532" s="99">
        <v>122</v>
      </c>
      <c r="P532" s="36"/>
      <c r="Q532" s="99">
        <v>20.72</v>
      </c>
      <c r="R532" s="99">
        <v>0.95</v>
      </c>
      <c r="T532" s="128">
        <f t="shared" si="34"/>
        <v>-821.34276781306562</v>
      </c>
      <c r="U532" s="128">
        <f t="shared" si="35"/>
        <v>-7166.743458943557</v>
      </c>
      <c r="V532" s="12">
        <v>4</v>
      </c>
      <c r="W532" s="79" t="s">
        <v>26</v>
      </c>
      <c r="X532" s="79" t="s">
        <v>26</v>
      </c>
      <c r="Y532" s="79" t="s">
        <v>26</v>
      </c>
      <c r="Z532" s="79" t="s">
        <v>26</v>
      </c>
      <c r="AA532" s="79" t="s">
        <v>26</v>
      </c>
      <c r="AB532" s="79" t="s">
        <v>26</v>
      </c>
      <c r="AC532" s="79" t="s">
        <v>26</v>
      </c>
      <c r="AD532" s="79" t="s">
        <v>26</v>
      </c>
      <c r="AE532" s="79" t="s">
        <v>26</v>
      </c>
      <c r="AF532" s="79" t="s">
        <v>26</v>
      </c>
      <c r="AG532" s="79" t="s">
        <v>26</v>
      </c>
      <c r="AH532" s="79" t="s">
        <v>26</v>
      </c>
      <c r="AI532" s="79" t="s">
        <v>26</v>
      </c>
      <c r="AJ532" s="79" t="s">
        <v>26</v>
      </c>
      <c r="AK532" s="79" t="s">
        <v>26</v>
      </c>
      <c r="AL532" s="79" t="s">
        <v>26</v>
      </c>
      <c r="AR532" s="128"/>
    </row>
    <row r="533" spans="1:44">
      <c r="A533" s="35" t="s">
        <v>3653</v>
      </c>
      <c r="B533" s="36">
        <v>28.160721863129201</v>
      </c>
      <c r="C533" s="66">
        <v>4.4596841374613803E-2</v>
      </c>
      <c r="E533" s="127">
        <v>97.194379999999995</v>
      </c>
      <c r="F533" s="127">
        <v>7.9287900000000002</v>
      </c>
      <c r="G533" s="130">
        <v>0.57200899999999999</v>
      </c>
      <c r="H533" s="130">
        <v>7.9497499999999999E-2</v>
      </c>
      <c r="I533" s="127">
        <v>-0.1207782</v>
      </c>
      <c r="J533" s="99">
        <v>603.1</v>
      </c>
      <c r="K533" s="99">
        <v>38.5</v>
      </c>
      <c r="L533" s="99">
        <v>65.989999999999995</v>
      </c>
      <c r="M533" s="99">
        <v>2.68</v>
      </c>
      <c r="N533" s="99">
        <v>4438</v>
      </c>
      <c r="O533" s="99">
        <v>101</v>
      </c>
      <c r="P533" s="36"/>
      <c r="Q533" s="99">
        <v>21.8</v>
      </c>
      <c r="R533" s="99">
        <v>0.89</v>
      </c>
      <c r="T533" s="128">
        <f t="shared" si="34"/>
        <v>-813.92635247764815</v>
      </c>
      <c r="U533" s="128">
        <f t="shared" si="35"/>
        <v>-6625.2614032429165</v>
      </c>
      <c r="V533" s="12">
        <v>4</v>
      </c>
      <c r="W533" s="79" t="s">
        <v>26</v>
      </c>
      <c r="X533" s="79" t="s">
        <v>26</v>
      </c>
      <c r="Y533" s="79" t="s">
        <v>26</v>
      </c>
      <c r="Z533" s="79" t="s">
        <v>26</v>
      </c>
      <c r="AA533" s="79" t="s">
        <v>26</v>
      </c>
      <c r="AB533" s="79" t="s">
        <v>26</v>
      </c>
      <c r="AC533" s="79" t="s">
        <v>26</v>
      </c>
      <c r="AD533" s="79" t="s">
        <v>26</v>
      </c>
      <c r="AE533" s="79" t="s">
        <v>26</v>
      </c>
      <c r="AF533" s="79" t="s">
        <v>26</v>
      </c>
      <c r="AG533" s="79" t="s">
        <v>26</v>
      </c>
      <c r="AH533" s="79" t="s">
        <v>26</v>
      </c>
      <c r="AI533" s="79" t="s">
        <v>26</v>
      </c>
      <c r="AJ533" s="79" t="s">
        <v>26</v>
      </c>
      <c r="AK533" s="79" t="s">
        <v>26</v>
      </c>
      <c r="AL533" s="79" t="s">
        <v>26</v>
      </c>
      <c r="AR533" s="128"/>
    </row>
    <row r="534" spans="1:44">
      <c r="A534" s="35" t="s">
        <v>3655</v>
      </c>
      <c r="B534" s="36">
        <v>26.434521661606201</v>
      </c>
      <c r="C534" s="66">
        <v>4.7720552549938899E-2</v>
      </c>
      <c r="E534" s="127">
        <v>105.8725</v>
      </c>
      <c r="F534" s="127">
        <v>12.260365</v>
      </c>
      <c r="G534" s="130">
        <v>0.57377400000000001</v>
      </c>
      <c r="H534" s="130">
        <v>9.5607499999999998E-2</v>
      </c>
      <c r="I534" s="127">
        <v>0.44006521999999998</v>
      </c>
      <c r="J534" s="99">
        <v>566.4</v>
      </c>
      <c r="K534" s="99">
        <v>33.799999999999997</v>
      </c>
      <c r="L534" s="99">
        <v>60.6</v>
      </c>
      <c r="M534" s="99">
        <v>3.49</v>
      </c>
      <c r="N534" s="99">
        <v>4442</v>
      </c>
      <c r="O534" s="99">
        <v>121</v>
      </c>
      <c r="P534" s="36"/>
      <c r="Q534" s="99">
        <v>19.88</v>
      </c>
      <c r="R534" s="99">
        <v>1.1499999999999999</v>
      </c>
      <c r="T534" s="128">
        <f t="shared" si="34"/>
        <v>-834.65346534653463</v>
      </c>
      <c r="U534" s="128">
        <f t="shared" si="35"/>
        <v>-7230.0330033003293</v>
      </c>
      <c r="V534" s="12">
        <v>4</v>
      </c>
      <c r="W534" s="79" t="s">
        <v>26</v>
      </c>
      <c r="X534" s="79" t="s">
        <v>26</v>
      </c>
      <c r="Y534" s="79" t="s">
        <v>26</v>
      </c>
      <c r="Z534" s="79" t="s">
        <v>26</v>
      </c>
      <c r="AA534" s="79" t="s">
        <v>26</v>
      </c>
      <c r="AB534" s="79" t="s">
        <v>26</v>
      </c>
      <c r="AC534" s="79" t="s">
        <v>26</v>
      </c>
      <c r="AD534" s="79" t="s">
        <v>26</v>
      </c>
      <c r="AE534" s="79" t="s">
        <v>26</v>
      </c>
      <c r="AF534" s="79" t="s">
        <v>26</v>
      </c>
      <c r="AG534" s="79" t="s">
        <v>26</v>
      </c>
      <c r="AH534" s="79" t="s">
        <v>26</v>
      </c>
      <c r="AI534" s="79" t="s">
        <v>26</v>
      </c>
      <c r="AJ534" s="79" t="s">
        <v>26</v>
      </c>
      <c r="AK534" s="79" t="s">
        <v>26</v>
      </c>
      <c r="AL534" s="79" t="s">
        <v>26</v>
      </c>
      <c r="AR534" s="128"/>
    </row>
    <row r="535" spans="1:44">
      <c r="A535" s="35" t="s">
        <v>3652</v>
      </c>
      <c r="B535" s="36">
        <v>34.472417480147499</v>
      </c>
      <c r="C535" s="66">
        <v>6.2267645139855499E-2</v>
      </c>
      <c r="E535" s="127">
        <v>100.5056</v>
      </c>
      <c r="F535" s="127">
        <v>10.6948525</v>
      </c>
      <c r="G535" s="130">
        <v>0.62157300000000004</v>
      </c>
      <c r="H535" s="130">
        <v>9.2039999999999997E-2</v>
      </c>
      <c r="I535" s="127">
        <v>0.56252685999999996</v>
      </c>
      <c r="J535" s="99">
        <v>625.9</v>
      </c>
      <c r="K535" s="99">
        <v>29.1</v>
      </c>
      <c r="L535" s="99">
        <v>63.82</v>
      </c>
      <c r="M535" s="99">
        <v>3.38</v>
      </c>
      <c r="N535" s="99">
        <v>4559</v>
      </c>
      <c r="O535" s="99">
        <v>107</v>
      </c>
      <c r="P535" s="36"/>
      <c r="Q535" s="99">
        <v>17.04</v>
      </c>
      <c r="R535" s="99">
        <v>0.91</v>
      </c>
      <c r="T535" s="128">
        <f t="shared" si="34"/>
        <v>-880.72704481353799</v>
      </c>
      <c r="U535" s="128">
        <f t="shared" si="35"/>
        <v>-7043.5286743967408</v>
      </c>
      <c r="V535" s="12">
        <v>4</v>
      </c>
      <c r="W535" s="79" t="s">
        <v>26</v>
      </c>
      <c r="X535" s="79" t="s">
        <v>26</v>
      </c>
      <c r="Y535" s="79" t="s">
        <v>26</v>
      </c>
      <c r="Z535" s="79" t="s">
        <v>26</v>
      </c>
      <c r="AA535" s="79" t="s">
        <v>26</v>
      </c>
      <c r="AB535" s="79" t="s">
        <v>26</v>
      </c>
      <c r="AC535" s="79" t="s">
        <v>26</v>
      </c>
      <c r="AD535" s="79" t="s">
        <v>26</v>
      </c>
      <c r="AE535" s="79" t="s">
        <v>26</v>
      </c>
      <c r="AF535" s="79" t="s">
        <v>26</v>
      </c>
      <c r="AG535" s="79" t="s">
        <v>26</v>
      </c>
      <c r="AH535" s="79" t="s">
        <v>26</v>
      </c>
      <c r="AI535" s="79" t="s">
        <v>26</v>
      </c>
      <c r="AJ535" s="79" t="s">
        <v>26</v>
      </c>
      <c r="AK535" s="79" t="s">
        <v>26</v>
      </c>
      <c r="AL535" s="79" t="s">
        <v>26</v>
      </c>
      <c r="AR535" s="128"/>
    </row>
    <row r="536" spans="1:44">
      <c r="A536" s="35" t="s">
        <v>3651</v>
      </c>
      <c r="B536" s="36">
        <v>32.890096175630397</v>
      </c>
      <c r="C536" s="66">
        <v>5.7504804790266401E-2</v>
      </c>
      <c r="E536" s="127">
        <v>102.4481</v>
      </c>
      <c r="F536" s="127">
        <v>13.355252500000001</v>
      </c>
      <c r="G536" s="130">
        <v>0.61633700000000002</v>
      </c>
      <c r="H536" s="130">
        <v>0.1165775</v>
      </c>
      <c r="I536" s="127">
        <v>0.70109120000000003</v>
      </c>
      <c r="J536" s="99">
        <v>613.1</v>
      </c>
      <c r="K536" s="99">
        <v>31</v>
      </c>
      <c r="L536" s="99">
        <v>62.62</v>
      </c>
      <c r="M536" s="99">
        <v>4.0599999999999996</v>
      </c>
      <c r="N536" s="99">
        <v>4546</v>
      </c>
      <c r="O536" s="99">
        <v>137</v>
      </c>
      <c r="P536" s="36"/>
      <c r="Q536" s="99">
        <v>17.13</v>
      </c>
      <c r="R536" s="99">
        <v>1.1200000000000001</v>
      </c>
      <c r="T536" s="128">
        <f t="shared" si="34"/>
        <v>-879.08016608112428</v>
      </c>
      <c r="U536" s="128">
        <f t="shared" si="35"/>
        <v>-7159.6614500159703</v>
      </c>
      <c r="V536" s="12">
        <v>4</v>
      </c>
      <c r="W536" s="79" t="s">
        <v>26</v>
      </c>
      <c r="X536" s="79" t="s">
        <v>26</v>
      </c>
      <c r="Y536" s="79" t="s">
        <v>26</v>
      </c>
      <c r="Z536" s="79" t="s">
        <v>26</v>
      </c>
      <c r="AA536" s="79" t="s">
        <v>26</v>
      </c>
      <c r="AB536" s="79" t="s">
        <v>26</v>
      </c>
      <c r="AC536" s="79" t="s">
        <v>26</v>
      </c>
      <c r="AD536" s="79" t="s">
        <v>26</v>
      </c>
      <c r="AE536" s="79" t="s">
        <v>26</v>
      </c>
      <c r="AF536" s="79" t="s">
        <v>26</v>
      </c>
      <c r="AG536" s="79" t="s">
        <v>26</v>
      </c>
      <c r="AH536" s="79" t="s">
        <v>26</v>
      </c>
      <c r="AI536" s="79" t="s">
        <v>26</v>
      </c>
      <c r="AJ536" s="79" t="s">
        <v>26</v>
      </c>
      <c r="AK536" s="79" t="s">
        <v>26</v>
      </c>
      <c r="AL536" s="79" t="s">
        <v>26</v>
      </c>
      <c r="AR536" s="128"/>
    </row>
    <row r="537" spans="1:44">
      <c r="A537" s="35" t="s">
        <v>3650</v>
      </c>
      <c r="B537" s="36">
        <v>29.1719199872453</v>
      </c>
      <c r="C537" s="66">
        <v>5.4918103141284501E-2</v>
      </c>
      <c r="E537" s="127">
        <v>89.185640000000006</v>
      </c>
      <c r="F537" s="127">
        <v>11.669202500000001</v>
      </c>
      <c r="G537" s="130">
        <v>0.59671099999999999</v>
      </c>
      <c r="H537" s="130">
        <v>8.1422499999999995E-2</v>
      </c>
      <c r="I537" s="127">
        <v>0.12532713000000001</v>
      </c>
      <c r="J537" s="99">
        <v>663.5</v>
      </c>
      <c r="K537" s="99">
        <v>43.1</v>
      </c>
      <c r="L537" s="99">
        <v>71.88</v>
      </c>
      <c r="M537" s="99">
        <v>4.68</v>
      </c>
      <c r="N537" s="99">
        <v>4499.3999999999996</v>
      </c>
      <c r="O537" s="99">
        <v>99.2</v>
      </c>
      <c r="P537" s="36"/>
      <c r="Q537" s="99">
        <v>21.49</v>
      </c>
      <c r="R537" s="99">
        <v>1.4</v>
      </c>
      <c r="T537" s="128">
        <f t="shared" si="34"/>
        <v>-823.06622148024485</v>
      </c>
      <c r="U537" s="128">
        <f t="shared" si="35"/>
        <v>-6159.5993322203667</v>
      </c>
      <c r="V537" s="12">
        <v>4</v>
      </c>
      <c r="W537" s="79" t="s">
        <v>26</v>
      </c>
      <c r="X537" s="79" t="s">
        <v>26</v>
      </c>
      <c r="Y537" s="79" t="s">
        <v>26</v>
      </c>
      <c r="Z537" s="79" t="s">
        <v>26</v>
      </c>
      <c r="AA537" s="79" t="s">
        <v>26</v>
      </c>
      <c r="AB537" s="79" t="s">
        <v>26</v>
      </c>
      <c r="AC537" s="79" t="s">
        <v>26</v>
      </c>
      <c r="AD537" s="79" t="s">
        <v>26</v>
      </c>
      <c r="AE537" s="79" t="s">
        <v>26</v>
      </c>
      <c r="AF537" s="79" t="s">
        <v>26</v>
      </c>
      <c r="AG537" s="79" t="s">
        <v>26</v>
      </c>
      <c r="AH537" s="79" t="s">
        <v>26</v>
      </c>
      <c r="AI537" s="79" t="s">
        <v>26</v>
      </c>
      <c r="AJ537" s="79" t="s">
        <v>26</v>
      </c>
      <c r="AK537" s="79" t="s">
        <v>26</v>
      </c>
      <c r="AL537" s="79" t="s">
        <v>26</v>
      </c>
      <c r="AR537" s="128"/>
    </row>
    <row r="538" spans="1:44">
      <c r="A538" s="35" t="s">
        <v>3653</v>
      </c>
      <c r="B538" s="36">
        <v>30.866587111075098</v>
      </c>
      <c r="C538" s="66">
        <v>5.3775982222729099E-2</v>
      </c>
      <c r="E538" s="127">
        <v>99.852019999999996</v>
      </c>
      <c r="F538" s="127">
        <v>9.0830249999999992</v>
      </c>
      <c r="G538" s="130">
        <v>0.491309</v>
      </c>
      <c r="H538" s="130">
        <v>8.0552499999999999E-2</v>
      </c>
      <c r="I538" s="127">
        <v>0.48484205000000002</v>
      </c>
      <c r="J538" s="99">
        <v>525.6</v>
      </c>
      <c r="K538" s="99">
        <v>29.5</v>
      </c>
      <c r="L538" s="99">
        <v>64.239999999999995</v>
      </c>
      <c r="M538" s="99">
        <v>2.91</v>
      </c>
      <c r="N538" s="99">
        <v>4215</v>
      </c>
      <c r="O538" s="99">
        <v>121</v>
      </c>
      <c r="P538" s="36"/>
      <c r="Q538" s="99">
        <v>27.85</v>
      </c>
      <c r="R538" s="99">
        <v>1.26</v>
      </c>
      <c r="T538" s="128">
        <f t="shared" si="34"/>
        <v>-718.18181818181824</v>
      </c>
      <c r="U538" s="128">
        <f t="shared" si="35"/>
        <v>-6461.3325031133254</v>
      </c>
      <c r="V538" s="12">
        <v>4</v>
      </c>
      <c r="W538" s="79" t="s">
        <v>26</v>
      </c>
      <c r="X538" s="79" t="s">
        <v>26</v>
      </c>
      <c r="Y538" s="79" t="s">
        <v>26</v>
      </c>
      <c r="Z538" s="79" t="s">
        <v>26</v>
      </c>
      <c r="AA538" s="79" t="s">
        <v>26</v>
      </c>
      <c r="AB538" s="79" t="s">
        <v>26</v>
      </c>
      <c r="AC538" s="79" t="s">
        <v>26</v>
      </c>
      <c r="AD538" s="79" t="s">
        <v>26</v>
      </c>
      <c r="AE538" s="79" t="s">
        <v>26</v>
      </c>
      <c r="AF538" s="79" t="s">
        <v>26</v>
      </c>
      <c r="AG538" s="79" t="s">
        <v>26</v>
      </c>
      <c r="AH538" s="79" t="s">
        <v>26</v>
      </c>
      <c r="AI538" s="79" t="s">
        <v>26</v>
      </c>
      <c r="AJ538" s="79" t="s">
        <v>26</v>
      </c>
      <c r="AK538" s="79" t="s">
        <v>26</v>
      </c>
      <c r="AL538" s="79" t="s">
        <v>26</v>
      </c>
      <c r="AR538" s="128"/>
    </row>
    <row r="539" spans="1:44">
      <c r="A539" s="35" t="s">
        <v>3655</v>
      </c>
      <c r="B539" s="36">
        <v>26.981805367956699</v>
      </c>
      <c r="C539" s="66">
        <v>4.72033543228896E-2</v>
      </c>
      <c r="E539" s="127">
        <v>106.8122</v>
      </c>
      <c r="F539" s="127">
        <v>12.372439999999999</v>
      </c>
      <c r="G539" s="130">
        <v>0.57835099999999995</v>
      </c>
      <c r="H539" s="130">
        <v>0.1076525</v>
      </c>
      <c r="I539" s="127">
        <v>-0.1162634</v>
      </c>
      <c r="J539" s="99">
        <v>566</v>
      </c>
      <c r="K539" s="99">
        <v>50</v>
      </c>
      <c r="L539" s="99">
        <v>60.07</v>
      </c>
      <c r="M539" s="99">
        <v>3.46</v>
      </c>
      <c r="N539" s="99">
        <v>4454</v>
      </c>
      <c r="O539" s="99">
        <v>136</v>
      </c>
      <c r="P539" s="36"/>
      <c r="Q539" s="99">
        <v>19.350000000000001</v>
      </c>
      <c r="R539" s="99">
        <v>1.1200000000000001</v>
      </c>
      <c r="T539" s="128">
        <f t="shared" si="34"/>
        <v>-842.23406026302644</v>
      </c>
      <c r="U539" s="128">
        <f t="shared" si="35"/>
        <v>-7314.6828699850175</v>
      </c>
      <c r="V539" s="12">
        <v>4</v>
      </c>
      <c r="W539" s="79" t="s">
        <v>26</v>
      </c>
      <c r="X539" s="79" t="s">
        <v>26</v>
      </c>
      <c r="Y539" s="79" t="s">
        <v>26</v>
      </c>
      <c r="Z539" s="79" t="s">
        <v>26</v>
      </c>
      <c r="AA539" s="79" t="s">
        <v>26</v>
      </c>
      <c r="AB539" s="79" t="s">
        <v>26</v>
      </c>
      <c r="AC539" s="79" t="s">
        <v>26</v>
      </c>
      <c r="AD539" s="79" t="s">
        <v>26</v>
      </c>
      <c r="AE539" s="79" t="s">
        <v>26</v>
      </c>
      <c r="AF539" s="79" t="s">
        <v>26</v>
      </c>
      <c r="AG539" s="79" t="s">
        <v>26</v>
      </c>
      <c r="AH539" s="79" t="s">
        <v>26</v>
      </c>
      <c r="AI539" s="79" t="s">
        <v>26</v>
      </c>
      <c r="AJ539" s="79" t="s">
        <v>26</v>
      </c>
      <c r="AK539" s="79" t="s">
        <v>26</v>
      </c>
      <c r="AL539" s="79" t="s">
        <v>26</v>
      </c>
      <c r="AR539" s="128"/>
    </row>
    <row r="540" spans="1:44">
      <c r="A540" s="35" t="s">
        <v>3652</v>
      </c>
      <c r="B540" s="36">
        <v>31.9270389650307</v>
      </c>
      <c r="C540" s="66">
        <v>5.78062878724563E-2</v>
      </c>
      <c r="E540" s="127">
        <v>91.303030000000007</v>
      </c>
      <c r="F540" s="127">
        <v>11.334524999999999</v>
      </c>
      <c r="G540" s="130">
        <v>0.65223699999999996</v>
      </c>
      <c r="H540" s="130">
        <v>9.0472499999999997E-2</v>
      </c>
      <c r="I540" s="127">
        <v>0.50675353999999995</v>
      </c>
      <c r="J540" s="99">
        <v>695.9</v>
      </c>
      <c r="K540" s="99">
        <v>33</v>
      </c>
      <c r="L540" s="99">
        <v>70.22</v>
      </c>
      <c r="M540" s="99">
        <v>4.34</v>
      </c>
      <c r="N540" s="99">
        <v>4628</v>
      </c>
      <c r="O540" s="99">
        <v>100</v>
      </c>
      <c r="P540" s="36"/>
      <c r="Q540" s="99">
        <v>16</v>
      </c>
      <c r="R540" s="99">
        <v>0.99</v>
      </c>
      <c r="T540" s="128">
        <f t="shared" si="34"/>
        <v>-891.0281970948447</v>
      </c>
      <c r="U540" s="128">
        <f t="shared" si="35"/>
        <v>-6490.7148960410141</v>
      </c>
      <c r="V540" s="12">
        <v>4</v>
      </c>
      <c r="W540" s="79" t="s">
        <v>26</v>
      </c>
      <c r="X540" s="79" t="s">
        <v>26</v>
      </c>
      <c r="Y540" s="79" t="s">
        <v>26</v>
      </c>
      <c r="Z540" s="79" t="s">
        <v>26</v>
      </c>
      <c r="AA540" s="79" t="s">
        <v>26</v>
      </c>
      <c r="AB540" s="79" t="s">
        <v>26</v>
      </c>
      <c r="AC540" s="79" t="s">
        <v>26</v>
      </c>
      <c r="AD540" s="79" t="s">
        <v>26</v>
      </c>
      <c r="AE540" s="79" t="s">
        <v>26</v>
      </c>
      <c r="AF540" s="79" t="s">
        <v>26</v>
      </c>
      <c r="AG540" s="79" t="s">
        <v>26</v>
      </c>
      <c r="AH540" s="79" t="s">
        <v>26</v>
      </c>
      <c r="AI540" s="79" t="s">
        <v>26</v>
      </c>
      <c r="AJ540" s="79" t="s">
        <v>26</v>
      </c>
      <c r="AK540" s="79" t="s">
        <v>26</v>
      </c>
      <c r="AL540" s="79" t="s">
        <v>26</v>
      </c>
      <c r="AR540" s="128"/>
    </row>
    <row r="541" spans="1:44">
      <c r="A541" s="35" t="s">
        <v>3651</v>
      </c>
      <c r="B541" s="36">
        <v>27.889255679144402</v>
      </c>
      <c r="C541" s="66">
        <v>5.1005865462381499E-2</v>
      </c>
      <c r="E541" s="127">
        <v>93.641660000000002</v>
      </c>
      <c r="F541" s="127">
        <v>9.7337574999999994</v>
      </c>
      <c r="G541" s="130">
        <v>0.61168199999999995</v>
      </c>
      <c r="H541" s="130">
        <v>9.8137500000000003E-2</v>
      </c>
      <c r="I541" s="127">
        <v>0.51103805000000002</v>
      </c>
      <c r="J541" s="99">
        <v>651.9</v>
      </c>
      <c r="K541" s="99">
        <v>33.6</v>
      </c>
      <c r="L541" s="99">
        <v>68.48</v>
      </c>
      <c r="M541" s="99">
        <v>3.54</v>
      </c>
      <c r="N541" s="99">
        <v>4535</v>
      </c>
      <c r="O541" s="99">
        <v>116</v>
      </c>
      <c r="P541" s="36"/>
      <c r="Q541" s="99">
        <v>19.149999999999999</v>
      </c>
      <c r="R541" s="99">
        <v>0.99</v>
      </c>
      <c r="T541" s="128">
        <f t="shared" si="34"/>
        <v>-851.95677570093449</v>
      </c>
      <c r="U541" s="128">
        <f t="shared" si="35"/>
        <v>-6522.3714953271028</v>
      </c>
      <c r="V541" s="12">
        <v>4</v>
      </c>
      <c r="W541" s="79" t="s">
        <v>26</v>
      </c>
      <c r="X541" s="79" t="s">
        <v>26</v>
      </c>
      <c r="Y541" s="79" t="s">
        <v>26</v>
      </c>
      <c r="Z541" s="79" t="s">
        <v>26</v>
      </c>
      <c r="AA541" s="79" t="s">
        <v>26</v>
      </c>
      <c r="AB541" s="79" t="s">
        <v>26</v>
      </c>
      <c r="AC541" s="79" t="s">
        <v>26</v>
      </c>
      <c r="AD541" s="79" t="s">
        <v>26</v>
      </c>
      <c r="AE541" s="79" t="s">
        <v>26</v>
      </c>
      <c r="AF541" s="79" t="s">
        <v>26</v>
      </c>
      <c r="AG541" s="79" t="s">
        <v>26</v>
      </c>
      <c r="AH541" s="79" t="s">
        <v>26</v>
      </c>
      <c r="AI541" s="79" t="s">
        <v>26</v>
      </c>
      <c r="AJ541" s="79" t="s">
        <v>26</v>
      </c>
      <c r="AK541" s="79" t="s">
        <v>26</v>
      </c>
      <c r="AL541" s="79" t="s">
        <v>26</v>
      </c>
      <c r="AR541" s="128"/>
    </row>
    <row r="542" spans="1:44">
      <c r="A542" s="35" t="s">
        <v>3650</v>
      </c>
      <c r="B542" s="36">
        <v>31.300664635341899</v>
      </c>
      <c r="C542" s="66">
        <v>5.4432072499661602E-2</v>
      </c>
      <c r="E542" s="127">
        <v>100.7497</v>
      </c>
      <c r="F542" s="127">
        <v>11.708515</v>
      </c>
      <c r="G542" s="130">
        <v>0.61357399999999995</v>
      </c>
      <c r="H542" s="130">
        <v>8.9635000000000006E-2</v>
      </c>
      <c r="I542" s="127">
        <v>0.48865591000000003</v>
      </c>
      <c r="J542" s="99">
        <v>618.79999999999995</v>
      </c>
      <c r="K542" s="99">
        <v>31.3</v>
      </c>
      <c r="L542" s="99">
        <v>63.67</v>
      </c>
      <c r="M542" s="99">
        <v>3.68</v>
      </c>
      <c r="N542" s="99">
        <v>4540</v>
      </c>
      <c r="O542" s="99">
        <v>106</v>
      </c>
      <c r="P542" s="36"/>
      <c r="Q542" s="99">
        <v>17.649999999999999</v>
      </c>
      <c r="R542" s="99">
        <v>1.02</v>
      </c>
      <c r="T542" s="128">
        <f t="shared" si="34"/>
        <v>-871.8862886759855</v>
      </c>
      <c r="U542" s="128">
        <f t="shared" si="35"/>
        <v>-7030.5167268729374</v>
      </c>
      <c r="V542" s="12">
        <v>4</v>
      </c>
      <c r="W542" s="79" t="s">
        <v>26</v>
      </c>
      <c r="X542" s="79" t="s">
        <v>26</v>
      </c>
      <c r="Y542" s="79" t="s">
        <v>26</v>
      </c>
      <c r="Z542" s="79" t="s">
        <v>26</v>
      </c>
      <c r="AA542" s="79" t="s">
        <v>26</v>
      </c>
      <c r="AB542" s="79" t="s">
        <v>26</v>
      </c>
      <c r="AC542" s="79" t="s">
        <v>26</v>
      </c>
      <c r="AD542" s="79" t="s">
        <v>26</v>
      </c>
      <c r="AE542" s="79" t="s">
        <v>26</v>
      </c>
      <c r="AF542" s="79" t="s">
        <v>26</v>
      </c>
      <c r="AG542" s="79" t="s">
        <v>26</v>
      </c>
      <c r="AH542" s="79" t="s">
        <v>26</v>
      </c>
      <c r="AI542" s="79" t="s">
        <v>26</v>
      </c>
      <c r="AJ542" s="79" t="s">
        <v>26</v>
      </c>
      <c r="AK542" s="79" t="s">
        <v>26</v>
      </c>
      <c r="AL542" s="79" t="s">
        <v>26</v>
      </c>
      <c r="AR542" s="128"/>
    </row>
    <row r="543" spans="1:44">
      <c r="A543" s="35" t="s">
        <v>3653</v>
      </c>
      <c r="B543" s="36">
        <v>28.490925738990999</v>
      </c>
      <c r="C543" s="66">
        <v>4.7755466136303701E-2</v>
      </c>
      <c r="E543" s="127">
        <v>100.3848</v>
      </c>
      <c r="F543" s="127">
        <v>11.0712075</v>
      </c>
      <c r="G543" s="130">
        <v>0.60666900000000001</v>
      </c>
      <c r="H543" s="130">
        <v>9.8207500000000003E-2</v>
      </c>
      <c r="I543" s="127">
        <v>0.51648495999999999</v>
      </c>
      <c r="J543" s="99">
        <v>615.20000000000005</v>
      </c>
      <c r="K543" s="99">
        <v>32.6</v>
      </c>
      <c r="L543" s="99">
        <v>63.9</v>
      </c>
      <c r="M543" s="99">
        <v>3.51</v>
      </c>
      <c r="N543" s="99">
        <v>4523</v>
      </c>
      <c r="O543" s="99">
        <v>118</v>
      </c>
      <c r="P543" s="36"/>
      <c r="Q543" s="99">
        <v>18.28</v>
      </c>
      <c r="R543" s="99">
        <v>1.01</v>
      </c>
      <c r="T543" s="128">
        <f t="shared" si="34"/>
        <v>-862.75430359937411</v>
      </c>
      <c r="U543" s="128">
        <f t="shared" si="35"/>
        <v>-6978.247261345854</v>
      </c>
      <c r="V543" s="12">
        <v>4</v>
      </c>
      <c r="W543" s="79" t="s">
        <v>26</v>
      </c>
      <c r="X543" s="79" t="s">
        <v>26</v>
      </c>
      <c r="Y543" s="79" t="s">
        <v>26</v>
      </c>
      <c r="Z543" s="79" t="s">
        <v>26</v>
      </c>
      <c r="AA543" s="79" t="s">
        <v>26</v>
      </c>
      <c r="AB543" s="79" t="s">
        <v>26</v>
      </c>
      <c r="AC543" s="79" t="s">
        <v>26</v>
      </c>
      <c r="AD543" s="79" t="s">
        <v>26</v>
      </c>
      <c r="AE543" s="79" t="s">
        <v>26</v>
      </c>
      <c r="AF543" s="79" t="s">
        <v>26</v>
      </c>
      <c r="AG543" s="79" t="s">
        <v>26</v>
      </c>
      <c r="AH543" s="79" t="s">
        <v>26</v>
      </c>
      <c r="AI543" s="79" t="s">
        <v>26</v>
      </c>
      <c r="AJ543" s="79" t="s">
        <v>26</v>
      </c>
      <c r="AK543" s="79" t="s">
        <v>26</v>
      </c>
      <c r="AL543" s="79" t="s">
        <v>26</v>
      </c>
      <c r="AR543" s="128"/>
    </row>
    <row r="544" spans="1:44">
      <c r="A544" s="35" t="s">
        <v>3655</v>
      </c>
      <c r="B544" s="36">
        <v>24.1976927364374</v>
      </c>
      <c r="C544" s="66">
        <v>4.7060642601899301E-2</v>
      </c>
      <c r="E544" s="127">
        <v>105.5326</v>
      </c>
      <c r="F544" s="127">
        <v>12.094357499999999</v>
      </c>
      <c r="G544" s="130">
        <v>0.63805400000000001</v>
      </c>
      <c r="H544" s="130">
        <v>0.106155</v>
      </c>
      <c r="I544" s="127">
        <v>0.61386414</v>
      </c>
      <c r="J544" s="99">
        <v>615.4</v>
      </c>
      <c r="K544" s="99">
        <v>30.4</v>
      </c>
      <c r="L544" s="99">
        <v>60.8</v>
      </c>
      <c r="M544" s="99">
        <v>3.47</v>
      </c>
      <c r="N544" s="99">
        <v>4596</v>
      </c>
      <c r="O544" s="99">
        <v>120</v>
      </c>
      <c r="P544" s="36"/>
      <c r="Q544" s="99">
        <v>14.94</v>
      </c>
      <c r="R544" s="99">
        <v>0.86</v>
      </c>
      <c r="T544" s="128">
        <f t="shared" si="34"/>
        <v>-912.17105263157907</v>
      </c>
      <c r="U544" s="128">
        <f t="shared" si="35"/>
        <v>-7459.2105263157891</v>
      </c>
      <c r="V544" s="12">
        <v>4</v>
      </c>
      <c r="W544" s="79" t="s">
        <v>26</v>
      </c>
      <c r="X544" s="79" t="s">
        <v>26</v>
      </c>
      <c r="Y544" s="79" t="s">
        <v>26</v>
      </c>
      <c r="Z544" s="79" t="s">
        <v>26</v>
      </c>
      <c r="AA544" s="79" t="s">
        <v>26</v>
      </c>
      <c r="AB544" s="79" t="s">
        <v>26</v>
      </c>
      <c r="AC544" s="79" t="s">
        <v>26</v>
      </c>
      <c r="AD544" s="79" t="s">
        <v>26</v>
      </c>
      <c r="AE544" s="79" t="s">
        <v>26</v>
      </c>
      <c r="AF544" s="79" t="s">
        <v>26</v>
      </c>
      <c r="AG544" s="79" t="s">
        <v>26</v>
      </c>
      <c r="AH544" s="79" t="s">
        <v>26</v>
      </c>
      <c r="AI544" s="79" t="s">
        <v>26</v>
      </c>
      <c r="AJ544" s="79" t="s">
        <v>26</v>
      </c>
      <c r="AK544" s="79" t="s">
        <v>26</v>
      </c>
      <c r="AL544" s="79" t="s">
        <v>26</v>
      </c>
      <c r="AR544" s="128"/>
    </row>
    <row r="545" spans="1:44">
      <c r="A545" s="35" t="s">
        <v>3652</v>
      </c>
      <c r="B545" s="36">
        <v>50.333204416944298</v>
      </c>
      <c r="C545" s="66">
        <v>0.204618462648435</v>
      </c>
      <c r="E545" s="127">
        <v>102.6427</v>
      </c>
      <c r="F545" s="127">
        <v>7.89506</v>
      </c>
      <c r="G545" s="130">
        <v>0.45300299999999999</v>
      </c>
      <c r="H545" s="130">
        <v>4.0292500000000002E-2</v>
      </c>
      <c r="I545" s="127">
        <v>0.45844096000000001</v>
      </c>
      <c r="J545" s="99">
        <v>482.5</v>
      </c>
      <c r="K545" s="99">
        <v>16.7</v>
      </c>
      <c r="L545" s="99">
        <v>62.5</v>
      </c>
      <c r="M545" s="99">
        <v>2.39</v>
      </c>
      <c r="N545" s="99">
        <v>4094.4</v>
      </c>
      <c r="O545" s="99">
        <v>66.099999999999994</v>
      </c>
      <c r="P545" s="36"/>
      <c r="Q545" s="99">
        <v>30.15</v>
      </c>
      <c r="R545" s="99">
        <v>1.1599999999999999</v>
      </c>
      <c r="T545" s="128">
        <f t="shared" si="34"/>
        <v>-672</v>
      </c>
      <c r="U545" s="128">
        <f t="shared" si="35"/>
        <v>-6451.0400000000009</v>
      </c>
      <c r="V545" s="12">
        <v>5</v>
      </c>
      <c r="W545" s="99">
        <v>672.89509086251906</v>
      </c>
      <c r="X545" s="99">
        <v>37.635239889159898</v>
      </c>
      <c r="Y545" s="99">
        <v>3262.3630083061098</v>
      </c>
      <c r="Z545" s="99">
        <v>165.99457443985901</v>
      </c>
      <c r="AA545" s="99">
        <v>5882.7952649170502</v>
      </c>
      <c r="AB545" s="99">
        <v>352.52732183835599</v>
      </c>
      <c r="AC545" s="99">
        <v>1018.34213639864</v>
      </c>
      <c r="AD545" s="99">
        <v>68.661787533290294</v>
      </c>
      <c r="AE545" s="99">
        <v>749.93747200328596</v>
      </c>
      <c r="AF545" s="99">
        <v>46.8464847708359</v>
      </c>
      <c r="AG545" s="99">
        <v>336.82368125741402</v>
      </c>
      <c r="AH545" s="99">
        <v>20.599770404013601</v>
      </c>
      <c r="AI545" s="99">
        <v>323.344354425576</v>
      </c>
      <c r="AJ545" s="99">
        <v>17.4564798237448</v>
      </c>
      <c r="AK545" s="99">
        <v>55.257838251862403</v>
      </c>
      <c r="AL545" s="99">
        <v>2.87357553299658</v>
      </c>
      <c r="AR545" s="128">
        <f t="shared" si="33"/>
        <v>782.69618051670204</v>
      </c>
    </row>
    <row r="546" spans="1:44">
      <c r="A546" s="35" t="s">
        <v>3651</v>
      </c>
      <c r="B546" s="36">
        <v>48.312508012417702</v>
      </c>
      <c r="C546" s="66">
        <v>0.23259919576295299</v>
      </c>
      <c r="E546" s="127">
        <v>86.246480000000005</v>
      </c>
      <c r="F546" s="127">
        <v>7.9611549999999998</v>
      </c>
      <c r="G546" s="130">
        <v>0.51986100000000002</v>
      </c>
      <c r="H546" s="130">
        <v>6.0429999999999998E-2</v>
      </c>
      <c r="I546" s="127">
        <v>0.61533461</v>
      </c>
      <c r="J546" s="99">
        <v>614</v>
      </c>
      <c r="K546" s="99">
        <v>21.6</v>
      </c>
      <c r="L546" s="99">
        <v>74.31</v>
      </c>
      <c r="M546" s="99">
        <v>3.41</v>
      </c>
      <c r="N546" s="99">
        <v>4297.8999999999996</v>
      </c>
      <c r="O546" s="99">
        <v>85.4</v>
      </c>
      <c r="P546" s="36"/>
      <c r="Q546" s="99">
        <v>29.52</v>
      </c>
      <c r="R546" s="99">
        <v>1.36</v>
      </c>
      <c r="T546" s="128">
        <f t="shared" si="34"/>
        <v>-726.26833535190428</v>
      </c>
      <c r="U546" s="128">
        <f t="shared" si="35"/>
        <v>-5683.7437760732055</v>
      </c>
      <c r="V546" s="12">
        <v>5</v>
      </c>
      <c r="W546" s="99">
        <v>746.479695224073</v>
      </c>
      <c r="X546" s="99">
        <v>49.331680052318703</v>
      </c>
      <c r="Y546" s="99">
        <v>3128.33584489244</v>
      </c>
      <c r="Z546" s="99">
        <v>181.124632054063</v>
      </c>
      <c r="AA546" s="99">
        <v>8310.9687945988499</v>
      </c>
      <c r="AB546" s="99">
        <v>548.24520837834405</v>
      </c>
      <c r="AC546" s="99">
        <v>1587.93625370819</v>
      </c>
      <c r="AD546" s="99">
        <v>110.88677033300699</v>
      </c>
      <c r="AE546" s="99">
        <v>1484.2355984384301</v>
      </c>
      <c r="AF546" s="99">
        <v>125.989227030458</v>
      </c>
      <c r="AG546" s="99">
        <v>614.62340995323802</v>
      </c>
      <c r="AH546" s="99">
        <v>46.466553248034799</v>
      </c>
      <c r="AI546" s="99">
        <v>258.75221431013898</v>
      </c>
      <c r="AJ546" s="99">
        <v>14.251507009471799</v>
      </c>
      <c r="AK546" s="99">
        <v>50.912892220697898</v>
      </c>
      <c r="AL546" s="99">
        <v>2.56056064588542</v>
      </c>
      <c r="AR546" s="128">
        <f t="shared" si="33"/>
        <v>788.79482308838215</v>
      </c>
    </row>
    <row r="547" spans="1:44">
      <c r="A547" s="35" t="s">
        <v>3650</v>
      </c>
      <c r="B547" s="36">
        <v>65.023144099176307</v>
      </c>
      <c r="C547" s="66">
        <v>0.24049810322144799</v>
      </c>
      <c r="E547" s="127">
        <v>117.8186</v>
      </c>
      <c r="F547" s="127">
        <v>14.2768275</v>
      </c>
      <c r="G547" s="130">
        <v>0.42739700000000003</v>
      </c>
      <c r="H547" s="130">
        <v>4.3470000000000002E-2</v>
      </c>
      <c r="I547" s="127">
        <v>0.37220617</v>
      </c>
      <c r="J547" s="99">
        <v>411.7</v>
      </c>
      <c r="K547" s="99">
        <v>21.3</v>
      </c>
      <c r="L547" s="99">
        <v>54.48</v>
      </c>
      <c r="M547" s="99">
        <v>3.29</v>
      </c>
      <c r="N547" s="99">
        <v>4007.7</v>
      </c>
      <c r="O547" s="99">
        <v>76</v>
      </c>
      <c r="P547" s="36"/>
      <c r="Q547" s="99">
        <v>28.06</v>
      </c>
      <c r="R547" s="99">
        <v>1.7</v>
      </c>
      <c r="T547" s="128">
        <f t="shared" si="34"/>
        <v>-655.69016152716597</v>
      </c>
      <c r="U547" s="128">
        <f t="shared" si="35"/>
        <v>-7256.277533039648</v>
      </c>
      <c r="V547" s="12">
        <v>5</v>
      </c>
      <c r="W547" s="99">
        <v>607.38098696613304</v>
      </c>
      <c r="X547" s="99">
        <v>38.238843640703401</v>
      </c>
      <c r="Y547" s="99">
        <v>2658.0415551559299</v>
      </c>
      <c r="Z547" s="99">
        <v>128.97129408662201</v>
      </c>
      <c r="AA547" s="99">
        <v>4520.3042043502001</v>
      </c>
      <c r="AB547" s="99">
        <v>169.62240963362501</v>
      </c>
      <c r="AC547" s="99">
        <v>800.32222083209399</v>
      </c>
      <c r="AD547" s="99">
        <v>33.599108549055003</v>
      </c>
      <c r="AE547" s="99">
        <v>608.215531996815</v>
      </c>
      <c r="AF547" s="99">
        <v>33.407817677908497</v>
      </c>
      <c r="AG547" s="99">
        <v>295.201064350705</v>
      </c>
      <c r="AH547" s="99">
        <v>14.6945545141342</v>
      </c>
      <c r="AI547" s="99">
        <v>307.31654117706501</v>
      </c>
      <c r="AJ547" s="99">
        <v>14.865787627160801</v>
      </c>
      <c r="AK547" s="99">
        <v>63.248885329062702</v>
      </c>
      <c r="AL547" s="99">
        <v>2.4070992363125798</v>
      </c>
      <c r="AR547" s="128">
        <f t="shared" si="33"/>
        <v>776.7449381607089</v>
      </c>
    </row>
    <row r="548" spans="1:44">
      <c r="A548" s="35" t="s">
        <v>3653</v>
      </c>
      <c r="B548" s="36">
        <v>72.700091496177606</v>
      </c>
      <c r="C548" s="66">
        <v>0.200106702780218</v>
      </c>
      <c r="E548" s="127">
        <v>117.60080000000001</v>
      </c>
      <c r="F548" s="127">
        <v>12.584434999999999</v>
      </c>
      <c r="G548" s="130">
        <v>0.43258200000000002</v>
      </c>
      <c r="H548" s="130">
        <v>3.8324999999999998E-2</v>
      </c>
      <c r="I548" s="127">
        <v>0.40874356000000001</v>
      </c>
      <c r="J548" s="99">
        <v>416.4</v>
      </c>
      <c r="K548" s="99">
        <v>18.399999999999999</v>
      </c>
      <c r="L548" s="99">
        <v>54.58</v>
      </c>
      <c r="M548" s="99">
        <v>2.91</v>
      </c>
      <c r="N548" s="99">
        <v>4025.7</v>
      </c>
      <c r="O548" s="99">
        <v>66.099999999999994</v>
      </c>
      <c r="P548" s="36"/>
      <c r="Q548" s="99">
        <v>27.75</v>
      </c>
      <c r="R548" s="99">
        <v>1.48</v>
      </c>
      <c r="T548" s="128">
        <f t="shared" si="34"/>
        <v>-662.91681934774647</v>
      </c>
      <c r="U548" s="128">
        <f t="shared" si="35"/>
        <v>-7275.7786735067793</v>
      </c>
      <c r="V548" s="12">
        <v>5</v>
      </c>
      <c r="W548" s="99">
        <v>601.60420648196202</v>
      </c>
      <c r="X548" s="99">
        <v>35.9702403882292</v>
      </c>
      <c r="Y548" s="99">
        <v>2961.4344186580802</v>
      </c>
      <c r="Z548" s="99">
        <v>166.94130991712501</v>
      </c>
      <c r="AA548" s="99">
        <v>5108.54418231008</v>
      </c>
      <c r="AB548" s="99">
        <v>314.91133785890599</v>
      </c>
      <c r="AC548" s="99">
        <v>891.284215415272</v>
      </c>
      <c r="AD548" s="99">
        <v>48.152045132624302</v>
      </c>
      <c r="AE548" s="99">
        <v>650.92658569299999</v>
      </c>
      <c r="AF548" s="99">
        <v>36.623146039743098</v>
      </c>
      <c r="AG548" s="99">
        <v>305.46090782624998</v>
      </c>
      <c r="AH548" s="99">
        <v>17.725907777125698</v>
      </c>
      <c r="AI548" s="99">
        <v>324.50144544558901</v>
      </c>
      <c r="AJ548" s="99">
        <v>16.882732763422599</v>
      </c>
      <c r="AK548" s="99">
        <v>62.271952025693501</v>
      </c>
      <c r="AL548" s="99">
        <v>2.95672093999646</v>
      </c>
      <c r="AR548" s="128">
        <f t="shared" si="33"/>
        <v>776.19313823778975</v>
      </c>
    </row>
    <row r="549" spans="1:44">
      <c r="A549" s="35" t="s">
        <v>3655</v>
      </c>
      <c r="B549" s="36">
        <v>71.825309169405301</v>
      </c>
      <c r="C549" s="66">
        <v>0.192825603220355</v>
      </c>
      <c r="E549" s="127">
        <v>111.3575</v>
      </c>
      <c r="F549" s="127">
        <v>9.6465224999999997</v>
      </c>
      <c r="G549" s="130">
        <v>0.46742</v>
      </c>
      <c r="H549" s="130">
        <v>4.7824999999999999E-2</v>
      </c>
      <c r="I549" s="127">
        <v>0.42265354999999999</v>
      </c>
      <c r="J549" s="99">
        <v>463.5</v>
      </c>
      <c r="K549" s="99">
        <v>19</v>
      </c>
      <c r="L549" s="99">
        <v>57.63</v>
      </c>
      <c r="M549" s="99">
        <v>2.4900000000000002</v>
      </c>
      <c r="N549" s="99">
        <v>4140.8999999999996</v>
      </c>
      <c r="O549" s="99">
        <v>75.8</v>
      </c>
      <c r="P549" s="36"/>
      <c r="Q549" s="99">
        <v>26.74</v>
      </c>
      <c r="R549" s="99">
        <v>1.1599999999999999</v>
      </c>
      <c r="T549" s="128">
        <f t="shared" si="34"/>
        <v>-704.26861009890672</v>
      </c>
      <c r="U549" s="128">
        <f t="shared" si="35"/>
        <v>-7085.3201457574169</v>
      </c>
      <c r="V549" s="12">
        <v>5</v>
      </c>
      <c r="W549" s="99">
        <v>633.778305880836</v>
      </c>
      <c r="X549" s="99">
        <v>26.918144618713601</v>
      </c>
      <c r="Y549" s="99">
        <v>3192.2667152427698</v>
      </c>
      <c r="Z549" s="99">
        <v>154.30453419347401</v>
      </c>
      <c r="AA549" s="99">
        <v>5175.7170657133902</v>
      </c>
      <c r="AB549" s="99">
        <v>263.229965394391</v>
      </c>
      <c r="AC549" s="99">
        <v>851.15370826251103</v>
      </c>
      <c r="AD549" s="99">
        <v>40.999785980562699</v>
      </c>
      <c r="AE549" s="99">
        <v>616.55301379757395</v>
      </c>
      <c r="AF549" s="99">
        <v>28.6329820139837</v>
      </c>
      <c r="AG549" s="99">
        <v>285.91916002272899</v>
      </c>
      <c r="AH549" s="99">
        <v>16.280803929847998</v>
      </c>
      <c r="AI549" s="99">
        <v>316.607721248421</v>
      </c>
      <c r="AJ549" s="99">
        <v>14.5245710466445</v>
      </c>
      <c r="AK549" s="99">
        <v>59.383340113858999</v>
      </c>
      <c r="AL549" s="99">
        <v>2.9570611053029601</v>
      </c>
      <c r="AR549" s="128">
        <f t="shared" si="33"/>
        <v>779.20846665375416</v>
      </c>
    </row>
    <row r="550" spans="1:44">
      <c r="A550" s="35" t="s">
        <v>3654</v>
      </c>
      <c r="B550" s="36">
        <v>63.922960975702601</v>
      </c>
      <c r="C550" s="66">
        <v>0.18691326902140901</v>
      </c>
      <c r="E550" s="127">
        <v>107.8653</v>
      </c>
      <c r="F550" s="127">
        <v>10.542607500000001</v>
      </c>
      <c r="G550" s="130">
        <v>0.46041599999999999</v>
      </c>
      <c r="H550" s="130">
        <v>5.0790000000000002E-2</v>
      </c>
      <c r="I550" s="127">
        <v>0.34663925000000001</v>
      </c>
      <c r="J550" s="99">
        <v>469.8</v>
      </c>
      <c r="K550" s="99">
        <v>22.4</v>
      </c>
      <c r="L550" s="99">
        <v>59.49</v>
      </c>
      <c r="M550" s="99">
        <v>2.89</v>
      </c>
      <c r="N550" s="99">
        <v>4118.5</v>
      </c>
      <c r="O550" s="99">
        <v>81.900000000000006</v>
      </c>
      <c r="P550" s="36"/>
      <c r="Q550" s="99">
        <v>28.13</v>
      </c>
      <c r="R550" s="99">
        <v>1.37</v>
      </c>
      <c r="T550" s="128">
        <f t="shared" si="34"/>
        <v>-689.7125567322239</v>
      </c>
      <c r="U550" s="128">
        <f t="shared" si="35"/>
        <v>-6823.0122709699117</v>
      </c>
      <c r="V550" s="12">
        <v>5</v>
      </c>
      <c r="W550" s="99">
        <v>695.87513868167002</v>
      </c>
      <c r="X550" s="99">
        <v>41.742014667482898</v>
      </c>
      <c r="Y550" s="99">
        <v>3053.2469627145101</v>
      </c>
      <c r="Z550" s="99">
        <v>190.61075914916</v>
      </c>
      <c r="AA550" s="99">
        <v>5970.0128398891802</v>
      </c>
      <c r="AB550" s="99">
        <v>324.55173470926502</v>
      </c>
      <c r="AC550" s="99">
        <v>1047.07605166448</v>
      </c>
      <c r="AD550" s="99">
        <v>69.635928057979797</v>
      </c>
      <c r="AE550" s="99">
        <v>784.19658861373705</v>
      </c>
      <c r="AF550" s="99">
        <v>56.132586727488302</v>
      </c>
      <c r="AG550" s="99">
        <v>333.468249960815</v>
      </c>
      <c r="AH550" s="99">
        <v>23.8070311533757</v>
      </c>
      <c r="AI550" s="99">
        <v>303.00646069489801</v>
      </c>
      <c r="AJ550" s="99">
        <v>18.4145836434977</v>
      </c>
      <c r="AK550" s="99">
        <v>55.212942482412402</v>
      </c>
      <c r="AL550" s="99">
        <v>3.12744877309922</v>
      </c>
      <c r="AR550" s="128">
        <f t="shared" si="33"/>
        <v>784.66189850931391</v>
      </c>
    </row>
    <row r="551" spans="1:44">
      <c r="A551" s="35" t="s">
        <v>3652</v>
      </c>
      <c r="B551" s="36">
        <v>53.118371410018298</v>
      </c>
      <c r="C551" s="66">
        <v>0.194579901043297</v>
      </c>
      <c r="E551" s="127">
        <v>100.952</v>
      </c>
      <c r="F551" s="127">
        <v>11.009175000000001</v>
      </c>
      <c r="G551" s="130">
        <v>0.51322299999999998</v>
      </c>
      <c r="H551" s="130">
        <v>6.8632499999999999E-2</v>
      </c>
      <c r="I551" s="127">
        <v>0.57200863999999996</v>
      </c>
      <c r="J551" s="99">
        <v>539.20000000000005</v>
      </c>
      <c r="K551" s="99">
        <v>23.9</v>
      </c>
      <c r="L551" s="99">
        <v>63.54</v>
      </c>
      <c r="M551" s="99">
        <v>3.45</v>
      </c>
      <c r="N551" s="99">
        <v>4279</v>
      </c>
      <c r="O551" s="99">
        <v>98.4</v>
      </c>
      <c r="P551" s="36"/>
      <c r="Q551" s="99">
        <v>25.77</v>
      </c>
      <c r="R551" s="99">
        <v>1.4</v>
      </c>
      <c r="T551" s="128">
        <f t="shared" si="34"/>
        <v>-748.59930752282025</v>
      </c>
      <c r="U551" s="128">
        <f t="shared" si="35"/>
        <v>-6634.3405728674852</v>
      </c>
      <c r="V551" s="12">
        <v>5</v>
      </c>
      <c r="W551" s="99">
        <v>684.06008539070604</v>
      </c>
      <c r="X551" s="99">
        <v>36.340640135086602</v>
      </c>
      <c r="Y551" s="99">
        <v>3276.7243063669498</v>
      </c>
      <c r="Z551" s="99">
        <v>161.53619266310699</v>
      </c>
      <c r="AA551" s="99">
        <v>5834.2259906158997</v>
      </c>
      <c r="AB551" s="99">
        <v>365.321330293318</v>
      </c>
      <c r="AC551" s="99">
        <v>1005.99036657768</v>
      </c>
      <c r="AD551" s="99">
        <v>69.545921389915193</v>
      </c>
      <c r="AE551" s="99">
        <v>701.55589651656499</v>
      </c>
      <c r="AF551" s="99">
        <v>44.9890349585894</v>
      </c>
      <c r="AG551" s="99">
        <v>344.43701363235601</v>
      </c>
      <c r="AH551" s="99">
        <v>21.7112393468344</v>
      </c>
      <c r="AI551" s="99">
        <v>339.56838459483902</v>
      </c>
      <c r="AJ551" s="99">
        <v>20.3471465333464</v>
      </c>
      <c r="AK551" s="99">
        <v>53.940338660970802</v>
      </c>
      <c r="AL551" s="99">
        <v>3.0211958365733298</v>
      </c>
      <c r="AR551" s="128">
        <f t="shared" si="33"/>
        <v>783.65856953773346</v>
      </c>
    </row>
    <row r="552" spans="1:44">
      <c r="A552" s="35" t="s">
        <v>3651</v>
      </c>
      <c r="B552" s="36">
        <v>27.471924851535899</v>
      </c>
      <c r="C552" s="66">
        <v>0.16377989376430299</v>
      </c>
      <c r="E552" s="127">
        <v>67.471279999999993</v>
      </c>
      <c r="F552" s="127">
        <v>5.2419975000000001</v>
      </c>
      <c r="G552" s="130">
        <v>0.60160800000000003</v>
      </c>
      <c r="H552" s="130">
        <v>6.7777500000000004E-2</v>
      </c>
      <c r="I552" s="127">
        <v>0.37768817999999998</v>
      </c>
      <c r="J552" s="99">
        <v>813.8</v>
      </c>
      <c r="K552" s="99">
        <v>30.8</v>
      </c>
      <c r="L552" s="99">
        <v>94.84</v>
      </c>
      <c r="M552" s="99">
        <v>3.66</v>
      </c>
      <c r="N552" s="99">
        <v>4511.2</v>
      </c>
      <c r="O552" s="99">
        <v>81.8</v>
      </c>
      <c r="P552" s="36"/>
      <c r="Q552" s="99">
        <v>27.79</v>
      </c>
      <c r="R552" s="99">
        <v>1.08</v>
      </c>
      <c r="T552" s="128">
        <f t="shared" si="34"/>
        <v>-758.07676086039635</v>
      </c>
      <c r="U552" s="128">
        <f t="shared" si="35"/>
        <v>-4656.6427667650778</v>
      </c>
      <c r="V552" s="12">
        <v>5</v>
      </c>
      <c r="W552" s="99">
        <v>957.39955220808201</v>
      </c>
      <c r="X552" s="99">
        <v>41.090204742792601</v>
      </c>
      <c r="Y552" s="99">
        <v>3824.0386996636398</v>
      </c>
      <c r="Z552" s="99">
        <v>192.833687992569</v>
      </c>
      <c r="AA552" s="99">
        <v>12100.585591766299</v>
      </c>
      <c r="AB552" s="99">
        <v>646.68886087612702</v>
      </c>
      <c r="AC552" s="99">
        <v>2529.9533573843501</v>
      </c>
      <c r="AD552" s="99">
        <v>129.34846884170699</v>
      </c>
      <c r="AE552" s="99">
        <v>1681.1815192901699</v>
      </c>
      <c r="AF552" s="99">
        <v>100.310147188009</v>
      </c>
      <c r="AG552" s="99">
        <v>525.01335684476203</v>
      </c>
      <c r="AH552" s="99">
        <v>26.4852433233191</v>
      </c>
      <c r="AI552" s="99">
        <v>223.59249933879701</v>
      </c>
      <c r="AJ552" s="99">
        <v>9.8968844583816704</v>
      </c>
      <c r="AK552" s="99">
        <v>29.375225570478399</v>
      </c>
      <c r="AL552" s="99">
        <v>1.3515699634923499</v>
      </c>
      <c r="AR552" s="128">
        <f t="shared" si="33"/>
        <v>803.70989492727381</v>
      </c>
    </row>
    <row r="553" spans="1:44">
      <c r="A553" s="35" t="s">
        <v>3650</v>
      </c>
      <c r="B553" s="36">
        <v>58.060178702803697</v>
      </c>
      <c r="C553" s="66">
        <v>0.21261310995247801</v>
      </c>
      <c r="E553" s="127">
        <v>109.30119999999999</v>
      </c>
      <c r="F553" s="127">
        <v>11.7390975</v>
      </c>
      <c r="G553" s="130">
        <v>0.48520099999999999</v>
      </c>
      <c r="H553" s="130">
        <v>5.77125E-2</v>
      </c>
      <c r="I553" s="127">
        <v>0.28507734000000001</v>
      </c>
      <c r="J553" s="99">
        <v>484.7</v>
      </c>
      <c r="K553" s="99">
        <v>26.1</v>
      </c>
      <c r="L553" s="99">
        <v>58.71</v>
      </c>
      <c r="M553" s="99">
        <v>3.14</v>
      </c>
      <c r="N553" s="99">
        <v>4196.2</v>
      </c>
      <c r="O553" s="99">
        <v>87.9</v>
      </c>
      <c r="P553" s="36"/>
      <c r="Q553" s="99">
        <v>25.9</v>
      </c>
      <c r="R553" s="99">
        <v>1.39</v>
      </c>
      <c r="T553" s="128">
        <f t="shared" si="34"/>
        <v>-725.58337591551697</v>
      </c>
      <c r="U553" s="128">
        <f t="shared" si="35"/>
        <v>-7047.3343553057393</v>
      </c>
      <c r="V553" s="12">
        <v>5</v>
      </c>
      <c r="W553" s="99">
        <v>955.64097206221197</v>
      </c>
      <c r="X553" s="99">
        <v>87.331783630297707</v>
      </c>
      <c r="Y553" s="99">
        <v>3118.94067052015</v>
      </c>
      <c r="Z553" s="99">
        <v>210.039738073618</v>
      </c>
      <c r="AA553" s="99">
        <v>6283.7791638284098</v>
      </c>
      <c r="AB553" s="99">
        <v>404.962766353262</v>
      </c>
      <c r="AC553" s="99">
        <v>1181.2741118086701</v>
      </c>
      <c r="AD553" s="99">
        <v>84.092009467307193</v>
      </c>
      <c r="AE553" s="99">
        <v>749.07847023382499</v>
      </c>
      <c r="AF553" s="99">
        <v>45.382408767606599</v>
      </c>
      <c r="AG553" s="99">
        <v>365.967154917286</v>
      </c>
      <c r="AH553" s="99">
        <v>27.567354854546501</v>
      </c>
      <c r="AI553" s="99">
        <v>349.67393110450502</v>
      </c>
      <c r="AJ553" s="99">
        <v>20.8908440896457</v>
      </c>
      <c r="AK553" s="99">
        <v>59.366980389064302</v>
      </c>
      <c r="AL553" s="99">
        <v>3.07374568822202</v>
      </c>
      <c r="AR553" s="128">
        <f t="shared" ref="AR553:AR616" si="36">+(7708+(AN$4*960))/(10.52-LOG(AO$4)-LOG(AP$4)-LOG(W553))-273</f>
        <v>803.59816624546829</v>
      </c>
    </row>
    <row r="554" spans="1:44">
      <c r="A554" s="35" t="s">
        <v>3653</v>
      </c>
      <c r="B554" s="36">
        <v>67.666581080766804</v>
      </c>
      <c r="C554" s="66">
        <v>0.162119993762562</v>
      </c>
      <c r="E554" s="127">
        <v>118.0624</v>
      </c>
      <c r="F554" s="127">
        <v>10.760602499999999</v>
      </c>
      <c r="G554" s="130">
        <v>0.45751199999999997</v>
      </c>
      <c r="H554" s="130">
        <v>4.4580000000000002E-2</v>
      </c>
      <c r="I554" s="127">
        <v>0.26663851</v>
      </c>
      <c r="J554" s="99">
        <v>434.5</v>
      </c>
      <c r="K554" s="99">
        <v>20.2</v>
      </c>
      <c r="L554" s="99">
        <v>54.37</v>
      </c>
      <c r="M554" s="99">
        <v>2.4700000000000002</v>
      </c>
      <c r="N554" s="99">
        <v>4109.1000000000004</v>
      </c>
      <c r="O554" s="99">
        <v>72.400000000000006</v>
      </c>
      <c r="P554" s="36"/>
      <c r="Q554" s="99">
        <v>25.91</v>
      </c>
      <c r="R554" s="99">
        <v>1.18</v>
      </c>
      <c r="T554" s="128">
        <f t="shared" si="34"/>
        <v>-699.15394519036238</v>
      </c>
      <c r="U554" s="128">
        <f t="shared" si="35"/>
        <v>-7457.6604745263949</v>
      </c>
      <c r="V554" s="12">
        <v>5</v>
      </c>
      <c r="W554" s="99">
        <v>750.807346419032</v>
      </c>
      <c r="X554" s="99">
        <v>52.2488489960094</v>
      </c>
      <c r="Y554" s="99">
        <v>3858.3112851482301</v>
      </c>
      <c r="Z554" s="99">
        <v>249.605015188728</v>
      </c>
      <c r="AA554" s="99">
        <v>6649.6425972287798</v>
      </c>
      <c r="AB554" s="99">
        <v>423.66970995804098</v>
      </c>
      <c r="AC554" s="99">
        <v>1196.561008804</v>
      </c>
      <c r="AD554" s="99">
        <v>72.794925377683697</v>
      </c>
      <c r="AE554" s="99">
        <v>796.46146092575998</v>
      </c>
      <c r="AF554" s="99">
        <v>58.811174093506096</v>
      </c>
      <c r="AG554" s="99">
        <v>370.21540647894301</v>
      </c>
      <c r="AH554" s="99">
        <v>27.7321224441515</v>
      </c>
      <c r="AI554" s="99">
        <v>482.61179710143199</v>
      </c>
      <c r="AJ554" s="99">
        <v>33.911257825311701</v>
      </c>
      <c r="AK554" s="99">
        <v>65.969008949535294</v>
      </c>
      <c r="AL554" s="99">
        <v>3.8202074883558699</v>
      </c>
      <c r="AR554" s="128">
        <f t="shared" si="36"/>
        <v>789.13660068232525</v>
      </c>
    </row>
    <row r="555" spans="1:44">
      <c r="A555" s="35" t="s">
        <v>3652</v>
      </c>
      <c r="B555" s="36">
        <v>54.017513172611103</v>
      </c>
      <c r="C555" s="66">
        <v>0.21231883263648799</v>
      </c>
      <c r="E555" s="127">
        <v>113.9395</v>
      </c>
      <c r="F555" s="127">
        <v>9.0906374999999997</v>
      </c>
      <c r="G555" s="130">
        <v>0.465424</v>
      </c>
      <c r="H555" s="130">
        <v>5.7187500000000002E-2</v>
      </c>
      <c r="I555" s="127">
        <v>0.16473800999999999</v>
      </c>
      <c r="J555" s="99">
        <v>453.5</v>
      </c>
      <c r="K555" s="99">
        <v>24.7</v>
      </c>
      <c r="L555" s="99">
        <v>56.33</v>
      </c>
      <c r="M555" s="99">
        <v>2.2400000000000002</v>
      </c>
      <c r="N555" s="99">
        <v>4134.6000000000004</v>
      </c>
      <c r="O555" s="99">
        <v>91.1</v>
      </c>
      <c r="P555" s="36"/>
      <c r="Q555" s="99">
        <v>26.28</v>
      </c>
      <c r="R555" s="99">
        <v>1.05</v>
      </c>
      <c r="T555" s="128">
        <f t="shared" si="34"/>
        <v>-705.07722350434938</v>
      </c>
      <c r="U555" s="128">
        <f t="shared" si="35"/>
        <v>-7239.9609444345824</v>
      </c>
      <c r="V555" s="12">
        <v>5</v>
      </c>
      <c r="W555" s="99">
        <v>659.44472034618695</v>
      </c>
      <c r="X555" s="99">
        <v>42.673033076439602</v>
      </c>
      <c r="Y555" s="99">
        <v>3350.1243345092198</v>
      </c>
      <c r="Z555" s="99">
        <v>173.12241739325901</v>
      </c>
      <c r="AA555" s="99">
        <v>6211.0806458556599</v>
      </c>
      <c r="AB555" s="99">
        <v>299.73888561932</v>
      </c>
      <c r="AC555" s="99">
        <v>1137.6595847219701</v>
      </c>
      <c r="AD555" s="99">
        <v>59.5171049085737</v>
      </c>
      <c r="AE555" s="99">
        <v>757.16204394956696</v>
      </c>
      <c r="AF555" s="99">
        <v>41.7906808753525</v>
      </c>
      <c r="AG555" s="99">
        <v>393.82965150272099</v>
      </c>
      <c r="AH555" s="99">
        <v>23.3839474994654</v>
      </c>
      <c r="AI555" s="99">
        <v>330.12212007313298</v>
      </c>
      <c r="AJ555" s="99">
        <v>18.200810823028</v>
      </c>
      <c r="AK555" s="99">
        <v>57.694734181804002</v>
      </c>
      <c r="AL555" s="99">
        <v>2.9197529445517798</v>
      </c>
      <c r="AR555" s="128">
        <f t="shared" si="36"/>
        <v>781.51775791945283</v>
      </c>
    </row>
    <row r="556" spans="1:44">
      <c r="A556" s="35" t="s">
        <v>3651</v>
      </c>
      <c r="B556" s="36">
        <v>30.6977279696438</v>
      </c>
      <c r="C556" s="66">
        <v>0.207510040455853</v>
      </c>
      <c r="E556" s="127">
        <v>78.795140000000004</v>
      </c>
      <c r="F556" s="127">
        <v>9.0552550000000007</v>
      </c>
      <c r="G556" s="130">
        <v>0.627749</v>
      </c>
      <c r="H556" s="130">
        <v>7.6302499999999995E-2</v>
      </c>
      <c r="I556" s="127">
        <v>0.57183642000000001</v>
      </c>
      <c r="J556" s="99">
        <v>752.4</v>
      </c>
      <c r="K556" s="99">
        <v>29.1</v>
      </c>
      <c r="L556" s="99">
        <v>81.3</v>
      </c>
      <c r="M556" s="99">
        <v>4.6399999999999997</v>
      </c>
      <c r="N556" s="99">
        <v>4572.8999999999996</v>
      </c>
      <c r="O556" s="99">
        <v>88</v>
      </c>
      <c r="P556" s="36"/>
      <c r="Q556" s="99">
        <v>21.08</v>
      </c>
      <c r="R556" s="99">
        <v>1.21</v>
      </c>
      <c r="T556" s="128">
        <f t="shared" si="34"/>
        <v>-825.4612546125461</v>
      </c>
      <c r="U556" s="128">
        <f t="shared" si="35"/>
        <v>-5524.7232472324722</v>
      </c>
      <c r="V556" s="12">
        <v>5</v>
      </c>
      <c r="W556" s="99">
        <v>978.83539855483104</v>
      </c>
      <c r="X556" s="99">
        <v>51.4622063984676</v>
      </c>
      <c r="Y556" s="99">
        <v>3445.8690306509302</v>
      </c>
      <c r="Z556" s="99">
        <v>194.96447859185599</v>
      </c>
      <c r="AA556" s="99">
        <v>11136.387857158001</v>
      </c>
      <c r="AB556" s="99">
        <v>586.04719895567496</v>
      </c>
      <c r="AC556" s="99">
        <v>2535.0322156880902</v>
      </c>
      <c r="AD556" s="99">
        <v>155.106145647575</v>
      </c>
      <c r="AE556" s="99">
        <v>1606.6388137695301</v>
      </c>
      <c r="AF556" s="99">
        <v>101.518352663752</v>
      </c>
      <c r="AG556" s="99">
        <v>549.03038203497294</v>
      </c>
      <c r="AH556" s="99">
        <v>34.299979289564803</v>
      </c>
      <c r="AI556" s="99">
        <v>199.49836548100501</v>
      </c>
      <c r="AJ556" s="99">
        <v>10.224159203384099</v>
      </c>
      <c r="AK556" s="99">
        <v>32.136977702761499</v>
      </c>
      <c r="AL556" s="99">
        <v>1.46351313696926</v>
      </c>
      <c r="AR556" s="128">
        <f t="shared" si="36"/>
        <v>805.05735253547937</v>
      </c>
    </row>
    <row r="557" spans="1:44">
      <c r="A557" s="35" t="s">
        <v>3650</v>
      </c>
      <c r="B557" s="36">
        <v>67.488778324166006</v>
      </c>
      <c r="C557" s="66">
        <v>0.21707932817963499</v>
      </c>
      <c r="E557" s="127">
        <v>127.1332</v>
      </c>
      <c r="F557" s="127">
        <v>13.9612125</v>
      </c>
      <c r="G557" s="130">
        <v>0.47845599999999999</v>
      </c>
      <c r="H557" s="130">
        <v>5.5677499999999998E-2</v>
      </c>
      <c r="I557" s="127">
        <v>0.49455463999999999</v>
      </c>
      <c r="J557" s="99">
        <v>424.3</v>
      </c>
      <c r="K557" s="99">
        <v>19.7</v>
      </c>
      <c r="L557" s="99">
        <v>50.51</v>
      </c>
      <c r="M557" s="99">
        <v>2.76</v>
      </c>
      <c r="N557" s="99">
        <v>4175.5</v>
      </c>
      <c r="O557" s="99">
        <v>86.1</v>
      </c>
      <c r="P557" s="36"/>
      <c r="Q557" s="99">
        <v>22.71</v>
      </c>
      <c r="R557" s="99">
        <v>1.24</v>
      </c>
      <c r="T557" s="128">
        <f t="shared" si="34"/>
        <v>-740.0316768956643</v>
      </c>
      <c r="U557" s="128">
        <f t="shared" si="35"/>
        <v>-8166.679865373193</v>
      </c>
      <c r="V557" s="12">
        <v>5</v>
      </c>
      <c r="W557" s="99">
        <v>658.78518043014105</v>
      </c>
      <c r="X557" s="99">
        <v>45.663012921706198</v>
      </c>
      <c r="Y557" s="99">
        <v>2841.6737556910598</v>
      </c>
      <c r="Z557" s="99">
        <v>148.869563521261</v>
      </c>
      <c r="AA557" s="99">
        <v>5555.5352530229302</v>
      </c>
      <c r="AB557" s="99">
        <v>386.94904535095498</v>
      </c>
      <c r="AC557" s="99">
        <v>1104.7300093470001</v>
      </c>
      <c r="AD557" s="99">
        <v>87.985234997495795</v>
      </c>
      <c r="AE557" s="99">
        <v>770.96479015854004</v>
      </c>
      <c r="AF557" s="99">
        <v>55.111168840028</v>
      </c>
      <c r="AG557" s="99">
        <v>370.62426447711903</v>
      </c>
      <c r="AH557" s="99">
        <v>26.547879840854399</v>
      </c>
      <c r="AI557" s="99">
        <v>340.740004356437</v>
      </c>
      <c r="AJ557" s="99">
        <v>22.434793857007701</v>
      </c>
      <c r="AK557" s="99">
        <v>61.817575219169598</v>
      </c>
      <c r="AL557" s="99">
        <v>3.0384080478897801</v>
      </c>
      <c r="AR557" s="128">
        <f t="shared" si="36"/>
        <v>781.45942577397864</v>
      </c>
    </row>
    <row r="558" spans="1:44">
      <c r="A558" s="35" t="s">
        <v>3653</v>
      </c>
      <c r="B558" s="36">
        <v>64.240697070909206</v>
      </c>
      <c r="C558" s="66">
        <v>0.226576059758858</v>
      </c>
      <c r="E558" s="127">
        <v>127.61060000000001</v>
      </c>
      <c r="F558" s="127">
        <v>13.2111275</v>
      </c>
      <c r="G558" s="130">
        <v>0.48731999999999998</v>
      </c>
      <c r="H558" s="130">
        <v>5.38825E-2</v>
      </c>
      <c r="I558" s="127">
        <v>0.42051556000000001</v>
      </c>
      <c r="J558" s="99">
        <v>429.4</v>
      </c>
      <c r="K558" s="99">
        <v>20.2</v>
      </c>
      <c r="L558" s="99">
        <v>50.32</v>
      </c>
      <c r="M558" s="99">
        <v>2.59</v>
      </c>
      <c r="N558" s="99">
        <v>4202.6000000000004</v>
      </c>
      <c r="O558" s="99">
        <v>81.7</v>
      </c>
      <c r="P558" s="36"/>
      <c r="Q558" s="99">
        <v>22.06</v>
      </c>
      <c r="R558" s="99">
        <v>1.1399999999999999</v>
      </c>
      <c r="T558" s="128">
        <f t="shared" si="34"/>
        <v>-753.33863275039744</v>
      </c>
      <c r="U558" s="128">
        <f t="shared" si="35"/>
        <v>-8251.748807631162</v>
      </c>
      <c r="V558" s="12">
        <v>5</v>
      </c>
      <c r="W558" s="99">
        <v>657.63734511215603</v>
      </c>
      <c r="X558" s="99">
        <v>32.139969337953197</v>
      </c>
      <c r="Y558" s="99">
        <v>3050.6361998698499</v>
      </c>
      <c r="Z558" s="99">
        <v>159.962318913438</v>
      </c>
      <c r="AA558" s="99">
        <v>5486.7721499026602</v>
      </c>
      <c r="AB558" s="99">
        <v>334.596720593844</v>
      </c>
      <c r="AC558" s="99">
        <v>1076.8454575113201</v>
      </c>
      <c r="AD558" s="99">
        <v>65.125783196399595</v>
      </c>
      <c r="AE558" s="99">
        <v>712.64309905419202</v>
      </c>
      <c r="AF558" s="99">
        <v>36.410243242317897</v>
      </c>
      <c r="AG558" s="99">
        <v>365.41275175287302</v>
      </c>
      <c r="AH558" s="99">
        <v>24.746901322939198</v>
      </c>
      <c r="AI558" s="99">
        <v>352.01333039276801</v>
      </c>
      <c r="AJ558" s="99">
        <v>14.0797435652409</v>
      </c>
      <c r="AK558" s="99">
        <v>63.7369066127075</v>
      </c>
      <c r="AL558" s="99">
        <v>3.3512876165866001</v>
      </c>
      <c r="AR558" s="128">
        <f t="shared" si="36"/>
        <v>781.35778300519041</v>
      </c>
    </row>
    <row r="559" spans="1:44">
      <c r="A559" s="35" t="s">
        <v>3652</v>
      </c>
      <c r="B559" s="36">
        <v>54.058589111267501</v>
      </c>
      <c r="C559" s="66">
        <v>0.180614177738779</v>
      </c>
      <c r="E559" s="127">
        <v>110.36490000000001</v>
      </c>
      <c r="F559" s="127">
        <v>11.68116</v>
      </c>
      <c r="G559" s="130">
        <v>0.50134400000000001</v>
      </c>
      <c r="H559" s="130">
        <v>7.1639999999999995E-2</v>
      </c>
      <c r="I559" s="127">
        <v>0.72667377</v>
      </c>
      <c r="J559" s="99">
        <v>493.6</v>
      </c>
      <c r="K559" s="99">
        <v>19.2</v>
      </c>
      <c r="L559" s="99">
        <v>58.15</v>
      </c>
      <c r="M559" s="99">
        <v>3.06</v>
      </c>
      <c r="N559" s="99">
        <v>4245</v>
      </c>
      <c r="O559" s="99">
        <v>105</v>
      </c>
      <c r="P559" s="36"/>
      <c r="Q559" s="99">
        <v>24.46</v>
      </c>
      <c r="R559" s="99">
        <v>1.29</v>
      </c>
      <c r="T559" s="128">
        <f t="shared" si="34"/>
        <v>-748.83920894239054</v>
      </c>
      <c r="U559" s="128">
        <f t="shared" si="35"/>
        <v>-7200.085984522786</v>
      </c>
      <c r="V559" s="12">
        <v>5</v>
      </c>
      <c r="W559" s="99">
        <v>663.55784997243097</v>
      </c>
      <c r="X559" s="99">
        <v>34.172892666219802</v>
      </c>
      <c r="Y559" s="99">
        <v>3970.5752605295202</v>
      </c>
      <c r="Z559" s="99">
        <v>205.66937337087401</v>
      </c>
      <c r="AA559" s="99">
        <v>6286.5865284311503</v>
      </c>
      <c r="AB559" s="99">
        <v>446.04427879467897</v>
      </c>
      <c r="AC559" s="99">
        <v>1145.54480321137</v>
      </c>
      <c r="AD559" s="99">
        <v>79.557408393001793</v>
      </c>
      <c r="AE559" s="99">
        <v>756.45094367465504</v>
      </c>
      <c r="AF559" s="99">
        <v>48.4340086803875</v>
      </c>
      <c r="AG559" s="99">
        <v>376.79482810196299</v>
      </c>
      <c r="AH559" s="99">
        <v>25.039488130724902</v>
      </c>
      <c r="AI559" s="99">
        <v>392.25661454566801</v>
      </c>
      <c r="AJ559" s="99">
        <v>22.2679802815065</v>
      </c>
      <c r="AK559" s="99">
        <v>57.820105437456803</v>
      </c>
      <c r="AL559" s="99">
        <v>2.7678319167891399</v>
      </c>
      <c r="AR559" s="128">
        <f t="shared" si="36"/>
        <v>781.88037180770016</v>
      </c>
    </row>
    <row r="560" spans="1:44">
      <c r="A560" s="35" t="s">
        <v>3651</v>
      </c>
      <c r="B560" s="36">
        <v>36.016661593515401</v>
      </c>
      <c r="C560" s="66">
        <v>0.185026853335096</v>
      </c>
      <c r="E560" s="127">
        <v>79.912379999999999</v>
      </c>
      <c r="F560" s="127">
        <v>10.988329999999999</v>
      </c>
      <c r="G560" s="130">
        <v>0.60052899999999998</v>
      </c>
      <c r="H560" s="130">
        <v>6.6845000000000002E-2</v>
      </c>
      <c r="I560" s="127">
        <v>0.34694343</v>
      </c>
      <c r="J560" s="99">
        <v>721.8</v>
      </c>
      <c r="K560" s="99">
        <v>37.1</v>
      </c>
      <c r="L560" s="99">
        <v>80.17</v>
      </c>
      <c r="M560" s="99">
        <v>5.48</v>
      </c>
      <c r="N560" s="99">
        <v>4508.6000000000004</v>
      </c>
      <c r="O560" s="99">
        <v>80.900000000000006</v>
      </c>
      <c r="P560" s="36"/>
      <c r="Q560" s="99">
        <v>23.58</v>
      </c>
      <c r="R560" s="99">
        <v>1.62</v>
      </c>
      <c r="T560" s="128">
        <f t="shared" si="34"/>
        <v>-800.33678433329169</v>
      </c>
      <c r="U560" s="128">
        <f t="shared" si="35"/>
        <v>-5523.7994262192842</v>
      </c>
      <c r="V560" s="12">
        <v>5</v>
      </c>
      <c r="W560" s="99">
        <v>1035.3216435317299</v>
      </c>
      <c r="X560" s="99">
        <v>56.246728725693799</v>
      </c>
      <c r="Y560" s="99">
        <v>3673.0725674783298</v>
      </c>
      <c r="Z560" s="99">
        <v>170.218534275812</v>
      </c>
      <c r="AA560" s="99">
        <v>11861.282166749201</v>
      </c>
      <c r="AB560" s="99">
        <v>818.48927287109404</v>
      </c>
      <c r="AC560" s="99">
        <v>2816.1833489860901</v>
      </c>
      <c r="AD560" s="99">
        <v>206.274189927592</v>
      </c>
      <c r="AE560" s="99">
        <v>1916.52165761582</v>
      </c>
      <c r="AF560" s="99">
        <v>139.01530879718601</v>
      </c>
      <c r="AG560" s="99">
        <v>630.83573972003796</v>
      </c>
      <c r="AH560" s="99">
        <v>34.645724956232399</v>
      </c>
      <c r="AI560" s="99">
        <v>220.90163792989799</v>
      </c>
      <c r="AJ560" s="99">
        <v>15.3228026251697</v>
      </c>
      <c r="AK560" s="99">
        <v>35.488039958052802</v>
      </c>
      <c r="AL560" s="99">
        <v>2.1919292825271999</v>
      </c>
      <c r="AR560" s="128">
        <f t="shared" si="36"/>
        <v>808.48661324146224</v>
      </c>
    </row>
    <row r="561" spans="1:44">
      <c r="A561" s="35" t="s">
        <v>3650</v>
      </c>
      <c r="B561" s="36">
        <v>63.789671080858497</v>
      </c>
      <c r="C561" s="66">
        <v>0.18966459377833</v>
      </c>
      <c r="E561" s="127">
        <v>108.1862</v>
      </c>
      <c r="F561" s="127">
        <v>9.6574775000000006</v>
      </c>
      <c r="G561" s="130">
        <v>0.47143200000000002</v>
      </c>
      <c r="H561" s="130">
        <v>6.5682500000000005E-2</v>
      </c>
      <c r="I561" s="127">
        <v>0.62939409999999996</v>
      </c>
      <c r="J561" s="99">
        <v>477.6</v>
      </c>
      <c r="K561" s="99">
        <v>20.6</v>
      </c>
      <c r="L561" s="99">
        <v>59.31</v>
      </c>
      <c r="M561" s="99">
        <v>2.64</v>
      </c>
      <c r="N561" s="99">
        <v>4154</v>
      </c>
      <c r="O561" s="99">
        <v>103</v>
      </c>
      <c r="P561" s="36"/>
      <c r="Q561" s="99">
        <v>27.22</v>
      </c>
      <c r="R561" s="99">
        <v>1.21</v>
      </c>
      <c r="T561" s="128">
        <f t="shared" si="34"/>
        <v>-705.26049570055648</v>
      </c>
      <c r="U561" s="128">
        <f t="shared" si="35"/>
        <v>-6903.8779295228469</v>
      </c>
      <c r="V561" s="12">
        <v>5</v>
      </c>
      <c r="W561" s="99">
        <v>903.85038714775396</v>
      </c>
      <c r="X561" s="99">
        <v>59.450763981408997</v>
      </c>
      <c r="Y561" s="99">
        <v>3556.06595842549</v>
      </c>
      <c r="Z561" s="99">
        <v>204.15045207671</v>
      </c>
      <c r="AA561" s="99">
        <v>5308.49822391832</v>
      </c>
      <c r="AB561" s="99">
        <v>360.26470431327198</v>
      </c>
      <c r="AC561" s="99">
        <v>948.24521873355604</v>
      </c>
      <c r="AD561" s="99">
        <v>69.653529580235201</v>
      </c>
      <c r="AE561" s="99">
        <v>619.48777129566395</v>
      </c>
      <c r="AF561" s="99">
        <v>44.816912727745297</v>
      </c>
      <c r="AG561" s="99">
        <v>323.66253568027003</v>
      </c>
      <c r="AH561" s="99">
        <v>23.115666086824501</v>
      </c>
      <c r="AI561" s="99">
        <v>351.10376241180398</v>
      </c>
      <c r="AJ561" s="99">
        <v>24.333719546209299</v>
      </c>
      <c r="AK561" s="99">
        <v>56.748166977700301</v>
      </c>
      <c r="AL561" s="99">
        <v>3.3375184952783101</v>
      </c>
      <c r="AR561" s="128">
        <f t="shared" si="36"/>
        <v>800.22306474331367</v>
      </c>
    </row>
    <row r="562" spans="1:44">
      <c r="A562" s="35" t="s">
        <v>3653</v>
      </c>
      <c r="B562" s="36">
        <v>48.083395360004097</v>
      </c>
      <c r="C562" s="66">
        <v>0.234615984784213</v>
      </c>
      <c r="E562" s="127">
        <v>124.2748</v>
      </c>
      <c r="F562" s="127">
        <v>12.3282775</v>
      </c>
      <c r="G562" s="130">
        <v>0.48276599999999997</v>
      </c>
      <c r="H562" s="130">
        <v>5.8084999999999998E-2</v>
      </c>
      <c r="I562" s="127">
        <v>0.55705251</v>
      </c>
      <c r="J562" s="99">
        <v>435.4</v>
      </c>
      <c r="K562" s="99">
        <v>18.600000000000001</v>
      </c>
      <c r="L562" s="99">
        <v>51.66</v>
      </c>
      <c r="M562" s="99">
        <v>2.5499999999999998</v>
      </c>
      <c r="N562" s="99">
        <v>4188.8</v>
      </c>
      <c r="O562" s="99">
        <v>88.9</v>
      </c>
      <c r="P562" s="36"/>
      <c r="Q562" s="99">
        <v>22.95</v>
      </c>
      <c r="R562" s="99">
        <v>1.1399999999999999</v>
      </c>
      <c r="T562" s="128">
        <f t="shared" si="34"/>
        <v>-742.81842818428197</v>
      </c>
      <c r="U562" s="128">
        <f t="shared" si="35"/>
        <v>-8008.4010840108422</v>
      </c>
      <c r="V562" s="12">
        <v>5</v>
      </c>
      <c r="W562" s="99">
        <v>705.23428946931097</v>
      </c>
      <c r="X562" s="99">
        <v>46.4655329719454</v>
      </c>
      <c r="Y562" s="99">
        <v>3207.7513235287702</v>
      </c>
      <c r="Z562" s="99">
        <v>207.83077004883199</v>
      </c>
      <c r="AA562" s="99">
        <v>5614.0472239706796</v>
      </c>
      <c r="AB562" s="99">
        <v>329.08348993844299</v>
      </c>
      <c r="AC562" s="99">
        <v>1119.4873818775</v>
      </c>
      <c r="AD562" s="99">
        <v>74.138644495398793</v>
      </c>
      <c r="AE562" s="99">
        <v>801.44172629483103</v>
      </c>
      <c r="AF562" s="99">
        <v>60.383847413629098</v>
      </c>
      <c r="AG562" s="99">
        <v>390.03361063209502</v>
      </c>
      <c r="AH562" s="99">
        <v>27.124401827515999</v>
      </c>
      <c r="AI562" s="99">
        <v>361.34277468886899</v>
      </c>
      <c r="AJ562" s="99">
        <v>25.834630718992099</v>
      </c>
      <c r="AK562" s="99">
        <v>63.710220430844402</v>
      </c>
      <c r="AL562" s="99">
        <v>4.32102758007475</v>
      </c>
      <c r="AR562" s="128">
        <f t="shared" si="36"/>
        <v>785.44597895312563</v>
      </c>
    </row>
    <row r="563" spans="1:44">
      <c r="A563" s="35" t="s">
        <v>3652</v>
      </c>
      <c r="B563" s="36">
        <v>54.537445691790801</v>
      </c>
      <c r="C563" s="66">
        <v>0.19984551543451501</v>
      </c>
      <c r="E563" s="127">
        <v>117.1604</v>
      </c>
      <c r="F563" s="127">
        <v>12.5731775</v>
      </c>
      <c r="G563" s="130">
        <v>0.48819000000000001</v>
      </c>
      <c r="H563" s="130">
        <v>6.2882499999999994E-2</v>
      </c>
      <c r="I563" s="127">
        <v>0.44449383999999997</v>
      </c>
      <c r="J563" s="99">
        <v>460.8</v>
      </c>
      <c r="K563" s="99">
        <v>23.3</v>
      </c>
      <c r="L563" s="99">
        <v>54.79</v>
      </c>
      <c r="M563" s="99">
        <v>2.93</v>
      </c>
      <c r="N563" s="99">
        <v>4205.3</v>
      </c>
      <c r="O563" s="99">
        <v>95.1</v>
      </c>
      <c r="P563" s="36"/>
      <c r="Q563" s="99">
        <v>23.96</v>
      </c>
      <c r="R563" s="99">
        <v>1.28</v>
      </c>
      <c r="T563" s="128">
        <f t="shared" si="34"/>
        <v>-741.02938492425631</v>
      </c>
      <c r="U563" s="128">
        <f t="shared" si="35"/>
        <v>-7575.3057127212996</v>
      </c>
      <c r="V563" s="12">
        <v>5</v>
      </c>
      <c r="W563" s="99">
        <v>736.73207341275304</v>
      </c>
      <c r="X563" s="99">
        <v>50.807383285575703</v>
      </c>
      <c r="Y563" s="99">
        <v>3345.30613267748</v>
      </c>
      <c r="Z563" s="99">
        <v>194.72432055241401</v>
      </c>
      <c r="AA563" s="99">
        <v>5695.7749000703998</v>
      </c>
      <c r="AB563" s="99">
        <v>347.691340638658</v>
      </c>
      <c r="AC563" s="99">
        <v>1136.1377521419799</v>
      </c>
      <c r="AD563" s="99">
        <v>90.954305565967402</v>
      </c>
      <c r="AE563" s="99">
        <v>760.75707089589901</v>
      </c>
      <c r="AF563" s="99">
        <v>61.011039035680803</v>
      </c>
      <c r="AG563" s="99">
        <v>368.48897805608499</v>
      </c>
      <c r="AH563" s="99">
        <v>28.335633762925902</v>
      </c>
      <c r="AI563" s="99">
        <v>372.31358397547598</v>
      </c>
      <c r="AJ563" s="99">
        <v>19.683753831364498</v>
      </c>
      <c r="AK563" s="99">
        <v>58.130346692598302</v>
      </c>
      <c r="AL563" s="99">
        <v>2.7302587776789999</v>
      </c>
      <c r="AR563" s="128">
        <f t="shared" si="36"/>
        <v>788.01850529615967</v>
      </c>
    </row>
    <row r="564" spans="1:44">
      <c r="A564" s="35" t="s">
        <v>3651</v>
      </c>
      <c r="B564" s="36">
        <v>47.808725654307999</v>
      </c>
      <c r="C564" s="66">
        <v>0.19651871156456399</v>
      </c>
      <c r="E564" s="127">
        <v>84.627930000000006</v>
      </c>
      <c r="F564" s="127">
        <v>8.0889924999999998</v>
      </c>
      <c r="G564" s="130">
        <v>0.57023599999999997</v>
      </c>
      <c r="H564" s="130">
        <v>5.0854999999999997E-2</v>
      </c>
      <c r="I564" s="127">
        <v>-1.0461399999999999E-2</v>
      </c>
      <c r="J564" s="99">
        <v>666.9</v>
      </c>
      <c r="K564" s="99">
        <v>32.1</v>
      </c>
      <c r="L564" s="99">
        <v>75.73</v>
      </c>
      <c r="M564" s="99">
        <v>3.6</v>
      </c>
      <c r="N564" s="99">
        <v>4433.3</v>
      </c>
      <c r="O564" s="99">
        <v>65</v>
      </c>
      <c r="P564" s="36"/>
      <c r="Q564" s="99">
        <v>25.21</v>
      </c>
      <c r="R564" s="99">
        <v>1.2</v>
      </c>
      <c r="T564" s="128">
        <f t="shared" si="34"/>
        <v>-780.62854879176018</v>
      </c>
      <c r="U564" s="128">
        <f t="shared" si="35"/>
        <v>-5754.086887627097</v>
      </c>
      <c r="V564" s="12">
        <v>5</v>
      </c>
      <c r="W564" s="99">
        <v>786.58664776981198</v>
      </c>
      <c r="X564" s="99">
        <v>44.173410938805802</v>
      </c>
      <c r="Y564" s="99">
        <v>3127.2773654274301</v>
      </c>
      <c r="Z564" s="99">
        <v>226.30006031014901</v>
      </c>
      <c r="AA564" s="99">
        <v>9563.5477211257694</v>
      </c>
      <c r="AB564" s="99">
        <v>689.94463464125795</v>
      </c>
      <c r="AC564" s="99">
        <v>2398.4950166800199</v>
      </c>
      <c r="AD564" s="99">
        <v>170.83851718788</v>
      </c>
      <c r="AE564" s="99">
        <v>1761.09992087347</v>
      </c>
      <c r="AF564" s="99">
        <v>141.97276135298301</v>
      </c>
      <c r="AG564" s="99">
        <v>697.47169168616199</v>
      </c>
      <c r="AH564" s="99">
        <v>47.164299886701201</v>
      </c>
      <c r="AI564" s="99">
        <v>260.74887888500302</v>
      </c>
      <c r="AJ564" s="99">
        <v>17.989731365675802</v>
      </c>
      <c r="AK564" s="99">
        <v>44.990703581855698</v>
      </c>
      <c r="AL564" s="99">
        <v>2.3955661061506901</v>
      </c>
      <c r="AR564" s="128">
        <f t="shared" si="36"/>
        <v>791.89709804444351</v>
      </c>
    </row>
    <row r="565" spans="1:44">
      <c r="A565" s="35" t="s">
        <v>3650</v>
      </c>
      <c r="B565" s="36">
        <v>64.111290374621106</v>
      </c>
      <c r="C565" s="66">
        <v>0.176174801141294</v>
      </c>
      <c r="E565" s="127">
        <v>106.2248</v>
      </c>
      <c r="F565" s="127">
        <v>13.9098025</v>
      </c>
      <c r="G565" s="130">
        <v>0.51470899999999997</v>
      </c>
      <c r="H565" s="130">
        <v>7.2234999999999994E-2</v>
      </c>
      <c r="I565" s="127">
        <v>0.40735381999999998</v>
      </c>
      <c r="J565" s="99">
        <v>519.4</v>
      </c>
      <c r="K565" s="99">
        <v>30.1</v>
      </c>
      <c r="L565" s="99">
        <v>60.4</v>
      </c>
      <c r="M565" s="99">
        <v>3.94</v>
      </c>
      <c r="N565" s="99">
        <v>4283</v>
      </c>
      <c r="O565" s="99">
        <v>103</v>
      </c>
      <c r="P565" s="36"/>
      <c r="Q565" s="99">
        <v>24.38</v>
      </c>
      <c r="R565" s="99">
        <v>1.59</v>
      </c>
      <c r="T565" s="128">
        <f t="shared" si="34"/>
        <v>-759.93377483443703</v>
      </c>
      <c r="U565" s="128">
        <f t="shared" si="35"/>
        <v>-6991.0596026490066</v>
      </c>
      <c r="V565" s="12">
        <v>5</v>
      </c>
      <c r="W565" s="99">
        <v>1120.3235839286499</v>
      </c>
      <c r="X565" s="99">
        <v>62.381637156084203</v>
      </c>
      <c r="Y565" s="99">
        <v>3336.8920279141998</v>
      </c>
      <c r="Z565" s="99">
        <v>168.075187349977</v>
      </c>
      <c r="AA565" s="99">
        <v>7137.6047707994903</v>
      </c>
      <c r="AB565" s="99">
        <v>428.58537514706302</v>
      </c>
      <c r="AC565" s="99">
        <v>1495.9568887857799</v>
      </c>
      <c r="AD565" s="99">
        <v>96.828079257521097</v>
      </c>
      <c r="AE565" s="99">
        <v>876.16806538560797</v>
      </c>
      <c r="AF565" s="99">
        <v>59.373965685354499</v>
      </c>
      <c r="AG565" s="99">
        <v>373.20475693406797</v>
      </c>
      <c r="AH565" s="99">
        <v>24.5308665590155</v>
      </c>
      <c r="AI565" s="99">
        <v>333.06881809185802</v>
      </c>
      <c r="AJ565" s="99">
        <v>17.816271597806299</v>
      </c>
      <c r="AK565" s="99">
        <v>53.162979414994297</v>
      </c>
      <c r="AL565" s="99">
        <v>3.2963844961133102</v>
      </c>
      <c r="AR565" s="128">
        <f t="shared" si="36"/>
        <v>813.34666169104185</v>
      </c>
    </row>
    <row r="566" spans="1:44">
      <c r="B566" s="36"/>
      <c r="C566" s="66"/>
      <c r="E566" s="66"/>
      <c r="F566" s="66"/>
      <c r="G566" s="68"/>
      <c r="H566" s="68"/>
      <c r="I566" s="66"/>
      <c r="J566" s="36"/>
      <c r="K566" s="36"/>
      <c r="L566" s="36"/>
      <c r="M566" s="36"/>
      <c r="N566" s="36"/>
      <c r="O566" s="36"/>
      <c r="P566" s="36"/>
      <c r="Q566" s="36"/>
      <c r="R566" s="36"/>
      <c r="T566" s="128" t="e">
        <f t="shared" si="34"/>
        <v>#DIV/0!</v>
      </c>
      <c r="U566" s="128" t="e">
        <f t="shared" si="35"/>
        <v>#DIV/0!</v>
      </c>
      <c r="AR566" s="128"/>
    </row>
    <row r="567" spans="1:44">
      <c r="A567" s="37" t="s">
        <v>3658</v>
      </c>
      <c r="B567" s="88">
        <v>199.26282832537899</v>
      </c>
      <c r="C567" s="139">
        <v>1.7475146918061999</v>
      </c>
      <c r="E567" s="139">
        <v>5.3149788182504301</v>
      </c>
      <c r="F567" s="139">
        <v>8.5623075061559001E-2</v>
      </c>
      <c r="G567" s="140">
        <v>8.9388985189425896E-2</v>
      </c>
      <c r="H567" s="140">
        <v>1.65671797404829E-3</v>
      </c>
      <c r="I567" s="139">
        <v>0.32401980232017902</v>
      </c>
      <c r="J567" s="99">
        <v>1217.77</v>
      </c>
      <c r="K567" s="99">
        <v>7.18</v>
      </c>
      <c r="L567" s="99">
        <v>1111.33</v>
      </c>
      <c r="M567" s="99">
        <v>8.2200000000000006</v>
      </c>
      <c r="N567" s="99">
        <v>1411.6</v>
      </c>
      <c r="O567" s="99">
        <v>17.7</v>
      </c>
      <c r="P567" s="36"/>
      <c r="Q567" s="99">
        <v>1081.42</v>
      </c>
      <c r="R567" s="99">
        <v>8.02</v>
      </c>
      <c r="T567" s="128">
        <f t="shared" si="34"/>
        <v>-9.577713190501477</v>
      </c>
      <c r="U567" s="128">
        <f t="shared" si="35"/>
        <v>-27.018977261479488</v>
      </c>
      <c r="W567" s="79" t="s">
        <v>26</v>
      </c>
      <c r="X567" s="79" t="s">
        <v>26</v>
      </c>
      <c r="Y567" s="79" t="s">
        <v>26</v>
      </c>
      <c r="Z567" s="79" t="s">
        <v>26</v>
      </c>
      <c r="AA567" s="79" t="s">
        <v>26</v>
      </c>
      <c r="AB567" s="79" t="s">
        <v>26</v>
      </c>
      <c r="AC567" s="79" t="s">
        <v>26</v>
      </c>
      <c r="AD567" s="79" t="s">
        <v>26</v>
      </c>
      <c r="AE567" s="79" t="s">
        <v>26</v>
      </c>
      <c r="AF567" s="79" t="s">
        <v>26</v>
      </c>
      <c r="AG567" s="79" t="s">
        <v>26</v>
      </c>
      <c r="AH567" s="79" t="s">
        <v>26</v>
      </c>
      <c r="AI567" s="79" t="s">
        <v>26</v>
      </c>
      <c r="AJ567" s="79" t="s">
        <v>26</v>
      </c>
      <c r="AK567" s="79" t="s">
        <v>26</v>
      </c>
      <c r="AL567" s="79" t="s">
        <v>26</v>
      </c>
      <c r="AR567" s="128"/>
    </row>
    <row r="568" spans="1:44">
      <c r="A568" s="37" t="s">
        <v>3657</v>
      </c>
      <c r="B568" s="88">
        <v>197.27898479431701</v>
      </c>
      <c r="C568" s="139">
        <v>1.76810943380536</v>
      </c>
      <c r="E568" s="139">
        <v>5.33353776027921</v>
      </c>
      <c r="F568" s="139">
        <v>0.10244734005291101</v>
      </c>
      <c r="G568" s="140">
        <v>8.9707114665367696E-2</v>
      </c>
      <c r="H568" s="140">
        <v>1.66814447638137E-3</v>
      </c>
      <c r="I568" s="139">
        <v>0.34053557814990898</v>
      </c>
      <c r="J568" s="99">
        <v>1217.82</v>
      </c>
      <c r="K568" s="99">
        <v>7.7</v>
      </c>
      <c r="L568" s="99">
        <v>1107.78</v>
      </c>
      <c r="M568" s="99">
        <v>9.7799999999999994</v>
      </c>
      <c r="N568" s="99">
        <v>1418.4</v>
      </c>
      <c r="O568" s="99">
        <v>17.8</v>
      </c>
      <c r="P568" s="36"/>
      <c r="Q568" s="99">
        <v>1076.92</v>
      </c>
      <c r="R568" s="99">
        <v>9.52</v>
      </c>
      <c r="T568" s="128">
        <f t="shared" si="34"/>
        <v>-9.9333802740616335</v>
      </c>
      <c r="U568" s="128">
        <f t="shared" si="35"/>
        <v>-28.039863510805407</v>
      </c>
      <c r="W568" s="79" t="s">
        <v>26</v>
      </c>
      <c r="X568" s="79" t="s">
        <v>26</v>
      </c>
      <c r="Y568" s="79" t="s">
        <v>26</v>
      </c>
      <c r="Z568" s="79" t="s">
        <v>26</v>
      </c>
      <c r="AA568" s="79" t="s">
        <v>26</v>
      </c>
      <c r="AB568" s="79" t="s">
        <v>26</v>
      </c>
      <c r="AC568" s="79" t="s">
        <v>26</v>
      </c>
      <c r="AD568" s="79" t="s">
        <v>26</v>
      </c>
      <c r="AE568" s="79" t="s">
        <v>26</v>
      </c>
      <c r="AF568" s="79" t="s">
        <v>26</v>
      </c>
      <c r="AG568" s="79" t="s">
        <v>26</v>
      </c>
      <c r="AH568" s="79" t="s">
        <v>26</v>
      </c>
      <c r="AI568" s="79" t="s">
        <v>26</v>
      </c>
      <c r="AJ568" s="79" t="s">
        <v>26</v>
      </c>
      <c r="AK568" s="79" t="s">
        <v>26</v>
      </c>
      <c r="AL568" s="79" t="s">
        <v>26</v>
      </c>
      <c r="AR568" s="128"/>
    </row>
    <row r="569" spans="1:44">
      <c r="A569" s="37" t="s">
        <v>3656</v>
      </c>
      <c r="B569" s="88">
        <v>205.812037703539</v>
      </c>
      <c r="C569" s="139">
        <v>1.7275770498555401</v>
      </c>
      <c r="E569" s="139">
        <v>5.1553232229090602</v>
      </c>
      <c r="F569" s="139">
        <v>0.10124684169822901</v>
      </c>
      <c r="G569" s="140">
        <v>8.98448238155726E-2</v>
      </c>
      <c r="H569" s="140">
        <v>1.84152377960491E-3</v>
      </c>
      <c r="I569" s="139">
        <v>0.51581694246404197</v>
      </c>
      <c r="J569" s="99">
        <v>1243.1500000000001</v>
      </c>
      <c r="K569" s="99">
        <v>7.08</v>
      </c>
      <c r="L569" s="99">
        <v>1142.9000000000001</v>
      </c>
      <c r="M569" s="99">
        <v>10.3</v>
      </c>
      <c r="N569" s="99">
        <v>1421.4</v>
      </c>
      <c r="O569" s="99">
        <v>19.600000000000001</v>
      </c>
      <c r="P569" s="36"/>
      <c r="Q569" s="99">
        <v>1113.8</v>
      </c>
      <c r="R569" s="99">
        <v>10</v>
      </c>
      <c r="T569" s="128">
        <f t="shared" si="34"/>
        <v>-8.7715460670224861</v>
      </c>
      <c r="U569" s="128">
        <f t="shared" si="35"/>
        <v>-24.367836206142268</v>
      </c>
      <c r="W569" s="79" t="s">
        <v>26</v>
      </c>
      <c r="X569" s="79" t="s">
        <v>26</v>
      </c>
      <c r="Y569" s="79" t="s">
        <v>26</v>
      </c>
      <c r="Z569" s="79" t="s">
        <v>26</v>
      </c>
      <c r="AA569" s="79" t="s">
        <v>26</v>
      </c>
      <c r="AB569" s="79" t="s">
        <v>26</v>
      </c>
      <c r="AC569" s="79" t="s">
        <v>26</v>
      </c>
      <c r="AD569" s="79" t="s">
        <v>26</v>
      </c>
      <c r="AE569" s="79" t="s">
        <v>26</v>
      </c>
      <c r="AF569" s="79" t="s">
        <v>26</v>
      </c>
      <c r="AG569" s="79" t="s">
        <v>26</v>
      </c>
      <c r="AH569" s="79" t="s">
        <v>26</v>
      </c>
      <c r="AI569" s="79" t="s">
        <v>26</v>
      </c>
      <c r="AJ569" s="79" t="s">
        <v>26</v>
      </c>
      <c r="AK569" s="79" t="s">
        <v>26</v>
      </c>
      <c r="AL569" s="79" t="s">
        <v>26</v>
      </c>
      <c r="AR569" s="128"/>
    </row>
    <row r="570" spans="1:44">
      <c r="A570" s="35" t="s">
        <v>3659</v>
      </c>
      <c r="B570" s="36">
        <v>199.43399591409499</v>
      </c>
      <c r="C570" s="66">
        <v>1.8070318365914</v>
      </c>
      <c r="E570" s="66">
        <v>5.4433707537127498</v>
      </c>
      <c r="F570" s="66">
        <v>0.10274083267647199</v>
      </c>
      <c r="G570" s="68">
        <v>8.9647714868921397E-2</v>
      </c>
      <c r="H570" s="68">
        <v>1.1005939023031801E-3</v>
      </c>
      <c r="I570" s="66">
        <v>0.34594767137099602</v>
      </c>
      <c r="J570" s="99">
        <v>1202.94</v>
      </c>
      <c r="K570" s="99">
        <v>6.56</v>
      </c>
      <c r="L570" s="99">
        <v>1087.21</v>
      </c>
      <c r="M570" s="99">
        <v>9.44</v>
      </c>
      <c r="N570" s="99">
        <v>1417.2</v>
      </c>
      <c r="O570" s="99">
        <v>11.7</v>
      </c>
      <c r="P570" s="36"/>
      <c r="Q570" s="99">
        <v>1055.3499999999999</v>
      </c>
      <c r="R570" s="99">
        <v>9.19</v>
      </c>
      <c r="T570" s="128">
        <f t="shared" si="34"/>
        <v>-10.644677661169416</v>
      </c>
      <c r="U570" s="128">
        <f t="shared" si="35"/>
        <v>-30.352001913153853</v>
      </c>
      <c r="W570" s="79" t="s">
        <v>26</v>
      </c>
      <c r="X570" s="79" t="s">
        <v>26</v>
      </c>
      <c r="Y570" s="79" t="s">
        <v>26</v>
      </c>
      <c r="Z570" s="79" t="s">
        <v>26</v>
      </c>
      <c r="AA570" s="79" t="s">
        <v>26</v>
      </c>
      <c r="AB570" s="79" t="s">
        <v>26</v>
      </c>
      <c r="AC570" s="79" t="s">
        <v>26</v>
      </c>
      <c r="AD570" s="79" t="s">
        <v>26</v>
      </c>
      <c r="AE570" s="79" t="s">
        <v>26</v>
      </c>
      <c r="AF570" s="79" t="s">
        <v>26</v>
      </c>
      <c r="AG570" s="79" t="s">
        <v>26</v>
      </c>
      <c r="AH570" s="79" t="s">
        <v>26</v>
      </c>
      <c r="AI570" s="79" t="s">
        <v>26</v>
      </c>
      <c r="AJ570" s="79" t="s">
        <v>26</v>
      </c>
      <c r="AK570" s="79" t="s">
        <v>26</v>
      </c>
      <c r="AL570" s="79" t="s">
        <v>26</v>
      </c>
      <c r="AR570" s="128"/>
    </row>
    <row r="571" spans="1:44">
      <c r="A571" s="37" t="s">
        <v>3661</v>
      </c>
      <c r="B571" s="36">
        <v>233.35611325269201</v>
      </c>
      <c r="C571" s="66">
        <v>1.86523521764414</v>
      </c>
      <c r="E571" s="66">
        <v>5.2103244675378999</v>
      </c>
      <c r="F571" s="66">
        <v>8.8058237604127496E-2</v>
      </c>
      <c r="G571" s="68">
        <v>8.6691552982335399E-2</v>
      </c>
      <c r="H571" s="68">
        <v>1.46075058860272E-3</v>
      </c>
      <c r="I571" s="66">
        <v>0.12787299432251101</v>
      </c>
      <c r="J571" s="99">
        <v>1210.1600000000001</v>
      </c>
      <c r="K571" s="99">
        <v>7.88</v>
      </c>
      <c r="L571" s="99">
        <v>1131.8</v>
      </c>
      <c r="M571" s="99">
        <v>8.77</v>
      </c>
      <c r="N571" s="99">
        <v>1352.8</v>
      </c>
      <c r="O571" s="99">
        <v>16.3</v>
      </c>
      <c r="P571" s="36"/>
      <c r="Q571" s="99">
        <v>1109.6099999999999</v>
      </c>
      <c r="R571" s="99">
        <v>8.61</v>
      </c>
      <c r="T571" s="128">
        <f t="shared" si="34"/>
        <v>-6.9234847146139007</v>
      </c>
      <c r="U571" s="128">
        <f t="shared" si="35"/>
        <v>-19.526418095069801</v>
      </c>
      <c r="W571" s="79" t="s">
        <v>26</v>
      </c>
      <c r="X571" s="79" t="s">
        <v>26</v>
      </c>
      <c r="Y571" s="79" t="s">
        <v>26</v>
      </c>
      <c r="Z571" s="79" t="s">
        <v>26</v>
      </c>
      <c r="AA571" s="79" t="s">
        <v>26</v>
      </c>
      <c r="AB571" s="79" t="s">
        <v>26</v>
      </c>
      <c r="AC571" s="79" t="s">
        <v>26</v>
      </c>
      <c r="AD571" s="79" t="s">
        <v>26</v>
      </c>
      <c r="AE571" s="79" t="s">
        <v>26</v>
      </c>
      <c r="AF571" s="79" t="s">
        <v>26</v>
      </c>
      <c r="AG571" s="79" t="s">
        <v>26</v>
      </c>
      <c r="AH571" s="79" t="s">
        <v>26</v>
      </c>
      <c r="AI571" s="79" t="s">
        <v>26</v>
      </c>
      <c r="AJ571" s="79" t="s">
        <v>26</v>
      </c>
      <c r="AK571" s="79" t="s">
        <v>26</v>
      </c>
      <c r="AL571" s="79" t="s">
        <v>26</v>
      </c>
      <c r="AR571" s="128"/>
    </row>
    <row r="572" spans="1:44">
      <c r="A572" s="37" t="s">
        <v>3660</v>
      </c>
      <c r="B572" s="36">
        <v>193.660654442809</v>
      </c>
      <c r="C572" s="66">
        <v>1.4312035491327699</v>
      </c>
      <c r="E572" s="66">
        <v>5.23419620018187</v>
      </c>
      <c r="F572" s="66">
        <v>0.123956477819106</v>
      </c>
      <c r="G572" s="68">
        <v>9.2304858391557595E-2</v>
      </c>
      <c r="H572" s="68">
        <v>3.6493235042281201E-3</v>
      </c>
      <c r="I572" s="66">
        <v>-0.194294291823878</v>
      </c>
      <c r="J572" s="99">
        <v>1251.5999999999999</v>
      </c>
      <c r="K572" s="99">
        <v>17.899999999999999</v>
      </c>
      <c r="L572" s="99">
        <v>1127.0999999999999</v>
      </c>
      <c r="M572" s="99">
        <v>12.2</v>
      </c>
      <c r="N572" s="99">
        <v>1472.8</v>
      </c>
      <c r="O572" s="99">
        <v>37.5</v>
      </c>
      <c r="P572" s="36"/>
      <c r="Q572" s="99">
        <v>1091.2</v>
      </c>
      <c r="R572" s="99">
        <v>11.9</v>
      </c>
      <c r="T572" s="128">
        <f t="shared" si="34"/>
        <v>-11.046047378227311</v>
      </c>
      <c r="U572" s="128">
        <f t="shared" si="35"/>
        <v>-30.67163516990507</v>
      </c>
      <c r="W572" s="79" t="s">
        <v>26</v>
      </c>
      <c r="X572" s="79" t="s">
        <v>26</v>
      </c>
      <c r="Y572" s="79" t="s">
        <v>26</v>
      </c>
      <c r="Z572" s="79" t="s">
        <v>26</v>
      </c>
      <c r="AA572" s="79" t="s">
        <v>26</v>
      </c>
      <c r="AB572" s="79" t="s">
        <v>26</v>
      </c>
      <c r="AC572" s="79" t="s">
        <v>26</v>
      </c>
      <c r="AD572" s="79" t="s">
        <v>26</v>
      </c>
      <c r="AE572" s="79" t="s">
        <v>26</v>
      </c>
      <c r="AF572" s="79" t="s">
        <v>26</v>
      </c>
      <c r="AG572" s="79" t="s">
        <v>26</v>
      </c>
      <c r="AH572" s="79" t="s">
        <v>26</v>
      </c>
      <c r="AI572" s="79" t="s">
        <v>26</v>
      </c>
      <c r="AJ572" s="79" t="s">
        <v>26</v>
      </c>
      <c r="AK572" s="79" t="s">
        <v>26</v>
      </c>
      <c r="AL572" s="79" t="s">
        <v>26</v>
      </c>
      <c r="AR572" s="128"/>
    </row>
    <row r="573" spans="1:44">
      <c r="A573" s="37" t="s">
        <v>3822</v>
      </c>
      <c r="B573" s="36">
        <v>207.68478705459199</v>
      </c>
      <c r="C573" s="66">
        <v>1.4429817919969401</v>
      </c>
      <c r="E573" s="66">
        <v>5.3957940438085501</v>
      </c>
      <c r="F573" s="66">
        <v>0.114718115355428</v>
      </c>
      <c r="G573" s="68">
        <v>8.9504065734051397E-2</v>
      </c>
      <c r="H573" s="68">
        <v>2.1708942356598801E-3</v>
      </c>
      <c r="I573" s="66">
        <v>8.0990100126503498E-2</v>
      </c>
      <c r="J573" s="99">
        <v>1208</v>
      </c>
      <c r="K573" s="99">
        <v>10.9</v>
      </c>
      <c r="L573" s="99">
        <v>1096</v>
      </c>
      <c r="M573" s="99">
        <v>10.7</v>
      </c>
      <c r="N573" s="99">
        <v>1414.1</v>
      </c>
      <c r="O573" s="99">
        <v>23.2</v>
      </c>
      <c r="P573" s="36"/>
      <c r="Q573" s="99">
        <v>1065</v>
      </c>
      <c r="R573" s="99">
        <v>10.4</v>
      </c>
      <c r="T573" s="128">
        <f t="shared" si="34"/>
        <v>-10.218978102189782</v>
      </c>
      <c r="U573" s="128">
        <f t="shared" si="35"/>
        <v>-29.023722627737218</v>
      </c>
      <c r="W573" s="79" t="s">
        <v>26</v>
      </c>
      <c r="X573" s="79" t="s">
        <v>26</v>
      </c>
      <c r="Y573" s="79" t="s">
        <v>26</v>
      </c>
      <c r="Z573" s="79" t="s">
        <v>26</v>
      </c>
      <c r="AA573" s="79" t="s">
        <v>26</v>
      </c>
      <c r="AB573" s="79" t="s">
        <v>26</v>
      </c>
      <c r="AC573" s="79" t="s">
        <v>26</v>
      </c>
      <c r="AD573" s="79" t="s">
        <v>26</v>
      </c>
      <c r="AE573" s="79" t="s">
        <v>26</v>
      </c>
      <c r="AF573" s="79" t="s">
        <v>26</v>
      </c>
      <c r="AG573" s="79" t="s">
        <v>26</v>
      </c>
      <c r="AH573" s="79" t="s">
        <v>26</v>
      </c>
      <c r="AI573" s="79" t="s">
        <v>26</v>
      </c>
      <c r="AJ573" s="79" t="s">
        <v>26</v>
      </c>
      <c r="AK573" s="79" t="s">
        <v>26</v>
      </c>
      <c r="AL573" s="79" t="s">
        <v>26</v>
      </c>
      <c r="AR573" s="128"/>
    </row>
    <row r="574" spans="1:44">
      <c r="A574" s="35" t="s">
        <v>3823</v>
      </c>
      <c r="B574" s="36">
        <v>186.023569958547</v>
      </c>
      <c r="C574" s="66">
        <v>1.41982028068222</v>
      </c>
      <c r="E574" s="66">
        <v>5.4299888136807297</v>
      </c>
      <c r="F574" s="66">
        <v>9.9749590684242398E-2</v>
      </c>
      <c r="G574" s="68">
        <v>8.6999275756707906E-2</v>
      </c>
      <c r="H574" s="68">
        <v>1.7467641105533001E-3</v>
      </c>
      <c r="I574" s="66">
        <v>0.223198274788342</v>
      </c>
      <c r="J574" s="99">
        <v>1183.6099999999999</v>
      </c>
      <c r="K574" s="99">
        <v>8.39</v>
      </c>
      <c r="L574" s="99">
        <v>1089.67</v>
      </c>
      <c r="M574" s="99">
        <v>9.2100000000000009</v>
      </c>
      <c r="N574" s="99">
        <v>1359.6</v>
      </c>
      <c r="O574" s="99">
        <v>19.3</v>
      </c>
      <c r="P574" s="36"/>
      <c r="Q574" s="99">
        <v>1064.02</v>
      </c>
      <c r="R574" s="99">
        <v>9.01</v>
      </c>
      <c r="T574" s="128">
        <f t="shared" si="34"/>
        <v>-8.6209586388539492</v>
      </c>
      <c r="U574" s="128">
        <f t="shared" si="35"/>
        <v>-24.771719878495308</v>
      </c>
      <c r="W574" s="79" t="s">
        <v>26</v>
      </c>
      <c r="X574" s="79" t="s">
        <v>26</v>
      </c>
      <c r="Y574" s="79" t="s">
        <v>26</v>
      </c>
      <c r="Z574" s="79" t="s">
        <v>26</v>
      </c>
      <c r="AA574" s="79" t="s">
        <v>26</v>
      </c>
      <c r="AB574" s="79" t="s">
        <v>26</v>
      </c>
      <c r="AC574" s="79" t="s">
        <v>26</v>
      </c>
      <c r="AD574" s="79" t="s">
        <v>26</v>
      </c>
      <c r="AE574" s="79" t="s">
        <v>26</v>
      </c>
      <c r="AF574" s="79" t="s">
        <v>26</v>
      </c>
      <c r="AG574" s="79" t="s">
        <v>26</v>
      </c>
      <c r="AH574" s="79" t="s">
        <v>26</v>
      </c>
      <c r="AI574" s="79" t="s">
        <v>26</v>
      </c>
      <c r="AJ574" s="79" t="s">
        <v>26</v>
      </c>
      <c r="AK574" s="79" t="s">
        <v>26</v>
      </c>
      <c r="AL574" s="79" t="s">
        <v>26</v>
      </c>
      <c r="AR574" s="128"/>
    </row>
    <row r="575" spans="1:44">
      <c r="A575" s="37" t="s">
        <v>3977</v>
      </c>
      <c r="B575" s="36">
        <v>188.05133416369799</v>
      </c>
      <c r="C575" s="66">
        <v>1.4254784783285199</v>
      </c>
      <c r="E575" s="66">
        <v>5.4490715104190803</v>
      </c>
      <c r="F575" s="66">
        <v>9.4707683152993105E-2</v>
      </c>
      <c r="G575" s="68">
        <v>9.7074824931227904E-2</v>
      </c>
      <c r="H575" s="68">
        <v>3.11378546459655E-3</v>
      </c>
      <c r="I575" s="66">
        <v>-0.107037002261003</v>
      </c>
      <c r="J575" s="99">
        <v>1259</v>
      </c>
      <c r="K575" s="99">
        <v>13.7</v>
      </c>
      <c r="L575" s="99">
        <v>1086.1600000000001</v>
      </c>
      <c r="M575" s="99">
        <v>8.69</v>
      </c>
      <c r="N575" s="99">
        <v>1567.8</v>
      </c>
      <c r="O575" s="99">
        <v>30.1</v>
      </c>
      <c r="P575" s="36"/>
      <c r="Q575" s="99">
        <v>1037.28</v>
      </c>
      <c r="R575" s="99">
        <v>8.33</v>
      </c>
      <c r="T575" s="128">
        <f t="shared" ref="T575:T635" si="37">(L575-J575)/L575*100</f>
        <v>-15.912941003167111</v>
      </c>
      <c r="U575" s="128">
        <f t="shared" ref="U575:U635" si="38">(L575-N575)/L575*100</f>
        <v>-44.343374825071798</v>
      </c>
      <c r="W575" s="79" t="s">
        <v>26</v>
      </c>
      <c r="X575" s="79" t="s">
        <v>26</v>
      </c>
      <c r="Y575" s="79" t="s">
        <v>26</v>
      </c>
      <c r="Z575" s="79" t="s">
        <v>26</v>
      </c>
      <c r="AA575" s="79" t="s">
        <v>26</v>
      </c>
      <c r="AB575" s="79" t="s">
        <v>26</v>
      </c>
      <c r="AC575" s="79" t="s">
        <v>26</v>
      </c>
      <c r="AD575" s="79" t="s">
        <v>26</v>
      </c>
      <c r="AE575" s="79" t="s">
        <v>26</v>
      </c>
      <c r="AF575" s="79" t="s">
        <v>26</v>
      </c>
      <c r="AG575" s="79" t="s">
        <v>26</v>
      </c>
      <c r="AH575" s="79" t="s">
        <v>26</v>
      </c>
      <c r="AI575" s="79" t="s">
        <v>26</v>
      </c>
      <c r="AJ575" s="79" t="s">
        <v>26</v>
      </c>
      <c r="AK575" s="79" t="s">
        <v>26</v>
      </c>
      <c r="AL575" s="79" t="s">
        <v>26</v>
      </c>
      <c r="AR575" s="128"/>
    </row>
    <row r="576" spans="1:44">
      <c r="A576" s="37" t="s">
        <v>3978</v>
      </c>
      <c r="B576" s="36">
        <v>188.056821325485</v>
      </c>
      <c r="C576" s="66">
        <v>1.4647149757290401</v>
      </c>
      <c r="E576" s="66">
        <v>5.0740027789101001</v>
      </c>
      <c r="F576" s="66">
        <v>0.107057283676295</v>
      </c>
      <c r="G576" s="68">
        <v>0.104316876639792</v>
      </c>
      <c r="H576" s="68">
        <v>4.7443053741409204E-3</v>
      </c>
      <c r="I576" s="66">
        <v>0.192195064077885</v>
      </c>
      <c r="J576" s="99">
        <v>1364.4</v>
      </c>
      <c r="K576" s="99">
        <v>17.399999999999999</v>
      </c>
      <c r="L576" s="99">
        <v>1159.5999999999999</v>
      </c>
      <c r="M576" s="99">
        <v>11.2</v>
      </c>
      <c r="N576" s="99">
        <v>1701.5</v>
      </c>
      <c r="O576" s="99">
        <v>41.9</v>
      </c>
      <c r="P576" s="36"/>
      <c r="Q576" s="99">
        <v>1096.0999999999999</v>
      </c>
      <c r="R576" s="99">
        <v>10.6</v>
      </c>
      <c r="T576" s="128">
        <f t="shared" si="37"/>
        <v>-17.661262504311846</v>
      </c>
      <c r="U576" s="128">
        <f t="shared" si="38"/>
        <v>-46.731631597102464</v>
      </c>
      <c r="W576" s="79" t="s">
        <v>26</v>
      </c>
      <c r="X576" s="79" t="s">
        <v>26</v>
      </c>
      <c r="Y576" s="79" t="s">
        <v>26</v>
      </c>
      <c r="Z576" s="79" t="s">
        <v>26</v>
      </c>
      <c r="AA576" s="79" t="s">
        <v>26</v>
      </c>
      <c r="AB576" s="79" t="s">
        <v>26</v>
      </c>
      <c r="AC576" s="79" t="s">
        <v>26</v>
      </c>
      <c r="AD576" s="79" t="s">
        <v>26</v>
      </c>
      <c r="AE576" s="79" t="s">
        <v>26</v>
      </c>
      <c r="AF576" s="79" t="s">
        <v>26</v>
      </c>
      <c r="AG576" s="79" t="s">
        <v>26</v>
      </c>
      <c r="AH576" s="79" t="s">
        <v>26</v>
      </c>
      <c r="AI576" s="79" t="s">
        <v>26</v>
      </c>
      <c r="AJ576" s="79" t="s">
        <v>26</v>
      </c>
      <c r="AK576" s="79" t="s">
        <v>26</v>
      </c>
      <c r="AL576" s="79" t="s">
        <v>26</v>
      </c>
      <c r="AR576" s="128"/>
    </row>
    <row r="577" spans="1:44">
      <c r="A577" s="37" t="s">
        <v>3979</v>
      </c>
      <c r="B577" s="36">
        <v>187.08104476101499</v>
      </c>
      <c r="C577" s="66">
        <v>1.4566559252673299</v>
      </c>
      <c r="E577" s="66">
        <v>5.3730134641038596</v>
      </c>
      <c r="F577" s="66">
        <v>8.2139604496353796E-2</v>
      </c>
      <c r="G577" s="68">
        <v>8.9470444915078107E-2</v>
      </c>
      <c r="H577" s="68">
        <v>2.3295016519611798E-3</v>
      </c>
      <c r="I577" s="66">
        <v>-0.122859159950684</v>
      </c>
      <c r="J577" s="99">
        <v>1210.7</v>
      </c>
      <c r="K577" s="99">
        <v>11.2</v>
      </c>
      <c r="L577" s="99">
        <v>1100.3</v>
      </c>
      <c r="M577" s="99">
        <v>7.73</v>
      </c>
      <c r="N577" s="99">
        <v>1413.4</v>
      </c>
      <c r="O577" s="99">
        <v>24.9</v>
      </c>
      <c r="P577" s="36"/>
      <c r="Q577" s="99">
        <v>1069.56</v>
      </c>
      <c r="R577" s="99">
        <v>7.53</v>
      </c>
      <c r="T577" s="128">
        <f t="shared" si="37"/>
        <v>-10.03362719258385</v>
      </c>
      <c r="U577" s="128">
        <f t="shared" si="38"/>
        <v>-28.455875670271759</v>
      </c>
      <c r="W577" s="79" t="s">
        <v>26</v>
      </c>
      <c r="X577" s="79" t="s">
        <v>26</v>
      </c>
      <c r="Y577" s="79" t="s">
        <v>26</v>
      </c>
      <c r="Z577" s="79" t="s">
        <v>26</v>
      </c>
      <c r="AA577" s="79" t="s">
        <v>26</v>
      </c>
      <c r="AB577" s="79" t="s">
        <v>26</v>
      </c>
      <c r="AC577" s="79" t="s">
        <v>26</v>
      </c>
      <c r="AD577" s="79" t="s">
        <v>26</v>
      </c>
      <c r="AE577" s="79" t="s">
        <v>26</v>
      </c>
      <c r="AF577" s="79" t="s">
        <v>26</v>
      </c>
      <c r="AG577" s="79" t="s">
        <v>26</v>
      </c>
      <c r="AH577" s="79" t="s">
        <v>26</v>
      </c>
      <c r="AI577" s="79" t="s">
        <v>26</v>
      </c>
      <c r="AJ577" s="79" t="s">
        <v>26</v>
      </c>
      <c r="AK577" s="79" t="s">
        <v>26</v>
      </c>
      <c r="AL577" s="79" t="s">
        <v>26</v>
      </c>
      <c r="AR577" s="128"/>
    </row>
    <row r="578" spans="1:44">
      <c r="A578" s="35" t="s">
        <v>3980</v>
      </c>
      <c r="B578" s="36">
        <v>185.80225899287601</v>
      </c>
      <c r="C578" s="66">
        <v>1.4780984389352601</v>
      </c>
      <c r="E578" s="66">
        <v>5.3945325145790903</v>
      </c>
      <c r="F578" s="66">
        <v>8.8106600326565504E-2</v>
      </c>
      <c r="G578" s="68">
        <v>8.6357141855993594E-2</v>
      </c>
      <c r="H578" s="68">
        <v>1.6523158656425101E-3</v>
      </c>
      <c r="I578" s="66">
        <v>0.34510111509242603</v>
      </c>
      <c r="J578" s="99">
        <v>1183.02</v>
      </c>
      <c r="K578" s="99">
        <v>7.13</v>
      </c>
      <c r="L578" s="99">
        <v>1096.26</v>
      </c>
      <c r="M578" s="99">
        <v>8.23</v>
      </c>
      <c r="N578" s="99">
        <v>1345.3</v>
      </c>
      <c r="O578" s="99">
        <v>18.5</v>
      </c>
      <c r="P578" s="36"/>
      <c r="Q578" s="99">
        <v>1072.49</v>
      </c>
      <c r="R578" s="99">
        <v>8.07</v>
      </c>
      <c r="T578" s="128">
        <f t="shared" si="37"/>
        <v>-7.9141809424771488</v>
      </c>
      <c r="U578" s="128">
        <f t="shared" si="38"/>
        <v>-22.717238611278344</v>
      </c>
      <c r="W578" s="79" t="s">
        <v>26</v>
      </c>
      <c r="X578" s="79" t="s">
        <v>26</v>
      </c>
      <c r="Y578" s="79" t="s">
        <v>26</v>
      </c>
      <c r="Z578" s="79" t="s">
        <v>26</v>
      </c>
      <c r="AA578" s="79" t="s">
        <v>26</v>
      </c>
      <c r="AB578" s="79" t="s">
        <v>26</v>
      </c>
      <c r="AC578" s="79" t="s">
        <v>26</v>
      </c>
      <c r="AD578" s="79" t="s">
        <v>26</v>
      </c>
      <c r="AE578" s="79" t="s">
        <v>26</v>
      </c>
      <c r="AF578" s="79" t="s">
        <v>26</v>
      </c>
      <c r="AG578" s="79" t="s">
        <v>26</v>
      </c>
      <c r="AH578" s="79" t="s">
        <v>26</v>
      </c>
      <c r="AI578" s="79" t="s">
        <v>26</v>
      </c>
      <c r="AJ578" s="79" t="s">
        <v>26</v>
      </c>
      <c r="AK578" s="79" t="s">
        <v>26</v>
      </c>
      <c r="AL578" s="79" t="s">
        <v>26</v>
      </c>
      <c r="AR578" s="128"/>
    </row>
    <row r="579" spans="1:44">
      <c r="A579" s="37" t="s">
        <v>3981</v>
      </c>
      <c r="B579" s="36">
        <v>193.573664841024</v>
      </c>
      <c r="C579" s="66">
        <v>1.43907683598596</v>
      </c>
      <c r="E579" s="66">
        <v>5.3322243224673596</v>
      </c>
      <c r="F579" s="66">
        <v>0.118445626145519</v>
      </c>
      <c r="G579" s="68">
        <v>9.1029935557907393E-2</v>
      </c>
      <c r="H579" s="68">
        <v>3.54248530632765E-3</v>
      </c>
      <c r="I579" s="66">
        <v>-0.16692925861785701</v>
      </c>
      <c r="J579" s="99">
        <v>1228.4000000000001</v>
      </c>
      <c r="K579" s="99">
        <v>17.100000000000001</v>
      </c>
      <c r="L579" s="99">
        <v>1108</v>
      </c>
      <c r="M579" s="99">
        <v>11.3</v>
      </c>
      <c r="N579" s="99">
        <v>1446.4</v>
      </c>
      <c r="O579" s="99">
        <v>37.1</v>
      </c>
      <c r="P579" s="36"/>
      <c r="Q579" s="99">
        <v>1074.0999999999999</v>
      </c>
      <c r="R579" s="99">
        <v>11</v>
      </c>
      <c r="T579" s="128">
        <f t="shared" si="37"/>
        <v>-10.866425992779792</v>
      </c>
      <c r="U579" s="128">
        <f t="shared" si="38"/>
        <v>-30.541516245487372</v>
      </c>
      <c r="W579" s="79" t="s">
        <v>26</v>
      </c>
      <c r="X579" s="79" t="s">
        <v>26</v>
      </c>
      <c r="Y579" s="79" t="s">
        <v>26</v>
      </c>
      <c r="Z579" s="79" t="s">
        <v>26</v>
      </c>
      <c r="AA579" s="79" t="s">
        <v>26</v>
      </c>
      <c r="AB579" s="79" t="s">
        <v>26</v>
      </c>
      <c r="AC579" s="79" t="s">
        <v>26</v>
      </c>
      <c r="AD579" s="79" t="s">
        <v>26</v>
      </c>
      <c r="AE579" s="79" t="s">
        <v>26</v>
      </c>
      <c r="AF579" s="79" t="s">
        <v>26</v>
      </c>
      <c r="AG579" s="79" t="s">
        <v>26</v>
      </c>
      <c r="AH579" s="79" t="s">
        <v>26</v>
      </c>
      <c r="AI579" s="79" t="s">
        <v>26</v>
      </c>
      <c r="AJ579" s="79" t="s">
        <v>26</v>
      </c>
      <c r="AK579" s="79" t="s">
        <v>26</v>
      </c>
      <c r="AL579" s="79" t="s">
        <v>26</v>
      </c>
      <c r="AR579" s="128"/>
    </row>
    <row r="580" spans="1:44">
      <c r="A580" s="37" t="s">
        <v>3982</v>
      </c>
      <c r="B580" s="36">
        <v>260.068109829001</v>
      </c>
      <c r="C580" s="66">
        <v>1.4009832191382501</v>
      </c>
      <c r="E580" s="66">
        <v>5.6485612009849904</v>
      </c>
      <c r="F580" s="66">
        <v>0.122355697614268</v>
      </c>
      <c r="G580" s="68">
        <v>9.2936023510159504E-2</v>
      </c>
      <c r="H580" s="68">
        <v>2.2799531675451999E-3</v>
      </c>
      <c r="I580" s="66">
        <v>-0.105436705012643</v>
      </c>
      <c r="J580" s="99">
        <v>1202.2</v>
      </c>
      <c r="K580" s="99">
        <v>12.1</v>
      </c>
      <c r="L580" s="99">
        <v>1050.8</v>
      </c>
      <c r="M580" s="99">
        <v>10.5</v>
      </c>
      <c r="N580" s="99">
        <v>1485.7</v>
      </c>
      <c r="O580" s="99">
        <v>23.2</v>
      </c>
      <c r="P580" s="36"/>
      <c r="Q580" s="99">
        <v>1009.9</v>
      </c>
      <c r="R580" s="99">
        <v>10.1</v>
      </c>
      <c r="T580" s="128">
        <f t="shared" si="37"/>
        <v>-14.408070041872866</v>
      </c>
      <c r="U580" s="128">
        <f t="shared" si="38"/>
        <v>-41.387514274838225</v>
      </c>
      <c r="W580" s="79" t="s">
        <v>26</v>
      </c>
      <c r="X580" s="79" t="s">
        <v>26</v>
      </c>
      <c r="Y580" s="79" t="s">
        <v>26</v>
      </c>
      <c r="Z580" s="79" t="s">
        <v>26</v>
      </c>
      <c r="AA580" s="79" t="s">
        <v>26</v>
      </c>
      <c r="AB580" s="79" t="s">
        <v>26</v>
      </c>
      <c r="AC580" s="79" t="s">
        <v>26</v>
      </c>
      <c r="AD580" s="79" t="s">
        <v>26</v>
      </c>
      <c r="AE580" s="79" t="s">
        <v>26</v>
      </c>
      <c r="AF580" s="79" t="s">
        <v>26</v>
      </c>
      <c r="AG580" s="79" t="s">
        <v>26</v>
      </c>
      <c r="AH580" s="79" t="s">
        <v>26</v>
      </c>
      <c r="AI580" s="79" t="s">
        <v>26</v>
      </c>
      <c r="AJ580" s="79" t="s">
        <v>26</v>
      </c>
      <c r="AK580" s="79" t="s">
        <v>26</v>
      </c>
      <c r="AL580" s="79" t="s">
        <v>26</v>
      </c>
      <c r="AR580" s="128"/>
    </row>
    <row r="581" spans="1:44">
      <c r="A581" s="37" t="s">
        <v>3983</v>
      </c>
      <c r="B581" s="36">
        <v>229.607841146185</v>
      </c>
      <c r="C581" s="66">
        <v>1.7548416512238201</v>
      </c>
      <c r="E581" s="66">
        <v>5.4562083853308998</v>
      </c>
      <c r="F581" s="66">
        <v>9.4180841708662394E-2</v>
      </c>
      <c r="G581" s="68">
        <v>8.9725161942491E-2</v>
      </c>
      <c r="H581" s="68">
        <v>1.76487656638823E-3</v>
      </c>
      <c r="I581" s="66">
        <v>0.23157807564222399</v>
      </c>
      <c r="J581" s="99">
        <v>1201.8800000000001</v>
      </c>
      <c r="K581" s="99">
        <v>8.09</v>
      </c>
      <c r="L581" s="99">
        <v>1084.8499999999999</v>
      </c>
      <c r="M581" s="99">
        <v>8.6199999999999992</v>
      </c>
      <c r="N581" s="99">
        <v>1418.8</v>
      </c>
      <c r="O581" s="99">
        <v>18.8</v>
      </c>
      <c r="P581" s="36"/>
      <c r="Q581" s="99">
        <v>1052.7</v>
      </c>
      <c r="R581" s="99">
        <v>8.3800000000000008</v>
      </c>
      <c r="T581" s="128">
        <f t="shared" si="37"/>
        <v>-10.787666497672509</v>
      </c>
      <c r="U581" s="128">
        <f t="shared" si="38"/>
        <v>-30.783057565562068</v>
      </c>
      <c r="W581" s="79" t="s">
        <v>26</v>
      </c>
      <c r="X581" s="79" t="s">
        <v>26</v>
      </c>
      <c r="Y581" s="79" t="s">
        <v>26</v>
      </c>
      <c r="Z581" s="79" t="s">
        <v>26</v>
      </c>
      <c r="AA581" s="79" t="s">
        <v>26</v>
      </c>
      <c r="AB581" s="79" t="s">
        <v>26</v>
      </c>
      <c r="AC581" s="79" t="s">
        <v>26</v>
      </c>
      <c r="AD581" s="79" t="s">
        <v>26</v>
      </c>
      <c r="AE581" s="79" t="s">
        <v>26</v>
      </c>
      <c r="AF581" s="79" t="s">
        <v>26</v>
      </c>
      <c r="AG581" s="79" t="s">
        <v>26</v>
      </c>
      <c r="AH581" s="79" t="s">
        <v>26</v>
      </c>
      <c r="AI581" s="79" t="s">
        <v>26</v>
      </c>
      <c r="AJ581" s="79" t="s">
        <v>26</v>
      </c>
      <c r="AK581" s="79" t="s">
        <v>26</v>
      </c>
      <c r="AL581" s="79" t="s">
        <v>26</v>
      </c>
      <c r="AR581" s="128"/>
    </row>
    <row r="582" spans="1:44">
      <c r="A582" s="35" t="s">
        <v>4339</v>
      </c>
      <c r="B582" s="36">
        <v>225.99266853013199</v>
      </c>
      <c r="C582" s="66">
        <v>1.4280484933927799</v>
      </c>
      <c r="E582" s="66">
        <v>5.4914850867907097</v>
      </c>
      <c r="F582" s="66">
        <v>0.13064619062567601</v>
      </c>
      <c r="G582" s="68">
        <v>9.9425373442635398E-2</v>
      </c>
      <c r="H582" s="68">
        <v>2.9875992591237598E-3</v>
      </c>
      <c r="I582" s="66">
        <v>-0.103272819631962</v>
      </c>
      <c r="J582" s="99">
        <v>1270.7</v>
      </c>
      <c r="K582" s="99">
        <v>14.6</v>
      </c>
      <c r="L582" s="99">
        <v>1078.4000000000001</v>
      </c>
      <c r="M582" s="99">
        <v>11.8</v>
      </c>
      <c r="N582" s="99">
        <v>1612.5</v>
      </c>
      <c r="O582" s="99">
        <v>28</v>
      </c>
      <c r="P582" s="36"/>
      <c r="Q582" s="99">
        <v>1024</v>
      </c>
      <c r="R582" s="99">
        <v>11.3</v>
      </c>
      <c r="T582" s="128">
        <f t="shared" si="37"/>
        <v>-17.831973293768542</v>
      </c>
      <c r="U582" s="128">
        <f t="shared" si="38"/>
        <v>-49.527077151335298</v>
      </c>
      <c r="W582" s="79" t="s">
        <v>26</v>
      </c>
      <c r="X582" s="79" t="s">
        <v>26</v>
      </c>
      <c r="Y582" s="79" t="s">
        <v>26</v>
      </c>
      <c r="Z582" s="79" t="s">
        <v>26</v>
      </c>
      <c r="AA582" s="79" t="s">
        <v>26</v>
      </c>
      <c r="AB582" s="79" t="s">
        <v>26</v>
      </c>
      <c r="AC582" s="79" t="s">
        <v>26</v>
      </c>
      <c r="AD582" s="79" t="s">
        <v>26</v>
      </c>
      <c r="AE582" s="79" t="s">
        <v>26</v>
      </c>
      <c r="AF582" s="79" t="s">
        <v>26</v>
      </c>
      <c r="AG582" s="79" t="s">
        <v>26</v>
      </c>
      <c r="AH582" s="79" t="s">
        <v>26</v>
      </c>
      <c r="AI582" s="79" t="s">
        <v>26</v>
      </c>
      <c r="AJ582" s="79" t="s">
        <v>26</v>
      </c>
      <c r="AK582" s="79" t="s">
        <v>26</v>
      </c>
      <c r="AL582" s="79" t="s">
        <v>26</v>
      </c>
      <c r="AR582" s="128"/>
    </row>
    <row r="583" spans="1:44">
      <c r="A583" s="37" t="s">
        <v>3984</v>
      </c>
      <c r="B583" s="36">
        <v>187.203746364306</v>
      </c>
      <c r="C583" s="66">
        <v>1.38825538386146</v>
      </c>
      <c r="E583" s="66">
        <v>5.3516008993793402</v>
      </c>
      <c r="F583" s="66">
        <v>9.7639854605048301E-2</v>
      </c>
      <c r="G583" s="68">
        <v>8.5130183117989894E-2</v>
      </c>
      <c r="H583" s="68">
        <v>1.4283443804250699E-3</v>
      </c>
      <c r="I583" s="66">
        <v>0.12528325134145901</v>
      </c>
      <c r="J583" s="99">
        <v>1178.6099999999999</v>
      </c>
      <c r="K583" s="99">
        <v>8.08</v>
      </c>
      <c r="L583" s="99">
        <v>1104.3399999999999</v>
      </c>
      <c r="M583" s="99">
        <v>9.26</v>
      </c>
      <c r="N583" s="99">
        <v>1317.6</v>
      </c>
      <c r="O583" s="99">
        <v>16.3</v>
      </c>
      <c r="P583" s="36"/>
      <c r="Q583" s="99">
        <v>1083.95</v>
      </c>
      <c r="R583" s="99">
        <v>9.1</v>
      </c>
      <c r="T583" s="128">
        <f t="shared" si="37"/>
        <v>-6.7252838799645023</v>
      </c>
      <c r="U583" s="128">
        <f t="shared" si="38"/>
        <v>-19.311081732075266</v>
      </c>
      <c r="W583" s="79" t="s">
        <v>26</v>
      </c>
      <c r="X583" s="79" t="s">
        <v>26</v>
      </c>
      <c r="Y583" s="79" t="s">
        <v>26</v>
      </c>
      <c r="Z583" s="79" t="s">
        <v>26</v>
      </c>
      <c r="AA583" s="79" t="s">
        <v>26</v>
      </c>
      <c r="AB583" s="79" t="s">
        <v>26</v>
      </c>
      <c r="AC583" s="79" t="s">
        <v>26</v>
      </c>
      <c r="AD583" s="79" t="s">
        <v>26</v>
      </c>
      <c r="AE583" s="79" t="s">
        <v>26</v>
      </c>
      <c r="AF583" s="79" t="s">
        <v>26</v>
      </c>
      <c r="AG583" s="79" t="s">
        <v>26</v>
      </c>
      <c r="AH583" s="79" t="s">
        <v>26</v>
      </c>
      <c r="AI583" s="79" t="s">
        <v>26</v>
      </c>
      <c r="AJ583" s="79" t="s">
        <v>26</v>
      </c>
      <c r="AK583" s="79" t="s">
        <v>26</v>
      </c>
      <c r="AL583" s="79" t="s">
        <v>26</v>
      </c>
      <c r="AR583" s="128"/>
    </row>
    <row r="584" spans="1:44">
      <c r="A584" s="37" t="s">
        <v>3985</v>
      </c>
      <c r="B584" s="36">
        <v>196.72327490699899</v>
      </c>
      <c r="C584" s="66">
        <v>1.40695413272634</v>
      </c>
      <c r="E584" s="66">
        <v>5.5396973607520099</v>
      </c>
      <c r="F584" s="66">
        <v>0.124375287462553</v>
      </c>
      <c r="G584" s="68">
        <v>9.6032245503090405E-2</v>
      </c>
      <c r="H584" s="68">
        <v>3.9838211058730302E-3</v>
      </c>
      <c r="I584" s="66">
        <v>-8.6608907947908403E-2</v>
      </c>
      <c r="J584" s="99">
        <v>1239.3</v>
      </c>
      <c r="K584" s="99">
        <v>17.5</v>
      </c>
      <c r="L584" s="99">
        <v>1069.8</v>
      </c>
      <c r="M584" s="99">
        <v>11.1</v>
      </c>
      <c r="N584" s="99">
        <v>1547.6</v>
      </c>
      <c r="O584" s="99">
        <v>39</v>
      </c>
      <c r="P584" s="36"/>
      <c r="Q584" s="99">
        <v>1022.7</v>
      </c>
      <c r="R584" s="99">
        <v>10.6</v>
      </c>
      <c r="T584" s="128">
        <f t="shared" si="37"/>
        <v>-15.844083006169379</v>
      </c>
      <c r="U584" s="128">
        <f t="shared" si="38"/>
        <v>-44.662553748364175</v>
      </c>
      <c r="W584" s="79" t="s">
        <v>26</v>
      </c>
      <c r="X584" s="79" t="s">
        <v>26</v>
      </c>
      <c r="Y584" s="79" t="s">
        <v>26</v>
      </c>
      <c r="Z584" s="79" t="s">
        <v>26</v>
      </c>
      <c r="AA584" s="79" t="s">
        <v>26</v>
      </c>
      <c r="AB584" s="79" t="s">
        <v>26</v>
      </c>
      <c r="AC584" s="79" t="s">
        <v>26</v>
      </c>
      <c r="AD584" s="79" t="s">
        <v>26</v>
      </c>
      <c r="AE584" s="79" t="s">
        <v>26</v>
      </c>
      <c r="AF584" s="79" t="s">
        <v>26</v>
      </c>
      <c r="AG584" s="79" t="s">
        <v>26</v>
      </c>
      <c r="AH584" s="79" t="s">
        <v>26</v>
      </c>
      <c r="AI584" s="79" t="s">
        <v>26</v>
      </c>
      <c r="AJ584" s="79" t="s">
        <v>26</v>
      </c>
      <c r="AK584" s="79" t="s">
        <v>26</v>
      </c>
      <c r="AL584" s="79" t="s">
        <v>26</v>
      </c>
      <c r="AR584" s="128"/>
    </row>
    <row r="585" spans="1:44">
      <c r="A585" s="37" t="s">
        <v>3986</v>
      </c>
      <c r="B585" s="36">
        <v>191.78626116538999</v>
      </c>
      <c r="C585" s="66">
        <v>1.33548094042956</v>
      </c>
      <c r="E585" s="66">
        <v>5.3187406584899701</v>
      </c>
      <c r="F585" s="66">
        <v>0.104374555461414</v>
      </c>
      <c r="G585" s="68">
        <v>9.1190831578385298E-2</v>
      </c>
      <c r="H585" s="68">
        <v>2.3479558892266199E-3</v>
      </c>
      <c r="I585" s="66">
        <v>6.7926644009425802E-2</v>
      </c>
      <c r="J585" s="99">
        <v>1231.5</v>
      </c>
      <c r="K585" s="99">
        <v>11.2</v>
      </c>
      <c r="L585" s="99">
        <v>1110.5999999999999</v>
      </c>
      <c r="M585" s="99">
        <v>10</v>
      </c>
      <c r="N585" s="99">
        <v>1449.7</v>
      </c>
      <c r="O585" s="99">
        <v>24.5</v>
      </c>
      <c r="P585" s="36"/>
      <c r="Q585" s="99">
        <v>1076.43</v>
      </c>
      <c r="R585" s="99">
        <v>9.73</v>
      </c>
      <c r="T585" s="128">
        <f t="shared" si="37"/>
        <v>-10.886007563479209</v>
      </c>
      <c r="U585" s="128">
        <f t="shared" si="38"/>
        <v>-30.53304520079238</v>
      </c>
      <c r="W585" s="79" t="s">
        <v>26</v>
      </c>
      <c r="X585" s="79" t="s">
        <v>26</v>
      </c>
      <c r="Y585" s="79" t="s">
        <v>26</v>
      </c>
      <c r="Z585" s="79" t="s">
        <v>26</v>
      </c>
      <c r="AA585" s="79" t="s">
        <v>26</v>
      </c>
      <c r="AB585" s="79" t="s">
        <v>26</v>
      </c>
      <c r="AC585" s="79" t="s">
        <v>26</v>
      </c>
      <c r="AD585" s="79" t="s">
        <v>26</v>
      </c>
      <c r="AE585" s="79" t="s">
        <v>26</v>
      </c>
      <c r="AF585" s="79" t="s">
        <v>26</v>
      </c>
      <c r="AG585" s="79" t="s">
        <v>26</v>
      </c>
      <c r="AH585" s="79" t="s">
        <v>26</v>
      </c>
      <c r="AI585" s="79" t="s">
        <v>26</v>
      </c>
      <c r="AJ585" s="79" t="s">
        <v>26</v>
      </c>
      <c r="AK585" s="79" t="s">
        <v>26</v>
      </c>
      <c r="AL585" s="79" t="s">
        <v>26</v>
      </c>
      <c r="AR585" s="128"/>
    </row>
    <row r="586" spans="1:44">
      <c r="A586" s="35" t="s">
        <v>3987</v>
      </c>
      <c r="B586" s="36">
        <v>202.18290553284399</v>
      </c>
      <c r="C586" s="66">
        <v>1.3967617757586499</v>
      </c>
      <c r="E586" s="66">
        <v>5.2938219335837902</v>
      </c>
      <c r="F586" s="66">
        <v>0.10434220407520001</v>
      </c>
      <c r="G586" s="68">
        <v>0.108871180866071</v>
      </c>
      <c r="H586" s="68">
        <v>6.2292705191708004E-3</v>
      </c>
      <c r="I586" s="66">
        <v>-0.74873399155319897</v>
      </c>
      <c r="J586" s="99">
        <v>1364.7</v>
      </c>
      <c r="K586" s="99">
        <v>27.5</v>
      </c>
      <c r="L586" s="99">
        <v>1115.4000000000001</v>
      </c>
      <c r="M586" s="99">
        <v>10.1</v>
      </c>
      <c r="N586" s="99">
        <v>1779.8</v>
      </c>
      <c r="O586" s="99">
        <v>52.2</v>
      </c>
      <c r="P586" s="36"/>
      <c r="Q586" s="99">
        <v>1039.8900000000001</v>
      </c>
      <c r="R586" s="99">
        <v>9.4600000000000009</v>
      </c>
      <c r="T586" s="128">
        <f t="shared" si="37"/>
        <v>-22.350726196880036</v>
      </c>
      <c r="U586" s="128">
        <f t="shared" si="38"/>
        <v>-59.566074950690314</v>
      </c>
      <c r="W586" s="79" t="s">
        <v>26</v>
      </c>
      <c r="X586" s="79" t="s">
        <v>26</v>
      </c>
      <c r="Y586" s="79" t="s">
        <v>26</v>
      </c>
      <c r="Z586" s="79" t="s">
        <v>26</v>
      </c>
      <c r="AA586" s="79" t="s">
        <v>26</v>
      </c>
      <c r="AB586" s="79" t="s">
        <v>26</v>
      </c>
      <c r="AC586" s="79" t="s">
        <v>26</v>
      </c>
      <c r="AD586" s="79" t="s">
        <v>26</v>
      </c>
      <c r="AE586" s="79" t="s">
        <v>26</v>
      </c>
      <c r="AF586" s="79" t="s">
        <v>26</v>
      </c>
      <c r="AG586" s="79" t="s">
        <v>26</v>
      </c>
      <c r="AH586" s="79" t="s">
        <v>26</v>
      </c>
      <c r="AI586" s="79" t="s">
        <v>26</v>
      </c>
      <c r="AJ586" s="79" t="s">
        <v>26</v>
      </c>
      <c r="AK586" s="79" t="s">
        <v>26</v>
      </c>
      <c r="AL586" s="79" t="s">
        <v>26</v>
      </c>
      <c r="AR586" s="128"/>
    </row>
    <row r="587" spans="1:44">
      <c r="A587" s="37" t="s">
        <v>3988</v>
      </c>
      <c r="B587" s="36">
        <v>154.79164357399301</v>
      </c>
      <c r="C587" s="66">
        <v>1.72682284381188</v>
      </c>
      <c r="E587" s="66">
        <v>5.7349169537644</v>
      </c>
      <c r="F587" s="66">
        <v>0.17409674884474899</v>
      </c>
      <c r="G587" s="68">
        <v>8.7789514641484698E-2</v>
      </c>
      <c r="H587" s="68">
        <v>2.13418205816919E-3</v>
      </c>
      <c r="I587" s="66">
        <v>0.12168719821376001</v>
      </c>
      <c r="J587" s="99">
        <v>1152</v>
      </c>
      <c r="K587" s="99">
        <v>12.6</v>
      </c>
      <c r="L587" s="99">
        <v>1036.0999999999999</v>
      </c>
      <c r="M587" s="99">
        <v>14.5</v>
      </c>
      <c r="N587" s="99">
        <v>1377</v>
      </c>
      <c r="O587" s="99">
        <v>23.4</v>
      </c>
      <c r="P587" s="36"/>
      <c r="Q587" s="99">
        <v>1005.9</v>
      </c>
      <c r="R587" s="99">
        <v>14.1</v>
      </c>
      <c r="T587" s="128">
        <f t="shared" si="37"/>
        <v>-11.186178940256742</v>
      </c>
      <c r="U587" s="128">
        <f t="shared" si="38"/>
        <v>-32.902229514525636</v>
      </c>
      <c r="W587" s="99">
        <v>1266.61230858161</v>
      </c>
      <c r="X587" s="99">
        <v>82.5036513157809</v>
      </c>
      <c r="Y587" s="99">
        <v>327.61071729772999</v>
      </c>
      <c r="Z587" s="99">
        <v>22.496911039253298</v>
      </c>
      <c r="AA587" s="99">
        <v>1265.70289683688</v>
      </c>
      <c r="AB587" s="99">
        <v>93.728891459378502</v>
      </c>
      <c r="AC587" s="99">
        <v>345.22182593485599</v>
      </c>
      <c r="AD587" s="99">
        <v>24.2957852571144</v>
      </c>
      <c r="AE587" s="99">
        <v>653.33885754268999</v>
      </c>
      <c r="AF587" s="99">
        <v>48.476035181207997</v>
      </c>
      <c r="AG587" s="99">
        <v>278.75482774286502</v>
      </c>
      <c r="AH587" s="99">
        <v>20.5153688566336</v>
      </c>
      <c r="AI587" s="99">
        <v>145.234983143612</v>
      </c>
      <c r="AJ587" s="99">
        <v>9.6174104696379601</v>
      </c>
      <c r="AK587" s="99">
        <v>200.365155835824</v>
      </c>
      <c r="AL587" s="99">
        <v>11.624587395520299</v>
      </c>
      <c r="AR587" s="128">
        <f t="shared" si="36"/>
        <v>820.9933266962762</v>
      </c>
    </row>
    <row r="588" spans="1:44">
      <c r="A588" s="37" t="s">
        <v>3989</v>
      </c>
      <c r="B588" s="36">
        <v>168.79073263472199</v>
      </c>
      <c r="C588" s="66">
        <v>1.5501722873653301</v>
      </c>
      <c r="E588" s="66">
        <v>5.8517985068202503</v>
      </c>
      <c r="F588" s="66">
        <v>0.22988721154855801</v>
      </c>
      <c r="G588" s="68">
        <v>8.83705717390975E-2</v>
      </c>
      <c r="H588" s="68">
        <v>2.5115972115947599E-3</v>
      </c>
      <c r="I588" s="66">
        <v>0.45490625747566099</v>
      </c>
      <c r="J588" s="99">
        <v>1142.5999999999999</v>
      </c>
      <c r="K588" s="99">
        <v>12.5</v>
      </c>
      <c r="L588" s="99">
        <v>1017</v>
      </c>
      <c r="M588" s="99">
        <v>18.5</v>
      </c>
      <c r="N588" s="99">
        <v>1389.7</v>
      </c>
      <c r="O588" s="99">
        <v>27.3</v>
      </c>
      <c r="P588" s="36"/>
      <c r="Q588" s="99">
        <v>984.7</v>
      </c>
      <c r="R588" s="99">
        <v>17.899999999999999</v>
      </c>
      <c r="T588" s="128">
        <f t="shared" si="37"/>
        <v>-12.350049164208448</v>
      </c>
      <c r="U588" s="128">
        <f t="shared" si="38"/>
        <v>-36.647000983284173</v>
      </c>
      <c r="W588" s="99">
        <v>1271.30183946895</v>
      </c>
      <c r="X588" s="99">
        <v>56.806548060579502</v>
      </c>
      <c r="Y588" s="99">
        <v>360.96649713971402</v>
      </c>
      <c r="Z588" s="99">
        <v>16.780245538562198</v>
      </c>
      <c r="AA588" s="99">
        <v>1363.0097478728201</v>
      </c>
      <c r="AB588" s="99">
        <v>70.250270748728397</v>
      </c>
      <c r="AC588" s="99">
        <v>358.13547135613499</v>
      </c>
      <c r="AD588" s="99">
        <v>15.1950089117859</v>
      </c>
      <c r="AE588" s="99">
        <v>691.83584395850198</v>
      </c>
      <c r="AF588" s="99">
        <v>46.363810022704101</v>
      </c>
      <c r="AG588" s="99">
        <v>291.93313226012702</v>
      </c>
      <c r="AH588" s="99">
        <v>20.1363592525949</v>
      </c>
      <c r="AI588" s="99">
        <v>173.093632528554</v>
      </c>
      <c r="AJ588" s="99">
        <v>9.0852555974627904</v>
      </c>
      <c r="AK588" s="99">
        <v>213.23799607620199</v>
      </c>
      <c r="AL588" s="99">
        <v>9.0781553881867794</v>
      </c>
      <c r="AR588" s="128">
        <f t="shared" si="36"/>
        <v>821.2252522439403</v>
      </c>
    </row>
    <row r="589" spans="1:44">
      <c r="A589" s="37" t="s">
        <v>3990</v>
      </c>
      <c r="B589" s="36">
        <v>174.19759968234399</v>
      </c>
      <c r="C589" s="66">
        <v>1.64142738230819</v>
      </c>
      <c r="E589" s="66">
        <v>5.6983041252677697</v>
      </c>
      <c r="F589" s="66">
        <v>0.23639406483710301</v>
      </c>
      <c r="G589" s="68">
        <v>8.9062018932048306E-2</v>
      </c>
      <c r="H589" s="68">
        <v>2.6855743020241301E-3</v>
      </c>
      <c r="I589" s="66">
        <v>0.45224646981267103</v>
      </c>
      <c r="J589" s="99">
        <v>1166.4000000000001</v>
      </c>
      <c r="K589" s="99">
        <v>13.4</v>
      </c>
      <c r="L589" s="99">
        <v>1042.3</v>
      </c>
      <c r="M589" s="99">
        <v>20</v>
      </c>
      <c r="N589" s="99">
        <v>1404.6</v>
      </c>
      <c r="O589" s="99">
        <v>28.9</v>
      </c>
      <c r="P589" s="36"/>
      <c r="Q589" s="99">
        <v>1009.6</v>
      </c>
      <c r="R589" s="99">
        <v>19.399999999999999</v>
      </c>
      <c r="T589" s="128">
        <f t="shared" si="37"/>
        <v>-11.906360932553021</v>
      </c>
      <c r="U589" s="128">
        <f t="shared" si="38"/>
        <v>-34.75966612299721</v>
      </c>
      <c r="W589" s="99">
        <v>1247.7008640706299</v>
      </c>
      <c r="X589" s="99">
        <v>76.311147029375704</v>
      </c>
      <c r="Y589" s="99">
        <v>334.10954513560199</v>
      </c>
      <c r="Z589" s="99">
        <v>20.618498469066999</v>
      </c>
      <c r="AA589" s="99">
        <v>1253.9326499377801</v>
      </c>
      <c r="AB589" s="99">
        <v>75.086260782692506</v>
      </c>
      <c r="AC589" s="99">
        <v>341.85851155843102</v>
      </c>
      <c r="AD589" s="99">
        <v>21.1621489701344</v>
      </c>
      <c r="AE589" s="99">
        <v>697.65021507337497</v>
      </c>
      <c r="AF589" s="99">
        <v>40.708193015319097</v>
      </c>
      <c r="AG589" s="99">
        <v>273.77605173811401</v>
      </c>
      <c r="AH589" s="99">
        <v>16.2537598035832</v>
      </c>
      <c r="AI589" s="99">
        <v>151.147731854033</v>
      </c>
      <c r="AJ589" s="99">
        <v>9.1997901814858505</v>
      </c>
      <c r="AK589" s="99">
        <v>202.920386997527</v>
      </c>
      <c r="AL589" s="99">
        <v>10.4426680369327</v>
      </c>
      <c r="AR589" s="128">
        <f t="shared" si="36"/>
        <v>820.05025970656561</v>
      </c>
    </row>
    <row r="590" spans="1:44">
      <c r="A590" s="35" t="s">
        <v>4340</v>
      </c>
      <c r="B590" s="36">
        <v>308.90027234654502</v>
      </c>
      <c r="C590" s="66">
        <v>1.5963028525927501</v>
      </c>
      <c r="E590" s="66">
        <v>5.8616602755282399</v>
      </c>
      <c r="F590" s="66">
        <v>0.18261278480116899</v>
      </c>
      <c r="G590" s="68">
        <v>8.8175523609428694E-2</v>
      </c>
      <c r="H590" s="68">
        <v>3.1020306570001999E-3</v>
      </c>
      <c r="I590" s="66">
        <v>-2.8017132544124301E-2</v>
      </c>
      <c r="J590" s="99">
        <v>1140</v>
      </c>
      <c r="K590" s="99">
        <v>16.3</v>
      </c>
      <c r="L590" s="99">
        <v>1015.4</v>
      </c>
      <c r="M590" s="99">
        <v>14.6</v>
      </c>
      <c r="N590" s="99">
        <v>1385.5</v>
      </c>
      <c r="O590" s="99">
        <v>33.799999999999997</v>
      </c>
      <c r="P590" s="36"/>
      <c r="Q590" s="99">
        <v>983.4</v>
      </c>
      <c r="R590" s="99">
        <v>14.2</v>
      </c>
      <c r="T590" s="128">
        <f t="shared" si="37"/>
        <v>-12.271026196572782</v>
      </c>
      <c r="U590" s="128">
        <f t="shared" si="38"/>
        <v>-36.448690171361044</v>
      </c>
      <c r="W590" s="99">
        <v>1308.2926750399499</v>
      </c>
      <c r="X590" s="99">
        <v>72.655403632718105</v>
      </c>
      <c r="Y590" s="99">
        <v>300.20351830155602</v>
      </c>
      <c r="Z590" s="99">
        <v>13.913591118472199</v>
      </c>
      <c r="AA590" s="99">
        <v>1322.9254465245001</v>
      </c>
      <c r="AB590" s="99">
        <v>65.944777442040504</v>
      </c>
      <c r="AC590" s="99">
        <v>372.31260258003903</v>
      </c>
      <c r="AD590" s="99">
        <v>14.3100455243281</v>
      </c>
      <c r="AE590" s="99">
        <v>738.32467817261397</v>
      </c>
      <c r="AF590" s="99">
        <v>34.0677871526945</v>
      </c>
      <c r="AG590" s="99">
        <v>308.99265856359199</v>
      </c>
      <c r="AH590" s="99">
        <v>14.310139094217201</v>
      </c>
      <c r="AI590" s="99">
        <v>191.08853735904</v>
      </c>
      <c r="AJ590" s="99">
        <v>9.0062818561589602</v>
      </c>
      <c r="AK590" s="99">
        <v>291.18876924186299</v>
      </c>
      <c r="AL590" s="99">
        <v>15.5163017378673</v>
      </c>
      <c r="AR590" s="128">
        <f t="shared" si="36"/>
        <v>823.02858261576603</v>
      </c>
    </row>
    <row r="591" spans="1:44">
      <c r="A591" s="37" t="s">
        <v>4341</v>
      </c>
      <c r="B591" s="36">
        <v>242.87079556348601</v>
      </c>
      <c r="C591" s="66">
        <v>1.3160861887961599</v>
      </c>
      <c r="E591" s="66">
        <v>5.7059417340932104</v>
      </c>
      <c r="F591" s="66">
        <v>0.24113099825432599</v>
      </c>
      <c r="G591" s="68">
        <v>8.8015036698166502E-2</v>
      </c>
      <c r="H591" s="68">
        <v>2.7788408289460701E-3</v>
      </c>
      <c r="I591" s="66">
        <v>0.58094455497557296</v>
      </c>
      <c r="J591" s="99">
        <v>1157.2</v>
      </c>
      <c r="K591" s="99">
        <v>12.1</v>
      </c>
      <c r="L591" s="99">
        <v>1041</v>
      </c>
      <c r="M591" s="99">
        <v>20.3</v>
      </c>
      <c r="N591" s="99">
        <v>1381.9</v>
      </c>
      <c r="O591" s="99">
        <v>30.3</v>
      </c>
      <c r="P591" s="36"/>
      <c r="Q591" s="99">
        <v>1010.5</v>
      </c>
      <c r="R591" s="99">
        <v>19.8</v>
      </c>
      <c r="T591" s="128">
        <f t="shared" si="37"/>
        <v>-11.162343900096065</v>
      </c>
      <c r="U591" s="128">
        <f t="shared" si="38"/>
        <v>-32.747358309317967</v>
      </c>
      <c r="W591" s="99">
        <v>1258.4408514675699</v>
      </c>
      <c r="X591" s="99">
        <v>76.044352242090099</v>
      </c>
      <c r="Y591" s="99">
        <v>385.78618147158198</v>
      </c>
      <c r="Z591" s="99">
        <v>22.6996140276011</v>
      </c>
      <c r="AA591" s="99">
        <v>1514.6352208379001</v>
      </c>
      <c r="AB591" s="99">
        <v>84.555072089352194</v>
      </c>
      <c r="AC591" s="99">
        <v>385.49350015763201</v>
      </c>
      <c r="AD591" s="99">
        <v>19.098653114100902</v>
      </c>
      <c r="AE591" s="99">
        <v>698.66584081882604</v>
      </c>
      <c r="AF591" s="99">
        <v>41.301973317200101</v>
      </c>
      <c r="AG591" s="99">
        <v>299.20109306807097</v>
      </c>
      <c r="AH591" s="99">
        <v>16.7386511055917</v>
      </c>
      <c r="AI591" s="99">
        <v>188.064751198143</v>
      </c>
      <c r="AJ591" s="99">
        <v>9.2258900919736</v>
      </c>
      <c r="AK591" s="99">
        <v>233.062958206323</v>
      </c>
      <c r="AL591" s="99">
        <v>11.0407377899905</v>
      </c>
      <c r="AR591" s="128">
        <f t="shared" si="36"/>
        <v>820.58737638940488</v>
      </c>
    </row>
    <row r="592" spans="1:44">
      <c r="A592" s="37" t="s">
        <v>4342</v>
      </c>
      <c r="B592" s="36">
        <v>242.757844816778</v>
      </c>
      <c r="C592" s="66">
        <v>1.74629620843835</v>
      </c>
      <c r="E592" s="66">
        <v>5.6367945028234701</v>
      </c>
      <c r="F592" s="66">
        <v>0.16877589985781599</v>
      </c>
      <c r="G592" s="68">
        <v>9.1262666466225995E-2</v>
      </c>
      <c r="H592" s="68">
        <v>2.1426443516341302E-3</v>
      </c>
      <c r="I592" s="66">
        <v>0.113412892022972</v>
      </c>
      <c r="J592" s="99">
        <v>1190.9000000000001</v>
      </c>
      <c r="K592" s="99">
        <v>12.6</v>
      </c>
      <c r="L592" s="99">
        <v>1052.8</v>
      </c>
      <c r="M592" s="99">
        <v>14.5</v>
      </c>
      <c r="N592" s="99">
        <v>1451.2</v>
      </c>
      <c r="O592" s="99">
        <v>22.3</v>
      </c>
      <c r="P592" s="36"/>
      <c r="Q592" s="99">
        <v>1015.7</v>
      </c>
      <c r="R592" s="99">
        <v>14.1</v>
      </c>
      <c r="T592" s="128">
        <f t="shared" si="37"/>
        <v>-13.117401215805485</v>
      </c>
      <c r="U592" s="128">
        <f t="shared" si="38"/>
        <v>-37.841945288753806</v>
      </c>
      <c r="W592" s="99">
        <v>1241.90735502237</v>
      </c>
      <c r="X592" s="99">
        <v>65.214698894748693</v>
      </c>
      <c r="Y592" s="99">
        <v>273.646257225581</v>
      </c>
      <c r="Z592" s="99">
        <v>17.307369440123299</v>
      </c>
      <c r="AA592" s="99">
        <v>1213.95421180689</v>
      </c>
      <c r="AB592" s="99">
        <v>71.382584975244399</v>
      </c>
      <c r="AC592" s="99">
        <v>345.97701142207097</v>
      </c>
      <c r="AD592" s="99">
        <v>21.100592947357399</v>
      </c>
      <c r="AE592" s="99">
        <v>693.07439568979203</v>
      </c>
      <c r="AF592" s="99">
        <v>43.595118572282203</v>
      </c>
      <c r="AG592" s="99">
        <v>285.517559331386</v>
      </c>
      <c r="AH592" s="99">
        <v>18.2021983749515</v>
      </c>
      <c r="AI592" s="99">
        <v>138.212971595141</v>
      </c>
      <c r="AJ592" s="99">
        <v>9.0258975664395393</v>
      </c>
      <c r="AK592" s="99">
        <v>229.14655631785999</v>
      </c>
      <c r="AL592" s="99">
        <v>15.1110781415512</v>
      </c>
      <c r="AR592" s="128">
        <f t="shared" si="36"/>
        <v>819.75881905237429</v>
      </c>
    </row>
    <row r="593" spans="1:44">
      <c r="A593" s="37" t="s">
        <v>4343</v>
      </c>
      <c r="B593" s="36">
        <v>151.49874628216099</v>
      </c>
      <c r="C593" s="66">
        <v>1.64834702796934</v>
      </c>
      <c r="E593" s="66">
        <v>5.6646650373580503</v>
      </c>
      <c r="F593" s="66">
        <v>0.19078632319021999</v>
      </c>
      <c r="G593" s="68">
        <v>8.5212514534921596E-2</v>
      </c>
      <c r="H593" s="68">
        <v>2.2832272361036402E-3</v>
      </c>
      <c r="I593" s="66">
        <v>0.54354300632604702</v>
      </c>
      <c r="J593" s="99">
        <v>1140</v>
      </c>
      <c r="K593" s="99">
        <v>10.1</v>
      </c>
      <c r="L593" s="99">
        <v>1048</v>
      </c>
      <c r="M593" s="99">
        <v>16.3</v>
      </c>
      <c r="N593" s="99">
        <v>1319.5</v>
      </c>
      <c r="O593" s="99">
        <v>26</v>
      </c>
      <c r="P593" s="36"/>
      <c r="Q593" s="99">
        <v>1024</v>
      </c>
      <c r="R593" s="99">
        <v>15.9</v>
      </c>
      <c r="T593" s="128">
        <f t="shared" si="37"/>
        <v>-8.778625954198473</v>
      </c>
      <c r="U593" s="128">
        <f t="shared" si="38"/>
        <v>-25.906488549618324</v>
      </c>
      <c r="W593" s="99">
        <v>1417.19670053034</v>
      </c>
      <c r="X593" s="99">
        <v>67.907436254690197</v>
      </c>
      <c r="Y593" s="99">
        <v>316.37839706190903</v>
      </c>
      <c r="Z593" s="99">
        <v>18.324052064660901</v>
      </c>
      <c r="AA593" s="99">
        <v>1304.0504437136101</v>
      </c>
      <c r="AB593" s="99">
        <v>74.503327148803095</v>
      </c>
      <c r="AC593" s="99">
        <v>396.89717093411599</v>
      </c>
      <c r="AD593" s="99">
        <v>15.013633758018701</v>
      </c>
      <c r="AE593" s="99">
        <v>691.80773330358898</v>
      </c>
      <c r="AF593" s="99">
        <v>42.183464403600702</v>
      </c>
      <c r="AG593" s="99">
        <v>303.80611232662397</v>
      </c>
      <c r="AH593" s="99">
        <v>11.352463475135</v>
      </c>
      <c r="AI593" s="99">
        <v>133.60561578414701</v>
      </c>
      <c r="AJ593" s="99">
        <v>5.9640512998764796</v>
      </c>
      <c r="AK593" s="99">
        <v>183.095472497831</v>
      </c>
      <c r="AL593" s="99">
        <v>6.7345277203420197</v>
      </c>
      <c r="AR593" s="128">
        <f t="shared" si="36"/>
        <v>828.08739555501825</v>
      </c>
    </row>
    <row r="594" spans="1:44">
      <c r="A594" s="35" t="s">
        <v>4344</v>
      </c>
      <c r="B594" s="36">
        <v>167.14349813881401</v>
      </c>
      <c r="C594" s="66">
        <v>1.45458855572274</v>
      </c>
      <c r="E594" s="66">
        <v>5.4170124874632801</v>
      </c>
      <c r="F594" s="66">
        <v>0.213816474513813</v>
      </c>
      <c r="G594" s="68">
        <v>8.5961900913114495E-2</v>
      </c>
      <c r="H594" s="68">
        <v>2.6461719096415302E-3</v>
      </c>
      <c r="I594" s="66">
        <v>0.39024926815703997</v>
      </c>
      <c r="J594" s="99">
        <v>1176.9000000000001</v>
      </c>
      <c r="K594" s="99">
        <v>13.7</v>
      </c>
      <c r="L594" s="99">
        <v>1092.0999999999999</v>
      </c>
      <c r="M594" s="99">
        <v>19.8</v>
      </c>
      <c r="N594" s="99">
        <v>1336.5</v>
      </c>
      <c r="O594" s="99">
        <v>29.8</v>
      </c>
      <c r="P594" s="36"/>
      <c r="Q594" s="99">
        <v>1069</v>
      </c>
      <c r="R594" s="99">
        <v>19.399999999999999</v>
      </c>
      <c r="T594" s="128">
        <f t="shared" si="37"/>
        <v>-7.7648566981045875</v>
      </c>
      <c r="U594" s="128">
        <f t="shared" si="38"/>
        <v>-22.378903030857991</v>
      </c>
      <c r="W594" s="99">
        <v>1434.9094684352499</v>
      </c>
      <c r="X594" s="99">
        <v>75.882092826561106</v>
      </c>
      <c r="Y594" s="99">
        <v>349.01442540282699</v>
      </c>
      <c r="Z594" s="99">
        <v>15.3758861180761</v>
      </c>
      <c r="AA594" s="99">
        <v>1446.21444381486</v>
      </c>
      <c r="AB594" s="99">
        <v>57.3329341833538</v>
      </c>
      <c r="AC594" s="99">
        <v>448.61730502550103</v>
      </c>
      <c r="AD594" s="99">
        <v>19.126974618053701</v>
      </c>
      <c r="AE594" s="99">
        <v>761.20389222303299</v>
      </c>
      <c r="AF594" s="99">
        <v>40.162333326764802</v>
      </c>
      <c r="AG594" s="99">
        <v>333.59918538960699</v>
      </c>
      <c r="AH594" s="99">
        <v>19.866633174990898</v>
      </c>
      <c r="AI594" s="99">
        <v>160.22598940392299</v>
      </c>
      <c r="AJ594" s="99">
        <v>7.8394933147703698</v>
      </c>
      <c r="AK594" s="99">
        <v>186.98186896616301</v>
      </c>
      <c r="AL594" s="99">
        <v>8.7184198261733794</v>
      </c>
      <c r="AR594" s="128">
        <f t="shared" si="36"/>
        <v>828.87744746945168</v>
      </c>
    </row>
    <row r="595" spans="1:44">
      <c r="A595" s="37" t="s">
        <v>4345</v>
      </c>
      <c r="B595" s="36">
        <v>194.93886196402201</v>
      </c>
      <c r="C595" s="66">
        <v>1.6469814730643499</v>
      </c>
      <c r="E595" s="66">
        <v>5.58634495392233</v>
      </c>
      <c r="F595" s="66">
        <v>0.20491508426716301</v>
      </c>
      <c r="G595" s="68">
        <v>8.6227328771058404E-2</v>
      </c>
      <c r="H595" s="68">
        <v>2.9452853713972699E-3</v>
      </c>
      <c r="I595" s="66">
        <v>0.60549675280093795</v>
      </c>
      <c r="J595" s="99">
        <v>1157.7</v>
      </c>
      <c r="K595" s="99">
        <v>10.9</v>
      </c>
      <c r="L595" s="99">
        <v>1061.5999999999999</v>
      </c>
      <c r="M595" s="99">
        <v>18</v>
      </c>
      <c r="N595" s="99">
        <v>1342.4</v>
      </c>
      <c r="O595" s="99">
        <v>33</v>
      </c>
      <c r="P595" s="36"/>
      <c r="Q595" s="99">
        <v>1036</v>
      </c>
      <c r="R595" s="99">
        <v>17.600000000000001</v>
      </c>
      <c r="T595" s="128">
        <f t="shared" si="37"/>
        <v>-9.0523737754333222</v>
      </c>
      <c r="U595" s="128">
        <f t="shared" si="38"/>
        <v>-26.450640542577265</v>
      </c>
      <c r="W595" s="99">
        <v>1448.3892516271701</v>
      </c>
      <c r="X595" s="99">
        <v>98.211896849014707</v>
      </c>
      <c r="Y595" s="99">
        <v>362.748811615975</v>
      </c>
      <c r="Z595" s="99">
        <v>21.483363728119102</v>
      </c>
      <c r="AA595" s="99">
        <v>1449.3943983909901</v>
      </c>
      <c r="AB595" s="99">
        <v>88.937465337733201</v>
      </c>
      <c r="AC595" s="99">
        <v>452.98767274876599</v>
      </c>
      <c r="AD595" s="99">
        <v>30.327681014737902</v>
      </c>
      <c r="AE595" s="99">
        <v>835.49298952186405</v>
      </c>
      <c r="AF595" s="99">
        <v>61.710378255558197</v>
      </c>
      <c r="AG595" s="99">
        <v>357.10036881654702</v>
      </c>
      <c r="AH595" s="99">
        <v>28.143250838724299</v>
      </c>
      <c r="AI595" s="99">
        <v>166.602175252405</v>
      </c>
      <c r="AJ595" s="99">
        <v>9.7747920944689</v>
      </c>
      <c r="AK595" s="99">
        <v>219.39898145590001</v>
      </c>
      <c r="AL595" s="99">
        <v>13.5474110590555</v>
      </c>
      <c r="AR595" s="128">
        <f t="shared" si="36"/>
        <v>829.47293391325957</v>
      </c>
    </row>
    <row r="596" spans="1:44">
      <c r="A596" s="37" t="s">
        <v>4346</v>
      </c>
      <c r="B596" s="36">
        <v>264.38342094318699</v>
      </c>
      <c r="C596" s="66">
        <v>1.59368227927037</v>
      </c>
      <c r="E596" s="66">
        <v>5.8707990511797004</v>
      </c>
      <c r="F596" s="66">
        <v>0.195177093206585</v>
      </c>
      <c r="G596" s="68">
        <v>8.9350235548138701E-2</v>
      </c>
      <c r="H596" s="68">
        <v>2.5513570943989398E-3</v>
      </c>
      <c r="I596" s="66">
        <v>0.71277615918691695</v>
      </c>
      <c r="J596" s="99">
        <v>1147.99</v>
      </c>
      <c r="K596" s="99">
        <v>8.19</v>
      </c>
      <c r="L596" s="99">
        <v>1014</v>
      </c>
      <c r="M596" s="99">
        <v>15.6</v>
      </c>
      <c r="N596" s="99">
        <v>1410.8</v>
      </c>
      <c r="O596" s="99">
        <v>27.3</v>
      </c>
      <c r="P596" s="36"/>
      <c r="Q596" s="99">
        <v>979.4</v>
      </c>
      <c r="R596" s="99">
        <v>15.1</v>
      </c>
      <c r="T596" s="128">
        <f t="shared" si="37"/>
        <v>-13.214003944773175</v>
      </c>
      <c r="U596" s="128">
        <f t="shared" si="38"/>
        <v>-39.132149901380664</v>
      </c>
      <c r="W596" s="99">
        <v>1482.55042722903</v>
      </c>
      <c r="X596" s="99">
        <v>105.729395213673</v>
      </c>
      <c r="Y596" s="99">
        <v>337.14335493137202</v>
      </c>
      <c r="Z596" s="99">
        <v>17.9990098452603</v>
      </c>
      <c r="AA596" s="99">
        <v>1574.6880151379</v>
      </c>
      <c r="AB596" s="99">
        <v>84.302536152947098</v>
      </c>
      <c r="AC596" s="99">
        <v>481.88509948040701</v>
      </c>
      <c r="AD596" s="99">
        <v>26.450849438844202</v>
      </c>
      <c r="AE596" s="99">
        <v>862.51245225385105</v>
      </c>
      <c r="AF596" s="99">
        <v>47.666577405679099</v>
      </c>
      <c r="AG596" s="99">
        <v>394.85616835822998</v>
      </c>
      <c r="AH596" s="99">
        <v>20.925401331012701</v>
      </c>
      <c r="AI596" s="99">
        <v>209.05022060210999</v>
      </c>
      <c r="AJ596" s="99">
        <v>10.1152522405641</v>
      </c>
      <c r="AK596" s="99">
        <v>280.00568007484299</v>
      </c>
      <c r="AL596" s="99">
        <v>13.4129567476623</v>
      </c>
      <c r="AR596" s="128">
        <f t="shared" si="36"/>
        <v>830.96038000447516</v>
      </c>
    </row>
    <row r="597" spans="1:44">
      <c r="A597" s="37" t="s">
        <v>4347</v>
      </c>
      <c r="B597" s="36">
        <v>172.68512245801</v>
      </c>
      <c r="C597" s="66">
        <v>1.67877486720061</v>
      </c>
      <c r="E597" s="66">
        <v>5.6749389681161597</v>
      </c>
      <c r="F597" s="66">
        <v>0.25288630786594002</v>
      </c>
      <c r="G597" s="68">
        <v>8.9394663904711194E-2</v>
      </c>
      <c r="H597" s="68">
        <v>3.1219468805994098E-3</v>
      </c>
      <c r="I597" s="66">
        <v>0.47577375142292699</v>
      </c>
      <c r="J597" s="99">
        <v>1171.8</v>
      </c>
      <c r="K597" s="99">
        <v>14.4</v>
      </c>
      <c r="L597" s="99">
        <v>1046.3</v>
      </c>
      <c r="M597" s="99">
        <v>21.5</v>
      </c>
      <c r="N597" s="99">
        <v>1411.8</v>
      </c>
      <c r="O597" s="99">
        <v>33.4</v>
      </c>
      <c r="P597" s="36"/>
      <c r="Q597" s="99">
        <v>1013</v>
      </c>
      <c r="R597" s="99">
        <v>20.9</v>
      </c>
      <c r="T597" s="128">
        <f t="shared" si="37"/>
        <v>-11.994647806556436</v>
      </c>
      <c r="U597" s="128">
        <f t="shared" si="38"/>
        <v>-34.932619707540859</v>
      </c>
      <c r="W597" s="99">
        <v>1331.8831691171799</v>
      </c>
      <c r="X597" s="99">
        <v>73.400405967109606</v>
      </c>
      <c r="Y597" s="99">
        <v>306.76871374653098</v>
      </c>
      <c r="Z597" s="99">
        <v>19.881898227204999</v>
      </c>
      <c r="AA597" s="99">
        <v>1257.55557548762</v>
      </c>
      <c r="AB597" s="99">
        <v>62.713312983411903</v>
      </c>
      <c r="AC597" s="99">
        <v>415.39680416891201</v>
      </c>
      <c r="AD597" s="99">
        <v>24.146265623984899</v>
      </c>
      <c r="AE597" s="99">
        <v>708.86662198214401</v>
      </c>
      <c r="AF597" s="99">
        <v>42.662152075888002</v>
      </c>
      <c r="AG597" s="99">
        <v>311.78769290284202</v>
      </c>
      <c r="AH597" s="99">
        <v>19.953474658142099</v>
      </c>
      <c r="AI597" s="99">
        <v>131.211174627178</v>
      </c>
      <c r="AJ597" s="99">
        <v>7.6256226552338697</v>
      </c>
      <c r="AK597" s="99">
        <v>183.31657307395</v>
      </c>
      <c r="AL597" s="99">
        <v>11.670504240045499</v>
      </c>
      <c r="AR597" s="128">
        <f t="shared" si="36"/>
        <v>824.15520897425563</v>
      </c>
    </row>
    <row r="598" spans="1:44">
      <c r="A598" s="35" t="s">
        <v>4348</v>
      </c>
      <c r="B598" s="36">
        <v>176.98677760702401</v>
      </c>
      <c r="C598" s="66">
        <v>1.63802704632389</v>
      </c>
      <c r="E598" s="66">
        <v>5.4470898022250598</v>
      </c>
      <c r="F598" s="66">
        <v>0.18086431715503201</v>
      </c>
      <c r="G598" s="68">
        <v>9.0617482761018595E-2</v>
      </c>
      <c r="H598" s="68">
        <v>3.26755956470636E-3</v>
      </c>
      <c r="I598" s="66">
        <v>0.36944345971602899</v>
      </c>
      <c r="J598" s="99">
        <v>1210</v>
      </c>
      <c r="K598" s="99">
        <v>13.8</v>
      </c>
      <c r="L598" s="99">
        <v>1086.5</v>
      </c>
      <c r="M598" s="99">
        <v>16.600000000000001</v>
      </c>
      <c r="N598" s="99">
        <v>1437.7</v>
      </c>
      <c r="O598" s="99">
        <v>34.4</v>
      </c>
      <c r="P598" s="36"/>
      <c r="Q598" s="99">
        <v>1052.4000000000001</v>
      </c>
      <c r="R598" s="99">
        <v>16.100000000000001</v>
      </c>
      <c r="T598" s="128">
        <f t="shared" si="37"/>
        <v>-11.366774045098941</v>
      </c>
      <c r="U598" s="128">
        <f t="shared" si="38"/>
        <v>-32.323976069949381</v>
      </c>
      <c r="W598" s="99">
        <v>1431.4406188325399</v>
      </c>
      <c r="X598" s="99">
        <v>71.877443310925997</v>
      </c>
      <c r="Y598" s="99">
        <v>340.94395729474297</v>
      </c>
      <c r="Z598" s="99">
        <v>11.201522611700801</v>
      </c>
      <c r="AA598" s="99">
        <v>1367.78620857431</v>
      </c>
      <c r="AB598" s="99">
        <v>68.081004714422704</v>
      </c>
      <c r="AC598" s="99">
        <v>453.08249597395297</v>
      </c>
      <c r="AD598" s="99">
        <v>21.6772156306249</v>
      </c>
      <c r="AE598" s="99">
        <v>751.29539419089701</v>
      </c>
      <c r="AF598" s="99">
        <v>44.072421475550698</v>
      </c>
      <c r="AG598" s="99">
        <v>332.15347522478299</v>
      </c>
      <c r="AH598" s="99">
        <v>20.6408248867371</v>
      </c>
      <c r="AI598" s="99">
        <v>146.19819317377301</v>
      </c>
      <c r="AJ598" s="99">
        <v>6.5625088702469796</v>
      </c>
      <c r="AK598" s="99">
        <v>185.62613866749399</v>
      </c>
      <c r="AL598" s="99">
        <v>11.541309975695</v>
      </c>
      <c r="AR598" s="128">
        <f t="shared" si="36"/>
        <v>828.72340639566846</v>
      </c>
    </row>
    <row r="599" spans="1:44">
      <c r="A599" s="37" t="s">
        <v>4349</v>
      </c>
      <c r="B599" s="36">
        <v>210.713159655521</v>
      </c>
      <c r="C599" s="66">
        <v>1.5491798881207099</v>
      </c>
      <c r="E599" s="66">
        <v>5.6565170889366296</v>
      </c>
      <c r="F599" s="66">
        <v>0.25484751592413302</v>
      </c>
      <c r="G599" s="68">
        <v>8.6847567127735406E-2</v>
      </c>
      <c r="H599" s="68">
        <v>3.04355015671015E-3</v>
      </c>
      <c r="I599" s="66">
        <v>0.33429929349989401</v>
      </c>
      <c r="J599" s="99">
        <v>1154</v>
      </c>
      <c r="K599" s="99">
        <v>16.2</v>
      </c>
      <c r="L599" s="99">
        <v>1049.4000000000001</v>
      </c>
      <c r="M599" s="99">
        <v>21.8</v>
      </c>
      <c r="N599" s="99">
        <v>1356.3</v>
      </c>
      <c r="O599" s="99">
        <v>33.799999999999997</v>
      </c>
      <c r="P599" s="36"/>
      <c r="Q599" s="99">
        <v>1021.9</v>
      </c>
      <c r="R599" s="99">
        <v>21.3</v>
      </c>
      <c r="T599" s="128">
        <f t="shared" si="37"/>
        <v>-9.9676005336382598</v>
      </c>
      <c r="U599" s="128">
        <f t="shared" si="38"/>
        <v>-29.245283018867909</v>
      </c>
      <c r="W599" s="99">
        <v>1303.39497339748</v>
      </c>
      <c r="X599" s="99">
        <v>70.656643082822796</v>
      </c>
      <c r="Y599" s="99">
        <v>347.525714843571</v>
      </c>
      <c r="Z599" s="99">
        <v>18.675929493266899</v>
      </c>
      <c r="AA599" s="99">
        <v>1384.3564578616499</v>
      </c>
      <c r="AB599" s="99">
        <v>74.863817284767805</v>
      </c>
      <c r="AC599" s="99">
        <v>450.30318601449602</v>
      </c>
      <c r="AD599" s="99">
        <v>24.383175112297799</v>
      </c>
      <c r="AE599" s="99">
        <v>772.21512000976395</v>
      </c>
      <c r="AF599" s="99">
        <v>43.812333972233901</v>
      </c>
      <c r="AG599" s="99">
        <v>329.496882474225</v>
      </c>
      <c r="AH599" s="99">
        <v>18.126299165054501</v>
      </c>
      <c r="AI599" s="99">
        <v>156.980906663892</v>
      </c>
      <c r="AJ599" s="99">
        <v>7.2022192166904304</v>
      </c>
      <c r="AK599" s="99">
        <v>204.21770712265399</v>
      </c>
      <c r="AL599" s="99">
        <v>12.7766431443015</v>
      </c>
      <c r="AR599" s="128">
        <f t="shared" si="36"/>
        <v>822.79242824323433</v>
      </c>
    </row>
    <row r="600" spans="1:44">
      <c r="A600" s="37" t="s">
        <v>4350</v>
      </c>
      <c r="B600" s="36">
        <v>265.64709948683799</v>
      </c>
      <c r="C600" s="66">
        <v>1.7019682391341699</v>
      </c>
      <c r="E600" s="66">
        <v>5.7783969887816902</v>
      </c>
      <c r="F600" s="66">
        <v>0.23780352157080401</v>
      </c>
      <c r="G600" s="68">
        <v>8.9570765030244304E-2</v>
      </c>
      <c r="H600" s="68">
        <v>2.4979582285980201E-3</v>
      </c>
      <c r="I600" s="66">
        <v>0.60741941255014398</v>
      </c>
      <c r="J600" s="99">
        <v>1160.5999999999999</v>
      </c>
      <c r="K600" s="99">
        <v>11.3</v>
      </c>
      <c r="L600" s="99">
        <v>1028.9000000000001</v>
      </c>
      <c r="M600" s="99">
        <v>19.600000000000001</v>
      </c>
      <c r="N600" s="99">
        <v>1415.5</v>
      </c>
      <c r="O600" s="99">
        <v>26.7</v>
      </c>
      <c r="P600" s="36"/>
      <c r="Q600" s="99">
        <v>994.5</v>
      </c>
      <c r="R600" s="99">
        <v>19</v>
      </c>
      <c r="T600" s="128">
        <f t="shared" si="37"/>
        <v>-12.800077752940014</v>
      </c>
      <c r="U600" s="128">
        <f t="shared" si="38"/>
        <v>-37.574108270968978</v>
      </c>
      <c r="W600" s="99">
        <v>1456.3986085438501</v>
      </c>
      <c r="X600" s="99">
        <v>82.139203460867407</v>
      </c>
      <c r="Y600" s="99">
        <v>312.50347773635002</v>
      </c>
      <c r="Z600" s="99">
        <v>17.334203518471298</v>
      </c>
      <c r="AA600" s="99">
        <v>1384.7264246894699</v>
      </c>
      <c r="AB600" s="99">
        <v>63.998469140381403</v>
      </c>
      <c r="AC600" s="99">
        <v>481.66259041336002</v>
      </c>
      <c r="AD600" s="99">
        <v>21.615695757308799</v>
      </c>
      <c r="AE600" s="99">
        <v>833.31783298261803</v>
      </c>
      <c r="AF600" s="99">
        <v>43.737976356668703</v>
      </c>
      <c r="AG600" s="99">
        <v>376.599981999026</v>
      </c>
      <c r="AH600" s="99">
        <v>21.5785551643567</v>
      </c>
      <c r="AI600" s="99">
        <v>195.98275366556001</v>
      </c>
      <c r="AJ600" s="99">
        <v>9.3049204957671705</v>
      </c>
      <c r="AK600" s="99">
        <v>265.780924008272</v>
      </c>
      <c r="AL600" s="99">
        <v>11.835905931866501</v>
      </c>
      <c r="AR600" s="128">
        <f t="shared" si="36"/>
        <v>829.82444000996156</v>
      </c>
    </row>
    <row r="601" spans="1:44">
      <c r="A601" s="37" t="s">
        <v>4351</v>
      </c>
      <c r="B601" s="36">
        <v>175.18125628268001</v>
      </c>
      <c r="C601" s="66">
        <v>1.4997685089530099</v>
      </c>
      <c r="E601" s="66">
        <v>5.6847181766281603</v>
      </c>
      <c r="F601" s="66">
        <v>0.25049029589602301</v>
      </c>
      <c r="G601" s="68">
        <v>8.9687690832565101E-2</v>
      </c>
      <c r="H601" s="68">
        <v>3.3998911796993799E-3</v>
      </c>
      <c r="I601" s="66">
        <v>0.57220252241435998</v>
      </c>
      <c r="J601" s="99">
        <v>1172.9000000000001</v>
      </c>
      <c r="K601" s="99">
        <v>13.3</v>
      </c>
      <c r="L601" s="99">
        <v>1044.5999999999999</v>
      </c>
      <c r="M601" s="99">
        <v>21.2</v>
      </c>
      <c r="N601" s="99">
        <v>1418</v>
      </c>
      <c r="O601" s="99">
        <v>36.200000000000003</v>
      </c>
      <c r="P601" s="36"/>
      <c r="Q601" s="99">
        <v>1010.6</v>
      </c>
      <c r="R601" s="99">
        <v>20.6</v>
      </c>
      <c r="T601" s="128">
        <f t="shared" si="37"/>
        <v>-12.282213287382749</v>
      </c>
      <c r="U601" s="128">
        <f t="shared" si="38"/>
        <v>-35.745739996170798</v>
      </c>
      <c r="W601" s="99">
        <v>1333.1581782247099</v>
      </c>
      <c r="X601" s="99">
        <v>84.218085715793094</v>
      </c>
      <c r="Y601" s="99">
        <v>367.57520922084399</v>
      </c>
      <c r="Z601" s="99">
        <v>26.9552053335793</v>
      </c>
      <c r="AA601" s="99">
        <v>1440.3044729007299</v>
      </c>
      <c r="AB601" s="99">
        <v>91.654230845114597</v>
      </c>
      <c r="AC601" s="99">
        <v>456.02863420987001</v>
      </c>
      <c r="AD601" s="99">
        <v>27.347320016000602</v>
      </c>
      <c r="AE601" s="99">
        <v>739.33035924308399</v>
      </c>
      <c r="AF601" s="99">
        <v>47.291931691793202</v>
      </c>
      <c r="AG601" s="99">
        <v>326.22985066484802</v>
      </c>
      <c r="AH601" s="99">
        <v>20.037023900336401</v>
      </c>
      <c r="AI601" s="99">
        <v>160.18274319416301</v>
      </c>
      <c r="AJ601" s="99">
        <v>8.7467349499841198</v>
      </c>
      <c r="AK601" s="99">
        <v>195.562906527481</v>
      </c>
      <c r="AL601" s="99">
        <v>9.2472249893919294</v>
      </c>
      <c r="AR601" s="128">
        <f t="shared" si="36"/>
        <v>824.21559599822513</v>
      </c>
    </row>
    <row r="602" spans="1:44">
      <c r="A602" s="35" t="s">
        <v>4352</v>
      </c>
      <c r="B602" s="36">
        <v>225.54552603963299</v>
      </c>
      <c r="C602" s="66">
        <v>1.31853772817412</v>
      </c>
      <c r="E602" s="66">
        <v>5.7101505841001803</v>
      </c>
      <c r="F602" s="66">
        <v>0.20421589113633801</v>
      </c>
      <c r="G602" s="68">
        <v>8.6437592421081594E-2</v>
      </c>
      <c r="H602" s="68">
        <v>2.3227014543003E-3</v>
      </c>
      <c r="I602" s="66">
        <v>0.58564192275719995</v>
      </c>
      <c r="J602" s="99">
        <v>1144.3</v>
      </c>
      <c r="K602" s="99">
        <v>10.199999999999999</v>
      </c>
      <c r="L602" s="99">
        <v>1040.3</v>
      </c>
      <c r="M602" s="99">
        <v>17.2</v>
      </c>
      <c r="N602" s="99">
        <v>1347.1</v>
      </c>
      <c r="O602" s="99">
        <v>25.9</v>
      </c>
      <c r="P602" s="36"/>
      <c r="Q602" s="99">
        <v>1013.2</v>
      </c>
      <c r="R602" s="99">
        <v>16.8</v>
      </c>
      <c r="T602" s="128">
        <f t="shared" si="37"/>
        <v>-9.9971162164760159</v>
      </c>
      <c r="U602" s="128">
        <f t="shared" si="38"/>
        <v>-29.491492838604245</v>
      </c>
      <c r="W602" s="99">
        <v>1280.28281872304</v>
      </c>
      <c r="X602" s="99">
        <v>76.935117876237896</v>
      </c>
      <c r="Y602" s="99">
        <v>392.26621491700303</v>
      </c>
      <c r="Z602" s="99">
        <v>20.364643963799399</v>
      </c>
      <c r="AA602" s="99">
        <v>1497.30320008289</v>
      </c>
      <c r="AB602" s="99">
        <v>75.197441412324807</v>
      </c>
      <c r="AC602" s="99">
        <v>505.779251060543</v>
      </c>
      <c r="AD602" s="99">
        <v>29.618965681817599</v>
      </c>
      <c r="AE602" s="99">
        <v>785.816999491415</v>
      </c>
      <c r="AF602" s="99">
        <v>51.0103983307989</v>
      </c>
      <c r="AG602" s="99">
        <v>346.66471904782901</v>
      </c>
      <c r="AH602" s="99">
        <v>16.481808000895299</v>
      </c>
      <c r="AI602" s="99">
        <v>191.325629738365</v>
      </c>
      <c r="AJ602" s="99">
        <v>11.7191859885311</v>
      </c>
      <c r="AK602" s="99">
        <v>219.63248122970299</v>
      </c>
      <c r="AL602" s="99">
        <v>16.201653066722901</v>
      </c>
      <c r="AR602" s="128">
        <f t="shared" si="36"/>
        <v>821.66730958086714</v>
      </c>
    </row>
    <row r="603" spans="1:44">
      <c r="A603" s="37" t="s">
        <v>4353</v>
      </c>
      <c r="B603" s="36">
        <v>231.10909404693001</v>
      </c>
      <c r="C603" s="66">
        <v>1.5238315119302499</v>
      </c>
      <c r="E603" s="66">
        <v>5.4349449436338597</v>
      </c>
      <c r="F603" s="66">
        <v>0.154616068080069</v>
      </c>
      <c r="G603" s="68">
        <v>8.7956311855817898E-2</v>
      </c>
      <c r="H603" s="68">
        <v>3.5301177959655098E-3</v>
      </c>
      <c r="I603" s="66">
        <v>0.53316287337036095</v>
      </c>
      <c r="J603" s="99">
        <v>1190.5999999999999</v>
      </c>
      <c r="K603" s="99">
        <v>12.2</v>
      </c>
      <c r="L603" s="99">
        <v>1088.8</v>
      </c>
      <c r="M603" s="99">
        <v>14.2</v>
      </c>
      <c r="N603" s="99">
        <v>1380.7</v>
      </c>
      <c r="O603" s="99">
        <v>38.6</v>
      </c>
      <c r="P603" s="36"/>
      <c r="Q603" s="99">
        <v>1060.9000000000001</v>
      </c>
      <c r="R603" s="99">
        <v>13.9</v>
      </c>
      <c r="T603" s="128">
        <f t="shared" si="37"/>
        <v>-9.3497428361498862</v>
      </c>
      <c r="U603" s="128">
        <f t="shared" si="38"/>
        <v>-26.809331373989725</v>
      </c>
      <c r="W603" s="99">
        <v>1288.2542035834799</v>
      </c>
      <c r="X603" s="99">
        <v>76.767372132922304</v>
      </c>
      <c r="Y603" s="99">
        <v>343.59002863778397</v>
      </c>
      <c r="Z603" s="99">
        <v>14.7935843841683</v>
      </c>
      <c r="AA603" s="99">
        <v>1366.8508908179999</v>
      </c>
      <c r="AB603" s="99">
        <v>53.3181499440038</v>
      </c>
      <c r="AC603" s="99">
        <v>451.35368404604998</v>
      </c>
      <c r="AD603" s="99">
        <v>20.661691268833501</v>
      </c>
      <c r="AE603" s="99">
        <v>765.278557693989</v>
      </c>
      <c r="AF603" s="99">
        <v>42.6718739423765</v>
      </c>
      <c r="AG603" s="99">
        <v>327.49638424636697</v>
      </c>
      <c r="AH603" s="99">
        <v>16.0794427888036</v>
      </c>
      <c r="AI603" s="99">
        <v>156.516011135779</v>
      </c>
      <c r="AJ603" s="99">
        <v>6.55790927125802</v>
      </c>
      <c r="AK603" s="99">
        <v>206.71783612785401</v>
      </c>
      <c r="AL603" s="99">
        <v>7.8450388765106496</v>
      </c>
      <c r="AR603" s="128">
        <f t="shared" si="36"/>
        <v>822.05737961080627</v>
      </c>
    </row>
    <row r="604" spans="1:44">
      <c r="A604" s="37" t="s">
        <v>4354</v>
      </c>
      <c r="B604" s="36">
        <v>219.13871755032099</v>
      </c>
      <c r="C604" s="66">
        <v>1.83564900552369</v>
      </c>
      <c r="E604" s="66">
        <v>5.9225189862199699</v>
      </c>
      <c r="F604" s="66">
        <v>0.24620105627265201</v>
      </c>
      <c r="G604" s="68">
        <v>8.8953027223370201E-2</v>
      </c>
      <c r="H604" s="68">
        <v>3.0994280463853999E-3</v>
      </c>
      <c r="I604" s="66">
        <v>0.48177561351572901</v>
      </c>
      <c r="J604" s="99">
        <v>1138.9000000000001</v>
      </c>
      <c r="K604" s="99">
        <v>13.5</v>
      </c>
      <c r="L604" s="99">
        <v>1005.8</v>
      </c>
      <c r="M604" s="99">
        <v>19.399999999999999</v>
      </c>
      <c r="N604" s="99">
        <v>1402.3</v>
      </c>
      <c r="O604" s="99">
        <v>33.4</v>
      </c>
      <c r="P604" s="36"/>
      <c r="Q604" s="99">
        <v>971.8</v>
      </c>
      <c r="R604" s="99">
        <v>18.7</v>
      </c>
      <c r="T604" s="128">
        <f t="shared" si="37"/>
        <v>-13.233247166434692</v>
      </c>
      <c r="U604" s="128">
        <f t="shared" si="38"/>
        <v>-39.421356134420364</v>
      </c>
      <c r="W604" s="99">
        <v>1493.1014449397301</v>
      </c>
      <c r="X604" s="99">
        <v>104.652506798033</v>
      </c>
      <c r="Y604" s="99">
        <v>320.79989065161999</v>
      </c>
      <c r="Z604" s="99">
        <v>17.375565509050201</v>
      </c>
      <c r="AA604" s="99">
        <v>1392.1640885746899</v>
      </c>
      <c r="AB604" s="99">
        <v>84.753231262111697</v>
      </c>
      <c r="AC604" s="99">
        <v>511.61873277718598</v>
      </c>
      <c r="AD604" s="99">
        <v>38.406320264099598</v>
      </c>
      <c r="AE604" s="99">
        <v>874.50095793375704</v>
      </c>
      <c r="AF604" s="99">
        <v>57.891554331651299</v>
      </c>
      <c r="AG604" s="99">
        <v>392.36424821884998</v>
      </c>
      <c r="AH604" s="99">
        <v>29.341735948241801</v>
      </c>
      <c r="AI604" s="99">
        <v>207.641439613312</v>
      </c>
      <c r="AJ604" s="99">
        <v>12.9105390809995</v>
      </c>
      <c r="AK604" s="99">
        <v>288.57576143729</v>
      </c>
      <c r="AL604" s="99">
        <v>14.9297520020856</v>
      </c>
      <c r="AR604" s="128">
        <f t="shared" si="36"/>
        <v>831.41366727987702</v>
      </c>
    </row>
    <row r="605" spans="1:44">
      <c r="A605" s="37" t="s">
        <v>4355</v>
      </c>
      <c r="B605" s="36">
        <v>151.51024778053201</v>
      </c>
      <c r="C605" s="66">
        <v>1.4738466494321401</v>
      </c>
      <c r="E605" s="66">
        <v>5.3350182548413301</v>
      </c>
      <c r="F605" s="66">
        <v>0.192789359479836</v>
      </c>
      <c r="G605" s="68">
        <v>8.8109774878058905E-2</v>
      </c>
      <c r="H605" s="68">
        <v>2.52773327147002E-3</v>
      </c>
      <c r="I605" s="66">
        <v>0.55087477496389603</v>
      </c>
      <c r="J605" s="99">
        <v>1204.9000000000001</v>
      </c>
      <c r="K605" s="99">
        <v>11.1</v>
      </c>
      <c r="L605" s="99">
        <v>1107.5</v>
      </c>
      <c r="M605" s="99">
        <v>18.399999999999999</v>
      </c>
      <c r="N605" s="99">
        <v>1384</v>
      </c>
      <c r="O605" s="99">
        <v>27.6</v>
      </c>
      <c r="P605" s="36"/>
      <c r="Q605" s="99">
        <v>1080.4000000000001</v>
      </c>
      <c r="R605" s="99">
        <v>18</v>
      </c>
      <c r="T605" s="128">
        <f t="shared" si="37"/>
        <v>-8.7945823927765314</v>
      </c>
      <c r="U605" s="128">
        <f t="shared" si="38"/>
        <v>-24.966139954853272</v>
      </c>
      <c r="W605" s="99">
        <v>1404.52267758109</v>
      </c>
      <c r="X605" s="99">
        <v>105.663358390158</v>
      </c>
      <c r="Y605" s="99">
        <v>355.91155300262801</v>
      </c>
      <c r="Z605" s="99">
        <v>20.997954140335501</v>
      </c>
      <c r="AA605" s="99">
        <v>1391.97097673541</v>
      </c>
      <c r="AB605" s="99">
        <v>90.664103338398505</v>
      </c>
      <c r="AC605" s="99">
        <v>475.23291358763998</v>
      </c>
      <c r="AD605" s="99">
        <v>36.510369692050297</v>
      </c>
      <c r="AE605" s="99">
        <v>785.93521209269295</v>
      </c>
      <c r="AF605" s="99">
        <v>54.868144763713403</v>
      </c>
      <c r="AG605" s="99">
        <v>320.85765366757698</v>
      </c>
      <c r="AH605" s="99">
        <v>22.409562050719799</v>
      </c>
      <c r="AI605" s="99">
        <v>159.362937533104</v>
      </c>
      <c r="AJ605" s="99">
        <v>9.3590604302957203</v>
      </c>
      <c r="AK605" s="99">
        <v>181.55555219749399</v>
      </c>
      <c r="AL605" s="99">
        <v>8.4737635833719995</v>
      </c>
      <c r="AR605" s="128">
        <f t="shared" si="36"/>
        <v>827.51671084295685</v>
      </c>
    </row>
    <row r="606" spans="1:44">
      <c r="A606" s="35" t="s">
        <v>4356</v>
      </c>
      <c r="B606" s="36">
        <v>147.317293956474</v>
      </c>
      <c r="C606" s="66">
        <v>1.35443638852848</v>
      </c>
      <c r="E606" s="66">
        <v>5.3888857452101098</v>
      </c>
      <c r="F606" s="66">
        <v>0.192935572972571</v>
      </c>
      <c r="G606" s="68">
        <v>8.9123714833916498E-2</v>
      </c>
      <c r="H606" s="68">
        <v>2.69354608878569E-3</v>
      </c>
      <c r="I606" s="66">
        <v>0.35723356327685601</v>
      </c>
      <c r="J606" s="99">
        <v>1205.9000000000001</v>
      </c>
      <c r="K606" s="99">
        <v>13.3</v>
      </c>
      <c r="L606" s="99">
        <v>1097.3</v>
      </c>
      <c r="M606" s="99">
        <v>18.100000000000001</v>
      </c>
      <c r="N606" s="99">
        <v>1406</v>
      </c>
      <c r="O606" s="99">
        <v>28.9</v>
      </c>
      <c r="P606" s="36"/>
      <c r="Q606" s="99">
        <v>1067.2</v>
      </c>
      <c r="R606" s="99">
        <v>17.600000000000001</v>
      </c>
      <c r="T606" s="128">
        <f t="shared" si="37"/>
        <v>-9.8970199580789338</v>
      </c>
      <c r="U606" s="128">
        <f t="shared" si="38"/>
        <v>-28.132689328351411</v>
      </c>
      <c r="W606" s="99">
        <v>988.26915165978903</v>
      </c>
      <c r="X606" s="99">
        <v>58.138248836631</v>
      </c>
      <c r="Y606" s="99">
        <v>290.58236003390198</v>
      </c>
      <c r="Z606" s="99">
        <v>18.5264829593354</v>
      </c>
      <c r="AA606" s="99">
        <v>1385.2583965312999</v>
      </c>
      <c r="AB606" s="99">
        <v>80.069236184548998</v>
      </c>
      <c r="AC606" s="99">
        <v>487.95152947810402</v>
      </c>
      <c r="AD606" s="99">
        <v>28.743017589326701</v>
      </c>
      <c r="AE606" s="99">
        <v>717.098335775799</v>
      </c>
      <c r="AF606" s="99">
        <v>47.707092099619302</v>
      </c>
      <c r="AG606" s="99">
        <v>297.42694303782298</v>
      </c>
      <c r="AH606" s="99">
        <v>22.295972525652498</v>
      </c>
      <c r="AI606" s="99">
        <v>126.315647417932</v>
      </c>
      <c r="AJ606" s="99">
        <v>7.69517024092894</v>
      </c>
      <c r="AK606" s="99">
        <v>147.573074782969</v>
      </c>
      <c r="AL606" s="99">
        <v>7.3790119092814699</v>
      </c>
      <c r="AR606" s="128">
        <f t="shared" si="36"/>
        <v>805.64208045945088</v>
      </c>
    </row>
    <row r="607" spans="1:44">
      <c r="A607" s="37" t="s">
        <v>4357</v>
      </c>
      <c r="B607" s="36">
        <v>310.59241399458102</v>
      </c>
      <c r="C607" s="66">
        <v>1.5373325601225001</v>
      </c>
      <c r="E607" s="66">
        <v>5.6159855161049297</v>
      </c>
      <c r="F607" s="66">
        <v>0.163273681207417</v>
      </c>
      <c r="G607" s="68">
        <v>8.81484002877857E-2</v>
      </c>
      <c r="H607" s="68">
        <v>2.55471082038395E-3</v>
      </c>
      <c r="I607" s="66">
        <v>0.29517062235614</v>
      </c>
      <c r="J607" s="99">
        <v>1169.3</v>
      </c>
      <c r="K607" s="99">
        <v>12</v>
      </c>
      <c r="L607" s="99">
        <v>1056.4000000000001</v>
      </c>
      <c r="M607" s="99">
        <v>14.2</v>
      </c>
      <c r="N607" s="99">
        <v>1384.8</v>
      </c>
      <c r="O607" s="99">
        <v>27.8</v>
      </c>
      <c r="P607" s="36"/>
      <c r="Q607" s="99">
        <v>1026.3</v>
      </c>
      <c r="R607" s="99">
        <v>13.8</v>
      </c>
      <c r="T607" s="128">
        <f t="shared" si="37"/>
        <v>-10.687239681938646</v>
      </c>
      <c r="U607" s="128">
        <f t="shared" si="38"/>
        <v>-31.086709579704642</v>
      </c>
      <c r="W607" s="99">
        <v>1465.15414020562</v>
      </c>
      <c r="X607" s="99">
        <v>99.230843908813299</v>
      </c>
      <c r="Y607" s="99">
        <v>314.99526736929198</v>
      </c>
      <c r="Z607" s="99">
        <v>14.8470234181307</v>
      </c>
      <c r="AA607" s="99">
        <v>1450.56700665208</v>
      </c>
      <c r="AB607" s="99">
        <v>83.351812229965304</v>
      </c>
      <c r="AC607" s="99">
        <v>526.39822959913204</v>
      </c>
      <c r="AD607" s="99">
        <v>29.926530845865599</v>
      </c>
      <c r="AE607" s="99">
        <v>890.71284221534802</v>
      </c>
      <c r="AF607" s="99">
        <v>53.256871737667502</v>
      </c>
      <c r="AG607" s="99">
        <v>384.24554335567598</v>
      </c>
      <c r="AH607" s="99">
        <v>23.019763879965701</v>
      </c>
      <c r="AI607" s="99">
        <v>199.98671547642701</v>
      </c>
      <c r="AJ607" s="99">
        <v>9.3524279493242002</v>
      </c>
      <c r="AK607" s="99">
        <v>282.52781095749799</v>
      </c>
      <c r="AL607" s="99">
        <v>13.408354664095601</v>
      </c>
      <c r="AR607" s="128">
        <f t="shared" si="36"/>
        <v>830.20674291448563</v>
      </c>
    </row>
    <row r="608" spans="1:44">
      <c r="A608" s="37" t="s">
        <v>4358</v>
      </c>
      <c r="B608" s="36">
        <v>308.78459353124498</v>
      </c>
      <c r="C608" s="66">
        <v>1.63534969639037</v>
      </c>
      <c r="E608" s="66">
        <v>5.8033715481499399</v>
      </c>
      <c r="F608" s="66">
        <v>0.15455628287491899</v>
      </c>
      <c r="G608" s="68">
        <v>8.8869394503646101E-2</v>
      </c>
      <c r="H608" s="68">
        <v>2.0522073085207501E-3</v>
      </c>
      <c r="I608" s="66">
        <v>0.71910154891892997</v>
      </c>
      <c r="J608" s="99">
        <v>1152.22</v>
      </c>
      <c r="K608" s="99">
        <v>6.52</v>
      </c>
      <c r="L608" s="99">
        <v>1024.8</v>
      </c>
      <c r="M608" s="99">
        <v>12.6</v>
      </c>
      <c r="N608" s="99">
        <v>1400.5</v>
      </c>
      <c r="O608" s="99">
        <v>22.1</v>
      </c>
      <c r="P608" s="36"/>
      <c r="Q608" s="99">
        <v>991.8</v>
      </c>
      <c r="R608" s="99">
        <v>12.2</v>
      </c>
      <c r="T608" s="128">
        <f t="shared" si="37"/>
        <v>-12.433645589383302</v>
      </c>
      <c r="U608" s="128">
        <f t="shared" si="38"/>
        <v>-36.660811865729904</v>
      </c>
      <c r="W608" s="129">
        <v>1155.7675300041201</v>
      </c>
      <c r="X608" s="129">
        <v>41.080593586209503</v>
      </c>
      <c r="Y608" s="129">
        <v>320.64746216124701</v>
      </c>
      <c r="Z608" s="129">
        <v>9.6970358941450403</v>
      </c>
      <c r="AA608" s="129">
        <v>1407.5817113410501</v>
      </c>
      <c r="AB608" s="129">
        <v>35.624737579748597</v>
      </c>
      <c r="AC608" s="129">
        <v>441.75209129353999</v>
      </c>
      <c r="AD608" s="129">
        <v>11.8020926871495</v>
      </c>
      <c r="AE608" s="129">
        <v>661.62942823096103</v>
      </c>
      <c r="AF608" s="129">
        <v>24.4460333339504</v>
      </c>
      <c r="AG608" s="129">
        <v>308.78467556115299</v>
      </c>
      <c r="AH608" s="129">
        <v>12.613812695350401</v>
      </c>
      <c r="AI608" s="129">
        <v>173.35620425960099</v>
      </c>
      <c r="AJ608" s="129">
        <v>4.6246921670515304</v>
      </c>
      <c r="AK608" s="129">
        <v>289.242079380154</v>
      </c>
      <c r="AL608" s="129">
        <v>7.2965991754927098</v>
      </c>
      <c r="AR608" s="128">
        <f t="shared" si="36"/>
        <v>815.27716121310391</v>
      </c>
    </row>
    <row r="609" spans="1:44">
      <c r="A609" s="37" t="s">
        <v>4359</v>
      </c>
      <c r="B609" s="36">
        <v>242.15467434436599</v>
      </c>
      <c r="C609" s="66">
        <v>1.81388775893558</v>
      </c>
      <c r="E609" s="66">
        <v>5.70647927164267</v>
      </c>
      <c r="F609" s="66">
        <v>0.151889774706463</v>
      </c>
      <c r="G609" s="68">
        <v>8.9585940326538299E-2</v>
      </c>
      <c r="H609" s="68">
        <v>2.10209952684689E-3</v>
      </c>
      <c r="I609" s="66">
        <v>0.53130020636578801</v>
      </c>
      <c r="J609" s="99">
        <v>1169.43</v>
      </c>
      <c r="K609" s="99">
        <v>8.4700000000000006</v>
      </c>
      <c r="L609" s="99">
        <v>1040.9000000000001</v>
      </c>
      <c r="M609" s="99">
        <v>12.8</v>
      </c>
      <c r="N609" s="99">
        <v>1415.9</v>
      </c>
      <c r="O609" s="99">
        <v>22.4</v>
      </c>
      <c r="P609" s="36"/>
      <c r="Q609" s="99">
        <v>1007</v>
      </c>
      <c r="R609" s="99">
        <v>12.4</v>
      </c>
      <c r="T609" s="128">
        <f t="shared" si="37"/>
        <v>-12.347968104524927</v>
      </c>
      <c r="U609" s="128">
        <f t="shared" si="38"/>
        <v>-36.026515515419341</v>
      </c>
      <c r="W609" s="129">
        <v>1112.39283650893</v>
      </c>
      <c r="X609" s="129">
        <v>59.626655755904899</v>
      </c>
      <c r="Y609" s="129">
        <v>260.07515321128102</v>
      </c>
      <c r="Z609" s="129">
        <v>8.8745164255828506</v>
      </c>
      <c r="AA609" s="129">
        <v>1171.8213594487399</v>
      </c>
      <c r="AB609" s="129">
        <v>38.482398810379202</v>
      </c>
      <c r="AC609" s="129">
        <v>380.357300625714</v>
      </c>
      <c r="AD609" s="129">
        <v>13.8482795398369</v>
      </c>
      <c r="AE609" s="129">
        <v>570.58746663846296</v>
      </c>
      <c r="AF609" s="129">
        <v>22.181923385478498</v>
      </c>
      <c r="AG609" s="129">
        <v>263.52470850900602</v>
      </c>
      <c r="AH609" s="129">
        <v>10.4668702301331</v>
      </c>
      <c r="AI609" s="129">
        <v>123.90370352962501</v>
      </c>
      <c r="AJ609" s="129">
        <v>5.1289423509795498</v>
      </c>
      <c r="AK609" s="129">
        <v>228.04985056167999</v>
      </c>
      <c r="AL609" s="129">
        <v>6.1702687729131398</v>
      </c>
      <c r="AR609" s="128">
        <f t="shared" si="36"/>
        <v>812.9073044544009</v>
      </c>
    </row>
    <row r="610" spans="1:44">
      <c r="A610" s="35" t="s">
        <v>4360</v>
      </c>
      <c r="B610" s="36">
        <v>187.045716545289</v>
      </c>
      <c r="C610" s="66">
        <v>1.63960499226809</v>
      </c>
      <c r="E610" s="66">
        <v>5.4560389551318398</v>
      </c>
      <c r="F610" s="66">
        <v>0.17074350895564</v>
      </c>
      <c r="G610" s="68">
        <v>9.14477971280626E-2</v>
      </c>
      <c r="H610" s="68">
        <v>1.99086371248622E-3</v>
      </c>
      <c r="I610" s="66">
        <v>0.58857134799366995</v>
      </c>
      <c r="J610" s="99">
        <v>1215.3499999999999</v>
      </c>
      <c r="K610" s="99">
        <v>9.0399999999999991</v>
      </c>
      <c r="L610" s="99">
        <v>1084.9000000000001</v>
      </c>
      <c r="M610" s="99">
        <v>15.6</v>
      </c>
      <c r="N610" s="99">
        <v>1455.1</v>
      </c>
      <c r="O610" s="99">
        <v>20.7</v>
      </c>
      <c r="P610" s="36"/>
      <c r="Q610" s="99">
        <v>1048.8</v>
      </c>
      <c r="R610" s="99">
        <v>15.1</v>
      </c>
      <c r="T610" s="128">
        <f t="shared" si="37"/>
        <v>-12.024149691215763</v>
      </c>
      <c r="U610" s="128">
        <f t="shared" si="38"/>
        <v>-34.122960641533759</v>
      </c>
      <c r="W610" s="129">
        <v>1065.0637769452601</v>
      </c>
      <c r="X610" s="129">
        <v>51.449031389469603</v>
      </c>
      <c r="Y610" s="129">
        <v>287.642035507846</v>
      </c>
      <c r="Z610" s="129">
        <v>13.0137311161215</v>
      </c>
      <c r="AA610" s="129">
        <v>1156.25668729269</v>
      </c>
      <c r="AB610" s="129">
        <v>45.933763498998701</v>
      </c>
      <c r="AC610" s="129">
        <v>355.06955892788301</v>
      </c>
      <c r="AD610" s="129">
        <v>16.781195563685198</v>
      </c>
      <c r="AE610" s="129">
        <v>529.09131151473002</v>
      </c>
      <c r="AF610" s="129">
        <v>20.784183788948798</v>
      </c>
      <c r="AG610" s="129">
        <v>250.58011695880199</v>
      </c>
      <c r="AH610" s="129">
        <v>11.377597334567801</v>
      </c>
      <c r="AI610" s="129">
        <v>114.14278238043801</v>
      </c>
      <c r="AJ610" s="129">
        <v>3.9232901096889798</v>
      </c>
      <c r="AK610" s="129">
        <v>185.50090536032801</v>
      </c>
      <c r="AL610" s="129">
        <v>6.9657655132281997</v>
      </c>
      <c r="AR610" s="128">
        <f t="shared" si="36"/>
        <v>810.22608197007276</v>
      </c>
    </row>
    <row r="611" spans="1:44">
      <c r="A611" s="37" t="s">
        <v>4361</v>
      </c>
      <c r="B611" s="36">
        <v>270.03042991503798</v>
      </c>
      <c r="C611" s="66">
        <v>1.4733202011654101</v>
      </c>
      <c r="E611" s="66">
        <v>5.6839711249163303</v>
      </c>
      <c r="F611" s="66">
        <v>0.12992008095702501</v>
      </c>
      <c r="G611" s="68">
        <v>8.6075419755365895E-2</v>
      </c>
      <c r="H611" s="68">
        <v>2.1599961587603499E-3</v>
      </c>
      <c r="I611" s="66">
        <v>0.458344097347198</v>
      </c>
      <c r="J611" s="99">
        <v>1144.55</v>
      </c>
      <c r="K611" s="99">
        <v>8.59</v>
      </c>
      <c r="L611" s="99">
        <v>1044.7</v>
      </c>
      <c r="M611" s="99">
        <v>11</v>
      </c>
      <c r="N611" s="99">
        <v>1339</v>
      </c>
      <c r="O611" s="99">
        <v>24.3</v>
      </c>
      <c r="P611" s="36"/>
      <c r="Q611" s="99">
        <v>1018.6</v>
      </c>
      <c r="R611" s="99">
        <v>10.8</v>
      </c>
      <c r="T611" s="128">
        <f t="shared" si="37"/>
        <v>-9.557767780223978</v>
      </c>
      <c r="U611" s="128">
        <f t="shared" si="38"/>
        <v>-28.170766727290125</v>
      </c>
      <c r="W611" s="129">
        <v>959.04303682862599</v>
      </c>
      <c r="X611" s="129">
        <v>32.430418336173702</v>
      </c>
      <c r="Y611" s="129">
        <v>341.461257056926</v>
      </c>
      <c r="Z611" s="129">
        <v>10.876369952278999</v>
      </c>
      <c r="AA611" s="129">
        <v>1375.9233144464199</v>
      </c>
      <c r="AB611" s="129">
        <v>68.825415497987905</v>
      </c>
      <c r="AC611" s="129">
        <v>393.47038357270497</v>
      </c>
      <c r="AD611" s="129">
        <v>13.803887207137</v>
      </c>
      <c r="AE611" s="129">
        <v>540.10533925750599</v>
      </c>
      <c r="AF611" s="129">
        <v>23.695300615899299</v>
      </c>
      <c r="AG611" s="129">
        <v>261.46850283214701</v>
      </c>
      <c r="AH611" s="129">
        <v>10.1888956742471</v>
      </c>
      <c r="AI611" s="129">
        <v>150.25395460884701</v>
      </c>
      <c r="AJ611" s="129">
        <v>4.0609923928049003</v>
      </c>
      <c r="AK611" s="129">
        <v>216.66241084105101</v>
      </c>
      <c r="AL611" s="129">
        <v>9.8777533346554005</v>
      </c>
      <c r="AR611" s="128">
        <f t="shared" si="36"/>
        <v>803.81414673891959</v>
      </c>
    </row>
    <row r="612" spans="1:44">
      <c r="A612" s="37" t="s">
        <v>4362</v>
      </c>
      <c r="B612" s="36">
        <v>288.30531191531497</v>
      </c>
      <c r="C612" s="66">
        <v>1.92489378443954</v>
      </c>
      <c r="E612" s="66">
        <v>5.56029343944601</v>
      </c>
      <c r="F612" s="66">
        <v>0.16411471339852399</v>
      </c>
      <c r="G612" s="68">
        <v>9.2252704527435295E-2</v>
      </c>
      <c r="H612" s="68">
        <v>1.9387177393202801E-3</v>
      </c>
      <c r="I612" s="66">
        <v>0.53878192415535897</v>
      </c>
      <c r="J612" s="99">
        <v>1208.1500000000001</v>
      </c>
      <c r="K612" s="99">
        <v>8.9700000000000006</v>
      </c>
      <c r="L612" s="99">
        <v>1066.0999999999999</v>
      </c>
      <c r="M612" s="99">
        <v>14.5</v>
      </c>
      <c r="N612" s="99">
        <v>1471.7</v>
      </c>
      <c r="O612" s="99">
        <v>19.899999999999999</v>
      </c>
      <c r="P612" s="36"/>
      <c r="Q612" s="99">
        <v>1027.4000000000001</v>
      </c>
      <c r="R612" s="99">
        <v>14</v>
      </c>
      <c r="T612" s="128">
        <f t="shared" si="37"/>
        <v>-13.324266016321189</v>
      </c>
      <c r="U612" s="128">
        <f t="shared" si="38"/>
        <v>-38.045211518619283</v>
      </c>
      <c r="W612" s="129">
        <v>1093.20854005102</v>
      </c>
      <c r="X612" s="129">
        <v>48.835507821501501</v>
      </c>
      <c r="Y612" s="129">
        <v>259.29881926779899</v>
      </c>
      <c r="Z612" s="129">
        <v>7.9454418891161804</v>
      </c>
      <c r="AA612" s="129">
        <v>1183.6299111478399</v>
      </c>
      <c r="AB612" s="129">
        <v>43.365343890314797</v>
      </c>
      <c r="AC612" s="129">
        <v>377.63382127079899</v>
      </c>
      <c r="AD612" s="129">
        <v>13.335171510552</v>
      </c>
      <c r="AE612" s="129">
        <v>578.44970061947095</v>
      </c>
      <c r="AF612" s="129">
        <v>21.783789909482699</v>
      </c>
      <c r="AG612" s="129">
        <v>271.600553995317</v>
      </c>
      <c r="AH612" s="129">
        <v>11.4170125028747</v>
      </c>
      <c r="AI612" s="129">
        <v>121.63890099871701</v>
      </c>
      <c r="AJ612" s="129">
        <v>4.3032502121155503</v>
      </c>
      <c r="AK612" s="129">
        <v>225.77183105378401</v>
      </c>
      <c r="AL612" s="129">
        <v>6.1518228311153598</v>
      </c>
      <c r="AR612" s="128">
        <f t="shared" si="36"/>
        <v>811.83292020625322</v>
      </c>
    </row>
    <row r="613" spans="1:44">
      <c r="A613" s="37" t="s">
        <v>4363</v>
      </c>
      <c r="B613" s="36">
        <v>319.68852518431299</v>
      </c>
      <c r="C613" s="66">
        <v>1.8780303770892499</v>
      </c>
      <c r="E613" s="66">
        <v>5.6908902384576896</v>
      </c>
      <c r="F613" s="66">
        <v>0.11976835190577299</v>
      </c>
      <c r="G613" s="68">
        <v>9.1198747689995502E-2</v>
      </c>
      <c r="H613" s="68">
        <v>1.7802202488996399E-3</v>
      </c>
      <c r="I613" s="66">
        <v>0.53483263956251703</v>
      </c>
      <c r="J613" s="99">
        <v>1183.77</v>
      </c>
      <c r="K613" s="99">
        <v>6.85</v>
      </c>
      <c r="L613" s="99">
        <v>1043.5</v>
      </c>
      <c r="M613" s="99">
        <v>10.1</v>
      </c>
      <c r="N613" s="99">
        <v>1449.9</v>
      </c>
      <c r="O613" s="99">
        <v>18.600000000000001</v>
      </c>
      <c r="P613" s="36"/>
      <c r="Q613" s="99">
        <v>1006.2</v>
      </c>
      <c r="R613" s="99">
        <v>9.8000000000000007</v>
      </c>
      <c r="T613" s="128">
        <f t="shared" si="37"/>
        <v>-13.442261619549592</v>
      </c>
      <c r="U613" s="128">
        <f t="shared" si="38"/>
        <v>-38.945855294681373</v>
      </c>
      <c r="W613" s="129">
        <v>1057.83038494215</v>
      </c>
      <c r="X613" s="129">
        <v>42.463092194307002</v>
      </c>
      <c r="Y613" s="129">
        <v>253.46074500723699</v>
      </c>
      <c r="Z613" s="129">
        <v>7.76914602675126</v>
      </c>
      <c r="AA613" s="129">
        <v>1144.303635368</v>
      </c>
      <c r="AB613" s="129">
        <v>49.749038585286797</v>
      </c>
      <c r="AC613" s="129">
        <v>364.91004049108301</v>
      </c>
      <c r="AD613" s="129">
        <v>11.8304860485767</v>
      </c>
      <c r="AE613" s="129">
        <v>561.49066847558402</v>
      </c>
      <c r="AF613" s="129">
        <v>17.387088143377799</v>
      </c>
      <c r="AG613" s="129">
        <v>260.52089835687701</v>
      </c>
      <c r="AH613" s="129">
        <v>6.5994770543406602</v>
      </c>
      <c r="AI613" s="129">
        <v>124.316077796999</v>
      </c>
      <c r="AJ613" s="129">
        <v>2.0558688384635402</v>
      </c>
      <c r="AK613" s="129">
        <v>226.520110061905</v>
      </c>
      <c r="AL613" s="129">
        <v>7.9554875739133202</v>
      </c>
      <c r="AR613" s="128">
        <f t="shared" si="36"/>
        <v>809.80703786580443</v>
      </c>
    </row>
    <row r="614" spans="1:44">
      <c r="A614" s="35" t="s">
        <v>4364</v>
      </c>
      <c r="B614" s="36">
        <v>304.53398179763502</v>
      </c>
      <c r="C614" s="66">
        <v>1.6705010284961299</v>
      </c>
      <c r="E614" s="66">
        <v>5.6420928800665298</v>
      </c>
      <c r="F614" s="66">
        <v>0.13570399560100399</v>
      </c>
      <c r="G614" s="68">
        <v>8.8022513414358503E-2</v>
      </c>
      <c r="H614" s="68">
        <v>1.8824516434258699E-3</v>
      </c>
      <c r="I614" s="66">
        <v>0.25549907433971503</v>
      </c>
      <c r="J614" s="99">
        <v>1165.0899999999999</v>
      </c>
      <c r="K614" s="99">
        <v>9.6300000000000008</v>
      </c>
      <c r="L614" s="99">
        <v>1051.9000000000001</v>
      </c>
      <c r="M614" s="99">
        <v>11.7</v>
      </c>
      <c r="N614" s="99">
        <v>1382.1</v>
      </c>
      <c r="O614" s="99">
        <v>20.5</v>
      </c>
      <c r="P614" s="36"/>
      <c r="Q614" s="99">
        <v>1021.9</v>
      </c>
      <c r="R614" s="99">
        <v>11.4</v>
      </c>
      <c r="T614" s="128">
        <f t="shared" si="37"/>
        <v>-10.760528567354294</v>
      </c>
      <c r="U614" s="128">
        <f t="shared" si="38"/>
        <v>-31.390816617549177</v>
      </c>
      <c r="W614" s="129">
        <v>1160.1342702552199</v>
      </c>
      <c r="X614" s="129">
        <v>56.417525641358402</v>
      </c>
      <c r="Y614" s="129">
        <v>291.01763000115898</v>
      </c>
      <c r="Z614" s="129">
        <v>13.2334302916972</v>
      </c>
      <c r="AA614" s="129">
        <v>1323.91429543352</v>
      </c>
      <c r="AB614" s="129">
        <v>70.316492542511199</v>
      </c>
      <c r="AC614" s="129">
        <v>425.93710041906201</v>
      </c>
      <c r="AD614" s="129">
        <v>20.1657256772897</v>
      </c>
      <c r="AE614" s="129">
        <v>664.845398399739</v>
      </c>
      <c r="AF614" s="129">
        <v>29.9159374733735</v>
      </c>
      <c r="AG614" s="129">
        <v>318.80373812965303</v>
      </c>
      <c r="AH614" s="129">
        <v>15.3757360586073</v>
      </c>
      <c r="AI614" s="129">
        <v>166.585151137981</v>
      </c>
      <c r="AJ614" s="129">
        <v>5.3534092386202401</v>
      </c>
      <c r="AK614" s="129">
        <v>282.95597621642099</v>
      </c>
      <c r="AL614" s="129">
        <v>7.5818948593329498</v>
      </c>
      <c r="AR614" s="128">
        <f t="shared" si="36"/>
        <v>815.5113598868154</v>
      </c>
    </row>
    <row r="615" spans="1:44">
      <c r="A615" s="37" t="s">
        <v>4365</v>
      </c>
      <c r="B615" s="36">
        <v>279.76167611600602</v>
      </c>
      <c r="C615" s="66">
        <v>1.8134068999808599</v>
      </c>
      <c r="E615" s="66">
        <v>5.62837376755646</v>
      </c>
      <c r="F615" s="66">
        <v>0.147813470889093</v>
      </c>
      <c r="G615" s="68">
        <v>8.9195622666984997E-2</v>
      </c>
      <c r="H615" s="68">
        <v>2.4543097859709901E-3</v>
      </c>
      <c r="I615" s="66">
        <v>0.31879632685758702</v>
      </c>
      <c r="J615" s="99">
        <v>1176</v>
      </c>
      <c r="K615" s="99">
        <v>10.9</v>
      </c>
      <c r="L615" s="99">
        <v>1054.2</v>
      </c>
      <c r="M615" s="99">
        <v>12.8</v>
      </c>
      <c r="N615" s="99">
        <v>1407.5</v>
      </c>
      <c r="O615" s="99">
        <v>26.3</v>
      </c>
      <c r="P615" s="36"/>
      <c r="Q615" s="99">
        <v>1021.8</v>
      </c>
      <c r="R615" s="99">
        <v>12.4</v>
      </c>
      <c r="T615" s="128">
        <f t="shared" si="37"/>
        <v>-11.553784860557764</v>
      </c>
      <c r="U615" s="128">
        <f t="shared" si="38"/>
        <v>-33.513564788465182</v>
      </c>
      <c r="W615" s="129">
        <v>1117.9080599824299</v>
      </c>
      <c r="X615" s="129">
        <v>60.0600737505967</v>
      </c>
      <c r="Y615" s="129">
        <v>260.90238491921002</v>
      </c>
      <c r="Z615" s="129">
        <v>13.184573642547299</v>
      </c>
      <c r="AA615" s="129">
        <v>1208.8198341718901</v>
      </c>
      <c r="AB615" s="129">
        <v>58.6802806918705</v>
      </c>
      <c r="AC615" s="129">
        <v>393.74645578604299</v>
      </c>
      <c r="AD615" s="129">
        <v>19.825748752693499</v>
      </c>
      <c r="AE615" s="129">
        <v>617.72063853464704</v>
      </c>
      <c r="AF615" s="129">
        <v>24.347891381018901</v>
      </c>
      <c r="AG615" s="129">
        <v>285.11648816223499</v>
      </c>
      <c r="AH615" s="129">
        <v>10.980570409632101</v>
      </c>
      <c r="AI615" s="129">
        <v>135.31261362780501</v>
      </c>
      <c r="AJ615" s="129">
        <v>5.1295287636454097</v>
      </c>
      <c r="AK615" s="129">
        <v>238.90751798668299</v>
      </c>
      <c r="AL615" s="129">
        <v>7.9564661556932101</v>
      </c>
      <c r="AR615" s="128">
        <f t="shared" si="36"/>
        <v>813.21313619934995</v>
      </c>
    </row>
    <row r="616" spans="1:44">
      <c r="A616" s="37" t="s">
        <v>4366</v>
      </c>
      <c r="B616" s="36">
        <v>240.93964864134901</v>
      </c>
      <c r="C616" s="66">
        <v>1.57234680515391</v>
      </c>
      <c r="E616" s="66">
        <v>5.4619313407047496</v>
      </c>
      <c r="F616" s="66">
        <v>8.1201056278919104E-2</v>
      </c>
      <c r="G616" s="68">
        <v>9.0984101721469396E-2</v>
      </c>
      <c r="H616" s="68">
        <v>2.43049066461678E-3</v>
      </c>
      <c r="I616" s="66">
        <v>5.3573286190241799E-2</v>
      </c>
      <c r="J616" s="99">
        <v>1211</v>
      </c>
      <c r="K616" s="99">
        <v>10.6</v>
      </c>
      <c r="L616" s="99">
        <v>1083.81</v>
      </c>
      <c r="M616" s="99">
        <v>7.42</v>
      </c>
      <c r="N616" s="99">
        <v>1445.4</v>
      </c>
      <c r="O616" s="99">
        <v>25.4</v>
      </c>
      <c r="P616" s="36"/>
      <c r="Q616" s="99">
        <v>1048.73</v>
      </c>
      <c r="R616" s="99">
        <v>7.19</v>
      </c>
      <c r="T616" s="128">
        <f t="shared" si="37"/>
        <v>-11.735451785829627</v>
      </c>
      <c r="U616" s="128">
        <f t="shared" si="38"/>
        <v>-33.362858803664864</v>
      </c>
      <c r="W616" s="129">
        <v>1120.89328765911</v>
      </c>
      <c r="X616" s="129">
        <v>61.241352985973201</v>
      </c>
      <c r="Y616" s="129">
        <v>294.24824096737598</v>
      </c>
      <c r="Z616" s="129">
        <v>14.5959505260508</v>
      </c>
      <c r="AA616" s="129">
        <v>1204.8544607982401</v>
      </c>
      <c r="AB616" s="129">
        <v>48.5070437179712</v>
      </c>
      <c r="AC616" s="129">
        <v>377.58977023002802</v>
      </c>
      <c r="AD616" s="129">
        <v>20.5949736316763</v>
      </c>
      <c r="AE616" s="129">
        <v>531.17539585214899</v>
      </c>
      <c r="AF616" s="129">
        <v>26.0187940162788</v>
      </c>
      <c r="AG616" s="129">
        <v>255.96280547659899</v>
      </c>
      <c r="AH616" s="129">
        <v>12.7085986784135</v>
      </c>
      <c r="AI616" s="129">
        <v>119.862585740315</v>
      </c>
      <c r="AJ616" s="129">
        <v>5.0108846812473598</v>
      </c>
      <c r="AK616" s="129">
        <v>193.885457733354</v>
      </c>
      <c r="AL616" s="129">
        <v>5.8643161874667298</v>
      </c>
      <c r="AR616" s="128">
        <f t="shared" si="36"/>
        <v>813.37811663017987</v>
      </c>
    </row>
    <row r="617" spans="1:44">
      <c r="A617" s="37" t="s">
        <v>4367</v>
      </c>
      <c r="B617" s="36">
        <v>248.04670442928099</v>
      </c>
      <c r="C617" s="66">
        <v>1.4285637704569101</v>
      </c>
      <c r="E617" s="66">
        <v>5.5275032642869597</v>
      </c>
      <c r="F617" s="66">
        <v>0.13793123720400399</v>
      </c>
      <c r="G617" s="68">
        <v>8.8803504938665595E-2</v>
      </c>
      <c r="H617" s="68">
        <v>2.2383351818033199E-3</v>
      </c>
      <c r="I617" s="66">
        <v>0.28017882437705099</v>
      </c>
      <c r="J617" s="99">
        <v>1185.5</v>
      </c>
      <c r="K617" s="99">
        <v>10.5</v>
      </c>
      <c r="L617" s="99">
        <v>1072</v>
      </c>
      <c r="M617" s="99">
        <v>12.3</v>
      </c>
      <c r="N617" s="99">
        <v>1399.1</v>
      </c>
      <c r="O617" s="99">
        <v>24.2</v>
      </c>
      <c r="P617" s="36"/>
      <c r="Q617" s="99">
        <v>1041.2</v>
      </c>
      <c r="R617" s="99">
        <v>12</v>
      </c>
      <c r="T617" s="128">
        <f t="shared" si="37"/>
        <v>-10.587686567164178</v>
      </c>
      <c r="U617" s="128">
        <f t="shared" si="38"/>
        <v>-30.51305970149253</v>
      </c>
      <c r="W617" s="129">
        <v>1056.99173891908</v>
      </c>
      <c r="X617" s="129">
        <v>60.385211584466198</v>
      </c>
      <c r="Y617" s="129">
        <v>345.34737177613903</v>
      </c>
      <c r="Z617" s="129">
        <v>13.9451665505816</v>
      </c>
      <c r="AA617" s="129">
        <v>1409.9043526980599</v>
      </c>
      <c r="AB617" s="129">
        <v>55.877850190158</v>
      </c>
      <c r="AC617" s="129">
        <v>413.22775054711298</v>
      </c>
      <c r="AD617" s="129">
        <v>18.920631335464702</v>
      </c>
      <c r="AE617" s="129">
        <v>588.17447838732403</v>
      </c>
      <c r="AF617" s="129">
        <v>26.672045773700901</v>
      </c>
      <c r="AG617" s="129">
        <v>283.05301660328399</v>
      </c>
      <c r="AH617" s="129">
        <v>12.988530544224099</v>
      </c>
      <c r="AI617" s="129">
        <v>156.76303247230899</v>
      </c>
      <c r="AJ617" s="129">
        <v>5.9721505547888896</v>
      </c>
      <c r="AK617" s="129">
        <v>218.70843358635301</v>
      </c>
      <c r="AL617" s="129">
        <v>8.0228419532211905</v>
      </c>
      <c r="AR617" s="128">
        <f t="shared" ref="AR617:AR635" si="39">+(7708+(AN$4*960))/(10.52-LOG(AO$4)-LOG(AP$4)-LOG(W617))-273</f>
        <v>809.7582893190513</v>
      </c>
    </row>
    <row r="618" spans="1:44">
      <c r="A618" s="35" t="s">
        <v>4368</v>
      </c>
      <c r="B618" s="36">
        <v>324.79350921949998</v>
      </c>
      <c r="C618" s="66">
        <v>1.6507643799023799</v>
      </c>
      <c r="E618" s="66">
        <v>5.7203458911341398</v>
      </c>
      <c r="F618" s="66">
        <v>0.14727555499209299</v>
      </c>
      <c r="G618" s="68">
        <v>8.8824999576400707E-2</v>
      </c>
      <c r="H618" s="68">
        <v>1.46680920898844E-3</v>
      </c>
      <c r="I618" s="66">
        <v>0.43622895403693501</v>
      </c>
      <c r="J618" s="99">
        <v>1161.83</v>
      </c>
      <c r="K618" s="99">
        <v>8.2200000000000006</v>
      </c>
      <c r="L618" s="99">
        <v>1038.5999999999999</v>
      </c>
      <c r="M618" s="99">
        <v>12.3</v>
      </c>
      <c r="N618" s="99">
        <v>1399.5</v>
      </c>
      <c r="O618" s="99">
        <v>15.8</v>
      </c>
      <c r="P618" s="36"/>
      <c r="Q618" s="99">
        <v>1006.2</v>
      </c>
      <c r="R618" s="99">
        <v>12</v>
      </c>
      <c r="T618" s="128">
        <f t="shared" si="37"/>
        <v>-11.865010591180438</v>
      </c>
      <c r="U618" s="128">
        <f t="shared" si="38"/>
        <v>-34.74870017331024</v>
      </c>
      <c r="W618" s="129">
        <v>1137.00469215925</v>
      </c>
      <c r="X618" s="129">
        <v>40.757583708494899</v>
      </c>
      <c r="Y618" s="129">
        <v>293.44816791734399</v>
      </c>
      <c r="Z618" s="129">
        <v>14.101846193440499</v>
      </c>
      <c r="AA618" s="129">
        <v>1305.9118309759299</v>
      </c>
      <c r="AB618" s="129">
        <v>41.743282210832497</v>
      </c>
      <c r="AC618" s="129">
        <v>437.35624619594302</v>
      </c>
      <c r="AD618" s="129">
        <v>13.529885452179</v>
      </c>
      <c r="AE618" s="129">
        <v>682.96233847481403</v>
      </c>
      <c r="AF618" s="129">
        <v>25.140355910589999</v>
      </c>
      <c r="AG618" s="129">
        <v>329.45889903106502</v>
      </c>
      <c r="AH618" s="129">
        <v>13.3215301691869</v>
      </c>
      <c r="AI618" s="129">
        <v>164.722240759773</v>
      </c>
      <c r="AJ618" s="129">
        <v>4.8188161696146601</v>
      </c>
      <c r="AK618" s="129">
        <v>279.91315878586602</v>
      </c>
      <c r="AL618" s="129">
        <v>7.3656501597983199</v>
      </c>
      <c r="AR618" s="128">
        <f t="shared" si="39"/>
        <v>814.26185932422618</v>
      </c>
    </row>
    <row r="619" spans="1:44">
      <c r="A619" s="37" t="s">
        <v>4369</v>
      </c>
      <c r="B619" s="36">
        <v>326.750774931514</v>
      </c>
      <c r="C619" s="66">
        <v>1.6504510103299199</v>
      </c>
      <c r="E619" s="66">
        <v>5.3384073995479602</v>
      </c>
      <c r="F619" s="66">
        <v>0.120465395426973</v>
      </c>
      <c r="G619" s="68">
        <v>8.6365420436865098E-2</v>
      </c>
      <c r="H619" s="68">
        <v>1.39260003802072E-3</v>
      </c>
      <c r="I619" s="66">
        <v>-2.9891627647856401E-2</v>
      </c>
      <c r="J619" s="99">
        <v>1190.4000000000001</v>
      </c>
      <c r="K619" s="99">
        <v>9.86</v>
      </c>
      <c r="L619" s="99">
        <v>1106.9000000000001</v>
      </c>
      <c r="M619" s="99">
        <v>11.5</v>
      </c>
      <c r="N619" s="99">
        <v>1345.5</v>
      </c>
      <c r="O619" s="99">
        <v>15.6</v>
      </c>
      <c r="P619" s="36"/>
      <c r="Q619" s="99">
        <v>1083.7</v>
      </c>
      <c r="R619" s="99">
        <v>11.3</v>
      </c>
      <c r="T619" s="128">
        <f t="shared" si="37"/>
        <v>-7.5435902068840903</v>
      </c>
      <c r="U619" s="128">
        <f t="shared" si="38"/>
        <v>-21.555696088174169</v>
      </c>
      <c r="W619" s="129">
        <v>1113.3994880334501</v>
      </c>
      <c r="X619" s="129">
        <v>38.604021019499903</v>
      </c>
      <c r="Y619" s="129">
        <v>301.77658793245001</v>
      </c>
      <c r="Z619" s="129">
        <v>12.5004497327352</v>
      </c>
      <c r="AA619" s="129">
        <v>1328.8645493263</v>
      </c>
      <c r="AB619" s="129">
        <v>56.633766619432201</v>
      </c>
      <c r="AC619" s="129">
        <v>441.33147759200102</v>
      </c>
      <c r="AD619" s="129">
        <v>20.187334373446099</v>
      </c>
      <c r="AE619" s="129">
        <v>683.84594870743001</v>
      </c>
      <c r="AF619" s="129">
        <v>30.134347269862602</v>
      </c>
      <c r="AG619" s="129">
        <v>326.17721899047598</v>
      </c>
      <c r="AH619" s="129">
        <v>15.295509143284001</v>
      </c>
      <c r="AI619" s="129">
        <v>163.141423722121</v>
      </c>
      <c r="AJ619" s="129">
        <v>5.9190304712253097</v>
      </c>
      <c r="AK619" s="129">
        <v>268.496948576335</v>
      </c>
      <c r="AL619" s="129">
        <v>9.7333367599683704</v>
      </c>
      <c r="AR619" s="128">
        <f t="shared" si="39"/>
        <v>812.96322567404172</v>
      </c>
    </row>
    <row r="620" spans="1:44">
      <c r="A620" s="37" t="s">
        <v>4370</v>
      </c>
      <c r="B620" s="36">
        <v>228.52821199704599</v>
      </c>
      <c r="C620" s="66">
        <v>1.6055411402248301</v>
      </c>
      <c r="E620" s="66">
        <v>5.5116055972452704</v>
      </c>
      <c r="F620" s="66">
        <v>0.13482923120146301</v>
      </c>
      <c r="G620" s="68">
        <v>9.6611029074727295E-2</v>
      </c>
      <c r="H620" s="68">
        <v>3.6911147744561599E-3</v>
      </c>
      <c r="I620" s="66">
        <v>-1.11726297873849E-2</v>
      </c>
      <c r="J620" s="99">
        <v>1247.3</v>
      </c>
      <c r="K620" s="99">
        <v>16.399999999999999</v>
      </c>
      <c r="L620" s="99">
        <v>1074.8</v>
      </c>
      <c r="M620" s="99">
        <v>12.1</v>
      </c>
      <c r="N620" s="99">
        <v>1558.8</v>
      </c>
      <c r="O620" s="99">
        <v>35.799999999999997</v>
      </c>
      <c r="P620" s="36"/>
      <c r="Q620" s="99">
        <v>1026.5999999999999</v>
      </c>
      <c r="R620" s="99">
        <v>11.6</v>
      </c>
      <c r="T620" s="128">
        <f t="shared" si="37"/>
        <v>-16.049497580945292</v>
      </c>
      <c r="U620" s="128">
        <f t="shared" si="38"/>
        <v>-45.031633792333459</v>
      </c>
      <c r="W620" s="129">
        <v>1174.9368421389299</v>
      </c>
      <c r="X620" s="129">
        <v>58.026957374858398</v>
      </c>
      <c r="Y620" s="129">
        <v>291.98194761720498</v>
      </c>
      <c r="Z620" s="129">
        <v>14.142342546354801</v>
      </c>
      <c r="AA620" s="129">
        <v>1235.2648520294899</v>
      </c>
      <c r="AB620" s="129">
        <v>40.976355117310902</v>
      </c>
      <c r="AC620" s="129">
        <v>378.096592258535</v>
      </c>
      <c r="AD620" s="129">
        <v>14.881308190192801</v>
      </c>
      <c r="AE620" s="129">
        <v>544.98552010417905</v>
      </c>
      <c r="AF620" s="129">
        <v>23.065692549662099</v>
      </c>
      <c r="AG620" s="129">
        <v>258.03912187263302</v>
      </c>
      <c r="AH620" s="129">
        <v>11.368270598413099</v>
      </c>
      <c r="AI620" s="129">
        <v>119.588631516045</v>
      </c>
      <c r="AJ620" s="129">
        <v>4.0691760605312997</v>
      </c>
      <c r="AK620" s="129">
        <v>195.035408621546</v>
      </c>
      <c r="AL620" s="129">
        <v>6.3069615418711003</v>
      </c>
      <c r="AR620" s="128">
        <f t="shared" si="39"/>
        <v>816.29948899488863</v>
      </c>
    </row>
    <row r="621" spans="1:44">
      <c r="A621" s="37" t="s">
        <v>4371</v>
      </c>
      <c r="B621" s="36">
        <v>295.21061589072701</v>
      </c>
      <c r="C621" s="66">
        <v>1.56930436245365</v>
      </c>
      <c r="E621" s="66">
        <v>5.5753155569391097</v>
      </c>
      <c r="F621" s="66">
        <v>0.16158911668451001</v>
      </c>
      <c r="G621" s="68">
        <v>8.5473742165889696E-2</v>
      </c>
      <c r="H621" s="68">
        <v>2.1080609429155201E-3</v>
      </c>
      <c r="I621" s="66">
        <v>0.58112598424014805</v>
      </c>
      <c r="J621" s="99">
        <v>1153.01</v>
      </c>
      <c r="K621" s="99">
        <v>8.56</v>
      </c>
      <c r="L621" s="99">
        <v>1063.5</v>
      </c>
      <c r="M621" s="99">
        <v>14.2</v>
      </c>
      <c r="N621" s="99">
        <v>1325.4</v>
      </c>
      <c r="O621" s="99">
        <v>23.9</v>
      </c>
      <c r="P621" s="36"/>
      <c r="Q621" s="99">
        <v>1039.8</v>
      </c>
      <c r="R621" s="99">
        <v>13.9</v>
      </c>
      <c r="T621" s="128">
        <f t="shared" si="37"/>
        <v>-8.4165491302303703</v>
      </c>
      <c r="U621" s="128">
        <f t="shared" si="38"/>
        <v>-24.626234132581111</v>
      </c>
      <c r="W621" s="129">
        <v>1116.2860690019199</v>
      </c>
      <c r="X621" s="129">
        <v>64.269185160229199</v>
      </c>
      <c r="Y621" s="129">
        <v>320.10496969104702</v>
      </c>
      <c r="Z621" s="129">
        <v>14.699985386812401</v>
      </c>
      <c r="AA621" s="129">
        <v>1383.08709855243</v>
      </c>
      <c r="AB621" s="129">
        <v>44.751355789449498</v>
      </c>
      <c r="AC621" s="129">
        <v>445.27178201784898</v>
      </c>
      <c r="AD621" s="129">
        <v>19.392777575819899</v>
      </c>
      <c r="AE621" s="129">
        <v>636.57004702391896</v>
      </c>
      <c r="AF621" s="129">
        <v>34.946413140480601</v>
      </c>
      <c r="AG621" s="129">
        <v>299.072375093863</v>
      </c>
      <c r="AH621" s="129">
        <v>13.9641146630272</v>
      </c>
      <c r="AI621" s="129">
        <v>153.56456919459399</v>
      </c>
      <c r="AJ621" s="129">
        <v>5.6588499711580003</v>
      </c>
      <c r="AK621" s="129">
        <v>245.36544942469899</v>
      </c>
      <c r="AL621" s="129">
        <v>8.5759975112027593</v>
      </c>
      <c r="AR621" s="128">
        <f t="shared" si="39"/>
        <v>813.12333213018951</v>
      </c>
    </row>
    <row r="622" spans="1:44">
      <c r="A622" s="35" t="s">
        <v>4372</v>
      </c>
      <c r="B622" s="36">
        <v>319.30453999465101</v>
      </c>
      <c r="C622" s="66">
        <v>1.6554694505681999</v>
      </c>
      <c r="E622" s="66">
        <v>5.3253532842458098</v>
      </c>
      <c r="F622" s="66">
        <v>0.14388408895013899</v>
      </c>
      <c r="G622" s="68">
        <v>8.5654721258998395E-2</v>
      </c>
      <c r="H622" s="68">
        <v>1.7508585605720199E-3</v>
      </c>
      <c r="I622" s="66">
        <v>0.69242873553580098</v>
      </c>
      <c r="J622" s="99">
        <v>1186.33</v>
      </c>
      <c r="K622" s="99">
        <v>6.85</v>
      </c>
      <c r="L622" s="99">
        <v>1109.3</v>
      </c>
      <c r="M622" s="99">
        <v>13.8</v>
      </c>
      <c r="N622" s="99">
        <v>1329.5</v>
      </c>
      <c r="O622" s="99">
        <v>19.8</v>
      </c>
      <c r="P622" s="36"/>
      <c r="Q622" s="99">
        <v>1088.0999999999999</v>
      </c>
      <c r="R622" s="99">
        <v>13.5</v>
      </c>
      <c r="T622" s="128">
        <f t="shared" si="37"/>
        <v>-6.9440187505634157</v>
      </c>
      <c r="U622" s="128">
        <f t="shared" si="38"/>
        <v>-19.850356080411075</v>
      </c>
      <c r="W622" s="129">
        <v>1113.7576901294501</v>
      </c>
      <c r="X622" s="129">
        <v>45.618660089078098</v>
      </c>
      <c r="Y622" s="129">
        <v>295.34928805707699</v>
      </c>
      <c r="Z622" s="129">
        <v>11.470680180183001</v>
      </c>
      <c r="AA622" s="129">
        <v>1327.0532245290501</v>
      </c>
      <c r="AB622" s="129">
        <v>47.074376764369198</v>
      </c>
      <c r="AC622" s="129">
        <v>439.65533788515103</v>
      </c>
      <c r="AD622" s="129">
        <v>18.763450848006698</v>
      </c>
      <c r="AE622" s="129">
        <v>674.1043449128</v>
      </c>
      <c r="AF622" s="129">
        <v>28.613648318300299</v>
      </c>
      <c r="AG622" s="129">
        <v>315.76259993072603</v>
      </c>
      <c r="AH622" s="129">
        <v>13.2439412430579</v>
      </c>
      <c r="AI622" s="129">
        <v>165.432599942004</v>
      </c>
      <c r="AJ622" s="129">
        <v>5.6976282417788102</v>
      </c>
      <c r="AK622" s="129">
        <v>276.41421461264298</v>
      </c>
      <c r="AL622" s="129">
        <v>5.7556022122737698</v>
      </c>
      <c r="AR622" s="128">
        <f t="shared" si="39"/>
        <v>812.98311360788443</v>
      </c>
    </row>
    <row r="623" spans="1:44">
      <c r="A623" s="37" t="s">
        <v>4373</v>
      </c>
      <c r="B623" s="36">
        <v>264.64758398913102</v>
      </c>
      <c r="C623" s="66">
        <v>1.8530592490781199</v>
      </c>
      <c r="E623" s="66">
        <v>5.6127291962786403</v>
      </c>
      <c r="F623" s="66">
        <v>0.13678598679489501</v>
      </c>
      <c r="G623" s="68">
        <v>9.0169172933479397E-2</v>
      </c>
      <c r="H623" s="68">
        <v>2.0828611583058199E-3</v>
      </c>
      <c r="I623" s="66">
        <v>0.38190311551444101</v>
      </c>
      <c r="J623" s="99">
        <v>1185.49</v>
      </c>
      <c r="K623" s="99">
        <v>9.24</v>
      </c>
      <c r="L623" s="99">
        <v>1057</v>
      </c>
      <c r="M623" s="99">
        <v>11.9</v>
      </c>
      <c r="N623" s="99">
        <v>1428.3</v>
      </c>
      <c r="O623" s="99">
        <v>22.1</v>
      </c>
      <c r="P623" s="36"/>
      <c r="Q623" s="99">
        <v>1022.4</v>
      </c>
      <c r="R623" s="99">
        <v>11.5</v>
      </c>
      <c r="T623" s="128">
        <f t="shared" si="37"/>
        <v>-12.156102175969727</v>
      </c>
      <c r="U623" s="128">
        <f t="shared" si="38"/>
        <v>-35.127719962157045</v>
      </c>
      <c r="W623" s="129">
        <v>1235.24186418007</v>
      </c>
      <c r="X623" s="129">
        <v>47.317211922486898</v>
      </c>
      <c r="Y623" s="129">
        <v>271.110177433297</v>
      </c>
      <c r="Z623" s="129">
        <v>10.409374793587</v>
      </c>
      <c r="AA623" s="129">
        <v>1251.8312685742801</v>
      </c>
      <c r="AB623" s="129">
        <v>47.943927547940099</v>
      </c>
      <c r="AC623" s="129">
        <v>404.25671790640502</v>
      </c>
      <c r="AD623" s="129">
        <v>14.867088782150001</v>
      </c>
      <c r="AE623" s="129">
        <v>624.35558301350102</v>
      </c>
      <c r="AF623" s="129">
        <v>27.289549940029701</v>
      </c>
      <c r="AG623" s="129">
        <v>291.478814660556</v>
      </c>
      <c r="AH623" s="129">
        <v>11.2609750404221</v>
      </c>
      <c r="AI623" s="129">
        <v>132.42150395776201</v>
      </c>
      <c r="AJ623" s="129">
        <v>4.7688229964589501</v>
      </c>
      <c r="AK623" s="129">
        <v>243.80824639719901</v>
      </c>
      <c r="AL623" s="129">
        <v>8.6631017926204201</v>
      </c>
      <c r="AR623" s="128">
        <f t="shared" si="39"/>
        <v>819.42202066879236</v>
      </c>
    </row>
    <row r="624" spans="1:44">
      <c r="A624" s="37" t="s">
        <v>4374</v>
      </c>
      <c r="B624" s="36">
        <v>229.93225910444099</v>
      </c>
      <c r="C624" s="66">
        <v>1.5641733233302499</v>
      </c>
      <c r="E624" s="66">
        <v>5.4182980471546101</v>
      </c>
      <c r="F624" s="66">
        <v>0.117529837988104</v>
      </c>
      <c r="G624" s="68">
        <v>9.00830770140751E-2</v>
      </c>
      <c r="H624" s="68">
        <v>1.9739172363794398E-3</v>
      </c>
      <c r="I624" s="66">
        <v>0.25653514492361201</v>
      </c>
      <c r="J624" s="99">
        <v>1209.6099999999999</v>
      </c>
      <c r="K624" s="99">
        <v>9.4</v>
      </c>
      <c r="L624" s="99">
        <v>1091.8</v>
      </c>
      <c r="M624" s="99">
        <v>10.9</v>
      </c>
      <c r="N624" s="99">
        <v>1426.4</v>
      </c>
      <c r="O624" s="99">
        <v>20.9</v>
      </c>
      <c r="P624" s="36"/>
      <c r="Q624" s="99">
        <v>1059.2</v>
      </c>
      <c r="R624" s="99">
        <v>10.6</v>
      </c>
      <c r="T624" s="128">
        <f t="shared" si="37"/>
        <v>-10.790437809122546</v>
      </c>
      <c r="U624" s="128">
        <f t="shared" si="38"/>
        <v>-30.646638578494244</v>
      </c>
      <c r="W624" s="129">
        <v>1119.55876648411</v>
      </c>
      <c r="X624" s="129">
        <v>44.802012669697199</v>
      </c>
      <c r="Y624" s="129">
        <v>292.62751842745502</v>
      </c>
      <c r="Z624" s="129">
        <v>10.9172966163485</v>
      </c>
      <c r="AA624" s="129">
        <v>1250.60228217133</v>
      </c>
      <c r="AB624" s="129">
        <v>40.420600690938798</v>
      </c>
      <c r="AC624" s="129">
        <v>388.06679841260302</v>
      </c>
      <c r="AD624" s="129">
        <v>12.4897792053877</v>
      </c>
      <c r="AE624" s="129">
        <v>589.99497051590299</v>
      </c>
      <c r="AF624" s="129">
        <v>19.383497644914701</v>
      </c>
      <c r="AG624" s="129">
        <v>274.842890790767</v>
      </c>
      <c r="AH624" s="129">
        <v>9.7047708680336999</v>
      </c>
      <c r="AI624" s="129">
        <v>125.541134475245</v>
      </c>
      <c r="AJ624" s="129">
        <v>3.82949499120667</v>
      </c>
      <c r="AK624" s="129">
        <v>197.31993752424401</v>
      </c>
      <c r="AL624" s="129">
        <v>6.4402996710442997</v>
      </c>
      <c r="AR624" s="128">
        <f t="shared" si="39"/>
        <v>813.30441168372681</v>
      </c>
    </row>
    <row r="625" spans="1:44">
      <c r="A625" s="37" t="s">
        <v>4375</v>
      </c>
      <c r="B625" s="36">
        <v>233.11639135334499</v>
      </c>
      <c r="C625" s="66">
        <v>1.4011893129559601</v>
      </c>
      <c r="E625" s="66">
        <v>5.4584774827597702</v>
      </c>
      <c r="F625" s="66">
        <v>0.140629494062781</v>
      </c>
      <c r="G625" s="68">
        <v>8.6501028342522004E-2</v>
      </c>
      <c r="H625" s="68">
        <v>2.59031254901486E-3</v>
      </c>
      <c r="I625" s="66">
        <v>0.52142981143923595</v>
      </c>
      <c r="J625" s="99">
        <v>1175.96</v>
      </c>
      <c r="K625" s="99">
        <v>9.57</v>
      </c>
      <c r="L625" s="99">
        <v>1084.4000000000001</v>
      </c>
      <c r="M625" s="99">
        <v>12.9</v>
      </c>
      <c r="N625" s="99">
        <v>1348.5</v>
      </c>
      <c r="O625" s="99">
        <v>28.9</v>
      </c>
      <c r="P625" s="36"/>
      <c r="Q625" s="99">
        <v>1059.5999999999999</v>
      </c>
      <c r="R625" s="99">
        <v>12.6</v>
      </c>
      <c r="T625" s="128">
        <f t="shared" si="37"/>
        <v>-8.4433788270011014</v>
      </c>
      <c r="U625" s="128">
        <f t="shared" si="38"/>
        <v>-24.354481741054951</v>
      </c>
      <c r="W625" s="129">
        <v>1107.9491649219401</v>
      </c>
      <c r="X625" s="129">
        <v>45.671046738914001</v>
      </c>
      <c r="Y625" s="129">
        <v>351.43391522305302</v>
      </c>
      <c r="Z625" s="129">
        <v>11.607420404498701</v>
      </c>
      <c r="AA625" s="129">
        <v>1474.82339233381</v>
      </c>
      <c r="AB625" s="129">
        <v>55.4213342678621</v>
      </c>
      <c r="AC625" s="129">
        <v>437.29536422775601</v>
      </c>
      <c r="AD625" s="129">
        <v>10.331454703977601</v>
      </c>
      <c r="AE625" s="129">
        <v>599.53412454095599</v>
      </c>
      <c r="AF625" s="129">
        <v>21.424382836041801</v>
      </c>
      <c r="AG625" s="129">
        <v>294.30077658577102</v>
      </c>
      <c r="AH625" s="129">
        <v>13.3608352206448</v>
      </c>
      <c r="AI625" s="129">
        <v>163.72608447823001</v>
      </c>
      <c r="AJ625" s="129">
        <v>5.7093631838467402</v>
      </c>
      <c r="AK625" s="129">
        <v>232.19939339531999</v>
      </c>
      <c r="AL625" s="129">
        <v>12.4526235462084</v>
      </c>
      <c r="AR625" s="128">
        <f t="shared" si="39"/>
        <v>812.65991371779614</v>
      </c>
    </row>
    <row r="626" spans="1:44">
      <c r="A626" s="35" t="s">
        <v>4376</v>
      </c>
      <c r="B626" s="36">
        <v>280.623664792917</v>
      </c>
      <c r="C626" s="66">
        <v>1.5981940989874499</v>
      </c>
      <c r="E626" s="66">
        <v>5.3373571823293098</v>
      </c>
      <c r="F626" s="66">
        <v>0.15549690425239199</v>
      </c>
      <c r="G626" s="68">
        <v>8.7715128685825705E-2</v>
      </c>
      <c r="H626" s="68">
        <v>1.38576854745783E-3</v>
      </c>
      <c r="I626" s="66">
        <v>6.8846553501539204E-2</v>
      </c>
      <c r="J626" s="99">
        <v>1201.4000000000001</v>
      </c>
      <c r="K626" s="99">
        <v>11.3</v>
      </c>
      <c r="L626" s="99">
        <v>1107.0999999999999</v>
      </c>
      <c r="M626" s="99">
        <v>14.8</v>
      </c>
      <c r="N626" s="99">
        <v>1375.4</v>
      </c>
      <c r="O626" s="99">
        <v>15.2</v>
      </c>
      <c r="P626" s="36"/>
      <c r="Q626" s="99">
        <v>1080.8</v>
      </c>
      <c r="R626" s="99">
        <v>14.5</v>
      </c>
      <c r="T626" s="128">
        <f t="shared" si="37"/>
        <v>-8.5177490741577273</v>
      </c>
      <c r="U626" s="128">
        <f t="shared" si="38"/>
        <v>-24.234486496251488</v>
      </c>
      <c r="W626" s="129">
        <v>1290.99468123508</v>
      </c>
      <c r="X626" s="129">
        <v>51.910606904090699</v>
      </c>
      <c r="Y626" s="129">
        <v>313.59963411549302</v>
      </c>
      <c r="Z626" s="129">
        <v>12.116630219358701</v>
      </c>
      <c r="AA626" s="129">
        <v>1382.7799742729701</v>
      </c>
      <c r="AB626" s="129">
        <v>43.258526560197303</v>
      </c>
      <c r="AC626" s="129">
        <v>472.29864321046102</v>
      </c>
      <c r="AD626" s="129">
        <v>21.163150155335401</v>
      </c>
      <c r="AE626" s="129">
        <v>742.30345235088203</v>
      </c>
      <c r="AF626" s="129">
        <v>38.084898248796101</v>
      </c>
      <c r="AG626" s="129">
        <v>343.16167776663298</v>
      </c>
      <c r="AH626" s="129">
        <v>16.084388694199799</v>
      </c>
      <c r="AI626" s="129">
        <v>175.443325207969</v>
      </c>
      <c r="AJ626" s="129">
        <v>6.9822961683174602</v>
      </c>
      <c r="AK626" s="129">
        <v>274.50286366949399</v>
      </c>
      <c r="AL626" s="129">
        <v>11.0881638891039</v>
      </c>
      <c r="AR626" s="128">
        <f t="shared" si="39"/>
        <v>822.19098812403604</v>
      </c>
    </row>
    <row r="627" spans="1:44">
      <c r="A627" s="37" t="s">
        <v>4377</v>
      </c>
      <c r="B627" s="36">
        <v>270.56085207247003</v>
      </c>
      <c r="C627" s="66">
        <v>1.81475370735326</v>
      </c>
      <c r="E627" s="66">
        <v>5.5939784922439104</v>
      </c>
      <c r="F627" s="66">
        <v>0.151728401796802</v>
      </c>
      <c r="G627" s="68">
        <v>9.0166626218076307E-2</v>
      </c>
      <c r="H627" s="68">
        <v>1.47406061013848E-3</v>
      </c>
      <c r="I627" s="66">
        <v>0.130322891329619</v>
      </c>
      <c r="J627" s="99">
        <v>1187.8</v>
      </c>
      <c r="K627" s="99">
        <v>10.4</v>
      </c>
      <c r="L627" s="99">
        <v>1060.2</v>
      </c>
      <c r="M627" s="99">
        <v>13.3</v>
      </c>
      <c r="N627" s="99">
        <v>1428.2</v>
      </c>
      <c r="O627" s="99">
        <v>15.6</v>
      </c>
      <c r="P627" s="36"/>
      <c r="Q627" s="99">
        <v>1025.9000000000001</v>
      </c>
      <c r="R627" s="99">
        <v>12.9</v>
      </c>
      <c r="T627" s="128">
        <f t="shared" si="37"/>
        <v>-12.03546500660252</v>
      </c>
      <c r="U627" s="128">
        <f t="shared" si="38"/>
        <v>-34.710431993963404</v>
      </c>
      <c r="W627" s="129">
        <v>1091.7739905014701</v>
      </c>
      <c r="X627" s="129">
        <v>42.8007596446772</v>
      </c>
      <c r="Y627" s="129">
        <v>265.27006928845299</v>
      </c>
      <c r="Z627" s="129">
        <v>12.699348141160501</v>
      </c>
      <c r="AA627" s="129">
        <v>1178.13979785374</v>
      </c>
      <c r="AB627" s="129">
        <v>54.962574513181401</v>
      </c>
      <c r="AC627" s="129">
        <v>395.19147816092601</v>
      </c>
      <c r="AD627" s="129">
        <v>17.2958928162194</v>
      </c>
      <c r="AE627" s="129">
        <v>619.87549760968705</v>
      </c>
      <c r="AF627" s="129">
        <v>29.902982848042001</v>
      </c>
      <c r="AG627" s="129">
        <v>289.63020888339798</v>
      </c>
      <c r="AH627" s="129">
        <v>13.889563241361</v>
      </c>
      <c r="AI627" s="129">
        <v>135.22997811914101</v>
      </c>
      <c r="AJ627" s="129">
        <v>5.7908924897606502</v>
      </c>
      <c r="AK627" s="129">
        <v>232.18708512490099</v>
      </c>
      <c r="AL627" s="129">
        <v>6.3621017843454002</v>
      </c>
      <c r="AR627" s="128">
        <f t="shared" si="39"/>
        <v>811.75191085706547</v>
      </c>
    </row>
    <row r="628" spans="1:44">
      <c r="A628" s="37" t="s">
        <v>4378</v>
      </c>
      <c r="B628" s="36">
        <v>238.57130781417499</v>
      </c>
      <c r="C628" s="66">
        <v>1.7128412106008799</v>
      </c>
      <c r="E628" s="66">
        <v>5.7252156831537304</v>
      </c>
      <c r="F628" s="66">
        <v>0.15695621952048999</v>
      </c>
      <c r="G628" s="68">
        <v>9.0669706272744205E-2</v>
      </c>
      <c r="H628" s="68">
        <v>1.98044339354811E-3</v>
      </c>
      <c r="I628" s="66">
        <v>-0.103892439712479</v>
      </c>
      <c r="J628" s="99">
        <v>1175.5</v>
      </c>
      <c r="K628" s="99">
        <v>12.8</v>
      </c>
      <c r="L628" s="99">
        <v>1037.8</v>
      </c>
      <c r="M628" s="99">
        <v>13.1</v>
      </c>
      <c r="N628" s="99">
        <v>1438.8</v>
      </c>
      <c r="O628" s="99">
        <v>20.8</v>
      </c>
      <c r="P628" s="36"/>
      <c r="Q628" s="99">
        <v>1001.3</v>
      </c>
      <c r="R628" s="99">
        <v>12.7</v>
      </c>
      <c r="T628" s="128">
        <f t="shared" si="37"/>
        <v>-13.26845249566391</v>
      </c>
      <c r="U628" s="128">
        <f t="shared" si="38"/>
        <v>-38.639429562536137</v>
      </c>
      <c r="W628" s="129">
        <v>1180.0952056304</v>
      </c>
      <c r="X628" s="129">
        <v>51.920124646632999</v>
      </c>
      <c r="Y628" s="129">
        <v>285.92812529476601</v>
      </c>
      <c r="Z628" s="129">
        <v>10.1569899993295</v>
      </c>
      <c r="AA628" s="129">
        <v>1168.34135122112</v>
      </c>
      <c r="AB628" s="129">
        <v>39.2299583468387</v>
      </c>
      <c r="AC628" s="129">
        <v>370.87508195146597</v>
      </c>
      <c r="AD628" s="129">
        <v>13.0909570769673</v>
      </c>
      <c r="AE628" s="129">
        <v>575.64590447800197</v>
      </c>
      <c r="AF628" s="129">
        <v>25.0446437422322</v>
      </c>
      <c r="AG628" s="129">
        <v>263.20688249246399</v>
      </c>
      <c r="AH628" s="129">
        <v>11.7971623660774</v>
      </c>
      <c r="AI628" s="129">
        <v>118.677331715126</v>
      </c>
      <c r="AJ628" s="129">
        <v>3.6712947769050199</v>
      </c>
      <c r="AK628" s="129">
        <v>192.438522837682</v>
      </c>
      <c r="AL628" s="129">
        <v>6.6982552846490799</v>
      </c>
      <c r="AR628" s="128">
        <f t="shared" si="39"/>
        <v>816.57206855932986</v>
      </c>
    </row>
    <row r="629" spans="1:44">
      <c r="A629" s="37" t="s">
        <v>4379</v>
      </c>
      <c r="B629" s="36">
        <v>273.44563066870501</v>
      </c>
      <c r="C629" s="66">
        <v>1.4551856533916601</v>
      </c>
      <c r="E629" s="66">
        <v>5.4916665862741896</v>
      </c>
      <c r="F629" s="66">
        <v>0.128053996153799</v>
      </c>
      <c r="G629" s="68">
        <v>8.70763449549187E-2</v>
      </c>
      <c r="H629" s="68">
        <v>1.89353126825626E-3</v>
      </c>
      <c r="I629" s="66">
        <v>0.34893921224830499</v>
      </c>
      <c r="J629" s="99">
        <v>1176.3499999999999</v>
      </c>
      <c r="K629" s="99">
        <v>8.9700000000000006</v>
      </c>
      <c r="L629" s="99">
        <v>1078.4000000000001</v>
      </c>
      <c r="M629" s="99">
        <v>11.6</v>
      </c>
      <c r="N629" s="99">
        <v>1361.3</v>
      </c>
      <c r="O629" s="99">
        <v>21</v>
      </c>
      <c r="P629" s="36"/>
      <c r="Q629" s="99">
        <v>1051.9000000000001</v>
      </c>
      <c r="R629" s="99">
        <v>11.3</v>
      </c>
      <c r="T629" s="128">
        <f t="shared" si="37"/>
        <v>-9.0829005934717912</v>
      </c>
      <c r="U629" s="128">
        <f t="shared" si="38"/>
        <v>-26.233308605341232</v>
      </c>
      <c r="W629" s="129">
        <v>1154.28046853777</v>
      </c>
      <c r="X629" s="129">
        <v>62.274416350899202</v>
      </c>
      <c r="Y629" s="129">
        <v>394.28264126971698</v>
      </c>
      <c r="Z629" s="129">
        <v>18.3196661387083</v>
      </c>
      <c r="AA629" s="129">
        <v>1564.5706785882201</v>
      </c>
      <c r="AB629" s="129">
        <v>74.838098638792999</v>
      </c>
      <c r="AC629" s="129">
        <v>463.40012319829202</v>
      </c>
      <c r="AD629" s="129">
        <v>25.6856624550066</v>
      </c>
      <c r="AE629" s="129">
        <v>689.01725168439702</v>
      </c>
      <c r="AF629" s="129">
        <v>34.592606503048202</v>
      </c>
      <c r="AG629" s="129">
        <v>306.63018599882702</v>
      </c>
      <c r="AH629" s="129">
        <v>13.2480335038601</v>
      </c>
      <c r="AI629" s="129">
        <v>185.534678878574</v>
      </c>
      <c r="AJ629" s="129">
        <v>7.42729078529592</v>
      </c>
      <c r="AK629" s="129">
        <v>246.69861978685901</v>
      </c>
      <c r="AL629" s="129">
        <v>10.806437700134801</v>
      </c>
      <c r="AR629" s="128">
        <f t="shared" si="39"/>
        <v>815.19722762225365</v>
      </c>
    </row>
    <row r="630" spans="1:44">
      <c r="A630" s="35" t="s">
        <v>4380</v>
      </c>
      <c r="B630" s="36">
        <v>298.05005162697103</v>
      </c>
      <c r="C630" s="66">
        <v>1.6248332020910401</v>
      </c>
      <c r="E630" s="66">
        <v>5.3813405778531402</v>
      </c>
      <c r="F630" s="66">
        <v>0.128709595308935</v>
      </c>
      <c r="G630" s="68">
        <v>8.6981352052452901E-2</v>
      </c>
      <c r="H630" s="68">
        <v>1.8052812903693999E-3</v>
      </c>
      <c r="I630" s="66">
        <v>0.650890008500429</v>
      </c>
      <c r="J630" s="99">
        <v>1189.77</v>
      </c>
      <c r="K630" s="99">
        <v>6.62</v>
      </c>
      <c r="L630" s="99">
        <v>1098.7</v>
      </c>
      <c r="M630" s="99">
        <v>12.1</v>
      </c>
      <c r="N630" s="99">
        <v>1359.2</v>
      </c>
      <c r="O630" s="99">
        <v>20</v>
      </c>
      <c r="P630" s="36"/>
      <c r="Q630" s="99">
        <v>1073.7</v>
      </c>
      <c r="R630" s="99">
        <v>11.8</v>
      </c>
      <c r="T630" s="128">
        <f t="shared" si="37"/>
        <v>-8.2888868662965258</v>
      </c>
      <c r="U630" s="128">
        <f t="shared" si="38"/>
        <v>-23.709838900518793</v>
      </c>
      <c r="W630" s="129">
        <v>1173.4437536586299</v>
      </c>
      <c r="X630" s="129">
        <v>41.9104022527927</v>
      </c>
      <c r="Y630" s="129">
        <v>297.67561216132901</v>
      </c>
      <c r="Z630" s="129">
        <v>12.411146403237099</v>
      </c>
      <c r="AA630" s="129">
        <v>1309.5793390108499</v>
      </c>
      <c r="AB630" s="129">
        <v>55.418018011310203</v>
      </c>
      <c r="AC630" s="129">
        <v>432.15043745610802</v>
      </c>
      <c r="AD630" s="129">
        <v>16.785195271192698</v>
      </c>
      <c r="AE630" s="129">
        <v>707.00669903013102</v>
      </c>
      <c r="AF630" s="129">
        <v>29.195096520544698</v>
      </c>
      <c r="AG630" s="129">
        <v>317.039308920228</v>
      </c>
      <c r="AH630" s="129">
        <v>13.5511998878667</v>
      </c>
      <c r="AI630" s="129">
        <v>168.36290391851199</v>
      </c>
      <c r="AJ630" s="129">
        <v>6.9331507080180002</v>
      </c>
      <c r="AK630" s="129">
        <v>272.63858407126298</v>
      </c>
      <c r="AL630" s="129">
        <v>11.735331122580501</v>
      </c>
      <c r="AR630" s="128">
        <f t="shared" si="39"/>
        <v>816.22039301685618</v>
      </c>
    </row>
    <row r="631" spans="1:44">
      <c r="A631" s="37" t="s">
        <v>4381</v>
      </c>
      <c r="B631" s="36">
        <v>259.87342354214599</v>
      </c>
      <c r="C631" s="66">
        <v>1.8662429186220699</v>
      </c>
      <c r="E631" s="66">
        <v>5.6264290937644201</v>
      </c>
      <c r="F631" s="66">
        <v>0.121848267031581</v>
      </c>
      <c r="G631" s="68">
        <v>8.7008794121008898E-2</v>
      </c>
      <c r="H631" s="68">
        <v>1.7478011624651999E-3</v>
      </c>
      <c r="I631" s="66">
        <v>0.47189309509581501</v>
      </c>
      <c r="J631" s="99">
        <v>1159</v>
      </c>
      <c r="K631" s="99">
        <v>7.43</v>
      </c>
      <c r="L631" s="99">
        <v>1054.5999999999999</v>
      </c>
      <c r="M631" s="99">
        <v>10.5</v>
      </c>
      <c r="N631" s="99">
        <v>1359.8</v>
      </c>
      <c r="O631" s="99">
        <v>19.399999999999999</v>
      </c>
      <c r="P631" s="36"/>
      <c r="Q631" s="99">
        <v>1026.9000000000001</v>
      </c>
      <c r="R631" s="99">
        <v>10.3</v>
      </c>
      <c r="T631" s="128">
        <f t="shared" si="37"/>
        <v>-9.8994879575194474</v>
      </c>
      <c r="U631" s="128">
        <f t="shared" si="38"/>
        <v>-28.939882419874841</v>
      </c>
      <c r="W631" s="129">
        <v>1198.0013556782401</v>
      </c>
      <c r="X631" s="129">
        <v>45.639601147841702</v>
      </c>
      <c r="Y631" s="129">
        <v>264.55596350206997</v>
      </c>
      <c r="Z631" s="129">
        <v>12.1875931625784</v>
      </c>
      <c r="AA631" s="129">
        <v>1181.9423346000799</v>
      </c>
      <c r="AB631" s="129">
        <v>54.781285177062202</v>
      </c>
      <c r="AC631" s="129">
        <v>400.87546176250203</v>
      </c>
      <c r="AD631" s="129">
        <v>14.8752777804673</v>
      </c>
      <c r="AE631" s="129">
        <v>650.23721822853304</v>
      </c>
      <c r="AF631" s="129">
        <v>27.533819687320602</v>
      </c>
      <c r="AG631" s="129">
        <v>286.73174807067898</v>
      </c>
      <c r="AH631" s="129">
        <v>12.454984510546399</v>
      </c>
      <c r="AI631" s="129">
        <v>131.00109147921799</v>
      </c>
      <c r="AJ631" s="129">
        <v>5.7314111542636201</v>
      </c>
      <c r="AK631" s="129">
        <v>231.72028746324901</v>
      </c>
      <c r="AL631" s="129">
        <v>7.7017136787875398</v>
      </c>
      <c r="AR631" s="128">
        <f t="shared" si="39"/>
        <v>817.51015062414467</v>
      </c>
    </row>
    <row r="632" spans="1:44">
      <c r="A632" s="37" t="s">
        <v>4382</v>
      </c>
      <c r="B632" s="36">
        <v>233.83836848694099</v>
      </c>
      <c r="C632" s="66">
        <v>1.7015325481638099</v>
      </c>
      <c r="E632" s="66">
        <v>5.6437235590336501</v>
      </c>
      <c r="F632" s="66">
        <v>0.136453212194031</v>
      </c>
      <c r="G632" s="68">
        <v>8.9128947298109898E-2</v>
      </c>
      <c r="H632" s="68">
        <v>2.0813419522580298E-3</v>
      </c>
      <c r="I632" s="66">
        <v>0.62085264096140402</v>
      </c>
      <c r="J632" s="99">
        <v>1173.56</v>
      </c>
      <c r="K632" s="99">
        <v>7.2</v>
      </c>
      <c r="L632" s="99">
        <v>1051.5999999999999</v>
      </c>
      <c r="M632" s="99">
        <v>11.7</v>
      </c>
      <c r="N632" s="99">
        <v>1406.1</v>
      </c>
      <c r="O632" s="99">
        <v>22.4</v>
      </c>
      <c r="P632" s="36"/>
      <c r="Q632" s="99">
        <v>1019.1</v>
      </c>
      <c r="R632" s="99">
        <v>11.4</v>
      </c>
      <c r="T632" s="128">
        <f t="shared" si="37"/>
        <v>-11.59756561430202</v>
      </c>
      <c r="U632" s="128">
        <f t="shared" si="38"/>
        <v>-33.710536325599087</v>
      </c>
      <c r="W632" s="129">
        <v>1225.3952627440699</v>
      </c>
      <c r="X632" s="129">
        <v>58.596390514504499</v>
      </c>
      <c r="Y632" s="129">
        <v>292.00430045670498</v>
      </c>
      <c r="Z632" s="129">
        <v>9.6724884417812298</v>
      </c>
      <c r="AA632" s="129">
        <v>1198.40054229877</v>
      </c>
      <c r="AB632" s="129">
        <v>40.657799607920403</v>
      </c>
      <c r="AC632" s="129">
        <v>385.15838945264198</v>
      </c>
      <c r="AD632" s="129">
        <v>14.783821379245399</v>
      </c>
      <c r="AE632" s="129">
        <v>581.97308856323104</v>
      </c>
      <c r="AF632" s="129">
        <v>28.688948444004001</v>
      </c>
      <c r="AG632" s="129">
        <v>268.85858977184603</v>
      </c>
      <c r="AH632" s="129">
        <v>11.3928722034602</v>
      </c>
      <c r="AI632" s="129">
        <v>121.312420121039</v>
      </c>
      <c r="AJ632" s="129">
        <v>5.2965276787023798</v>
      </c>
      <c r="AK632" s="129">
        <v>199.72221960961301</v>
      </c>
      <c r="AL632" s="129">
        <v>6.9237472316790702</v>
      </c>
      <c r="AR632" s="128">
        <f t="shared" si="39"/>
        <v>818.92152860395299</v>
      </c>
    </row>
    <row r="633" spans="1:44">
      <c r="A633" s="37" t="s">
        <v>4383</v>
      </c>
      <c r="B633" s="36">
        <v>293.28941474704601</v>
      </c>
      <c r="C633" s="66">
        <v>1.7065135472825601</v>
      </c>
      <c r="E633" s="66">
        <v>5.5805786906288501</v>
      </c>
      <c r="F633" s="66">
        <v>0.18539919391192</v>
      </c>
      <c r="G633" s="68">
        <v>8.7430079914705097E-2</v>
      </c>
      <c r="H633" s="68">
        <v>2.5970960744340801E-3</v>
      </c>
      <c r="I633" s="66">
        <v>0.56850088243642805</v>
      </c>
      <c r="J633" s="99">
        <v>1168</v>
      </c>
      <c r="K633" s="99">
        <v>10.199999999999999</v>
      </c>
      <c r="L633" s="99">
        <v>1062.5999999999999</v>
      </c>
      <c r="M633" s="99">
        <v>16.3</v>
      </c>
      <c r="N633" s="99">
        <v>1369.1</v>
      </c>
      <c r="O633" s="99">
        <v>28.6</v>
      </c>
      <c r="P633" s="36"/>
      <c r="Q633" s="99">
        <v>1034.4000000000001</v>
      </c>
      <c r="R633" s="99">
        <v>15.9</v>
      </c>
      <c r="T633" s="128">
        <f t="shared" si="37"/>
        <v>-9.9190664408055813</v>
      </c>
      <c r="U633" s="128">
        <f t="shared" si="38"/>
        <v>-28.844344061735367</v>
      </c>
      <c r="W633" s="129">
        <v>1227.29328150737</v>
      </c>
      <c r="X633" s="129">
        <v>61.382830938231898</v>
      </c>
      <c r="Y633" s="129">
        <v>365.33646469197998</v>
      </c>
      <c r="Z633" s="129">
        <v>18.746948154599401</v>
      </c>
      <c r="AA633" s="129">
        <v>1507.3081377503499</v>
      </c>
      <c r="AB633" s="129">
        <v>58.066109439132198</v>
      </c>
      <c r="AC633" s="129">
        <v>494.79743142229</v>
      </c>
      <c r="AD633" s="129">
        <v>24.848868020785201</v>
      </c>
      <c r="AE633" s="129">
        <v>741.39282982694397</v>
      </c>
      <c r="AF633" s="129">
        <v>30.922210977832901</v>
      </c>
      <c r="AG633" s="129">
        <v>342.893754542983</v>
      </c>
      <c r="AH633" s="129">
        <v>16.375360289425199</v>
      </c>
      <c r="AI633" s="129">
        <v>178.72017055293199</v>
      </c>
      <c r="AJ633" s="129">
        <v>7.7210162664644502</v>
      </c>
      <c r="AK633" s="129">
        <v>271.33684561113802</v>
      </c>
      <c r="AL633" s="129">
        <v>9.3849876505434295</v>
      </c>
      <c r="AR633" s="128">
        <f t="shared" si="39"/>
        <v>819.01827922000302</v>
      </c>
    </row>
    <row r="634" spans="1:44">
      <c r="A634" s="35" t="s">
        <v>4384</v>
      </c>
      <c r="B634" s="36">
        <v>290.72428135991601</v>
      </c>
      <c r="C634" s="66">
        <v>1.6612259311529101</v>
      </c>
      <c r="E634" s="66">
        <v>5.6927313867853204</v>
      </c>
      <c r="F634" s="66">
        <v>0.1750228899496</v>
      </c>
      <c r="G634" s="68">
        <v>8.7491983068623394E-2</v>
      </c>
      <c r="H634" s="68">
        <v>2.1832440392818698E-3</v>
      </c>
      <c r="I634" s="66">
        <v>0.59129953634296295</v>
      </c>
      <c r="J634" s="99">
        <v>1154.73</v>
      </c>
      <c r="K634" s="99">
        <v>8.86</v>
      </c>
      <c r="L634" s="99">
        <v>1043.2</v>
      </c>
      <c r="M634" s="99">
        <v>14.8</v>
      </c>
      <c r="N634" s="99">
        <v>1370.5</v>
      </c>
      <c r="O634" s="99">
        <v>24</v>
      </c>
      <c r="P634" s="36"/>
      <c r="Q634" s="99">
        <v>1014</v>
      </c>
      <c r="R634" s="99">
        <v>14.4</v>
      </c>
      <c r="T634" s="128">
        <f t="shared" si="37"/>
        <v>-10.691142638036807</v>
      </c>
      <c r="U634" s="128">
        <f t="shared" si="38"/>
        <v>-31.374616564417174</v>
      </c>
      <c r="W634" s="129">
        <v>1249.00346210219</v>
      </c>
      <c r="X634" s="129">
        <v>50.293371850380701</v>
      </c>
      <c r="Y634" s="129">
        <v>311.84748770200099</v>
      </c>
      <c r="Z634" s="129">
        <v>15.540588677525299</v>
      </c>
      <c r="AA634" s="129">
        <v>1387.84388681682</v>
      </c>
      <c r="AB634" s="129">
        <v>57.668817566173303</v>
      </c>
      <c r="AC634" s="129">
        <v>464.34242304563998</v>
      </c>
      <c r="AD634" s="129">
        <v>22.948065282499201</v>
      </c>
      <c r="AE634" s="129">
        <v>720.46827659259804</v>
      </c>
      <c r="AF634" s="129">
        <v>32.906598499981897</v>
      </c>
      <c r="AG634" s="129">
        <v>338.09599705552699</v>
      </c>
      <c r="AH634" s="129">
        <v>15.099667353925801</v>
      </c>
      <c r="AI634" s="129">
        <v>173.701075082751</v>
      </c>
      <c r="AJ634" s="129">
        <v>7.08810244627883</v>
      </c>
      <c r="AK634" s="129">
        <v>281.97109486367998</v>
      </c>
      <c r="AL634" s="129">
        <v>11.220626740276</v>
      </c>
      <c r="AR634" s="128">
        <f t="shared" si="39"/>
        <v>820.11562147476366</v>
      </c>
    </row>
    <row r="635" spans="1:44">
      <c r="A635" s="37" t="s">
        <v>4385</v>
      </c>
      <c r="B635" s="36">
        <v>256.620621276132</v>
      </c>
      <c r="C635" s="66">
        <v>1.88598775441879</v>
      </c>
      <c r="E635" s="66">
        <v>5.3833848154720201</v>
      </c>
      <c r="F635" s="66">
        <v>0.12915571041396701</v>
      </c>
      <c r="G635" s="68">
        <v>8.9626428942870304E-2</v>
      </c>
      <c r="H635" s="68">
        <v>2.6881479036644802E-3</v>
      </c>
      <c r="I635" s="66">
        <v>-5.37032229325086E-2</v>
      </c>
      <c r="J635" s="99">
        <v>1210.5999999999999</v>
      </c>
      <c r="K635" s="99">
        <v>13.9</v>
      </c>
      <c r="L635" s="99">
        <v>1098.3</v>
      </c>
      <c r="M635" s="99">
        <v>12.1</v>
      </c>
      <c r="N635" s="99">
        <v>1416.7</v>
      </c>
      <c r="O635" s="99">
        <v>28.7</v>
      </c>
      <c r="P635" s="36"/>
      <c r="Q635" s="99">
        <v>1067.0999999999999</v>
      </c>
      <c r="R635" s="99">
        <v>11.8</v>
      </c>
      <c r="T635" s="128">
        <f t="shared" si="37"/>
        <v>-10.22489301648001</v>
      </c>
      <c r="U635" s="128">
        <f t="shared" si="38"/>
        <v>-28.990257670946018</v>
      </c>
      <c r="W635" s="129">
        <v>1170.53105414684</v>
      </c>
      <c r="X635" s="129">
        <v>64.390705225247103</v>
      </c>
      <c r="Y635" s="129">
        <v>271.66785318722901</v>
      </c>
      <c r="Z635" s="129">
        <v>11.911424579856901</v>
      </c>
      <c r="AA635" s="129">
        <v>1234.88837420135</v>
      </c>
      <c r="AB635" s="129">
        <v>59.843896416479403</v>
      </c>
      <c r="AC635" s="129">
        <v>422.50213237361999</v>
      </c>
      <c r="AD635" s="129">
        <v>19.058720634953001</v>
      </c>
      <c r="AE635" s="129">
        <v>628.36176794127903</v>
      </c>
      <c r="AF635" s="129">
        <v>29.769271903309299</v>
      </c>
      <c r="AG635" s="129">
        <v>292.711336682222</v>
      </c>
      <c r="AH635" s="129">
        <v>12.475504914352999</v>
      </c>
      <c r="AI635" s="129">
        <v>134.32823384846</v>
      </c>
      <c r="AJ635" s="129">
        <v>6.4449452535279299</v>
      </c>
      <c r="AK635" s="129">
        <v>239.88938616947601</v>
      </c>
      <c r="AL635" s="129">
        <v>8.3653407076264106</v>
      </c>
      <c r="AR635" s="128">
        <f t="shared" si="39"/>
        <v>816.06583658529325</v>
      </c>
    </row>
    <row r="636" spans="1:44" ht="15.75">
      <c r="A636" s="40" t="s">
        <v>4287</v>
      </c>
      <c r="B636" s="36"/>
      <c r="C636" s="66"/>
      <c r="E636" s="66"/>
      <c r="F636" s="66"/>
      <c r="G636" s="68"/>
      <c r="H636" s="68"/>
      <c r="I636" s="66"/>
      <c r="T636" s="128"/>
      <c r="U636" s="128"/>
    </row>
    <row r="637" spans="1:44">
      <c r="A637" s="35" t="s">
        <v>4246</v>
      </c>
      <c r="B637" s="36">
        <v>0.41357077428449601</v>
      </c>
      <c r="C637" s="66">
        <v>0.25504076965060302</v>
      </c>
      <c r="E637" s="66">
        <v>0.89854669609231597</v>
      </c>
      <c r="F637" s="66">
        <v>2.1895510876070699E-2</v>
      </c>
      <c r="G637" s="68">
        <v>0.83027710198367499</v>
      </c>
      <c r="H637" s="68">
        <v>3.44305109174785E-2</v>
      </c>
      <c r="I637" s="66">
        <v>-0.26743325902012299</v>
      </c>
      <c r="J637" s="79" t="s">
        <v>26</v>
      </c>
      <c r="K637" s="79" t="s">
        <v>26</v>
      </c>
      <c r="L637" s="79" t="s">
        <v>26</v>
      </c>
      <c r="M637" s="79" t="s">
        <v>26</v>
      </c>
      <c r="N637" s="79" t="s">
        <v>26</v>
      </c>
      <c r="O637" s="79" t="s">
        <v>26</v>
      </c>
      <c r="P637" s="79"/>
      <c r="Q637" s="79" t="s">
        <v>26</v>
      </c>
      <c r="R637" s="79" t="s">
        <v>26</v>
      </c>
      <c r="T637" s="79" t="s">
        <v>26</v>
      </c>
      <c r="U637" s="79" t="s">
        <v>26</v>
      </c>
    </row>
    <row r="638" spans="1:44">
      <c r="A638" s="35" t="s">
        <v>4247</v>
      </c>
      <c r="B638" s="36">
        <v>0.39159731795455099</v>
      </c>
      <c r="C638" s="66">
        <v>0.27108866697644801</v>
      </c>
      <c r="E638" s="66">
        <v>0.87021929584190905</v>
      </c>
      <c r="F638" s="66">
        <v>4.1525135682446201E-2</v>
      </c>
      <c r="G638" s="68">
        <v>0.82945930937452705</v>
      </c>
      <c r="H638" s="68">
        <v>4.0132513043575603E-2</v>
      </c>
      <c r="I638" s="66">
        <v>0.46041669679910602</v>
      </c>
      <c r="J638" s="79" t="s">
        <v>26</v>
      </c>
      <c r="K638" s="79" t="s">
        <v>26</v>
      </c>
      <c r="L638" s="79" t="s">
        <v>26</v>
      </c>
      <c r="M638" s="79" t="s">
        <v>26</v>
      </c>
      <c r="N638" s="79" t="s">
        <v>26</v>
      </c>
      <c r="O638" s="79" t="s">
        <v>26</v>
      </c>
      <c r="P638" s="79"/>
      <c r="Q638" s="79" t="s">
        <v>26</v>
      </c>
      <c r="R638" s="79" t="s">
        <v>26</v>
      </c>
      <c r="T638" s="79" t="s">
        <v>26</v>
      </c>
      <c r="U638" s="79" t="s">
        <v>26</v>
      </c>
      <c r="W638" s="129">
        <v>137.68670373461401</v>
      </c>
      <c r="X638" s="36">
        <v>7.07612515266164</v>
      </c>
      <c r="Y638" s="129">
        <v>13.522767864060601</v>
      </c>
      <c r="Z638" s="36">
        <v>0.68388812232170304</v>
      </c>
      <c r="AA638" s="129">
        <v>24.410855692623102</v>
      </c>
      <c r="AB638" s="36">
        <v>1.6148016644413401</v>
      </c>
      <c r="AC638" s="129">
        <v>5.5694748195111998</v>
      </c>
      <c r="AD638" s="36">
        <v>0.33995133261457799</v>
      </c>
      <c r="AE638" s="129">
        <v>4.2770164398095298</v>
      </c>
      <c r="AF638" s="36">
        <v>0.28214226701204698</v>
      </c>
      <c r="AG638" s="129">
        <v>1.78026730607779</v>
      </c>
      <c r="AH638" s="36">
        <v>9.9821604391299695E-2</v>
      </c>
      <c r="AI638" s="129">
        <v>1.0523325799683001</v>
      </c>
      <c r="AJ638" s="36">
        <v>5.8743127112450201E-2</v>
      </c>
      <c r="AK638" s="129">
        <v>0.41794268115514999</v>
      </c>
      <c r="AL638" s="36">
        <v>2.4265252471065799E-2</v>
      </c>
    </row>
    <row r="639" spans="1:44">
      <c r="A639" s="35" t="s">
        <v>4248</v>
      </c>
      <c r="B639" s="36">
        <v>0.38368913273663402</v>
      </c>
      <c r="C639" s="66">
        <v>0.27812123810107803</v>
      </c>
      <c r="E639" s="66">
        <v>0.88106140848186598</v>
      </c>
      <c r="F639" s="66">
        <v>3.2215039483884697E-2</v>
      </c>
      <c r="G639" s="68">
        <v>0.81088159535411297</v>
      </c>
      <c r="H639" s="68">
        <v>3.2438145038495E-2</v>
      </c>
      <c r="I639" s="66">
        <v>0.40933260297715401</v>
      </c>
      <c r="J639" s="79" t="s">
        <v>26</v>
      </c>
      <c r="K639" s="79" t="s">
        <v>26</v>
      </c>
      <c r="L639" s="79" t="s">
        <v>26</v>
      </c>
      <c r="M639" s="79" t="s">
        <v>26</v>
      </c>
      <c r="N639" s="79" t="s">
        <v>26</v>
      </c>
      <c r="O639" s="79" t="s">
        <v>26</v>
      </c>
      <c r="P639" s="79"/>
      <c r="Q639" s="79" t="s">
        <v>26</v>
      </c>
      <c r="R639" s="79" t="s">
        <v>26</v>
      </c>
      <c r="T639" s="79" t="s">
        <v>26</v>
      </c>
      <c r="U639" s="79" t="s">
        <v>26</v>
      </c>
      <c r="W639" s="129">
        <v>136.21222330485199</v>
      </c>
      <c r="X639" s="36">
        <v>7.7344727977890404</v>
      </c>
      <c r="Y639" s="129">
        <v>13.899608480447901</v>
      </c>
      <c r="Z639" s="36">
        <v>0.79293503796436404</v>
      </c>
      <c r="AA639" s="129">
        <v>24.864878611685899</v>
      </c>
      <c r="AB639" s="36">
        <v>1.2780489647214801</v>
      </c>
      <c r="AC639" s="129">
        <v>5.4835298651109303</v>
      </c>
      <c r="AD639" s="36">
        <v>0.272047488832032</v>
      </c>
      <c r="AE639" s="129">
        <v>4.19374667094187</v>
      </c>
      <c r="AF639" s="36">
        <v>0.29019741534200499</v>
      </c>
      <c r="AG639" s="129">
        <v>1.77120339177956</v>
      </c>
      <c r="AH639" s="36">
        <v>0.105848608755782</v>
      </c>
      <c r="AI639" s="129">
        <v>1.0454136400457601</v>
      </c>
      <c r="AJ639" s="36">
        <v>6.4486303050625193E-2</v>
      </c>
      <c r="AK639" s="129">
        <v>0.40904097754129298</v>
      </c>
      <c r="AL639" s="36">
        <v>2.3307371602529801E-2</v>
      </c>
    </row>
    <row r="640" spans="1:44">
      <c r="A640" s="35" t="s">
        <v>4249</v>
      </c>
      <c r="B640" s="36">
        <v>0.246092701664371</v>
      </c>
      <c r="C640" s="66">
        <v>0.477564538264591</v>
      </c>
      <c r="E640" s="66">
        <v>0.86191547598367202</v>
      </c>
      <c r="F640" s="66">
        <v>3.6397844460734997E-2</v>
      </c>
      <c r="G640" s="68">
        <v>0.87023283852254296</v>
      </c>
      <c r="H640" s="68">
        <v>3.6939859051564203E-2</v>
      </c>
      <c r="I640" s="66">
        <v>0.41879339072303901</v>
      </c>
      <c r="J640" s="79" t="s">
        <v>26</v>
      </c>
      <c r="K640" s="79" t="s">
        <v>26</v>
      </c>
      <c r="L640" s="79" t="s">
        <v>26</v>
      </c>
      <c r="M640" s="79" t="s">
        <v>26</v>
      </c>
      <c r="N640" s="79" t="s">
        <v>26</v>
      </c>
      <c r="O640" s="79" t="s">
        <v>26</v>
      </c>
      <c r="P640" s="79"/>
      <c r="Q640" s="79" t="s">
        <v>26</v>
      </c>
      <c r="R640" s="79" t="s">
        <v>26</v>
      </c>
      <c r="T640" s="79" t="s">
        <v>26</v>
      </c>
      <c r="U640" s="79" t="s">
        <v>26</v>
      </c>
      <c r="W640" s="129">
        <v>139.47393082283901</v>
      </c>
      <c r="X640" s="36">
        <v>6.7049625250157101</v>
      </c>
      <c r="Y640" s="129">
        <v>13.8630368084641</v>
      </c>
      <c r="Z640" s="36">
        <v>0.491759019622516</v>
      </c>
      <c r="AA640" s="129">
        <v>24.9694208433929</v>
      </c>
      <c r="AB640" s="36">
        <v>1.49327901256351</v>
      </c>
      <c r="AC640" s="129">
        <v>5.6571451076966897</v>
      </c>
      <c r="AD640" s="36">
        <v>0.33315296117089099</v>
      </c>
      <c r="AE640" s="129">
        <v>4.51185380908393</v>
      </c>
      <c r="AF640" s="36">
        <v>0.279043815862144</v>
      </c>
      <c r="AG640" s="129">
        <v>1.77299505780223</v>
      </c>
      <c r="AH640" s="36">
        <v>0.114580007179047</v>
      </c>
      <c r="AI640" s="129">
        <v>1.0988477000686101</v>
      </c>
      <c r="AJ640" s="36">
        <v>6.3538739647975406E-2</v>
      </c>
      <c r="AK640" s="129">
        <v>0.41462298460034702</v>
      </c>
      <c r="AL640" s="36">
        <v>2.1709755791854201E-2</v>
      </c>
    </row>
    <row r="641" spans="1:38">
      <c r="A641" s="35" t="s">
        <v>4250</v>
      </c>
      <c r="B641" s="36">
        <v>0.25076635867271202</v>
      </c>
      <c r="C641" s="66">
        <v>0.475386230056422</v>
      </c>
      <c r="E641" s="66">
        <v>0.84837444321801603</v>
      </c>
      <c r="F641" s="66">
        <v>3.2207353571594197E-2</v>
      </c>
      <c r="G641" s="68">
        <v>0.84298303507324401</v>
      </c>
      <c r="H641" s="68">
        <v>3.3334811277313699E-2</v>
      </c>
      <c r="I641" s="66">
        <v>0.62236020622783805</v>
      </c>
      <c r="J641" s="79" t="s">
        <v>26</v>
      </c>
      <c r="K641" s="79" t="s">
        <v>26</v>
      </c>
      <c r="L641" s="79" t="s">
        <v>26</v>
      </c>
      <c r="M641" s="79" t="s">
        <v>26</v>
      </c>
      <c r="N641" s="79" t="s">
        <v>26</v>
      </c>
      <c r="O641" s="79" t="s">
        <v>26</v>
      </c>
      <c r="P641" s="79"/>
      <c r="Q641" s="79" t="s">
        <v>26</v>
      </c>
      <c r="R641" s="79" t="s">
        <v>26</v>
      </c>
      <c r="T641" s="79" t="s">
        <v>26</v>
      </c>
      <c r="U641" s="79" t="s">
        <v>26</v>
      </c>
      <c r="W641" s="129">
        <v>148.962901247471</v>
      </c>
      <c r="X641" s="36">
        <v>5.9970126317767898</v>
      </c>
      <c r="Y641" s="129">
        <v>13.614358213815599</v>
      </c>
      <c r="Z641" s="36">
        <v>0.55856147202651096</v>
      </c>
      <c r="AA641" s="129">
        <v>25.369549929430299</v>
      </c>
      <c r="AB641" s="36">
        <v>0.95911031084005405</v>
      </c>
      <c r="AC641" s="129">
        <v>5.6771070577515701</v>
      </c>
      <c r="AD641" s="36">
        <v>0.39656372070066598</v>
      </c>
      <c r="AE641" s="129">
        <v>4.4018832502970602</v>
      </c>
      <c r="AF641" s="36">
        <v>0.23514987658151901</v>
      </c>
      <c r="AG641" s="129">
        <v>1.7941378543951401</v>
      </c>
      <c r="AH641" s="36">
        <v>0.116579079964013</v>
      </c>
      <c r="AI641" s="129">
        <v>1.0896498926407701</v>
      </c>
      <c r="AJ641" s="36">
        <v>5.4309616767333903E-2</v>
      </c>
      <c r="AK641" s="129">
        <v>0.42129109007295101</v>
      </c>
      <c r="AL641" s="36">
        <v>2.1508204838379199E-2</v>
      </c>
    </row>
    <row r="642" spans="1:38">
      <c r="A642" s="35" t="s">
        <v>4251</v>
      </c>
      <c r="B642" s="36">
        <v>0.267328714328956</v>
      </c>
      <c r="C642" s="66">
        <v>0.47875151113598702</v>
      </c>
      <c r="E642" s="66">
        <v>0.861379940164129</v>
      </c>
      <c r="F642" s="66">
        <v>3.6563126202968102E-2</v>
      </c>
      <c r="G642" s="68">
        <v>0.83398560405323396</v>
      </c>
      <c r="H642" s="68">
        <v>2.9708197575738299E-2</v>
      </c>
      <c r="I642" s="66">
        <v>0.56196658788878495</v>
      </c>
      <c r="J642" s="79" t="s">
        <v>26</v>
      </c>
      <c r="K642" s="79" t="s">
        <v>26</v>
      </c>
      <c r="L642" s="79" t="s">
        <v>26</v>
      </c>
      <c r="M642" s="79" t="s">
        <v>26</v>
      </c>
      <c r="N642" s="79" t="s">
        <v>26</v>
      </c>
      <c r="O642" s="79" t="s">
        <v>26</v>
      </c>
      <c r="P642" s="79"/>
      <c r="Q642" s="79" t="s">
        <v>26</v>
      </c>
      <c r="R642" s="79" t="s">
        <v>26</v>
      </c>
      <c r="T642" s="79" t="s">
        <v>26</v>
      </c>
      <c r="U642" s="79" t="s">
        <v>26</v>
      </c>
      <c r="W642" s="129">
        <v>139.791143673992</v>
      </c>
      <c r="X642" s="36">
        <v>6.6244890897378497</v>
      </c>
      <c r="Y642" s="129">
        <v>13.944061215070199</v>
      </c>
      <c r="Z642" s="36">
        <v>0.72722167451695496</v>
      </c>
      <c r="AA642" s="129">
        <v>24.706405895656498</v>
      </c>
      <c r="AB642" s="36">
        <v>1.69523360731893</v>
      </c>
      <c r="AC642" s="129">
        <v>5.47452249379013</v>
      </c>
      <c r="AD642" s="36">
        <v>0.3800395692604</v>
      </c>
      <c r="AE642" s="129">
        <v>4.1308032754917701</v>
      </c>
      <c r="AF642" s="36">
        <v>0.25351341756510098</v>
      </c>
      <c r="AG642" s="129">
        <v>1.8000860305080499</v>
      </c>
      <c r="AH642" s="36">
        <v>0.141265576265834</v>
      </c>
      <c r="AI642" s="129">
        <v>1.07702548613133</v>
      </c>
      <c r="AJ642" s="36">
        <v>6.0725647423198199E-2</v>
      </c>
      <c r="AK642" s="129">
        <v>0.408011848057099</v>
      </c>
      <c r="AL642" s="36">
        <v>2.07915332216068E-2</v>
      </c>
    </row>
    <row r="643" spans="1:38">
      <c r="A643" s="35" t="s">
        <v>4252</v>
      </c>
      <c r="B643" s="36">
        <v>0.76483870913386198</v>
      </c>
      <c r="C643" s="66">
        <v>0.39000260754020899</v>
      </c>
      <c r="E643" s="66">
        <v>0.91192173774702301</v>
      </c>
      <c r="F643" s="66">
        <v>2.6554139952389699E-2</v>
      </c>
      <c r="G643" s="68">
        <v>0.86513983716958798</v>
      </c>
      <c r="H643" s="68">
        <v>2.7613806215325699E-2</v>
      </c>
      <c r="I643" s="66">
        <v>0.46245436531824102</v>
      </c>
      <c r="J643" s="79" t="s">
        <v>26</v>
      </c>
      <c r="K643" s="79" t="s">
        <v>26</v>
      </c>
      <c r="L643" s="79" t="s">
        <v>26</v>
      </c>
      <c r="M643" s="79" t="s">
        <v>26</v>
      </c>
      <c r="N643" s="79" t="s">
        <v>26</v>
      </c>
      <c r="O643" s="79" t="s">
        <v>26</v>
      </c>
      <c r="P643" s="79"/>
      <c r="Q643" s="79" t="s">
        <v>26</v>
      </c>
      <c r="R643" s="79" t="s">
        <v>26</v>
      </c>
      <c r="T643" s="79" t="s">
        <v>26</v>
      </c>
      <c r="U643" s="79" t="s">
        <v>26</v>
      </c>
      <c r="W643" s="129">
        <v>133.0513717954</v>
      </c>
      <c r="X643" s="36">
        <v>7.3597423844292704</v>
      </c>
      <c r="Y643" s="129">
        <v>13.5692343481333</v>
      </c>
      <c r="Z643" s="36">
        <v>0.67257798473645003</v>
      </c>
      <c r="AA643" s="129">
        <v>24.985737462732999</v>
      </c>
      <c r="AB643" s="36">
        <v>1.6451681382280601</v>
      </c>
      <c r="AC643" s="129">
        <v>5.5585924234569504</v>
      </c>
      <c r="AD643" s="36">
        <v>0.41454095225041898</v>
      </c>
      <c r="AE643" s="129">
        <v>4.28637764552386</v>
      </c>
      <c r="AF643" s="36">
        <v>0.301122048139638</v>
      </c>
      <c r="AG643" s="129">
        <v>1.75632402228369</v>
      </c>
      <c r="AH643" s="36">
        <v>0.13897684122110199</v>
      </c>
      <c r="AI643" s="129">
        <v>1.05921629250653</v>
      </c>
      <c r="AJ643" s="36">
        <v>5.6054227075187098E-2</v>
      </c>
      <c r="AK643" s="129">
        <v>0.41123631923369902</v>
      </c>
      <c r="AL643" s="36">
        <v>1.9406264279503399E-2</v>
      </c>
    </row>
    <row r="644" spans="1:38">
      <c r="A644" s="35" t="s">
        <v>4253</v>
      </c>
      <c r="B644" s="36">
        <v>0.87904470787784195</v>
      </c>
      <c r="C644" s="66">
        <v>0.37900569505679199</v>
      </c>
      <c r="E644" s="66">
        <v>0.92538046386787998</v>
      </c>
      <c r="F644" s="66">
        <v>4.7694268510783303E-2</v>
      </c>
      <c r="G644" s="68">
        <v>0.850359515072725</v>
      </c>
      <c r="H644" s="68">
        <v>4.1633754652280003E-2</v>
      </c>
      <c r="I644" s="66">
        <v>0.440601224367899</v>
      </c>
      <c r="J644" s="79" t="s">
        <v>26</v>
      </c>
      <c r="K644" s="79" t="s">
        <v>26</v>
      </c>
      <c r="L644" s="79" t="s">
        <v>26</v>
      </c>
      <c r="M644" s="79" t="s">
        <v>26</v>
      </c>
      <c r="N644" s="79" t="s">
        <v>26</v>
      </c>
      <c r="O644" s="79" t="s">
        <v>26</v>
      </c>
      <c r="P644" s="79"/>
      <c r="Q644" s="79" t="s">
        <v>26</v>
      </c>
      <c r="R644" s="79" t="s">
        <v>26</v>
      </c>
      <c r="T644" s="79" t="s">
        <v>26</v>
      </c>
      <c r="U644" s="79" t="s">
        <v>26</v>
      </c>
      <c r="W644" s="129">
        <v>136.31447181420501</v>
      </c>
      <c r="X644" s="36">
        <v>4.2128100771723602</v>
      </c>
      <c r="Y644" s="129">
        <v>14.222788690797501</v>
      </c>
      <c r="Z644" s="36">
        <v>0.670171727223147</v>
      </c>
      <c r="AA644" s="129">
        <v>25.335889098586801</v>
      </c>
      <c r="AB644" s="36">
        <v>0.98362457473251996</v>
      </c>
      <c r="AC644" s="129">
        <v>5.2389646039039501</v>
      </c>
      <c r="AD644" s="36">
        <v>0.26975811032326402</v>
      </c>
      <c r="AE644" s="129">
        <v>4.0768351634801103</v>
      </c>
      <c r="AF644" s="36">
        <v>0.15721527554605999</v>
      </c>
      <c r="AG644" s="129">
        <v>1.7767862152057301</v>
      </c>
      <c r="AH644" s="36">
        <v>0.125286317818677</v>
      </c>
      <c r="AI644" s="129">
        <v>1.08925669934624</v>
      </c>
      <c r="AJ644" s="36">
        <v>3.1867170590784998E-2</v>
      </c>
      <c r="AK644" s="129">
        <v>0.42070941187272298</v>
      </c>
      <c r="AL644" s="36">
        <v>1.67262000813997E-2</v>
      </c>
    </row>
    <row r="645" spans="1:38">
      <c r="A645" s="35" t="s">
        <v>4254</v>
      </c>
      <c r="B645" s="36">
        <v>0.92164763267403704</v>
      </c>
      <c r="C645" s="66">
        <v>0.36964515191528002</v>
      </c>
      <c r="E645" s="66">
        <v>0.89417424463647599</v>
      </c>
      <c r="F645" s="66">
        <v>4.3789383249724E-2</v>
      </c>
      <c r="G645" s="68">
        <v>0.82990799960830997</v>
      </c>
      <c r="H645" s="68">
        <v>3.2099553673208998E-2</v>
      </c>
      <c r="I645" s="66">
        <v>0.400072408889172</v>
      </c>
      <c r="J645" s="79" t="s">
        <v>26</v>
      </c>
      <c r="K645" s="79" t="s">
        <v>26</v>
      </c>
      <c r="L645" s="79" t="s">
        <v>26</v>
      </c>
      <c r="M645" s="79" t="s">
        <v>26</v>
      </c>
      <c r="N645" s="79" t="s">
        <v>26</v>
      </c>
      <c r="O645" s="79" t="s">
        <v>26</v>
      </c>
      <c r="P645" s="79"/>
      <c r="Q645" s="79" t="s">
        <v>26</v>
      </c>
      <c r="R645" s="79" t="s">
        <v>26</v>
      </c>
      <c r="T645" s="79" t="s">
        <v>26</v>
      </c>
      <c r="U645" s="79" t="s">
        <v>26</v>
      </c>
      <c r="W645" s="129">
        <v>135.84946568729299</v>
      </c>
      <c r="X645" s="36">
        <v>9.4185846725905193</v>
      </c>
      <c r="Y645" s="129">
        <v>13.9661854304985</v>
      </c>
      <c r="Z645" s="36">
        <v>0.703450616199784</v>
      </c>
      <c r="AA645" s="129">
        <v>25.2854720510846</v>
      </c>
      <c r="AB645" s="36">
        <v>1.3775744989285399</v>
      </c>
      <c r="AC645" s="129">
        <v>5.4021785442288897</v>
      </c>
      <c r="AD645" s="36">
        <v>0.31021308207762799</v>
      </c>
      <c r="AE645" s="129">
        <v>4.1343012104959804</v>
      </c>
      <c r="AF645" s="36">
        <v>0.33815795479409699</v>
      </c>
      <c r="AG645" s="129">
        <v>1.6541695574794399</v>
      </c>
      <c r="AH645" s="36">
        <v>0.14390208846108701</v>
      </c>
      <c r="AI645" s="129">
        <v>1.1199401972118299</v>
      </c>
      <c r="AJ645" s="36">
        <v>5.72059782950445E-2</v>
      </c>
      <c r="AK645" s="129">
        <v>0.41925661328682601</v>
      </c>
      <c r="AL645" s="36">
        <v>2.01262887734431E-2</v>
      </c>
    </row>
    <row r="646" spans="1:38">
      <c r="A646" s="35" t="s">
        <v>4386</v>
      </c>
      <c r="B646" s="36">
        <v>0.34398220977944299</v>
      </c>
      <c r="C646" s="66">
        <v>0.38046029515732099</v>
      </c>
      <c r="E646" s="66">
        <v>0.86261360764802297</v>
      </c>
      <c r="F646" s="66">
        <v>4.4957260538395397E-2</v>
      </c>
      <c r="G646" s="68">
        <v>0.84355745843096397</v>
      </c>
      <c r="H646" s="68">
        <v>3.5599418659896499E-2</v>
      </c>
      <c r="I646" s="66">
        <v>0.59221350112389504</v>
      </c>
      <c r="J646" s="79" t="s">
        <v>26</v>
      </c>
      <c r="K646" s="79" t="s">
        <v>26</v>
      </c>
      <c r="L646" s="79" t="s">
        <v>26</v>
      </c>
      <c r="M646" s="79" t="s">
        <v>26</v>
      </c>
      <c r="N646" s="79" t="s">
        <v>26</v>
      </c>
      <c r="O646" s="79" t="s">
        <v>26</v>
      </c>
      <c r="P646" s="79"/>
      <c r="Q646" s="79" t="s">
        <v>26</v>
      </c>
      <c r="R646" s="79" t="s">
        <v>26</v>
      </c>
      <c r="T646" s="79" t="s">
        <v>26</v>
      </c>
      <c r="U646" s="79" t="s">
        <v>26</v>
      </c>
      <c r="W646" s="129">
        <v>141.41657793318501</v>
      </c>
      <c r="X646" s="36">
        <v>5.6073557923811599</v>
      </c>
      <c r="Y646" s="129">
        <v>14.4086960068887</v>
      </c>
      <c r="Z646" s="36">
        <v>0.56529387617930305</v>
      </c>
      <c r="AA646" s="129">
        <v>25.845544487882201</v>
      </c>
      <c r="AB646" s="36">
        <v>1.08593597832105</v>
      </c>
      <c r="AC646" s="129">
        <v>5.5113998917813696</v>
      </c>
      <c r="AD646" s="36">
        <v>0.31664391677237802</v>
      </c>
      <c r="AE646" s="129">
        <v>4.2311879332396796</v>
      </c>
      <c r="AF646" s="36">
        <v>0.32188587561809301</v>
      </c>
      <c r="AG646" s="129">
        <v>1.72167305767629</v>
      </c>
      <c r="AH646" s="36">
        <v>8.6228633321187201E-2</v>
      </c>
      <c r="AI646" s="129">
        <v>1.11561292137601</v>
      </c>
      <c r="AJ646" s="36">
        <v>5.42022939502632E-2</v>
      </c>
      <c r="AK646" s="129">
        <v>0.40748955164336997</v>
      </c>
      <c r="AL646" s="36">
        <v>1.6769901350301999E-2</v>
      </c>
    </row>
    <row r="647" spans="1:38">
      <c r="A647" s="35" t="s">
        <v>4387</v>
      </c>
      <c r="B647" s="36">
        <v>0.37939380899937097</v>
      </c>
      <c r="C647" s="66">
        <v>0.39733612141073299</v>
      </c>
      <c r="E647" s="66">
        <v>0.87358838136643402</v>
      </c>
      <c r="F647" s="66">
        <v>3.9026233735816901E-2</v>
      </c>
      <c r="G647" s="68">
        <v>0.84693096227064701</v>
      </c>
      <c r="H647" s="68">
        <v>3.4517710376704702E-2</v>
      </c>
      <c r="I647" s="66">
        <v>0.331161587314663</v>
      </c>
      <c r="J647" s="79" t="s">
        <v>26</v>
      </c>
      <c r="K647" s="79" t="s">
        <v>26</v>
      </c>
      <c r="L647" s="79" t="s">
        <v>26</v>
      </c>
      <c r="M647" s="79" t="s">
        <v>26</v>
      </c>
      <c r="N647" s="79" t="s">
        <v>26</v>
      </c>
      <c r="O647" s="79" t="s">
        <v>26</v>
      </c>
      <c r="P647" s="79"/>
      <c r="Q647" s="79" t="s">
        <v>26</v>
      </c>
      <c r="R647" s="79" t="s">
        <v>26</v>
      </c>
      <c r="T647" s="79" t="s">
        <v>26</v>
      </c>
      <c r="U647" s="79" t="s">
        <v>26</v>
      </c>
      <c r="W647" s="129">
        <v>140.40802366792701</v>
      </c>
      <c r="X647" s="36">
        <v>7.5298083681143098</v>
      </c>
      <c r="Y647" s="129">
        <v>14.0737332542442</v>
      </c>
      <c r="Z647" s="36">
        <v>0.47563115673841699</v>
      </c>
      <c r="AA647" s="129">
        <v>26.086527917075902</v>
      </c>
      <c r="AB647" s="36">
        <v>0.813456593521098</v>
      </c>
      <c r="AC647" s="129">
        <v>5.5823301723200798</v>
      </c>
      <c r="AD647" s="36">
        <v>0.227328905768688</v>
      </c>
      <c r="AE647" s="129">
        <v>4.1147590511066197</v>
      </c>
      <c r="AF647" s="36">
        <v>0.30615631148248901</v>
      </c>
      <c r="AG647" s="129">
        <v>1.6159537144625999</v>
      </c>
      <c r="AH647" s="36">
        <v>0.115654385399062</v>
      </c>
      <c r="AI647" s="129">
        <v>1.08172659376248</v>
      </c>
      <c r="AJ647" s="36">
        <v>4.66281212445342E-2</v>
      </c>
      <c r="AK647" s="129">
        <v>0.42040383717261098</v>
      </c>
      <c r="AL647" s="36">
        <v>1.3828434193784499E-2</v>
      </c>
    </row>
    <row r="648" spans="1:38">
      <c r="A648" s="35" t="s">
        <v>4388</v>
      </c>
      <c r="B648" s="36">
        <v>0.40804543039048402</v>
      </c>
      <c r="C648" s="66">
        <v>0.37055631474829398</v>
      </c>
      <c r="E648" s="66">
        <v>0.824373373841507</v>
      </c>
      <c r="F648" s="66">
        <v>4.0258035666316201E-2</v>
      </c>
      <c r="G648" s="68">
        <v>0.83225114719416604</v>
      </c>
      <c r="H648" s="68">
        <v>4.2189420043239799E-2</v>
      </c>
      <c r="I648" s="66">
        <v>0.39920960882446599</v>
      </c>
      <c r="J648" s="79" t="s">
        <v>26</v>
      </c>
      <c r="K648" s="79" t="s">
        <v>26</v>
      </c>
      <c r="L648" s="79" t="s">
        <v>26</v>
      </c>
      <c r="M648" s="79" t="s">
        <v>26</v>
      </c>
      <c r="N648" s="79" t="s">
        <v>26</v>
      </c>
      <c r="O648" s="79" t="s">
        <v>26</v>
      </c>
      <c r="P648" s="79"/>
      <c r="Q648" s="79" t="s">
        <v>26</v>
      </c>
      <c r="R648" s="79" t="s">
        <v>26</v>
      </c>
      <c r="T648" s="79" t="s">
        <v>26</v>
      </c>
      <c r="U648" s="79" t="s">
        <v>26</v>
      </c>
      <c r="W648" s="129">
        <v>137.32896916694099</v>
      </c>
      <c r="X648" s="36">
        <v>5.8549906951481603</v>
      </c>
      <c r="Y648" s="129">
        <v>13.638116700168</v>
      </c>
      <c r="Z648" s="36">
        <v>0.57516010810854301</v>
      </c>
      <c r="AA648" s="129">
        <v>25.491536375748598</v>
      </c>
      <c r="AB648" s="36">
        <v>1.4890839997557901</v>
      </c>
      <c r="AC648" s="129">
        <v>5.39868210197438</v>
      </c>
      <c r="AD648" s="36">
        <v>0.39410649873341302</v>
      </c>
      <c r="AE648" s="129">
        <v>3.9983048167553998</v>
      </c>
      <c r="AF648" s="36">
        <v>0.25583873724244199</v>
      </c>
      <c r="AG648" s="129">
        <v>1.7105386581524999</v>
      </c>
      <c r="AH648" s="36">
        <v>0.15560125245937501</v>
      </c>
      <c r="AI648" s="129">
        <v>1.0706051037941799</v>
      </c>
      <c r="AJ648" s="36">
        <v>5.2350443617190601E-2</v>
      </c>
      <c r="AK648" s="129">
        <v>0.42048944830218099</v>
      </c>
      <c r="AL648" s="36">
        <v>2.5961402571604002E-2</v>
      </c>
    </row>
    <row r="649" spans="1:38">
      <c r="A649" s="35" t="s">
        <v>4389</v>
      </c>
      <c r="B649" s="36">
        <v>0.30028365713227201</v>
      </c>
      <c r="C649" s="66">
        <v>0.405339676566562</v>
      </c>
      <c r="E649" s="66">
        <v>0.90351441887589201</v>
      </c>
      <c r="F649" s="66">
        <v>3.4706781758389801E-2</v>
      </c>
      <c r="G649" s="68">
        <v>0.88167410312341699</v>
      </c>
      <c r="H649" s="68">
        <v>3.3600338093731801E-2</v>
      </c>
      <c r="I649" s="66">
        <v>0.13824148172645501</v>
      </c>
      <c r="J649" s="79" t="s">
        <v>26</v>
      </c>
      <c r="K649" s="79" t="s">
        <v>26</v>
      </c>
      <c r="L649" s="79" t="s">
        <v>26</v>
      </c>
      <c r="M649" s="79" t="s">
        <v>26</v>
      </c>
      <c r="N649" s="79" t="s">
        <v>26</v>
      </c>
      <c r="O649" s="79" t="s">
        <v>26</v>
      </c>
      <c r="P649" s="79"/>
      <c r="Q649" s="79" t="s">
        <v>26</v>
      </c>
      <c r="R649" s="79" t="s">
        <v>26</v>
      </c>
      <c r="T649" s="79" t="s">
        <v>26</v>
      </c>
      <c r="U649" s="79" t="s">
        <v>26</v>
      </c>
      <c r="W649" s="129">
        <v>134.74851229861</v>
      </c>
      <c r="X649" s="36">
        <v>9.1252251666069597</v>
      </c>
      <c r="Y649" s="129">
        <v>12.8549550843652</v>
      </c>
      <c r="Z649" s="36">
        <v>0.59484876048058399</v>
      </c>
      <c r="AA649" s="129">
        <v>23.821660976091302</v>
      </c>
      <c r="AB649" s="36">
        <v>1.12580397993297</v>
      </c>
      <c r="AC649" s="129">
        <v>5.4368760954815798</v>
      </c>
      <c r="AD649" s="36">
        <v>0.378846354841397</v>
      </c>
      <c r="AE649" s="129">
        <v>4.0357816994849198</v>
      </c>
      <c r="AF649" s="36">
        <v>0.236403311109572</v>
      </c>
      <c r="AG649" s="129">
        <v>1.6690705389581399</v>
      </c>
      <c r="AH649" s="36">
        <v>0.106228801168128</v>
      </c>
      <c r="AI649" s="129">
        <v>1.03818406888019</v>
      </c>
      <c r="AJ649" s="36">
        <v>6.0023766851991497E-2</v>
      </c>
      <c r="AK649" s="129">
        <v>0.39692831756205199</v>
      </c>
      <c r="AL649" s="36">
        <v>2.2254854572419599E-2</v>
      </c>
    </row>
    <row r="650" spans="1:38">
      <c r="A650" s="35" t="s">
        <v>4390</v>
      </c>
      <c r="B650" s="36">
        <v>0.40220568567692699</v>
      </c>
      <c r="C650" s="66">
        <v>0.38945271020428601</v>
      </c>
      <c r="E650" s="66">
        <v>0.86360480452908395</v>
      </c>
      <c r="F650" s="66">
        <v>4.1870879846096803E-2</v>
      </c>
      <c r="G650" s="68">
        <v>0.86801513075217795</v>
      </c>
      <c r="H650" s="68">
        <v>4.4655599439837698E-2</v>
      </c>
      <c r="I650" s="66">
        <v>0.62135610953458098</v>
      </c>
      <c r="J650" s="79" t="s">
        <v>26</v>
      </c>
      <c r="K650" s="79" t="s">
        <v>26</v>
      </c>
      <c r="L650" s="79" t="s">
        <v>26</v>
      </c>
      <c r="M650" s="79" t="s">
        <v>26</v>
      </c>
      <c r="N650" s="79" t="s">
        <v>26</v>
      </c>
      <c r="O650" s="79" t="s">
        <v>26</v>
      </c>
      <c r="P650" s="79"/>
      <c r="Q650" s="79" t="s">
        <v>26</v>
      </c>
      <c r="R650" s="79" t="s">
        <v>26</v>
      </c>
      <c r="T650" s="79" t="s">
        <v>26</v>
      </c>
      <c r="U650" s="79" t="s">
        <v>26</v>
      </c>
      <c r="W650" s="129">
        <v>135.67257443140801</v>
      </c>
      <c r="X650" s="36">
        <v>5.0734064793791402</v>
      </c>
      <c r="Y650" s="129">
        <v>13.8715030898649</v>
      </c>
      <c r="Z650" s="36">
        <v>0.47977165318751702</v>
      </c>
      <c r="AA650" s="129">
        <v>26.371057871406201</v>
      </c>
      <c r="AB650" s="36">
        <v>0.98728410114847998</v>
      </c>
      <c r="AC650" s="129">
        <v>5.60369238815891</v>
      </c>
      <c r="AD650" s="36">
        <v>0.21660131546443701</v>
      </c>
      <c r="AE650" s="129">
        <v>4.2695493962545799</v>
      </c>
      <c r="AF650" s="36">
        <v>0.22617587316756799</v>
      </c>
      <c r="AG650" s="129">
        <v>1.7614292547364001</v>
      </c>
      <c r="AH650" s="36">
        <v>0.140209039681882</v>
      </c>
      <c r="AI650" s="129">
        <v>1.1162050287555001</v>
      </c>
      <c r="AJ650" s="36">
        <v>4.6396656114901402E-2</v>
      </c>
      <c r="AK650" s="129">
        <v>0.43871996879521702</v>
      </c>
      <c r="AL650" s="36">
        <v>1.94630375487507E-2</v>
      </c>
    </row>
    <row r="651" spans="1:38">
      <c r="A651" s="35" t="s">
        <v>4391</v>
      </c>
      <c r="B651" s="36">
        <v>0.41199635693436298</v>
      </c>
      <c r="C651" s="66">
        <v>0.393875560284558</v>
      </c>
      <c r="E651" s="66">
        <v>0.82493829463219104</v>
      </c>
      <c r="F651" s="66">
        <v>4.4428003473230802E-2</v>
      </c>
      <c r="G651" s="68">
        <v>0.83260236588912495</v>
      </c>
      <c r="H651" s="68">
        <v>3.4685016947181901E-2</v>
      </c>
      <c r="I651" s="66">
        <v>0.26617150289121699</v>
      </c>
      <c r="J651" s="79" t="s">
        <v>26</v>
      </c>
      <c r="K651" s="79" t="s">
        <v>26</v>
      </c>
      <c r="L651" s="79" t="s">
        <v>26</v>
      </c>
      <c r="M651" s="79" t="s">
        <v>26</v>
      </c>
      <c r="N651" s="79" t="s">
        <v>26</v>
      </c>
      <c r="O651" s="79" t="s">
        <v>26</v>
      </c>
      <c r="P651" s="79"/>
      <c r="Q651" s="79" t="s">
        <v>26</v>
      </c>
      <c r="R651" s="79" t="s">
        <v>26</v>
      </c>
      <c r="T651" s="79" t="s">
        <v>26</v>
      </c>
      <c r="U651" s="79" t="s">
        <v>26</v>
      </c>
      <c r="W651" s="129">
        <v>132.81643278094401</v>
      </c>
      <c r="X651" s="36">
        <v>4.2535825869318398</v>
      </c>
      <c r="Y651" s="129">
        <v>13.424038263031401</v>
      </c>
      <c r="Z651" s="36">
        <v>0.440572581052046</v>
      </c>
      <c r="AA651" s="129">
        <v>24.778319422939099</v>
      </c>
      <c r="AB651" s="36">
        <v>0.95829616375886295</v>
      </c>
      <c r="AC651" s="129">
        <v>5.6451965056395599</v>
      </c>
      <c r="AD651" s="36">
        <v>0.30795447873226001</v>
      </c>
      <c r="AE651" s="129">
        <v>4.1401623040908104</v>
      </c>
      <c r="AF651" s="36">
        <v>0.21490849993011299</v>
      </c>
      <c r="AG651" s="129">
        <v>1.6703544060120901</v>
      </c>
      <c r="AH651" s="36">
        <v>0.121868922933586</v>
      </c>
      <c r="AI651" s="129">
        <v>1.03074505249433</v>
      </c>
      <c r="AJ651" s="36">
        <v>3.8757054127173597E-2</v>
      </c>
      <c r="AK651" s="129">
        <v>0.41918304785370802</v>
      </c>
      <c r="AL651" s="36">
        <v>1.8966389637987299E-2</v>
      </c>
    </row>
    <row r="652" spans="1:38">
      <c r="A652" s="35" t="s">
        <v>4392</v>
      </c>
      <c r="B652" s="36">
        <v>0.39389984879811202</v>
      </c>
      <c r="C652" s="66">
        <v>0.39348654627409302</v>
      </c>
      <c r="E652" s="66">
        <v>0.87098957575870095</v>
      </c>
      <c r="F652" s="66">
        <v>4.7765366192382301E-2</v>
      </c>
      <c r="G652" s="68">
        <v>0.82528368744454705</v>
      </c>
      <c r="H652" s="68">
        <v>3.1089160892593101E-2</v>
      </c>
      <c r="I652" s="66">
        <v>0.26022151964533402</v>
      </c>
      <c r="J652" s="79" t="s">
        <v>26</v>
      </c>
      <c r="K652" s="79" t="s">
        <v>26</v>
      </c>
      <c r="L652" s="79" t="s">
        <v>26</v>
      </c>
      <c r="M652" s="79" t="s">
        <v>26</v>
      </c>
      <c r="N652" s="79" t="s">
        <v>26</v>
      </c>
      <c r="O652" s="79" t="s">
        <v>26</v>
      </c>
      <c r="P652" s="79"/>
      <c r="Q652" s="79" t="s">
        <v>26</v>
      </c>
      <c r="R652" s="79" t="s">
        <v>26</v>
      </c>
      <c r="T652" s="79" t="s">
        <v>26</v>
      </c>
      <c r="U652" s="79" t="s">
        <v>26</v>
      </c>
      <c r="W652" s="129">
        <v>138.745964630011</v>
      </c>
      <c r="X652" s="36">
        <v>6.4431075044734101</v>
      </c>
      <c r="Y652" s="129">
        <v>13.8279224358091</v>
      </c>
      <c r="Z652" s="36">
        <v>0.56153079780702397</v>
      </c>
      <c r="AA652" s="129">
        <v>25.4741296326197</v>
      </c>
      <c r="AB652" s="36">
        <v>1.16184544809469</v>
      </c>
      <c r="AC652" s="129">
        <v>5.7111030501488402</v>
      </c>
      <c r="AD652" s="36">
        <v>0.42442808383739999</v>
      </c>
      <c r="AE652" s="129">
        <v>4.2158644123727003</v>
      </c>
      <c r="AF652" s="36">
        <v>0.33253199903696201</v>
      </c>
      <c r="AG652" s="129">
        <v>1.61725031031333</v>
      </c>
      <c r="AH652" s="36">
        <v>8.4536449688366502E-2</v>
      </c>
      <c r="AI652" s="129">
        <v>1.0608473360461199</v>
      </c>
      <c r="AJ652" s="36">
        <v>5.78790128570906E-2</v>
      </c>
      <c r="AK652" s="129">
        <v>0.41949422287545601</v>
      </c>
      <c r="AL652" s="36">
        <v>2.6044296784002701E-2</v>
      </c>
    </row>
    <row r="653" spans="1:38">
      <c r="A653" s="35" t="s">
        <v>4393</v>
      </c>
      <c r="B653" s="36">
        <v>0.29880491656158398</v>
      </c>
      <c r="C653" s="66">
        <v>0.389520967874669</v>
      </c>
      <c r="E653" s="66">
        <v>0.89954033116783905</v>
      </c>
      <c r="F653" s="66">
        <v>5.74020298504367E-2</v>
      </c>
      <c r="G653" s="68">
        <v>0.81133663586224503</v>
      </c>
      <c r="H653" s="68">
        <v>3.5287122498894798E-2</v>
      </c>
      <c r="I653" s="66">
        <v>0.46438970739347102</v>
      </c>
      <c r="J653" s="79" t="s">
        <v>26</v>
      </c>
      <c r="K653" s="79" t="s">
        <v>26</v>
      </c>
      <c r="L653" s="79" t="s">
        <v>26</v>
      </c>
      <c r="M653" s="79" t="s">
        <v>26</v>
      </c>
      <c r="N653" s="79" t="s">
        <v>26</v>
      </c>
      <c r="O653" s="79" t="s">
        <v>26</v>
      </c>
      <c r="P653" s="79"/>
      <c r="Q653" s="79" t="s">
        <v>26</v>
      </c>
      <c r="R653" s="79" t="s">
        <v>26</v>
      </c>
      <c r="T653" s="79" t="s">
        <v>26</v>
      </c>
      <c r="U653" s="79" t="s">
        <v>26</v>
      </c>
      <c r="W653" s="129">
        <v>141.28055769283699</v>
      </c>
      <c r="X653" s="36">
        <v>5.83313171232302</v>
      </c>
      <c r="Y653" s="129">
        <v>14.1807224546463</v>
      </c>
      <c r="Z653" s="36">
        <v>0.53322500403280604</v>
      </c>
      <c r="AA653" s="129">
        <v>24.818381005428201</v>
      </c>
      <c r="AB653" s="36">
        <v>0.90453619093645199</v>
      </c>
      <c r="AC653" s="129">
        <v>5.5419208182810999</v>
      </c>
      <c r="AD653" s="36">
        <v>0.38918833269050501</v>
      </c>
      <c r="AE653" s="129">
        <v>4.38148812561362</v>
      </c>
      <c r="AF653" s="36">
        <v>0.280902959980878</v>
      </c>
      <c r="AG653" s="129">
        <v>1.7263111475294901</v>
      </c>
      <c r="AH653" s="36">
        <v>8.67397004976041E-2</v>
      </c>
      <c r="AI653" s="129">
        <v>1.0773071179398399</v>
      </c>
      <c r="AJ653" s="36">
        <v>4.60384424971974E-2</v>
      </c>
      <c r="AK653" s="129">
        <v>0.42766133241390603</v>
      </c>
      <c r="AL653" s="36">
        <v>1.6896054047855401E-2</v>
      </c>
    </row>
    <row r="654" spans="1:38">
      <c r="A654" s="35" t="s">
        <v>4394</v>
      </c>
      <c r="B654" s="36">
        <v>0.27717598711240798</v>
      </c>
      <c r="C654" s="66">
        <v>0.37153750948151598</v>
      </c>
      <c r="E654" s="66">
        <v>0.87162688996133997</v>
      </c>
      <c r="F654" s="66">
        <v>4.9321984496671703E-2</v>
      </c>
      <c r="G654" s="68">
        <v>0.81856742882561495</v>
      </c>
      <c r="H654" s="68">
        <v>4.0418539695904303E-2</v>
      </c>
      <c r="I654" s="66">
        <v>0.36321595060689399</v>
      </c>
      <c r="J654" s="79" t="s">
        <v>26</v>
      </c>
      <c r="K654" s="79" t="s">
        <v>26</v>
      </c>
      <c r="L654" s="79" t="s">
        <v>26</v>
      </c>
      <c r="M654" s="79" t="s">
        <v>26</v>
      </c>
      <c r="N654" s="79" t="s">
        <v>26</v>
      </c>
      <c r="O654" s="79" t="s">
        <v>26</v>
      </c>
      <c r="P654" s="79"/>
      <c r="Q654" s="79" t="s">
        <v>26</v>
      </c>
      <c r="R654" s="79" t="s">
        <v>26</v>
      </c>
      <c r="T654" s="79" t="s">
        <v>26</v>
      </c>
      <c r="U654" s="79" t="s">
        <v>26</v>
      </c>
      <c r="W654" s="129">
        <v>134.10469366217799</v>
      </c>
      <c r="X654" s="36">
        <v>6.5367505673431099</v>
      </c>
      <c r="Y654" s="129">
        <v>13.8959069936686</v>
      </c>
      <c r="Z654" s="36">
        <v>0.55769112227475504</v>
      </c>
      <c r="AA654" s="129">
        <v>25.840596917657699</v>
      </c>
      <c r="AB654" s="36">
        <v>1.1354287147206701</v>
      </c>
      <c r="AC654" s="129">
        <v>5.2717251963835396</v>
      </c>
      <c r="AD654" s="36">
        <v>0.28514247640276202</v>
      </c>
      <c r="AE654" s="129">
        <v>4.2281819604080599</v>
      </c>
      <c r="AF654" s="36">
        <v>0.38366427428487598</v>
      </c>
      <c r="AG654" s="129">
        <v>1.5523041215779501</v>
      </c>
      <c r="AH654" s="36">
        <v>0.120796816840419</v>
      </c>
      <c r="AI654" s="129">
        <v>1.0950049384065501</v>
      </c>
      <c r="AJ654" s="36">
        <v>6.8487279901489506E-2</v>
      </c>
      <c r="AK654" s="129">
        <v>0.43160268325593298</v>
      </c>
      <c r="AL654" s="36">
        <v>2.5027840633919399E-2</v>
      </c>
    </row>
    <row r="655" spans="1:38">
      <c r="A655" s="35" t="s">
        <v>4395</v>
      </c>
      <c r="B655" s="36">
        <v>0.38453073108474201</v>
      </c>
      <c r="C655" s="66">
        <v>0.40647105005381101</v>
      </c>
      <c r="E655" s="66">
        <v>0.85119974096991402</v>
      </c>
      <c r="F655" s="66">
        <v>4.6260163793977301E-2</v>
      </c>
      <c r="G655" s="68">
        <v>0.83556255496326204</v>
      </c>
      <c r="H655" s="68">
        <v>3.7310163986501901E-2</v>
      </c>
      <c r="I655" s="66">
        <v>0.59094205366854102</v>
      </c>
      <c r="J655" s="79" t="s">
        <v>26</v>
      </c>
      <c r="K655" s="79" t="s">
        <v>26</v>
      </c>
      <c r="L655" s="79" t="s">
        <v>26</v>
      </c>
      <c r="M655" s="79" t="s">
        <v>26</v>
      </c>
      <c r="N655" s="79" t="s">
        <v>26</v>
      </c>
      <c r="O655" s="79" t="s">
        <v>26</v>
      </c>
      <c r="P655" s="79"/>
      <c r="Q655" s="79" t="s">
        <v>26</v>
      </c>
      <c r="R655" s="79" t="s">
        <v>26</v>
      </c>
      <c r="T655" s="79" t="s">
        <v>26</v>
      </c>
      <c r="U655" s="79" t="s">
        <v>26</v>
      </c>
      <c r="W655" s="129">
        <v>140.486822317616</v>
      </c>
      <c r="X655" s="36">
        <v>3.4800165674457602</v>
      </c>
      <c r="Y655" s="129">
        <v>14.7413991629367</v>
      </c>
      <c r="Z655" s="36">
        <v>0.57110388443134297</v>
      </c>
      <c r="AA655" s="129">
        <v>26.792654210586601</v>
      </c>
      <c r="AB655" s="36">
        <v>1.10972133689064</v>
      </c>
      <c r="AC655" s="129">
        <v>5.4534661153339901</v>
      </c>
      <c r="AD655" s="36">
        <v>0.28050739706712402</v>
      </c>
      <c r="AE655" s="129">
        <v>4.3511866405623696</v>
      </c>
      <c r="AF655" s="36">
        <v>0.24105400851530701</v>
      </c>
      <c r="AG655" s="129">
        <v>1.7635487272853601</v>
      </c>
      <c r="AH655" s="36">
        <v>0.114305127737829</v>
      </c>
      <c r="AI655" s="129">
        <v>1.17800811106526</v>
      </c>
      <c r="AJ655" s="36">
        <v>4.7680181416603101E-2</v>
      </c>
      <c r="AK655" s="129">
        <v>0.443221523988021</v>
      </c>
      <c r="AL655" s="36">
        <v>2.1488966185209801E-2</v>
      </c>
    </row>
    <row r="656" spans="1:38">
      <c r="A656" s="35" t="s">
        <v>4396</v>
      </c>
      <c r="B656" s="129">
        <v>0.385756940508591</v>
      </c>
      <c r="C656" s="133">
        <v>0.38821632791192101</v>
      </c>
      <c r="D656" s="132"/>
      <c r="E656" s="133">
        <v>0.86735866225373304</v>
      </c>
      <c r="F656" s="133">
        <v>4.1902873639256898E-2</v>
      </c>
      <c r="G656" s="134">
        <v>0.82899022007258505</v>
      </c>
      <c r="H656" s="134">
        <v>3.9824806154017997E-2</v>
      </c>
      <c r="I656" s="133">
        <v>0.26847511638421101</v>
      </c>
      <c r="J656" s="79" t="s">
        <v>26</v>
      </c>
      <c r="K656" s="79" t="s">
        <v>26</v>
      </c>
      <c r="L656" s="79" t="s">
        <v>26</v>
      </c>
      <c r="M656" s="79" t="s">
        <v>26</v>
      </c>
      <c r="N656" s="79" t="s">
        <v>26</v>
      </c>
      <c r="O656" s="79" t="s">
        <v>26</v>
      </c>
      <c r="P656" s="79"/>
      <c r="Q656" s="79" t="s">
        <v>26</v>
      </c>
      <c r="R656" s="79" t="s">
        <v>26</v>
      </c>
      <c r="T656" s="79" t="s">
        <v>26</v>
      </c>
      <c r="U656" s="79" t="s">
        <v>26</v>
      </c>
      <c r="V656" s="132"/>
      <c r="W656" s="129">
        <v>138.84154946590101</v>
      </c>
      <c r="X656" s="36">
        <v>6.8025489563788</v>
      </c>
      <c r="Y656" s="129">
        <v>13.766683451866999</v>
      </c>
      <c r="Z656" s="36">
        <v>0.50293713498016701</v>
      </c>
      <c r="AA656" s="129">
        <v>25.8105594413618</v>
      </c>
      <c r="AB656" s="36">
        <v>0.93076418334043098</v>
      </c>
      <c r="AC656" s="129">
        <v>5.6343487733788002</v>
      </c>
      <c r="AD656" s="36">
        <v>0.28915824778725202</v>
      </c>
      <c r="AE656" s="129">
        <v>4.2132245378063198</v>
      </c>
      <c r="AF656" s="36">
        <v>0.26540521315312299</v>
      </c>
      <c r="AG656" s="129">
        <v>1.6423064605908</v>
      </c>
      <c r="AH656" s="36">
        <v>0.11676175894101901</v>
      </c>
      <c r="AI656" s="129">
        <v>1.07958082953944</v>
      </c>
      <c r="AJ656" s="36">
        <v>4.3547374536907102E-2</v>
      </c>
      <c r="AK656" s="129">
        <v>0.43510494437687702</v>
      </c>
      <c r="AL656" s="36">
        <v>1.9606736877535599E-2</v>
      </c>
    </row>
    <row r="657" spans="1:38">
      <c r="A657" s="35" t="s">
        <v>4397</v>
      </c>
      <c r="B657" s="129">
        <v>0.29472747522361797</v>
      </c>
      <c r="C657" s="133">
        <v>0.382305583927253</v>
      </c>
      <c r="D657" s="132"/>
      <c r="E657" s="133">
        <v>0.88081186524559896</v>
      </c>
      <c r="F657" s="133">
        <v>5.1656652457199297E-2</v>
      </c>
      <c r="G657" s="134">
        <v>0.827734969416828</v>
      </c>
      <c r="H657" s="134">
        <v>3.9917898687785801E-2</v>
      </c>
      <c r="I657" s="133">
        <v>0.14365721150218999</v>
      </c>
      <c r="J657" s="79" t="s">
        <v>26</v>
      </c>
      <c r="K657" s="79" t="s">
        <v>26</v>
      </c>
      <c r="L657" s="79" t="s">
        <v>26</v>
      </c>
      <c r="M657" s="79" t="s">
        <v>26</v>
      </c>
      <c r="N657" s="79" t="s">
        <v>26</v>
      </c>
      <c r="O657" s="79" t="s">
        <v>26</v>
      </c>
      <c r="P657" s="79"/>
      <c r="Q657" s="79" t="s">
        <v>26</v>
      </c>
      <c r="R657" s="79" t="s">
        <v>26</v>
      </c>
      <c r="T657" s="79" t="s">
        <v>26</v>
      </c>
      <c r="U657" s="79" t="s">
        <v>26</v>
      </c>
      <c r="V657" s="132"/>
      <c r="W657" s="129">
        <v>138.34193232861699</v>
      </c>
      <c r="X657" s="129">
        <v>5.2006332120317298</v>
      </c>
      <c r="Y657" s="129">
        <v>13.6403708643395</v>
      </c>
      <c r="Z657" s="129">
        <v>0.63460935877773095</v>
      </c>
      <c r="AA657" s="129">
        <v>25.447337600570499</v>
      </c>
      <c r="AB657" s="129">
        <v>1.39956661257769</v>
      </c>
      <c r="AC657" s="129">
        <v>5.5064673463491598</v>
      </c>
      <c r="AD657" s="129">
        <v>0.41609999041365597</v>
      </c>
      <c r="AE657" s="129">
        <v>4.5684122366793503</v>
      </c>
      <c r="AF657" s="129">
        <v>0.27993531154589102</v>
      </c>
      <c r="AG657" s="129">
        <v>1.66527616647577</v>
      </c>
      <c r="AH657" s="129">
        <v>0.124837847400567</v>
      </c>
      <c r="AI657" s="129">
        <v>1.0894565186482399</v>
      </c>
      <c r="AJ657" s="129">
        <v>3.92621891646001E-2</v>
      </c>
      <c r="AK657" s="129">
        <v>0.423636551191093</v>
      </c>
      <c r="AL657" s="129">
        <v>1.9892553569405499E-2</v>
      </c>
    </row>
    <row r="658" spans="1:38">
      <c r="A658" s="35" t="s">
        <v>4398</v>
      </c>
      <c r="B658" s="129">
        <v>0.33139624079669999</v>
      </c>
      <c r="C658" s="133">
        <v>0.36549881362008302</v>
      </c>
      <c r="D658" s="132"/>
      <c r="E658" s="133">
        <v>0.85611226667263596</v>
      </c>
      <c r="F658" s="133">
        <v>4.3927512830347099E-2</v>
      </c>
      <c r="G658" s="134">
        <v>0.83431905561301201</v>
      </c>
      <c r="H658" s="134">
        <v>3.3876582602385803E-2</v>
      </c>
      <c r="I658" s="133">
        <v>0.34916920377781702</v>
      </c>
      <c r="J658" s="79" t="s">
        <v>26</v>
      </c>
      <c r="K658" s="79" t="s">
        <v>26</v>
      </c>
      <c r="L658" s="79" t="s">
        <v>26</v>
      </c>
      <c r="M658" s="79" t="s">
        <v>26</v>
      </c>
      <c r="N658" s="79" t="s">
        <v>26</v>
      </c>
      <c r="O658" s="79" t="s">
        <v>26</v>
      </c>
      <c r="P658" s="79"/>
      <c r="Q658" s="79" t="s">
        <v>26</v>
      </c>
      <c r="R658" s="79" t="s">
        <v>26</v>
      </c>
      <c r="T658" s="79" t="s">
        <v>26</v>
      </c>
      <c r="U658" s="79" t="s">
        <v>26</v>
      </c>
      <c r="V658" s="132"/>
      <c r="W658" s="129">
        <v>140.89211371589201</v>
      </c>
      <c r="X658" s="129">
        <v>5.80736081592514</v>
      </c>
      <c r="Y658" s="129">
        <v>14.7986279280525</v>
      </c>
      <c r="Z658" s="129">
        <v>0.63713238392180105</v>
      </c>
      <c r="AA658" s="129">
        <v>27.862709081379698</v>
      </c>
      <c r="AB658" s="129">
        <v>1.1742412704396701</v>
      </c>
      <c r="AC658" s="129">
        <v>5.7652862519548496</v>
      </c>
      <c r="AD658" s="129">
        <v>0.32616107543420297</v>
      </c>
      <c r="AE658" s="129">
        <v>4.3905960052821698</v>
      </c>
      <c r="AF658" s="129">
        <v>0.32476649873276697</v>
      </c>
      <c r="AG658" s="129">
        <v>1.7172337355074601</v>
      </c>
      <c r="AH658" s="129">
        <v>0.14332485989372701</v>
      </c>
      <c r="AI658" s="129">
        <v>1.16857119134434</v>
      </c>
      <c r="AJ658" s="129">
        <v>5.4833061840580101E-2</v>
      </c>
      <c r="AK658" s="129">
        <v>0.45164659874720497</v>
      </c>
      <c r="AL658" s="129">
        <v>3.1306921816444802E-2</v>
      </c>
    </row>
    <row r="659" spans="1:38">
      <c r="A659" s="35" t="s">
        <v>4399</v>
      </c>
      <c r="B659" s="129">
        <v>0.32076609505975501</v>
      </c>
      <c r="C659" s="133">
        <v>0.38703108378206402</v>
      </c>
      <c r="D659" s="132"/>
      <c r="E659" s="133">
        <v>0.86107609765300996</v>
      </c>
      <c r="F659" s="133">
        <v>4.1730003722387103E-2</v>
      </c>
      <c r="G659" s="134">
        <v>0.83984926352605604</v>
      </c>
      <c r="H659" s="134">
        <v>3.4247793541869298E-2</v>
      </c>
      <c r="I659" s="133">
        <v>0.198251482933513</v>
      </c>
      <c r="J659" s="79" t="s">
        <v>26</v>
      </c>
      <c r="K659" s="79" t="s">
        <v>26</v>
      </c>
      <c r="L659" s="79" t="s">
        <v>26</v>
      </c>
      <c r="M659" s="79" t="s">
        <v>26</v>
      </c>
      <c r="N659" s="79" t="s">
        <v>26</v>
      </c>
      <c r="O659" s="79" t="s">
        <v>26</v>
      </c>
      <c r="P659" s="79"/>
      <c r="Q659" s="79" t="s">
        <v>26</v>
      </c>
      <c r="R659" s="79" t="s">
        <v>26</v>
      </c>
      <c r="T659" s="79" t="s">
        <v>26</v>
      </c>
      <c r="U659" s="79" t="s">
        <v>26</v>
      </c>
      <c r="V659" s="132"/>
      <c r="W659" s="129">
        <v>142.12099636868101</v>
      </c>
      <c r="X659" s="129">
        <v>6.9861653759115798</v>
      </c>
      <c r="Y659" s="129">
        <v>13.237496338475101</v>
      </c>
      <c r="Z659" s="129">
        <v>0.55630840485858801</v>
      </c>
      <c r="AA659" s="129">
        <v>24.2428209468452</v>
      </c>
      <c r="AB659" s="129">
        <v>1.0124030271598701</v>
      </c>
      <c r="AC659" s="129">
        <v>5.2826078299708703</v>
      </c>
      <c r="AD659" s="129">
        <v>0.34897320121053799</v>
      </c>
      <c r="AE659" s="129">
        <v>4.23952910930341</v>
      </c>
      <c r="AF659" s="129">
        <v>0.26899493161079102</v>
      </c>
      <c r="AG659" s="129">
        <v>1.81690298515282</v>
      </c>
      <c r="AH659" s="129">
        <v>0.14237944350614601</v>
      </c>
      <c r="AI659" s="129">
        <v>1.06624145383364</v>
      </c>
      <c r="AJ659" s="129">
        <v>5.68846326706847E-2</v>
      </c>
      <c r="AK659" s="129">
        <v>0.38240971968528698</v>
      </c>
      <c r="AL659" s="129">
        <v>2.3072581276040598E-2</v>
      </c>
    </row>
    <row r="660" spans="1:38">
      <c r="A660" s="35" t="s">
        <v>4400</v>
      </c>
      <c r="B660" s="129">
        <v>0.29673754739101199</v>
      </c>
      <c r="C660" s="133">
        <v>0.37807711204051098</v>
      </c>
      <c r="D660" s="132"/>
      <c r="E660" s="133">
        <v>0.88566687060238203</v>
      </c>
      <c r="F660" s="133">
        <v>4.6919980716392001E-2</v>
      </c>
      <c r="G660" s="134">
        <v>0.88197318516102996</v>
      </c>
      <c r="H660" s="134">
        <v>5.8573819347299702E-2</v>
      </c>
      <c r="I660" s="133">
        <v>0.80161054456842196</v>
      </c>
      <c r="J660" s="79" t="s">
        <v>26</v>
      </c>
      <c r="K660" s="79" t="s">
        <v>26</v>
      </c>
      <c r="L660" s="79" t="s">
        <v>26</v>
      </c>
      <c r="M660" s="79" t="s">
        <v>26</v>
      </c>
      <c r="N660" s="79" t="s">
        <v>26</v>
      </c>
      <c r="O660" s="79" t="s">
        <v>26</v>
      </c>
      <c r="P660" s="79"/>
      <c r="Q660" s="79" t="s">
        <v>26</v>
      </c>
      <c r="R660" s="79" t="s">
        <v>26</v>
      </c>
      <c r="T660" s="79" t="s">
        <v>26</v>
      </c>
      <c r="U660" s="79" t="s">
        <v>26</v>
      </c>
      <c r="V660" s="132"/>
      <c r="W660" s="129">
        <v>138.86106768770799</v>
      </c>
      <c r="X660" s="129">
        <v>6.3919313114684204</v>
      </c>
      <c r="Y660" s="129">
        <v>12.9439727858956</v>
      </c>
      <c r="Z660" s="129">
        <v>0.55901616131848897</v>
      </c>
      <c r="AA660" s="129">
        <v>24.161716072266898</v>
      </c>
      <c r="AB660" s="129">
        <v>1.14942296813398</v>
      </c>
      <c r="AC660" s="129">
        <v>5.3089309931806996</v>
      </c>
      <c r="AD660" s="129">
        <v>0.38319976443957698</v>
      </c>
      <c r="AE660" s="129">
        <v>4.1550437437144403</v>
      </c>
      <c r="AF660" s="129">
        <v>0.31571301414271402</v>
      </c>
      <c r="AG660" s="129">
        <v>1.72350088048148</v>
      </c>
      <c r="AH660" s="129">
        <v>0.118600905115384</v>
      </c>
      <c r="AI660" s="129">
        <v>1.07650071134806</v>
      </c>
      <c r="AJ660" s="129">
        <v>4.1169848653077802E-2</v>
      </c>
      <c r="AK660" s="129">
        <v>0.39145200967536498</v>
      </c>
      <c r="AL660" s="129">
        <v>2.1437113544589399E-2</v>
      </c>
    </row>
    <row r="661" spans="1:38">
      <c r="A661" s="35" t="s">
        <v>4401</v>
      </c>
      <c r="B661" s="129">
        <v>0.33943975165432899</v>
      </c>
      <c r="C661" s="133">
        <v>0.39140325383514502</v>
      </c>
      <c r="D661" s="132"/>
      <c r="E661" s="133">
        <v>0.90196669452121303</v>
      </c>
      <c r="F661" s="133">
        <v>5.1749381813993599E-2</v>
      </c>
      <c r="G661" s="134">
        <v>0.86034703520887301</v>
      </c>
      <c r="H661" s="134">
        <v>4.4111511884549599E-2</v>
      </c>
      <c r="I661" s="133">
        <v>0.23229413066437299</v>
      </c>
      <c r="J661" s="79" t="s">
        <v>26</v>
      </c>
      <c r="K661" s="79" t="s">
        <v>26</v>
      </c>
      <c r="L661" s="79" t="s">
        <v>26</v>
      </c>
      <c r="M661" s="79" t="s">
        <v>26</v>
      </c>
      <c r="N661" s="79" t="s">
        <v>26</v>
      </c>
      <c r="O661" s="79" t="s">
        <v>26</v>
      </c>
      <c r="P661" s="79"/>
      <c r="Q661" s="79" t="s">
        <v>26</v>
      </c>
      <c r="R661" s="79" t="s">
        <v>26</v>
      </c>
      <c r="T661" s="79" t="s">
        <v>26</v>
      </c>
      <c r="U661" s="79" t="s">
        <v>26</v>
      </c>
      <c r="V661" s="132"/>
      <c r="W661" s="129">
        <v>139.57937551873201</v>
      </c>
      <c r="X661" s="129">
        <v>5.8511959544494196</v>
      </c>
      <c r="Y661" s="129">
        <v>13.9974022610552</v>
      </c>
      <c r="Z661" s="129">
        <v>0.55768518960637703</v>
      </c>
      <c r="AA661" s="129">
        <v>25.666165463192499</v>
      </c>
      <c r="AB661" s="129">
        <v>0.93968416877281802</v>
      </c>
      <c r="AC661" s="129">
        <v>5.6616470339884399</v>
      </c>
      <c r="AD661" s="129">
        <v>0.41868899522692099</v>
      </c>
      <c r="AE661" s="129">
        <v>4.3410906107041098</v>
      </c>
      <c r="AF661" s="129">
        <v>0.29783345812715301</v>
      </c>
      <c r="AG661" s="129">
        <v>1.74172152188767</v>
      </c>
      <c r="AH661" s="129">
        <v>0.17091254140721901</v>
      </c>
      <c r="AI661" s="129">
        <v>1.10259271759178</v>
      </c>
      <c r="AJ661" s="129">
        <v>3.9876195918441298E-2</v>
      </c>
      <c r="AK661" s="129">
        <v>0.39586837478486298</v>
      </c>
      <c r="AL661" s="129">
        <v>1.8286656835679399E-2</v>
      </c>
    </row>
    <row r="662" spans="1:38">
      <c r="A662" s="35" t="s">
        <v>4402</v>
      </c>
      <c r="B662" s="129">
        <v>0.31363691186523701</v>
      </c>
      <c r="C662" s="133">
        <v>0.36123668615186399</v>
      </c>
      <c r="D662" s="132"/>
      <c r="E662" s="133">
        <v>0.80369573503471903</v>
      </c>
      <c r="F662" s="133">
        <v>4.5108602679912999E-2</v>
      </c>
      <c r="G662" s="134">
        <v>0.83142530744773202</v>
      </c>
      <c r="H662" s="134">
        <v>4.3618986535233897E-2</v>
      </c>
      <c r="I662" s="133">
        <v>0.45290100729969102</v>
      </c>
      <c r="J662" s="79" t="s">
        <v>26</v>
      </c>
      <c r="K662" s="79" t="s">
        <v>26</v>
      </c>
      <c r="L662" s="79" t="s">
        <v>26</v>
      </c>
      <c r="M662" s="79" t="s">
        <v>26</v>
      </c>
      <c r="N662" s="79" t="s">
        <v>26</v>
      </c>
      <c r="O662" s="79" t="s">
        <v>26</v>
      </c>
      <c r="P662" s="79"/>
      <c r="Q662" s="79" t="s">
        <v>26</v>
      </c>
      <c r="R662" s="79" t="s">
        <v>26</v>
      </c>
      <c r="T662" s="79" t="s">
        <v>26</v>
      </c>
      <c r="U662" s="79" t="s">
        <v>26</v>
      </c>
      <c r="V662" s="132"/>
      <c r="W662" s="129">
        <v>140.61496335912199</v>
      </c>
      <c r="X662" s="129">
        <v>5.3293609038359397</v>
      </c>
      <c r="Y662" s="129">
        <v>14.965660740964401</v>
      </c>
      <c r="Z662" s="129">
        <v>0.59229212686529897</v>
      </c>
      <c r="AA662" s="129">
        <v>27.064071389032001</v>
      </c>
      <c r="AB662" s="129">
        <v>0.914017438311997</v>
      </c>
      <c r="AC662" s="129">
        <v>5.5719862035284597</v>
      </c>
      <c r="AD662" s="129">
        <v>0.32606892674307297</v>
      </c>
      <c r="AE662" s="129">
        <v>4.5324059626507198</v>
      </c>
      <c r="AF662" s="129">
        <v>0.35447492256533097</v>
      </c>
      <c r="AG662" s="129">
        <v>1.61813874045836</v>
      </c>
      <c r="AH662" s="129">
        <v>0.17657904065902</v>
      </c>
      <c r="AI662" s="129">
        <v>1.1892347601029301</v>
      </c>
      <c r="AJ662" s="129">
        <v>4.5278686778664E-2</v>
      </c>
      <c r="AK662" s="129">
        <v>0.433683122641568</v>
      </c>
      <c r="AL662" s="129">
        <v>1.43518200797651E-2</v>
      </c>
    </row>
    <row r="663" spans="1:38">
      <c r="A663" s="35" t="s">
        <v>4403</v>
      </c>
      <c r="B663" s="129">
        <v>0.31215039755972301</v>
      </c>
      <c r="C663" s="133">
        <v>0.38622912920532898</v>
      </c>
      <c r="D663" s="132"/>
      <c r="E663" s="133">
        <v>0.81468929785926103</v>
      </c>
      <c r="F663" s="133">
        <v>3.1669643405081403E-2</v>
      </c>
      <c r="G663" s="134">
        <v>0.83617347545925602</v>
      </c>
      <c r="H663" s="134">
        <v>3.067684662217E-2</v>
      </c>
      <c r="I663" s="133">
        <v>-0.30655807104661098</v>
      </c>
      <c r="J663" s="79" t="s">
        <v>26</v>
      </c>
      <c r="K663" s="79" t="s">
        <v>26</v>
      </c>
      <c r="L663" s="79" t="s">
        <v>26</v>
      </c>
      <c r="M663" s="79" t="s">
        <v>26</v>
      </c>
      <c r="N663" s="79" t="s">
        <v>26</v>
      </c>
      <c r="O663" s="79" t="s">
        <v>26</v>
      </c>
      <c r="P663" s="79"/>
      <c r="Q663" s="79" t="s">
        <v>26</v>
      </c>
      <c r="R663" s="79" t="s">
        <v>26</v>
      </c>
      <c r="T663" s="79" t="s">
        <v>26</v>
      </c>
      <c r="U663" s="79" t="s">
        <v>26</v>
      </c>
      <c r="V663" s="132"/>
      <c r="W663" s="129">
        <v>138.205556010766</v>
      </c>
      <c r="X663" s="129">
        <v>7.0332812600227799</v>
      </c>
      <c r="Y663" s="129">
        <v>13.783200330163099</v>
      </c>
      <c r="Z663" s="129">
        <v>0.54633821237797098</v>
      </c>
      <c r="AA663" s="129">
        <v>25.3764703410972</v>
      </c>
      <c r="AB663" s="129">
        <v>0.78900366326181304</v>
      </c>
      <c r="AC663" s="129">
        <v>5.5754312317041101</v>
      </c>
      <c r="AD663" s="129">
        <v>0.34282232929260198</v>
      </c>
      <c r="AE663" s="129">
        <v>4.3615084177441101</v>
      </c>
      <c r="AF663" s="129">
        <v>0.29266666758451398</v>
      </c>
      <c r="AG663" s="129">
        <v>1.8755862371724199</v>
      </c>
      <c r="AH663" s="129">
        <v>0.17002342949996499</v>
      </c>
      <c r="AI663" s="129">
        <v>1.0674576542708301</v>
      </c>
      <c r="AJ663" s="129">
        <v>4.2896669496257402E-2</v>
      </c>
      <c r="AK663" s="129">
        <v>0.38528485854898598</v>
      </c>
      <c r="AL663" s="129">
        <v>2.4187896814319602E-2</v>
      </c>
    </row>
    <row r="664" spans="1:38">
      <c r="A664" s="35" t="s">
        <v>4404</v>
      </c>
      <c r="B664" s="129">
        <v>0.30965878291241</v>
      </c>
      <c r="C664" s="133">
        <v>0.400168606823044</v>
      </c>
      <c r="D664" s="132"/>
      <c r="E664" s="133">
        <v>0.87540114114895096</v>
      </c>
      <c r="F664" s="133">
        <v>4.4587572118474098E-2</v>
      </c>
      <c r="G664" s="134">
        <v>0.82713375812510204</v>
      </c>
      <c r="H664" s="134">
        <v>3.3340472008150997E-2</v>
      </c>
      <c r="I664" s="133">
        <v>2.5948241733600601E-2</v>
      </c>
      <c r="J664" s="79" t="s">
        <v>26</v>
      </c>
      <c r="K664" s="79" t="s">
        <v>26</v>
      </c>
      <c r="L664" s="79" t="s">
        <v>26</v>
      </c>
      <c r="M664" s="79" t="s">
        <v>26</v>
      </c>
      <c r="N664" s="79" t="s">
        <v>26</v>
      </c>
      <c r="O664" s="79" t="s">
        <v>26</v>
      </c>
      <c r="P664" s="79"/>
      <c r="Q664" s="79" t="s">
        <v>26</v>
      </c>
      <c r="R664" s="79" t="s">
        <v>26</v>
      </c>
      <c r="T664" s="79" t="s">
        <v>26</v>
      </c>
      <c r="U664" s="79" t="s">
        <v>26</v>
      </c>
      <c r="V664" s="132"/>
      <c r="W664" s="129">
        <v>133.29334104010101</v>
      </c>
      <c r="X664" s="129">
        <v>5.7166777974387202</v>
      </c>
      <c r="Y664" s="129">
        <v>13.3470778010748</v>
      </c>
      <c r="Z664" s="129">
        <v>0.53479079590539602</v>
      </c>
      <c r="AA664" s="129">
        <v>23.857447263245302</v>
      </c>
      <c r="AB664" s="129">
        <v>0.681181136872684</v>
      </c>
      <c r="AC664" s="129">
        <v>5.5210017759967602</v>
      </c>
      <c r="AD664" s="129">
        <v>0.41075907310648502</v>
      </c>
      <c r="AE664" s="129">
        <v>4.30402577714261</v>
      </c>
      <c r="AF664" s="129">
        <v>0.33642203235047602</v>
      </c>
      <c r="AG664" s="129">
        <v>1.7036831656378399</v>
      </c>
      <c r="AH664" s="129">
        <v>0.14113942555598599</v>
      </c>
      <c r="AI664" s="129">
        <v>1.0248388485545401</v>
      </c>
      <c r="AJ664" s="129">
        <v>4.0090027835152003E-2</v>
      </c>
      <c r="AK664" s="129">
        <v>0.36837868235138999</v>
      </c>
      <c r="AL664" s="129">
        <v>1.5750940681392499E-2</v>
      </c>
    </row>
    <row r="665" spans="1:38">
      <c r="A665" s="35" t="s">
        <v>4405</v>
      </c>
      <c r="B665" s="129">
        <v>0.34194416985340997</v>
      </c>
      <c r="C665" s="133">
        <v>0.40893913537429699</v>
      </c>
      <c r="D665" s="132"/>
      <c r="E665" s="133">
        <v>0.87326221007443605</v>
      </c>
      <c r="F665" s="133">
        <v>7.3700490509750499E-2</v>
      </c>
      <c r="G665" s="134">
        <v>0.83347678750329002</v>
      </c>
      <c r="H665" s="134">
        <v>4.6988052938246601E-2</v>
      </c>
      <c r="I665" s="133">
        <v>0.51798495683040702</v>
      </c>
      <c r="J665" s="79" t="s">
        <v>26</v>
      </c>
      <c r="K665" s="79" t="s">
        <v>26</v>
      </c>
      <c r="L665" s="79" t="s">
        <v>26</v>
      </c>
      <c r="M665" s="79" t="s">
        <v>26</v>
      </c>
      <c r="N665" s="79" t="s">
        <v>26</v>
      </c>
      <c r="O665" s="79" t="s">
        <v>26</v>
      </c>
      <c r="P665" s="79"/>
      <c r="Q665" s="79" t="s">
        <v>26</v>
      </c>
      <c r="R665" s="79" t="s">
        <v>26</v>
      </c>
      <c r="T665" s="79" t="s">
        <v>26</v>
      </c>
      <c r="U665" s="79" t="s">
        <v>26</v>
      </c>
      <c r="V665" s="132"/>
      <c r="W665" s="129">
        <v>139.65701685554299</v>
      </c>
      <c r="X665" s="129">
        <v>6.7893277818343503</v>
      </c>
      <c r="Y665" s="129">
        <v>13.8158653727578</v>
      </c>
      <c r="Z665" s="129">
        <v>0.77589431421513699</v>
      </c>
      <c r="AA665" s="129">
        <v>23.569762688315301</v>
      </c>
      <c r="AB665" s="129">
        <v>0.95488617959458499</v>
      </c>
      <c r="AC665" s="129">
        <v>5.3420547159527798</v>
      </c>
      <c r="AD665" s="129">
        <v>0.416697559589503</v>
      </c>
      <c r="AE665" s="129">
        <v>4.1363966301911104</v>
      </c>
      <c r="AF665" s="129">
        <v>0.28071742317924298</v>
      </c>
      <c r="AG665" s="129">
        <v>1.7858761731631501</v>
      </c>
      <c r="AH665" s="129">
        <v>0.13666986002506801</v>
      </c>
      <c r="AI665" s="129">
        <v>1.02762734322588</v>
      </c>
      <c r="AJ665" s="129">
        <v>5.0023521122578199E-2</v>
      </c>
      <c r="AK665" s="129">
        <v>0.39838524555513499</v>
      </c>
      <c r="AL665" s="129">
        <v>1.9549113858998799E-2</v>
      </c>
    </row>
    <row r="666" spans="1:38">
      <c r="A666" s="35" t="s">
        <v>4406</v>
      </c>
      <c r="B666" s="129">
        <v>0.20751832188418401</v>
      </c>
      <c r="C666" s="133">
        <v>0.36506940964228901</v>
      </c>
      <c r="D666" s="132"/>
      <c r="E666" s="133">
        <v>0.95836254528224096</v>
      </c>
      <c r="F666" s="133">
        <v>3.9340034454279901E-2</v>
      </c>
      <c r="G666" s="134">
        <v>0.84518218779069398</v>
      </c>
      <c r="H666" s="134">
        <v>3.7719967718116303E-2</v>
      </c>
      <c r="I666" s="133">
        <v>0.216461021856696</v>
      </c>
      <c r="J666" s="79" t="s">
        <v>26</v>
      </c>
      <c r="K666" s="79" t="s">
        <v>26</v>
      </c>
      <c r="L666" s="79" t="s">
        <v>26</v>
      </c>
      <c r="M666" s="79" t="s">
        <v>26</v>
      </c>
      <c r="N666" s="79" t="s">
        <v>26</v>
      </c>
      <c r="O666" s="79" t="s">
        <v>26</v>
      </c>
      <c r="P666" s="79"/>
      <c r="Q666" s="79" t="s">
        <v>26</v>
      </c>
      <c r="R666" s="79" t="s">
        <v>26</v>
      </c>
      <c r="T666" s="79" t="s">
        <v>26</v>
      </c>
      <c r="U666" s="79" t="s">
        <v>26</v>
      </c>
      <c r="V666" s="132"/>
      <c r="W666" s="129">
        <v>147.93117218806901</v>
      </c>
      <c r="X666" s="129">
        <v>7.4685514295172899</v>
      </c>
      <c r="Y666" s="129">
        <v>14.5280592641288</v>
      </c>
      <c r="Z666" s="129">
        <v>0.54658731030296304</v>
      </c>
      <c r="AA666" s="129">
        <v>26.1499809876744</v>
      </c>
      <c r="AB666" s="129">
        <v>1.1278198099946699</v>
      </c>
      <c r="AC666" s="129">
        <v>5.81131307850589</v>
      </c>
      <c r="AD666" s="129">
        <v>0.42548314726956599</v>
      </c>
      <c r="AE666" s="129">
        <v>4.2814126371540002</v>
      </c>
      <c r="AF666" s="129">
        <v>0.29989338925688003</v>
      </c>
      <c r="AG666" s="129">
        <v>1.82062827004233</v>
      </c>
      <c r="AH666" s="129">
        <v>0.18918200135615201</v>
      </c>
      <c r="AI666" s="129">
        <v>1.2009677538696599</v>
      </c>
      <c r="AJ666" s="129">
        <v>6.8826545758782207E-2</v>
      </c>
      <c r="AK666" s="129">
        <v>0.432970272026445</v>
      </c>
      <c r="AL666" s="129">
        <v>2.8620447678811799E-2</v>
      </c>
    </row>
    <row r="667" spans="1:38">
      <c r="A667" s="35" t="s">
        <v>4407</v>
      </c>
      <c r="B667" s="129">
        <v>0.16917494797124999</v>
      </c>
      <c r="C667" s="133">
        <v>0.384178763248261</v>
      </c>
      <c r="D667" s="132"/>
      <c r="E667" s="133">
        <v>0.99898474056561604</v>
      </c>
      <c r="F667" s="133">
        <v>5.7859642973218703E-2</v>
      </c>
      <c r="G667" s="134">
        <v>0.80677145620118795</v>
      </c>
      <c r="H667" s="134">
        <v>6.1898763557334001E-2</v>
      </c>
      <c r="I667" s="133">
        <v>0.31812182886219398</v>
      </c>
      <c r="J667" s="79" t="s">
        <v>26</v>
      </c>
      <c r="K667" s="79" t="s">
        <v>26</v>
      </c>
      <c r="L667" s="79" t="s">
        <v>26</v>
      </c>
      <c r="M667" s="79" t="s">
        <v>26</v>
      </c>
      <c r="N667" s="79" t="s">
        <v>26</v>
      </c>
      <c r="O667" s="79" t="s">
        <v>26</v>
      </c>
      <c r="P667" s="79"/>
      <c r="Q667" s="79" t="s">
        <v>26</v>
      </c>
      <c r="R667" s="79" t="s">
        <v>26</v>
      </c>
      <c r="T667" s="79" t="s">
        <v>26</v>
      </c>
      <c r="U667" s="79" t="s">
        <v>26</v>
      </c>
      <c r="V667" s="132"/>
      <c r="W667" s="129">
        <v>147.00506994620699</v>
      </c>
      <c r="X667" s="129">
        <v>6.7693298857024402</v>
      </c>
      <c r="Y667" s="129">
        <v>14.957179129785899</v>
      </c>
      <c r="Z667" s="129">
        <v>0.72546179695691504</v>
      </c>
      <c r="AA667" s="129">
        <v>26.808648794752401</v>
      </c>
      <c r="AB667" s="129">
        <v>1.0131284441322099</v>
      </c>
      <c r="AC667" s="129">
        <v>5.7311692214530598</v>
      </c>
      <c r="AD667" s="129">
        <v>0.39525711467318603</v>
      </c>
      <c r="AE667" s="129">
        <v>4.1709284187568496</v>
      </c>
      <c r="AF667" s="129">
        <v>0.29191970919263799</v>
      </c>
      <c r="AG667" s="129">
        <v>1.86224184503808</v>
      </c>
      <c r="AH667" s="129">
        <v>0.18103680581662801</v>
      </c>
      <c r="AI667" s="129">
        <v>1.2510113744409099</v>
      </c>
      <c r="AJ667" s="129">
        <v>4.5313696527158498E-2</v>
      </c>
      <c r="AK667" s="129">
        <v>0.442485417943836</v>
      </c>
      <c r="AL667" s="129">
        <v>2.3856548051941401E-2</v>
      </c>
    </row>
    <row r="668" spans="1:38">
      <c r="A668" s="35" t="s">
        <v>4408</v>
      </c>
      <c r="B668" s="129">
        <v>0.26558964282118303</v>
      </c>
      <c r="C668" s="133">
        <v>0.39011121065770699</v>
      </c>
      <c r="D668" s="132"/>
      <c r="E668" s="133">
        <v>0.90512436774132898</v>
      </c>
      <c r="F668" s="133">
        <v>4.1021861061190698E-2</v>
      </c>
      <c r="G668" s="134">
        <v>0.83040246450473199</v>
      </c>
      <c r="H668" s="134">
        <v>4.3690760980226499E-2</v>
      </c>
      <c r="I668" s="133">
        <v>0.37001348628562802</v>
      </c>
      <c r="J668" s="79" t="s">
        <v>26</v>
      </c>
      <c r="K668" s="79" t="s">
        <v>26</v>
      </c>
      <c r="L668" s="79" t="s">
        <v>26</v>
      </c>
      <c r="M668" s="79" t="s">
        <v>26</v>
      </c>
      <c r="N668" s="79" t="s">
        <v>26</v>
      </c>
      <c r="O668" s="79" t="s">
        <v>26</v>
      </c>
      <c r="P668" s="79"/>
      <c r="Q668" s="79" t="s">
        <v>26</v>
      </c>
      <c r="R668" s="79" t="s">
        <v>26</v>
      </c>
      <c r="T668" s="79" t="s">
        <v>26</v>
      </c>
      <c r="U668" s="79" t="s">
        <v>26</v>
      </c>
      <c r="V668" s="132"/>
      <c r="W668" s="129">
        <v>153.92436290619099</v>
      </c>
      <c r="X668" s="129">
        <v>8.47655961745245</v>
      </c>
      <c r="Y668" s="129">
        <v>17.0153958628905</v>
      </c>
      <c r="Z668" s="129">
        <v>0.68436812678606396</v>
      </c>
      <c r="AA668" s="129">
        <v>31.801187466398002</v>
      </c>
      <c r="AB668" s="129">
        <v>1.74240377587304</v>
      </c>
      <c r="AC668" s="129">
        <v>6.4586012823096004</v>
      </c>
      <c r="AD668" s="129">
        <v>0.489861890936438</v>
      </c>
      <c r="AE668" s="129">
        <v>5.0684509760478997</v>
      </c>
      <c r="AF668" s="129">
        <v>0.36640707298585201</v>
      </c>
      <c r="AG668" s="129">
        <v>1.9645941704384799</v>
      </c>
      <c r="AH668" s="129">
        <v>0.25562714773617401</v>
      </c>
      <c r="AI668" s="129">
        <v>1.42484450288459</v>
      </c>
      <c r="AJ668" s="129">
        <v>8.1677110292350599E-2</v>
      </c>
      <c r="AK668" s="129">
        <v>0.52066224973377295</v>
      </c>
      <c r="AL668" s="129">
        <v>2.93477020752516E-2</v>
      </c>
    </row>
    <row r="669" spans="1:38">
      <c r="B669" s="129"/>
      <c r="C669" s="133"/>
      <c r="D669" s="132"/>
      <c r="E669" s="133"/>
      <c r="F669" s="133"/>
      <c r="G669" s="134"/>
      <c r="H669" s="134"/>
      <c r="I669" s="133"/>
      <c r="J669" s="79"/>
      <c r="K669" s="79"/>
      <c r="L669" s="79"/>
      <c r="M669" s="79"/>
      <c r="N669" s="79"/>
      <c r="O669" s="79"/>
      <c r="P669" s="79"/>
      <c r="Q669" s="79"/>
      <c r="R669" s="79"/>
      <c r="T669" s="79"/>
      <c r="U669" s="79"/>
      <c r="V669" s="132"/>
      <c r="W669" s="129"/>
      <c r="X669" s="129"/>
      <c r="Y669" s="129"/>
      <c r="Z669" s="129"/>
      <c r="AA669" s="129"/>
      <c r="AB669" s="129"/>
      <c r="AC669" s="129"/>
      <c r="AD669" s="129"/>
      <c r="AE669" s="129"/>
      <c r="AF669" s="129"/>
      <c r="AG669" s="129"/>
      <c r="AH669" s="129"/>
      <c r="AI669" s="129"/>
      <c r="AJ669" s="129"/>
      <c r="AK669" s="129"/>
      <c r="AL669" s="129"/>
    </row>
    <row r="670" spans="1:38">
      <c r="A670" s="132" t="s">
        <v>4255</v>
      </c>
      <c r="B670" s="129">
        <v>34.888560569409698</v>
      </c>
      <c r="C670" s="133">
        <v>0.78917143407774804</v>
      </c>
      <c r="D670" s="132"/>
      <c r="E670" s="133">
        <v>3.5126653443057601</v>
      </c>
      <c r="F670" s="133">
        <v>7.7288698568008504E-2</v>
      </c>
      <c r="G670" s="134">
        <v>0.89432614434245805</v>
      </c>
      <c r="H670" s="134">
        <v>1.6777433634670599E-2</v>
      </c>
      <c r="I670" s="133">
        <v>0.358585711371807</v>
      </c>
      <c r="J670" s="79" t="s">
        <v>26</v>
      </c>
      <c r="K670" s="79" t="s">
        <v>26</v>
      </c>
      <c r="L670" s="79" t="s">
        <v>26</v>
      </c>
      <c r="M670" s="79" t="s">
        <v>26</v>
      </c>
      <c r="N670" s="79" t="s">
        <v>26</v>
      </c>
      <c r="O670" s="79" t="s">
        <v>26</v>
      </c>
      <c r="P670" s="79"/>
      <c r="Q670" s="79" t="s">
        <v>26</v>
      </c>
      <c r="R670" s="79" t="s">
        <v>26</v>
      </c>
      <c r="T670" s="79" t="s">
        <v>26</v>
      </c>
      <c r="U670" s="79" t="s">
        <v>26</v>
      </c>
      <c r="V670" s="132"/>
      <c r="W670" s="129">
        <v>143.23486788588301</v>
      </c>
      <c r="X670" s="129">
        <v>6.35717845751374</v>
      </c>
      <c r="Y670" s="129">
        <v>14.289683892542399</v>
      </c>
      <c r="Z670" s="129">
        <v>0.53467139666333496</v>
      </c>
      <c r="AA670" s="129">
        <v>26.277028383772901</v>
      </c>
      <c r="AB670" s="129">
        <v>1.0600946149222099</v>
      </c>
      <c r="AC670" s="129">
        <v>6.0873540322908699</v>
      </c>
      <c r="AD670" s="129">
        <v>0.34632535627007899</v>
      </c>
      <c r="AE670" s="129">
        <v>4.5419338558493596</v>
      </c>
      <c r="AF670" s="129">
        <v>0.352182322418718</v>
      </c>
      <c r="AG670" s="129">
        <v>1.89027761251561</v>
      </c>
      <c r="AH670" s="129">
        <v>0.22787366031324199</v>
      </c>
      <c r="AI670" s="129">
        <v>1.209593211376</v>
      </c>
      <c r="AJ670" s="129">
        <v>5.5906881800670903E-2</v>
      </c>
      <c r="AK670" s="129">
        <v>0.44892655135121901</v>
      </c>
      <c r="AL670" s="129">
        <v>2.2056014058634402E-2</v>
      </c>
    </row>
    <row r="671" spans="1:38">
      <c r="A671" s="132" t="s">
        <v>4256</v>
      </c>
      <c r="B671" s="129">
        <v>34.683472540633403</v>
      </c>
      <c r="C671" s="133">
        <v>0.84399465652651295</v>
      </c>
      <c r="D671" s="132"/>
      <c r="E671" s="133">
        <v>3.58317748428931</v>
      </c>
      <c r="F671" s="133">
        <v>8.5180607337040706E-2</v>
      </c>
      <c r="G671" s="134">
        <v>0.91817362888634402</v>
      </c>
      <c r="H671" s="134">
        <v>1.7998777160478398E-2</v>
      </c>
      <c r="I671" s="133">
        <v>0.34888062842300599</v>
      </c>
      <c r="J671" s="79" t="s">
        <v>26</v>
      </c>
      <c r="K671" s="79" t="s">
        <v>26</v>
      </c>
      <c r="L671" s="79" t="s">
        <v>26</v>
      </c>
      <c r="M671" s="79" t="s">
        <v>26</v>
      </c>
      <c r="N671" s="79" t="s">
        <v>26</v>
      </c>
      <c r="O671" s="79" t="s">
        <v>26</v>
      </c>
      <c r="P671" s="79"/>
      <c r="Q671" s="79" t="s">
        <v>26</v>
      </c>
      <c r="R671" s="79" t="s">
        <v>26</v>
      </c>
      <c r="T671" s="79" t="s">
        <v>26</v>
      </c>
      <c r="U671" s="79" t="s">
        <v>26</v>
      </c>
      <c r="V671" s="132"/>
      <c r="W671" s="129">
        <v>36.769026581976199</v>
      </c>
      <c r="X671" s="129">
        <v>1.62285490841021</v>
      </c>
      <c r="Y671" s="129">
        <v>35.773653178803201</v>
      </c>
      <c r="Z671" s="129">
        <v>1.74683940224418</v>
      </c>
      <c r="AA671" s="129">
        <v>35.372699709861301</v>
      </c>
      <c r="AB671" s="129">
        <v>1.7496388866736201</v>
      </c>
      <c r="AC671" s="129">
        <v>37.816513535865496</v>
      </c>
      <c r="AD671" s="129">
        <v>1.7574693051533901</v>
      </c>
      <c r="AE671" s="129">
        <v>36.298924190789101</v>
      </c>
      <c r="AF671" s="129">
        <v>1.49368852258061</v>
      </c>
      <c r="AG671" s="129">
        <v>39.263597494058402</v>
      </c>
      <c r="AH671" s="129">
        <v>1.94845580810285</v>
      </c>
      <c r="AI671" s="129">
        <v>37.577872534279102</v>
      </c>
      <c r="AJ671" s="129">
        <v>1.15646232341279</v>
      </c>
      <c r="AK671" s="129">
        <v>37.640107786357099</v>
      </c>
      <c r="AL671" s="129">
        <v>1.4284829244580199</v>
      </c>
    </row>
    <row r="672" spans="1:38">
      <c r="A672" s="132" t="s">
        <v>4257</v>
      </c>
      <c r="B672" s="129">
        <v>34.876540738405097</v>
      </c>
      <c r="C672" s="133">
        <v>0.88894119919320103</v>
      </c>
      <c r="D672" s="132"/>
      <c r="E672" s="133">
        <v>3.62424690189845</v>
      </c>
      <c r="F672" s="133">
        <v>9.0388588171265105E-2</v>
      </c>
      <c r="G672" s="134">
        <v>0.91453049225757799</v>
      </c>
      <c r="H672" s="134">
        <v>1.6220341059417501E-2</v>
      </c>
      <c r="I672" s="133">
        <v>0.34450007045692799</v>
      </c>
      <c r="J672" s="79" t="s">
        <v>26</v>
      </c>
      <c r="K672" s="79" t="s">
        <v>26</v>
      </c>
      <c r="L672" s="79" t="s">
        <v>26</v>
      </c>
      <c r="M672" s="79" t="s">
        <v>26</v>
      </c>
      <c r="N672" s="79" t="s">
        <v>26</v>
      </c>
      <c r="O672" s="79" t="s">
        <v>26</v>
      </c>
      <c r="P672" s="79"/>
      <c r="Q672" s="79" t="s">
        <v>26</v>
      </c>
      <c r="R672" s="79" t="s">
        <v>26</v>
      </c>
      <c r="T672" s="79" t="s">
        <v>26</v>
      </c>
      <c r="U672" s="79" t="s">
        <v>26</v>
      </c>
      <c r="V672" s="132"/>
      <c r="W672" s="129">
        <v>37.766215536669698</v>
      </c>
      <c r="X672" s="129">
        <v>1.54949152007849</v>
      </c>
      <c r="Y672" s="129">
        <v>35.840063406263603</v>
      </c>
      <c r="Z672" s="129">
        <v>1.4604844799193499</v>
      </c>
      <c r="AA672" s="129">
        <v>35.568085120912997</v>
      </c>
      <c r="AB672" s="129">
        <v>1.35763239019309</v>
      </c>
      <c r="AC672" s="129">
        <v>37.977009360546099</v>
      </c>
      <c r="AD672" s="129">
        <v>1.73708728591881</v>
      </c>
      <c r="AE672" s="129">
        <v>35.502659350143297</v>
      </c>
      <c r="AF672" s="129">
        <v>1.6505305172001701</v>
      </c>
      <c r="AG672" s="129">
        <v>39.827573815168201</v>
      </c>
      <c r="AH672" s="129">
        <v>1.9053795946854299</v>
      </c>
      <c r="AI672" s="129">
        <v>37.5606492378799</v>
      </c>
      <c r="AJ672" s="129">
        <v>1.3585032580979199</v>
      </c>
      <c r="AK672" s="129">
        <v>37.506073605327202</v>
      </c>
      <c r="AL672" s="129">
        <v>1.3486068506676001</v>
      </c>
    </row>
    <row r="673" spans="1:38">
      <c r="A673" s="132" t="s">
        <v>4258</v>
      </c>
      <c r="B673" s="129">
        <v>59.212386834712603</v>
      </c>
      <c r="C673" s="133">
        <v>1.01175005843959</v>
      </c>
      <c r="D673" s="132"/>
      <c r="E673" s="133">
        <v>3.4875252410003101</v>
      </c>
      <c r="F673" s="133">
        <v>9.3424006640572793E-2</v>
      </c>
      <c r="G673" s="134">
        <v>0.919911592783768</v>
      </c>
      <c r="H673" s="134">
        <v>2.1181125604827902E-2</v>
      </c>
      <c r="I673" s="133">
        <v>0.51115142092880295</v>
      </c>
      <c r="J673" s="79" t="s">
        <v>26</v>
      </c>
      <c r="K673" s="79" t="s">
        <v>26</v>
      </c>
      <c r="L673" s="79" t="s">
        <v>26</v>
      </c>
      <c r="M673" s="79" t="s">
        <v>26</v>
      </c>
      <c r="N673" s="79" t="s">
        <v>26</v>
      </c>
      <c r="O673" s="79" t="s">
        <v>26</v>
      </c>
      <c r="P673" s="79"/>
      <c r="Q673" s="79" t="s">
        <v>26</v>
      </c>
      <c r="R673" s="79" t="s">
        <v>26</v>
      </c>
      <c r="T673" s="79" t="s">
        <v>26</v>
      </c>
      <c r="U673" s="79" t="s">
        <v>26</v>
      </c>
      <c r="V673" s="132"/>
      <c r="W673" s="129">
        <v>38.890606811923</v>
      </c>
      <c r="X673" s="129">
        <v>1.3920271889772899</v>
      </c>
      <c r="Y673" s="129">
        <v>36.240327804280902</v>
      </c>
      <c r="Z673" s="129">
        <v>0.88750596224424905</v>
      </c>
      <c r="AA673" s="129">
        <v>35.726109039343498</v>
      </c>
      <c r="AB673" s="129">
        <v>0.97431202636030201</v>
      </c>
      <c r="AC673" s="129">
        <v>37.870265798734401</v>
      </c>
      <c r="AD673" s="129">
        <v>1.05009214951803</v>
      </c>
      <c r="AE673" s="129">
        <v>36.106094437649297</v>
      </c>
      <c r="AF673" s="129">
        <v>1.1339229064296401</v>
      </c>
      <c r="AG673" s="129">
        <v>39.519464152245199</v>
      </c>
      <c r="AH673" s="129">
        <v>1.34497758797103</v>
      </c>
      <c r="AI673" s="129">
        <v>38.746061828647299</v>
      </c>
      <c r="AJ673" s="129">
        <v>1.1081431279909499</v>
      </c>
      <c r="AK673" s="129">
        <v>37.775140835600602</v>
      </c>
      <c r="AL673" s="129">
        <v>1.16425384678707</v>
      </c>
    </row>
    <row r="674" spans="1:38">
      <c r="A674" s="132" t="s">
        <v>4259</v>
      </c>
      <c r="B674" s="129">
        <v>65.949006880460601</v>
      </c>
      <c r="C674" s="133">
        <v>0.99833328149823697</v>
      </c>
      <c r="D674" s="132"/>
      <c r="E674" s="133">
        <v>3.5424941407777499</v>
      </c>
      <c r="F674" s="133">
        <v>6.7480358109128002E-2</v>
      </c>
      <c r="G674" s="134">
        <v>0.92043143887826195</v>
      </c>
      <c r="H674" s="134">
        <v>1.9446264531006799E-2</v>
      </c>
      <c r="I674" s="133">
        <v>0.61732108030739996</v>
      </c>
      <c r="J674" s="79" t="s">
        <v>26</v>
      </c>
      <c r="K674" s="79" t="s">
        <v>26</v>
      </c>
      <c r="L674" s="79" t="s">
        <v>26</v>
      </c>
      <c r="M674" s="79" t="s">
        <v>26</v>
      </c>
      <c r="N674" s="79" t="s">
        <v>26</v>
      </c>
      <c r="O674" s="79" t="s">
        <v>26</v>
      </c>
      <c r="P674" s="79"/>
      <c r="Q674" s="79" t="s">
        <v>26</v>
      </c>
      <c r="R674" s="79" t="s">
        <v>26</v>
      </c>
      <c r="T674" s="79" t="s">
        <v>26</v>
      </c>
      <c r="U674" s="79" t="s">
        <v>26</v>
      </c>
      <c r="V674" s="132"/>
      <c r="W674" s="129">
        <v>38.786980701536798</v>
      </c>
      <c r="X674" s="129">
        <v>2.15251250888317</v>
      </c>
      <c r="Y674" s="129">
        <v>36.102769664823498</v>
      </c>
      <c r="Z674" s="129">
        <v>1.3956758713185899</v>
      </c>
      <c r="AA674" s="129">
        <v>35.377841301380101</v>
      </c>
      <c r="AB674" s="129">
        <v>1.57616586763236</v>
      </c>
      <c r="AC674" s="129">
        <v>37.061834805112802</v>
      </c>
      <c r="AD674" s="129">
        <v>1.36439717346552</v>
      </c>
      <c r="AE674" s="129">
        <v>34.770907146296899</v>
      </c>
      <c r="AF674" s="129">
        <v>1.8211131893624299</v>
      </c>
      <c r="AG674" s="129">
        <v>38.945472146042398</v>
      </c>
      <c r="AH674" s="129">
        <v>1.4957040796748899</v>
      </c>
      <c r="AI674" s="129">
        <v>37.056338653320303</v>
      </c>
      <c r="AJ674" s="129">
        <v>1.40892850857679</v>
      </c>
      <c r="AK674" s="129">
        <v>36.923216056324499</v>
      </c>
      <c r="AL674" s="129">
        <v>1.17672591926434</v>
      </c>
    </row>
    <row r="675" spans="1:38">
      <c r="A675" s="132" t="s">
        <v>4260</v>
      </c>
      <c r="B675" s="129">
        <v>73.088477497263398</v>
      </c>
      <c r="C675" s="133">
        <v>1.0042507448810101</v>
      </c>
      <c r="D675" s="132"/>
      <c r="E675" s="133">
        <v>3.51449810354924</v>
      </c>
      <c r="F675" s="133">
        <v>8.5058497559550306E-2</v>
      </c>
      <c r="G675" s="134">
        <v>0.93721721088385501</v>
      </c>
      <c r="H675" s="134">
        <v>2.31426605555476E-2</v>
      </c>
      <c r="I675" s="133">
        <v>0.65958079751827303</v>
      </c>
      <c r="J675" s="79" t="s">
        <v>26</v>
      </c>
      <c r="K675" s="79" t="s">
        <v>26</v>
      </c>
      <c r="L675" s="79" t="s">
        <v>26</v>
      </c>
      <c r="M675" s="79" t="s">
        <v>26</v>
      </c>
      <c r="N675" s="79" t="s">
        <v>26</v>
      </c>
      <c r="O675" s="79" t="s">
        <v>26</v>
      </c>
      <c r="P675" s="79"/>
      <c r="Q675" s="79" t="s">
        <v>26</v>
      </c>
      <c r="R675" s="79" t="s">
        <v>26</v>
      </c>
      <c r="T675" s="79" t="s">
        <v>26</v>
      </c>
      <c r="U675" s="79" t="s">
        <v>26</v>
      </c>
      <c r="V675" s="132"/>
      <c r="W675" s="129">
        <v>36.992303081832603</v>
      </c>
      <c r="X675" s="129">
        <v>1.69450455139316</v>
      </c>
      <c r="Y675" s="129">
        <v>35.818085346727898</v>
      </c>
      <c r="Z675" s="129">
        <v>1.00541810918816</v>
      </c>
      <c r="AA675" s="129">
        <v>35.153213270452298</v>
      </c>
      <c r="AB675" s="129">
        <v>1.08846714327552</v>
      </c>
      <c r="AC675" s="129">
        <v>37.792015956578197</v>
      </c>
      <c r="AD675" s="129">
        <v>1.4407626011044801</v>
      </c>
      <c r="AE675" s="129">
        <v>34.877105567199301</v>
      </c>
      <c r="AF675" s="129">
        <v>1.5870837818988399</v>
      </c>
      <c r="AG675" s="129">
        <v>38.147662673710599</v>
      </c>
      <c r="AH675" s="129">
        <v>1.5546974645749401</v>
      </c>
      <c r="AI675" s="129">
        <v>37.596320046603701</v>
      </c>
      <c r="AJ675" s="129">
        <v>0.94249765986895595</v>
      </c>
      <c r="AK675" s="129">
        <v>37.161782662137803</v>
      </c>
      <c r="AL675" s="129">
        <v>1.10876287959446</v>
      </c>
    </row>
    <row r="676" spans="1:38">
      <c r="A676" s="132" t="s">
        <v>4409</v>
      </c>
      <c r="B676" s="129">
        <v>32.800957142354797</v>
      </c>
      <c r="C676" s="133">
        <v>0.95467982261866402</v>
      </c>
      <c r="D676" s="132"/>
      <c r="E676" s="133">
        <v>3.5149070298265501</v>
      </c>
      <c r="F676" s="133">
        <v>7.7100882543936697E-2</v>
      </c>
      <c r="G676" s="134">
        <v>0.91864331249859499</v>
      </c>
      <c r="H676" s="134">
        <v>1.95426580100868E-2</v>
      </c>
      <c r="I676" s="133">
        <v>3.29449286334434E-2</v>
      </c>
      <c r="J676" s="79" t="s">
        <v>26</v>
      </c>
      <c r="K676" s="79" t="s">
        <v>26</v>
      </c>
      <c r="L676" s="79" t="s">
        <v>26</v>
      </c>
      <c r="M676" s="79" t="s">
        <v>26</v>
      </c>
      <c r="N676" s="79" t="s">
        <v>26</v>
      </c>
      <c r="O676" s="79" t="s">
        <v>26</v>
      </c>
      <c r="P676" s="79"/>
      <c r="Q676" s="79" t="s">
        <v>26</v>
      </c>
      <c r="R676" s="79" t="s">
        <v>26</v>
      </c>
      <c r="T676" s="79" t="s">
        <v>26</v>
      </c>
      <c r="U676" s="79" t="s">
        <v>26</v>
      </c>
      <c r="V676" s="132"/>
      <c r="W676" s="129">
        <v>38.351183387203399</v>
      </c>
      <c r="X676" s="129">
        <v>2.0259945361026599</v>
      </c>
      <c r="Y676" s="129">
        <v>35.525610051993603</v>
      </c>
      <c r="Z676" s="129">
        <v>1.40556521836667</v>
      </c>
      <c r="AA676" s="129">
        <v>35.2342209540016</v>
      </c>
      <c r="AB676" s="129">
        <v>1.3355798624625801</v>
      </c>
      <c r="AC676" s="129">
        <v>37.012296802031997</v>
      </c>
      <c r="AD676" s="129">
        <v>1.7626712938317799</v>
      </c>
      <c r="AE676" s="129">
        <v>34.576795463164601</v>
      </c>
      <c r="AF676" s="129">
        <v>1.65688372196936</v>
      </c>
      <c r="AG676" s="129">
        <v>39.125266855740698</v>
      </c>
      <c r="AH676" s="129">
        <v>1.88642720138537</v>
      </c>
      <c r="AI676" s="129">
        <v>37.196644947193199</v>
      </c>
      <c r="AJ676" s="129">
        <v>1.3602820810633101</v>
      </c>
      <c r="AK676" s="129">
        <v>36.882684970023398</v>
      </c>
      <c r="AL676" s="129">
        <v>1.0538310493032499</v>
      </c>
    </row>
    <row r="677" spans="1:38">
      <c r="A677" s="132" t="s">
        <v>4410</v>
      </c>
      <c r="B677" s="129">
        <v>31.676845670100999</v>
      </c>
      <c r="C677" s="133">
        <v>1.0109115668758799</v>
      </c>
      <c r="D677" s="132"/>
      <c r="E677" s="133">
        <v>3.4934649589720901</v>
      </c>
      <c r="F677" s="133">
        <v>7.8141398151485505E-2</v>
      </c>
      <c r="G677" s="134">
        <v>0.91076662988710799</v>
      </c>
      <c r="H677" s="134">
        <v>1.9233598319578701E-2</v>
      </c>
      <c r="I677" s="133">
        <v>-2.1695318003534698E-2</v>
      </c>
      <c r="J677" s="79" t="s">
        <v>26</v>
      </c>
      <c r="K677" s="79" t="s">
        <v>26</v>
      </c>
      <c r="L677" s="79" t="s">
        <v>26</v>
      </c>
      <c r="M677" s="79" t="s">
        <v>26</v>
      </c>
      <c r="N677" s="79" t="s">
        <v>26</v>
      </c>
      <c r="O677" s="79" t="s">
        <v>26</v>
      </c>
      <c r="P677" s="79"/>
      <c r="Q677" s="79" t="s">
        <v>26</v>
      </c>
      <c r="R677" s="79" t="s">
        <v>26</v>
      </c>
      <c r="T677" s="79" t="s">
        <v>26</v>
      </c>
      <c r="U677" s="79" t="s">
        <v>26</v>
      </c>
      <c r="V677" s="132"/>
      <c r="W677" s="129">
        <v>38.198306104939299</v>
      </c>
      <c r="X677" s="129">
        <v>1.95748950845495</v>
      </c>
      <c r="Y677" s="129">
        <v>36.625511859304403</v>
      </c>
      <c r="Z677" s="129">
        <v>1.2190112417515899</v>
      </c>
      <c r="AA677" s="129">
        <v>36.287735197500197</v>
      </c>
      <c r="AB677" s="129">
        <v>1.74502088673536</v>
      </c>
      <c r="AC677" s="129">
        <v>38.230841884505303</v>
      </c>
      <c r="AD677" s="129">
        <v>1.15956123101041</v>
      </c>
      <c r="AE677" s="129">
        <v>36.078946156888399</v>
      </c>
      <c r="AF677" s="129">
        <v>1.54227338959416</v>
      </c>
      <c r="AG677" s="129">
        <v>40.100013366382697</v>
      </c>
      <c r="AH677" s="129">
        <v>1.7064450764530501</v>
      </c>
      <c r="AI677" s="129">
        <v>38.956321900615897</v>
      </c>
      <c r="AJ677" s="129">
        <v>1.12780090960819</v>
      </c>
      <c r="AK677" s="129">
        <v>38.210469647203503</v>
      </c>
      <c r="AL677" s="129">
        <v>1.3980879697681601</v>
      </c>
    </row>
    <row r="678" spans="1:38">
      <c r="A678" s="132" t="s">
        <v>4411</v>
      </c>
      <c r="B678" s="129">
        <v>33.608137708977303</v>
      </c>
      <c r="C678" s="133">
        <v>0.94468601648264605</v>
      </c>
      <c r="D678" s="132"/>
      <c r="E678" s="133">
        <v>3.4858482362137702</v>
      </c>
      <c r="F678" s="133">
        <v>6.8346440558291199E-2</v>
      </c>
      <c r="G678" s="134">
        <v>0.92304270882913597</v>
      </c>
      <c r="H678" s="134">
        <v>2.2334819552493401E-2</v>
      </c>
      <c r="I678" s="133">
        <v>0.28354525142876902</v>
      </c>
      <c r="J678" s="79" t="s">
        <v>26</v>
      </c>
      <c r="K678" s="79" t="s">
        <v>26</v>
      </c>
      <c r="L678" s="79" t="s">
        <v>26</v>
      </c>
      <c r="M678" s="79" t="s">
        <v>26</v>
      </c>
      <c r="N678" s="79" t="s">
        <v>26</v>
      </c>
      <c r="O678" s="79" t="s">
        <v>26</v>
      </c>
      <c r="P678" s="79"/>
      <c r="Q678" s="79" t="s">
        <v>26</v>
      </c>
      <c r="R678" s="79" t="s">
        <v>26</v>
      </c>
      <c r="T678" s="79" t="s">
        <v>26</v>
      </c>
      <c r="U678" s="79" t="s">
        <v>26</v>
      </c>
      <c r="V678" s="132"/>
      <c r="W678" s="129">
        <v>37.0575335624753</v>
      </c>
      <c r="X678" s="129">
        <v>1.6944234763342301</v>
      </c>
      <c r="Y678" s="129">
        <v>35.832994792188401</v>
      </c>
      <c r="Z678" s="129">
        <v>0.96663607916789196</v>
      </c>
      <c r="AA678" s="129">
        <v>35.307225036381197</v>
      </c>
      <c r="AB678" s="129">
        <v>0.82891252474905397</v>
      </c>
      <c r="AC678" s="129">
        <v>37.379493264035901</v>
      </c>
      <c r="AD678" s="129">
        <v>1.5744079688502399</v>
      </c>
      <c r="AE678" s="129">
        <v>35.449408013422001</v>
      </c>
      <c r="AF678" s="129">
        <v>1.11112251717869</v>
      </c>
      <c r="AG678" s="129">
        <v>39.001055689683398</v>
      </c>
      <c r="AH678" s="129">
        <v>1.52138726830011</v>
      </c>
      <c r="AI678" s="129">
        <v>37.522508275481798</v>
      </c>
      <c r="AJ678" s="129">
        <v>0.78833929717792794</v>
      </c>
      <c r="AK678" s="129">
        <v>37.619301084692999</v>
      </c>
      <c r="AL678" s="129">
        <v>0.78140325246894704</v>
      </c>
    </row>
    <row r="679" spans="1:38">
      <c r="A679" s="132" t="s">
        <v>4412</v>
      </c>
      <c r="B679" s="129">
        <v>30.695456733232898</v>
      </c>
      <c r="C679" s="133">
        <v>1.02148590505614</v>
      </c>
      <c r="D679" s="132"/>
      <c r="E679" s="133">
        <v>3.5061814648912901</v>
      </c>
      <c r="F679" s="133">
        <v>8.1119646457295205E-2</v>
      </c>
      <c r="G679" s="134">
        <v>0.94170058779467303</v>
      </c>
      <c r="H679" s="134">
        <v>1.8217014944016001E-2</v>
      </c>
      <c r="I679" s="133">
        <v>0.27155901345507499</v>
      </c>
      <c r="J679" s="79" t="s">
        <v>26</v>
      </c>
      <c r="K679" s="79" t="s">
        <v>26</v>
      </c>
      <c r="L679" s="79" t="s">
        <v>26</v>
      </c>
      <c r="M679" s="79" t="s">
        <v>26</v>
      </c>
      <c r="N679" s="79" t="s">
        <v>26</v>
      </c>
      <c r="O679" s="79" t="s">
        <v>26</v>
      </c>
      <c r="P679" s="79"/>
      <c r="Q679" s="79" t="s">
        <v>26</v>
      </c>
      <c r="R679" s="79" t="s">
        <v>26</v>
      </c>
      <c r="T679" s="79" t="s">
        <v>26</v>
      </c>
      <c r="U679" s="79" t="s">
        <v>26</v>
      </c>
      <c r="V679" s="132"/>
      <c r="W679" s="129">
        <v>38.057622724284101</v>
      </c>
      <c r="X679" s="129">
        <v>0.92543699853795403</v>
      </c>
      <c r="Y679" s="129">
        <v>36.151338432210402</v>
      </c>
      <c r="Z679" s="129">
        <v>0.98231469123863502</v>
      </c>
      <c r="AA679" s="129">
        <v>36.282539116471902</v>
      </c>
      <c r="AB679" s="129">
        <v>1.2241752686846601</v>
      </c>
      <c r="AC679" s="129">
        <v>37.672192301651798</v>
      </c>
      <c r="AD679" s="129">
        <v>1.2260735704048</v>
      </c>
      <c r="AE679" s="129">
        <v>34.799314307292498</v>
      </c>
      <c r="AF679" s="129">
        <v>1.19238589559051</v>
      </c>
      <c r="AG679" s="129">
        <v>39.638129422448003</v>
      </c>
      <c r="AH679" s="129">
        <v>1.56595576562584</v>
      </c>
      <c r="AI679" s="129">
        <v>37.909045094973898</v>
      </c>
      <c r="AJ679" s="129">
        <v>0.86547665158086495</v>
      </c>
      <c r="AK679" s="129">
        <v>37.171004375852</v>
      </c>
      <c r="AL679" s="129">
        <v>1.22319221806123</v>
      </c>
    </row>
    <row r="680" spans="1:38">
      <c r="A680" s="132" t="s">
        <v>4413</v>
      </c>
      <c r="B680" s="129">
        <v>31.827417425791001</v>
      </c>
      <c r="C680" s="133">
        <v>0.93717735220240905</v>
      </c>
      <c r="D680" s="132"/>
      <c r="E680" s="133">
        <v>3.4442016855562501</v>
      </c>
      <c r="F680" s="133">
        <v>8.2729348174641906E-2</v>
      </c>
      <c r="G680" s="134">
        <v>0.92668121215785204</v>
      </c>
      <c r="H680" s="134">
        <v>1.8554897423605599E-2</v>
      </c>
      <c r="I680" s="133">
        <v>0.470165629702476</v>
      </c>
      <c r="J680" s="79" t="s">
        <v>26</v>
      </c>
      <c r="K680" s="79" t="s">
        <v>26</v>
      </c>
      <c r="L680" s="79" t="s">
        <v>26</v>
      </c>
      <c r="M680" s="79" t="s">
        <v>26</v>
      </c>
      <c r="N680" s="79" t="s">
        <v>26</v>
      </c>
      <c r="O680" s="79" t="s">
        <v>26</v>
      </c>
      <c r="P680" s="79"/>
      <c r="Q680" s="79" t="s">
        <v>26</v>
      </c>
      <c r="R680" s="79" t="s">
        <v>26</v>
      </c>
      <c r="T680" s="79" t="s">
        <v>26</v>
      </c>
      <c r="U680" s="79" t="s">
        <v>26</v>
      </c>
      <c r="V680" s="132"/>
      <c r="W680" s="129">
        <v>38.115544652784997</v>
      </c>
      <c r="X680" s="129">
        <v>1.50790522263032</v>
      </c>
      <c r="Y680" s="129">
        <v>35.928647428576603</v>
      </c>
      <c r="Z680" s="129">
        <v>0.92276604700752496</v>
      </c>
      <c r="AA680" s="129">
        <v>35.423732515691803</v>
      </c>
      <c r="AB680" s="129">
        <v>0.99130256527920801</v>
      </c>
      <c r="AC680" s="129">
        <v>38.053015280925798</v>
      </c>
      <c r="AD680" s="129">
        <v>1.4180601353770399</v>
      </c>
      <c r="AE680" s="129">
        <v>35.597886679619201</v>
      </c>
      <c r="AF680" s="129">
        <v>1.5257428336700101</v>
      </c>
      <c r="AG680" s="129">
        <v>38.866165208370703</v>
      </c>
      <c r="AH680" s="129">
        <v>1.21470765818398</v>
      </c>
      <c r="AI680" s="129">
        <v>37.4957766844676</v>
      </c>
      <c r="AJ680" s="129">
        <v>0.94263962543848601</v>
      </c>
      <c r="AK680" s="129">
        <v>37.382747858204397</v>
      </c>
      <c r="AL680" s="129">
        <v>1.2102592776783301</v>
      </c>
    </row>
    <row r="681" spans="1:38">
      <c r="A681" s="132" t="s">
        <v>4414</v>
      </c>
      <c r="B681" s="129">
        <v>33.100992047695499</v>
      </c>
      <c r="C681" s="133">
        <v>0.98538865928289399</v>
      </c>
      <c r="D681" s="132"/>
      <c r="E681" s="133">
        <v>3.4775463786106702</v>
      </c>
      <c r="F681" s="133">
        <v>8.4418903310220006E-2</v>
      </c>
      <c r="G681" s="134">
        <v>0.90261662379052199</v>
      </c>
      <c r="H681" s="134">
        <v>2.4121468902036799E-2</v>
      </c>
      <c r="I681" s="133">
        <v>0.41270454595469103</v>
      </c>
      <c r="J681" s="79" t="s">
        <v>26</v>
      </c>
      <c r="K681" s="79" t="s">
        <v>26</v>
      </c>
      <c r="L681" s="79" t="s">
        <v>26</v>
      </c>
      <c r="M681" s="79" t="s">
        <v>26</v>
      </c>
      <c r="N681" s="79" t="s">
        <v>26</v>
      </c>
      <c r="O681" s="79" t="s">
        <v>26</v>
      </c>
      <c r="P681" s="79"/>
      <c r="Q681" s="79" t="s">
        <v>26</v>
      </c>
      <c r="R681" s="79" t="s">
        <v>26</v>
      </c>
      <c r="T681" s="79" t="s">
        <v>26</v>
      </c>
      <c r="U681" s="79" t="s">
        <v>26</v>
      </c>
      <c r="V681" s="132"/>
      <c r="W681" s="129">
        <v>37.803077809389997</v>
      </c>
      <c r="X681" s="129">
        <v>1.7693214138067299</v>
      </c>
      <c r="Y681" s="129">
        <v>35.7838836866732</v>
      </c>
      <c r="Z681" s="129">
        <v>1.30686974862121</v>
      </c>
      <c r="AA681" s="129">
        <v>35.241070618485203</v>
      </c>
      <c r="AB681" s="129">
        <v>1.3368024555283899</v>
      </c>
      <c r="AC681" s="129">
        <v>37.178945887307997</v>
      </c>
      <c r="AD681" s="129">
        <v>1.64725247780162</v>
      </c>
      <c r="AE681" s="129">
        <v>35.426897398246602</v>
      </c>
      <c r="AF681" s="129">
        <v>0.84014261918595001</v>
      </c>
      <c r="AG681" s="129">
        <v>39.273553561931401</v>
      </c>
      <c r="AH681" s="129">
        <v>1.2270447680977801</v>
      </c>
      <c r="AI681" s="129">
        <v>37.8536853183316</v>
      </c>
      <c r="AJ681" s="129">
        <v>1.0450341150948499</v>
      </c>
      <c r="AK681" s="129">
        <v>37.073843183120601</v>
      </c>
      <c r="AL681" s="129">
        <v>1.3635832388388001</v>
      </c>
    </row>
    <row r="682" spans="1:38">
      <c r="A682" s="132" t="s">
        <v>4415</v>
      </c>
      <c r="B682" s="129">
        <v>31.676908187198499</v>
      </c>
      <c r="C682" s="133">
        <v>0.97444989819526595</v>
      </c>
      <c r="D682" s="132"/>
      <c r="E682" s="133">
        <v>3.497974953046</v>
      </c>
      <c r="F682" s="133">
        <v>6.3191178060769598E-2</v>
      </c>
      <c r="G682" s="134">
        <v>0.91813980431130204</v>
      </c>
      <c r="H682" s="134">
        <v>1.7253438505146601E-2</v>
      </c>
      <c r="I682" s="133">
        <v>0.26323499803792499</v>
      </c>
      <c r="J682" s="79" t="s">
        <v>26</v>
      </c>
      <c r="K682" s="79" t="s">
        <v>26</v>
      </c>
      <c r="L682" s="79" t="s">
        <v>26</v>
      </c>
      <c r="M682" s="79" t="s">
        <v>26</v>
      </c>
      <c r="N682" s="79" t="s">
        <v>26</v>
      </c>
      <c r="O682" s="79" t="s">
        <v>26</v>
      </c>
      <c r="P682" s="79"/>
      <c r="Q682" s="79" t="s">
        <v>26</v>
      </c>
      <c r="R682" s="79" t="s">
        <v>26</v>
      </c>
      <c r="T682" s="79" t="s">
        <v>26</v>
      </c>
      <c r="U682" s="79" t="s">
        <v>26</v>
      </c>
      <c r="V682" s="132"/>
      <c r="W682" s="129">
        <v>38.291190426916998</v>
      </c>
      <c r="X682" s="129">
        <v>2.1260675124617601</v>
      </c>
      <c r="Y682" s="129">
        <v>35.698404008081397</v>
      </c>
      <c r="Z682" s="129">
        <v>1.59007908876194</v>
      </c>
      <c r="AA682" s="129">
        <v>35.704270593173902</v>
      </c>
      <c r="AB682" s="129">
        <v>1.51330031968596</v>
      </c>
      <c r="AC682" s="129">
        <v>38.441560130563197</v>
      </c>
      <c r="AD682" s="129">
        <v>1.55080614001271</v>
      </c>
      <c r="AE682" s="129">
        <v>36.3964170133547</v>
      </c>
      <c r="AF682" s="129">
        <v>1.91630929553952</v>
      </c>
      <c r="AG682" s="129">
        <v>39.258286895925799</v>
      </c>
      <c r="AH682" s="129">
        <v>1.7640927930647901</v>
      </c>
      <c r="AI682" s="129">
        <v>37.803882984963302</v>
      </c>
      <c r="AJ682" s="129">
        <v>1.4476697277774999</v>
      </c>
      <c r="AK682" s="129">
        <v>37.329522090523398</v>
      </c>
      <c r="AL682" s="129">
        <v>1.3436966574609299</v>
      </c>
    </row>
    <row r="683" spans="1:38">
      <c r="A683" s="132" t="s">
        <v>4416</v>
      </c>
      <c r="B683" s="129">
        <v>31.222537593038499</v>
      </c>
      <c r="C683" s="133">
        <v>0.948272967087604</v>
      </c>
      <c r="D683" s="132"/>
      <c r="E683" s="133">
        <v>3.35668130892845</v>
      </c>
      <c r="F683" s="133">
        <v>8.4831252384223593E-2</v>
      </c>
      <c r="G683" s="134">
        <v>0.90914483026170501</v>
      </c>
      <c r="H683" s="134">
        <v>1.9856419983777501E-2</v>
      </c>
      <c r="I683" s="133">
        <v>0.280637438748219</v>
      </c>
      <c r="J683" s="79" t="s">
        <v>26</v>
      </c>
      <c r="K683" s="79" t="s">
        <v>26</v>
      </c>
      <c r="L683" s="79" t="s">
        <v>26</v>
      </c>
      <c r="M683" s="79" t="s">
        <v>26</v>
      </c>
      <c r="N683" s="79" t="s">
        <v>26</v>
      </c>
      <c r="O683" s="79" t="s">
        <v>26</v>
      </c>
      <c r="P683" s="79"/>
      <c r="Q683" s="79" t="s">
        <v>26</v>
      </c>
      <c r="R683" s="79" t="s">
        <v>26</v>
      </c>
      <c r="T683" s="79" t="s">
        <v>26</v>
      </c>
      <c r="U683" s="79" t="s">
        <v>26</v>
      </c>
      <c r="V683" s="132"/>
      <c r="W683" s="129">
        <v>36.918796077874198</v>
      </c>
      <c r="X683" s="129">
        <v>1.66374524401557</v>
      </c>
      <c r="Y683" s="129">
        <v>36.174847230984099</v>
      </c>
      <c r="Z683" s="129">
        <v>1.0176096479194201</v>
      </c>
      <c r="AA683" s="129">
        <v>35.416039726889203</v>
      </c>
      <c r="AB683" s="129">
        <v>1.1575784563059399</v>
      </c>
      <c r="AC683" s="129">
        <v>37.287315117147301</v>
      </c>
      <c r="AD683" s="129">
        <v>0.99489001144287703</v>
      </c>
      <c r="AE683" s="129">
        <v>35.306494528947198</v>
      </c>
      <c r="AF683" s="129">
        <v>1.37983044026853</v>
      </c>
      <c r="AG683" s="129">
        <v>39.207018440712098</v>
      </c>
      <c r="AH683" s="129">
        <v>1.5819974386925</v>
      </c>
      <c r="AI683" s="129">
        <v>37.917946155722397</v>
      </c>
      <c r="AJ683" s="129">
        <v>1.05116719429952</v>
      </c>
      <c r="AK683" s="129">
        <v>37.505048583405099</v>
      </c>
      <c r="AL683" s="129">
        <v>0.86472780456673703</v>
      </c>
    </row>
    <row r="684" spans="1:38">
      <c r="A684" s="132" t="s">
        <v>4417</v>
      </c>
      <c r="B684" s="129">
        <v>32.471299746065199</v>
      </c>
      <c r="C684" s="133">
        <v>0.97568586271438495</v>
      </c>
      <c r="D684" s="132"/>
      <c r="E684" s="133">
        <v>3.39744579216983</v>
      </c>
      <c r="F684" s="133">
        <v>8.1415883045508397E-2</v>
      </c>
      <c r="G684" s="134">
        <v>0.89835193084071296</v>
      </c>
      <c r="H684" s="134">
        <v>2.2548335311003899E-2</v>
      </c>
      <c r="I684" s="133">
        <v>0.36744907261085402</v>
      </c>
      <c r="J684" s="79" t="s">
        <v>26</v>
      </c>
      <c r="K684" s="79" t="s">
        <v>26</v>
      </c>
      <c r="L684" s="79" t="s">
        <v>26</v>
      </c>
      <c r="M684" s="79" t="s">
        <v>26</v>
      </c>
      <c r="N684" s="79" t="s">
        <v>26</v>
      </c>
      <c r="O684" s="79" t="s">
        <v>26</v>
      </c>
      <c r="P684" s="79"/>
      <c r="Q684" s="79" t="s">
        <v>26</v>
      </c>
      <c r="R684" s="79" t="s">
        <v>26</v>
      </c>
      <c r="T684" s="79" t="s">
        <v>26</v>
      </c>
      <c r="U684" s="79" t="s">
        <v>26</v>
      </c>
      <c r="V684" s="132"/>
      <c r="W684" s="129">
        <v>38.273857496419701</v>
      </c>
      <c r="X684" s="129">
        <v>1.6575604303429201</v>
      </c>
      <c r="Y684" s="129">
        <v>35.842768531207902</v>
      </c>
      <c r="Z684" s="129">
        <v>1.1467199688260601</v>
      </c>
      <c r="AA684" s="129">
        <v>35.335167309393498</v>
      </c>
      <c r="AB684" s="129">
        <v>1.41512394820442</v>
      </c>
      <c r="AC684" s="129">
        <v>37.286226990308599</v>
      </c>
      <c r="AD684" s="129">
        <v>1.2230524391063999</v>
      </c>
      <c r="AE684" s="129">
        <v>35.697247061453098</v>
      </c>
      <c r="AF684" s="129">
        <v>1.46784098085826</v>
      </c>
      <c r="AG684" s="129">
        <v>38.658097285330101</v>
      </c>
      <c r="AH684" s="129">
        <v>1.6968660916676199</v>
      </c>
      <c r="AI684" s="129">
        <v>37.702206447625301</v>
      </c>
      <c r="AJ684" s="129">
        <v>1.061270936024</v>
      </c>
      <c r="AK684" s="129">
        <v>36.6488021914478</v>
      </c>
      <c r="AL684" s="129">
        <v>1.14848392062581</v>
      </c>
    </row>
    <row r="685" spans="1:38">
      <c r="A685" s="132" t="s">
        <v>4418</v>
      </c>
      <c r="B685" s="129">
        <v>30.750268279275101</v>
      </c>
      <c r="C685" s="133">
        <v>1.0132394049056701</v>
      </c>
      <c r="D685" s="132"/>
      <c r="E685" s="133">
        <v>3.55033527097142</v>
      </c>
      <c r="F685" s="133">
        <v>6.42811231637576E-2</v>
      </c>
      <c r="G685" s="134">
        <v>0.93484347620442498</v>
      </c>
      <c r="H685" s="134">
        <v>1.61393743015599E-2</v>
      </c>
      <c r="I685" s="133">
        <v>-8.2829311415224594E-2</v>
      </c>
      <c r="J685" s="79" t="s">
        <v>26</v>
      </c>
      <c r="K685" s="79" t="s">
        <v>26</v>
      </c>
      <c r="L685" s="79" t="s">
        <v>26</v>
      </c>
      <c r="M685" s="79" t="s">
        <v>26</v>
      </c>
      <c r="N685" s="79" t="s">
        <v>26</v>
      </c>
      <c r="O685" s="79" t="s">
        <v>26</v>
      </c>
      <c r="P685" s="79"/>
      <c r="Q685" s="79" t="s">
        <v>26</v>
      </c>
      <c r="R685" s="79" t="s">
        <v>26</v>
      </c>
      <c r="T685" s="79" t="s">
        <v>26</v>
      </c>
      <c r="U685" s="79" t="s">
        <v>26</v>
      </c>
      <c r="V685" s="132"/>
      <c r="W685" s="129">
        <v>39.1504496027123</v>
      </c>
      <c r="X685" s="129">
        <v>1.64740234769354</v>
      </c>
      <c r="Y685" s="129">
        <v>36.230246649304199</v>
      </c>
      <c r="Z685" s="129">
        <v>1.1438032648388501</v>
      </c>
      <c r="AA685" s="129">
        <v>36.128499143360699</v>
      </c>
      <c r="AB685" s="129">
        <v>1.43365202229778</v>
      </c>
      <c r="AC685" s="129">
        <v>38.356049022484598</v>
      </c>
      <c r="AD685" s="129">
        <v>1.27934047810333</v>
      </c>
      <c r="AE685" s="129">
        <v>36.659626444642001</v>
      </c>
      <c r="AF685" s="129">
        <v>1.4676384896213599</v>
      </c>
      <c r="AG685" s="129">
        <v>39.827644405362598</v>
      </c>
      <c r="AH685" s="129">
        <v>1.7354525715022799</v>
      </c>
      <c r="AI685" s="129">
        <v>38.088294372228702</v>
      </c>
      <c r="AJ685" s="129">
        <v>0.88941353157040903</v>
      </c>
      <c r="AK685" s="129">
        <v>38.187841810087903</v>
      </c>
      <c r="AL685" s="129">
        <v>1.3686063248204601</v>
      </c>
    </row>
    <row r="686" spans="1:38">
      <c r="A686" s="132" t="s">
        <v>4419</v>
      </c>
      <c r="B686" s="129">
        <v>31.5349802302628</v>
      </c>
      <c r="C686" s="133">
        <v>0.97790590746452</v>
      </c>
      <c r="D686" s="132"/>
      <c r="E686" s="133">
        <v>3.4523759036896502</v>
      </c>
      <c r="F686" s="133">
        <v>7.5880673173867805E-2</v>
      </c>
      <c r="G686" s="134">
        <v>0.91087019660370505</v>
      </c>
      <c r="H686" s="134">
        <v>2.0980374888273999E-2</v>
      </c>
      <c r="I686" s="133">
        <v>0.56278322892920296</v>
      </c>
      <c r="J686" s="79" t="s">
        <v>26</v>
      </c>
      <c r="K686" s="79" t="s">
        <v>26</v>
      </c>
      <c r="L686" s="79" t="s">
        <v>26</v>
      </c>
      <c r="M686" s="79" t="s">
        <v>26</v>
      </c>
      <c r="N686" s="79" t="s">
        <v>26</v>
      </c>
      <c r="O686" s="79" t="s">
        <v>26</v>
      </c>
      <c r="P686" s="79"/>
      <c r="Q686" s="79" t="s">
        <v>26</v>
      </c>
      <c r="R686" s="79" t="s">
        <v>26</v>
      </c>
      <c r="T686" s="79" t="s">
        <v>26</v>
      </c>
      <c r="U686" s="79" t="s">
        <v>26</v>
      </c>
      <c r="V686" s="132"/>
      <c r="W686" s="129">
        <v>36.5234420328986</v>
      </c>
      <c r="X686" s="129">
        <v>1.5657172928413201</v>
      </c>
      <c r="Y686" s="129">
        <v>36.033747634046897</v>
      </c>
      <c r="Z686" s="129">
        <v>1.3424524545313199</v>
      </c>
      <c r="AA686" s="129">
        <v>34.8030837822078</v>
      </c>
      <c r="AB686" s="129">
        <v>1.5750931904915999</v>
      </c>
      <c r="AC686" s="129">
        <v>38.613482629516703</v>
      </c>
      <c r="AD686" s="129">
        <v>1.78239943856053</v>
      </c>
      <c r="AE686" s="129">
        <v>36.125480672004102</v>
      </c>
      <c r="AF686" s="129">
        <v>1.60821626448744</v>
      </c>
      <c r="AG686" s="129">
        <v>40.272348963303898</v>
      </c>
      <c r="AH686" s="129">
        <v>1.67616598679873</v>
      </c>
      <c r="AI686" s="129">
        <v>37.4340820805634</v>
      </c>
      <c r="AJ686" s="129">
        <v>1.2202759604245601</v>
      </c>
      <c r="AK686" s="129">
        <v>37.790008477094702</v>
      </c>
      <c r="AL686" s="129">
        <v>1.2750082792145101</v>
      </c>
    </row>
    <row r="687" spans="1:38">
      <c r="A687" s="132" t="s">
        <v>4420</v>
      </c>
      <c r="B687" s="129">
        <v>32.6604274402711</v>
      </c>
      <c r="C687" s="133">
        <v>0.965978194137325</v>
      </c>
      <c r="D687" s="132"/>
      <c r="E687" s="133">
        <v>3.3475298040194601</v>
      </c>
      <c r="F687" s="133">
        <v>7.8062802360006303E-2</v>
      </c>
      <c r="G687" s="134">
        <v>0.89681745914955502</v>
      </c>
      <c r="H687" s="134">
        <v>1.87524818706938E-2</v>
      </c>
      <c r="I687" s="133">
        <v>-7.4236908632453798E-3</v>
      </c>
      <c r="J687" s="79" t="s">
        <v>26</v>
      </c>
      <c r="K687" s="79" t="s">
        <v>26</v>
      </c>
      <c r="L687" s="79" t="s">
        <v>26</v>
      </c>
      <c r="M687" s="79" t="s">
        <v>26</v>
      </c>
      <c r="N687" s="79" t="s">
        <v>26</v>
      </c>
      <c r="O687" s="79" t="s">
        <v>26</v>
      </c>
      <c r="P687" s="79"/>
      <c r="Q687" s="79" t="s">
        <v>26</v>
      </c>
      <c r="R687" s="79" t="s">
        <v>26</v>
      </c>
      <c r="T687" s="79" t="s">
        <v>26</v>
      </c>
      <c r="U687" s="79" t="s">
        <v>26</v>
      </c>
      <c r="V687" s="132"/>
      <c r="W687" s="129">
        <v>38.525942584505401</v>
      </c>
      <c r="X687" s="129">
        <v>1.5390328472985</v>
      </c>
      <c r="Y687" s="129">
        <v>35.921055172946303</v>
      </c>
      <c r="Z687" s="129">
        <v>0.90701820566976499</v>
      </c>
      <c r="AA687" s="129">
        <v>35.181448554514098</v>
      </c>
      <c r="AB687" s="129">
        <v>1.1274891439388199</v>
      </c>
      <c r="AC687" s="129">
        <v>37.441424172296401</v>
      </c>
      <c r="AD687" s="129">
        <v>1.0405134013775801</v>
      </c>
      <c r="AE687" s="129">
        <v>35.005078946061701</v>
      </c>
      <c r="AF687" s="129">
        <v>0.83230874976907698</v>
      </c>
      <c r="AG687" s="129">
        <v>38.433421097702002</v>
      </c>
      <c r="AH687" s="129">
        <v>1.1547065576890301</v>
      </c>
      <c r="AI687" s="129">
        <v>37.398359539253299</v>
      </c>
      <c r="AJ687" s="129">
        <v>0.82748016009456105</v>
      </c>
      <c r="AK687" s="129">
        <v>36.826360197170999</v>
      </c>
      <c r="AL687" s="129">
        <v>1.2094404592982599</v>
      </c>
    </row>
    <row r="688" spans="1:38">
      <c r="A688" s="132" t="s">
        <v>4421</v>
      </c>
      <c r="B688" s="129">
        <v>34.388525998722201</v>
      </c>
      <c r="C688" s="133">
        <v>1.00254205625832</v>
      </c>
      <c r="D688" s="132"/>
      <c r="E688" s="133">
        <v>3.7946417798796901</v>
      </c>
      <c r="F688" s="133">
        <v>0.1045090251068</v>
      </c>
      <c r="G688" s="134">
        <v>0.92808869216495504</v>
      </c>
      <c r="H688" s="134">
        <v>2.31488830706344E-2</v>
      </c>
      <c r="I688" s="133">
        <v>0.50457460187055603</v>
      </c>
      <c r="J688" s="79" t="s">
        <v>26</v>
      </c>
      <c r="K688" s="79" t="s">
        <v>26</v>
      </c>
      <c r="L688" s="79" t="s">
        <v>26</v>
      </c>
      <c r="M688" s="79" t="s">
        <v>26</v>
      </c>
      <c r="N688" s="79" t="s">
        <v>26</v>
      </c>
      <c r="O688" s="79" t="s">
        <v>26</v>
      </c>
      <c r="P688" s="79"/>
      <c r="Q688" s="79" t="s">
        <v>26</v>
      </c>
      <c r="R688" s="79" t="s">
        <v>26</v>
      </c>
      <c r="T688" s="79" t="s">
        <v>26</v>
      </c>
      <c r="U688" s="79" t="s">
        <v>26</v>
      </c>
      <c r="V688" s="132"/>
      <c r="W688" s="129">
        <v>37.724523911746502</v>
      </c>
      <c r="X688" s="129">
        <v>1.63426270137741</v>
      </c>
      <c r="Y688" s="129">
        <v>36.021533068194302</v>
      </c>
      <c r="Z688" s="129">
        <v>1.264756321128</v>
      </c>
      <c r="AA688" s="129">
        <v>36.277851686184597</v>
      </c>
      <c r="AB688" s="129">
        <v>1.6394454828935501</v>
      </c>
      <c r="AC688" s="129">
        <v>37.652785218573399</v>
      </c>
      <c r="AD688" s="129">
        <v>1.1857350250877501</v>
      </c>
      <c r="AE688" s="129">
        <v>35.295607070036503</v>
      </c>
      <c r="AF688" s="129">
        <v>1.2644302409519099</v>
      </c>
      <c r="AG688" s="129">
        <v>39.522800848355402</v>
      </c>
      <c r="AH688" s="129">
        <v>1.47050654834774</v>
      </c>
      <c r="AI688" s="129">
        <v>38.404544908342501</v>
      </c>
      <c r="AJ688" s="129">
        <v>1.1592667529344101</v>
      </c>
      <c r="AK688" s="129">
        <v>37.5682148810141</v>
      </c>
      <c r="AL688" s="129">
        <v>1.38174133169308</v>
      </c>
    </row>
    <row r="689" spans="1:38">
      <c r="A689" s="132" t="s">
        <v>4422</v>
      </c>
      <c r="B689" s="129">
        <v>32.986109402692897</v>
      </c>
      <c r="C689" s="133">
        <v>1.0298727125413101</v>
      </c>
      <c r="D689" s="132"/>
      <c r="E689" s="133">
        <v>3.6252797824268099</v>
      </c>
      <c r="F689" s="133">
        <v>9.1112397998470707E-2</v>
      </c>
      <c r="G689" s="134">
        <v>0.92648905969075701</v>
      </c>
      <c r="H689" s="134">
        <v>1.5883339632350502E-2</v>
      </c>
      <c r="I689" s="133">
        <v>0.47728569058503201</v>
      </c>
      <c r="J689" s="79" t="s">
        <v>26</v>
      </c>
      <c r="K689" s="79" t="s">
        <v>26</v>
      </c>
      <c r="L689" s="79" t="s">
        <v>26</v>
      </c>
      <c r="M689" s="79" t="s">
        <v>26</v>
      </c>
      <c r="N689" s="79" t="s">
        <v>26</v>
      </c>
      <c r="O689" s="79" t="s">
        <v>26</v>
      </c>
      <c r="P689" s="79"/>
      <c r="Q689" s="79" t="s">
        <v>26</v>
      </c>
      <c r="R689" s="79" t="s">
        <v>26</v>
      </c>
      <c r="T689" s="79" t="s">
        <v>26</v>
      </c>
      <c r="U689" s="79" t="s">
        <v>26</v>
      </c>
      <c r="V689" s="132"/>
      <c r="W689" s="129">
        <v>38.287185538697003</v>
      </c>
      <c r="X689" s="129">
        <v>1.9554172690310101</v>
      </c>
      <c r="Y689" s="129">
        <v>35.794044364893999</v>
      </c>
      <c r="Z689" s="129">
        <v>1.1942375594808401</v>
      </c>
      <c r="AA689" s="129">
        <v>35.2721645129633</v>
      </c>
      <c r="AB689" s="129">
        <v>1.49268358664017</v>
      </c>
      <c r="AC689" s="129">
        <v>37.526858134721003</v>
      </c>
      <c r="AD689" s="129">
        <v>1.45200082640439</v>
      </c>
      <c r="AE689" s="129">
        <v>35.883405183413302</v>
      </c>
      <c r="AF689" s="129">
        <v>1.3751199181679099</v>
      </c>
      <c r="AG689" s="129">
        <v>39.386771225017299</v>
      </c>
      <c r="AH689" s="129">
        <v>1.7047308061597199</v>
      </c>
      <c r="AI689" s="129">
        <v>38.028412182577398</v>
      </c>
      <c r="AJ689" s="129">
        <v>0.99258117038783</v>
      </c>
      <c r="AK689" s="129">
        <v>37.565899902589997</v>
      </c>
      <c r="AL689" s="129">
        <v>1.22810384419838</v>
      </c>
    </row>
    <row r="690" spans="1:38">
      <c r="A690" s="132" t="s">
        <v>4423</v>
      </c>
      <c r="B690" s="129">
        <v>35.657322554545097</v>
      </c>
      <c r="C690" s="133">
        <v>1.0306566522774301</v>
      </c>
      <c r="D690" s="132"/>
      <c r="E690" s="133">
        <v>3.8539144239697101</v>
      </c>
      <c r="F690" s="133">
        <v>0.10808001729366901</v>
      </c>
      <c r="G690" s="134">
        <v>0.91280860712468703</v>
      </c>
      <c r="H690" s="134">
        <v>1.77083655574156E-2</v>
      </c>
      <c r="I690" s="133">
        <v>0.30192497544091201</v>
      </c>
      <c r="J690" s="79" t="s">
        <v>26</v>
      </c>
      <c r="K690" s="79" t="s">
        <v>26</v>
      </c>
      <c r="L690" s="79" t="s">
        <v>26</v>
      </c>
      <c r="M690" s="79" t="s">
        <v>26</v>
      </c>
      <c r="N690" s="79" t="s">
        <v>26</v>
      </c>
      <c r="O690" s="79" t="s">
        <v>26</v>
      </c>
      <c r="P690" s="79"/>
      <c r="Q690" s="79" t="s">
        <v>26</v>
      </c>
      <c r="R690" s="79" t="s">
        <v>26</v>
      </c>
      <c r="T690" s="79" t="s">
        <v>26</v>
      </c>
      <c r="U690" s="79" t="s">
        <v>26</v>
      </c>
      <c r="V690" s="132"/>
      <c r="W690" s="129">
        <v>37.378411793713497</v>
      </c>
      <c r="X690" s="129">
        <v>1.4989133536199299</v>
      </c>
      <c r="Y690" s="129">
        <v>36.180495588102403</v>
      </c>
      <c r="Z690" s="129">
        <v>1.3013415996595601</v>
      </c>
      <c r="AA690" s="129">
        <v>35.1291709418918</v>
      </c>
      <c r="AB690" s="129">
        <v>1.2230460481874299</v>
      </c>
      <c r="AC690" s="129">
        <v>37.509605866226899</v>
      </c>
      <c r="AD690" s="129">
        <v>0.92156376429440001</v>
      </c>
      <c r="AE690" s="129">
        <v>35.035704349848302</v>
      </c>
      <c r="AF690" s="129">
        <v>1.2538994659378899</v>
      </c>
      <c r="AG690" s="129">
        <v>38.830425669417998</v>
      </c>
      <c r="AH690" s="129">
        <v>1.28193860894916</v>
      </c>
      <c r="AI690" s="129">
        <v>37.167522786863699</v>
      </c>
      <c r="AJ690" s="129">
        <v>0.99207394542527605</v>
      </c>
      <c r="AK690" s="129">
        <v>36.811934759636003</v>
      </c>
      <c r="AL690" s="129">
        <v>1.0545180255142801</v>
      </c>
    </row>
    <row r="691" spans="1:38">
      <c r="A691" s="132" t="s">
        <v>4424</v>
      </c>
      <c r="B691" s="129">
        <v>50.0301071869102</v>
      </c>
      <c r="C691" s="133">
        <v>1.0795751477578199</v>
      </c>
      <c r="D691" s="132"/>
      <c r="E691" s="133">
        <v>3.38084690836993</v>
      </c>
      <c r="F691" s="133">
        <v>8.9386726886372794E-2</v>
      </c>
      <c r="G691" s="134">
        <v>0.91277367629690498</v>
      </c>
      <c r="H691" s="134">
        <v>1.68718985084877E-2</v>
      </c>
      <c r="I691" s="133">
        <v>0.28019140979742202</v>
      </c>
      <c r="J691" s="79" t="s">
        <v>26</v>
      </c>
      <c r="K691" s="79" t="s">
        <v>26</v>
      </c>
      <c r="L691" s="79" t="s">
        <v>26</v>
      </c>
      <c r="M691" s="79" t="s">
        <v>26</v>
      </c>
      <c r="N691" s="79" t="s">
        <v>26</v>
      </c>
      <c r="O691" s="79" t="s">
        <v>26</v>
      </c>
      <c r="P691" s="79"/>
      <c r="Q691" s="79" t="s">
        <v>26</v>
      </c>
      <c r="R691" s="79" t="s">
        <v>26</v>
      </c>
      <c r="T691" s="79" t="s">
        <v>26</v>
      </c>
      <c r="U691" s="79" t="s">
        <v>26</v>
      </c>
      <c r="V691" s="132"/>
      <c r="W691" s="129">
        <v>37.142329045562498</v>
      </c>
      <c r="X691" s="129">
        <v>1.8047628484331599</v>
      </c>
      <c r="Y691" s="129">
        <v>35.947770556702899</v>
      </c>
      <c r="Z691" s="129">
        <v>1.0151801735763699</v>
      </c>
      <c r="AA691" s="129">
        <v>35.656277246836503</v>
      </c>
      <c r="AB691" s="129">
        <v>1.61726128667756</v>
      </c>
      <c r="AC691" s="129">
        <v>37.554219105965899</v>
      </c>
      <c r="AD691" s="129">
        <v>1.6199246085578201</v>
      </c>
      <c r="AE691" s="129">
        <v>35.491829051568402</v>
      </c>
      <c r="AF691" s="129">
        <v>1.7606445240697599</v>
      </c>
      <c r="AG691" s="129">
        <v>39.520579297488503</v>
      </c>
      <c r="AH691" s="129">
        <v>1.6385701660615499</v>
      </c>
      <c r="AI691" s="129">
        <v>38.356156081058202</v>
      </c>
      <c r="AJ691" s="129">
        <v>1.3361013236206201</v>
      </c>
      <c r="AK691" s="129">
        <v>37.6354483284045</v>
      </c>
      <c r="AL691" s="129">
        <v>1.40967989063155</v>
      </c>
    </row>
    <row r="692" spans="1:38">
      <c r="A692" s="132" t="s">
        <v>4425</v>
      </c>
      <c r="B692" s="129">
        <v>34.586709661027001</v>
      </c>
      <c r="C692" s="133">
        <v>1.00448964627412</v>
      </c>
      <c r="D692" s="132"/>
      <c r="E692" s="133">
        <v>3.5886278655180801</v>
      </c>
      <c r="F692" s="133">
        <v>0.10615642186903899</v>
      </c>
      <c r="G692" s="134">
        <v>0.91328457725405998</v>
      </c>
      <c r="H692" s="134">
        <v>2.02146736090335E-2</v>
      </c>
      <c r="I692" s="133">
        <v>0.23204858491574901</v>
      </c>
      <c r="J692" s="79" t="s">
        <v>26</v>
      </c>
      <c r="K692" s="79" t="s">
        <v>26</v>
      </c>
      <c r="L692" s="79" t="s">
        <v>26</v>
      </c>
      <c r="M692" s="79" t="s">
        <v>26</v>
      </c>
      <c r="N692" s="79" t="s">
        <v>26</v>
      </c>
      <c r="O692" s="79" t="s">
        <v>26</v>
      </c>
      <c r="P692" s="79"/>
      <c r="Q692" s="79" t="s">
        <v>26</v>
      </c>
      <c r="R692" s="79" t="s">
        <v>26</v>
      </c>
      <c r="T692" s="79" t="s">
        <v>26</v>
      </c>
      <c r="U692" s="79" t="s">
        <v>26</v>
      </c>
      <c r="V692" s="132"/>
      <c r="W692" s="129">
        <v>38.752820726680298</v>
      </c>
      <c r="X692" s="129">
        <v>1.5951113338031</v>
      </c>
      <c r="Y692" s="129">
        <v>35.810149541048503</v>
      </c>
      <c r="Z692" s="129">
        <v>1.47618748772594</v>
      </c>
      <c r="AA692" s="129">
        <v>35.703507614121598</v>
      </c>
      <c r="AB692" s="129">
        <v>1.19186957098277</v>
      </c>
      <c r="AC692" s="129">
        <v>37.684835243206102</v>
      </c>
      <c r="AD692" s="129">
        <v>1.80442956146426</v>
      </c>
      <c r="AE692" s="129">
        <v>35.418024927851299</v>
      </c>
      <c r="AF692" s="129">
        <v>1.75335876837645</v>
      </c>
      <c r="AG692" s="129">
        <v>38.9410456733982</v>
      </c>
      <c r="AH692" s="129">
        <v>1.3489142153329601</v>
      </c>
      <c r="AI692" s="129">
        <v>37.454275835201003</v>
      </c>
      <c r="AJ692" s="129">
        <v>1.1212289877450801</v>
      </c>
      <c r="AK692" s="129">
        <v>37.112059592436502</v>
      </c>
      <c r="AL692" s="129">
        <v>1.3866321771530701</v>
      </c>
    </row>
    <row r="693" spans="1:38">
      <c r="A693" s="132" t="s">
        <v>4426</v>
      </c>
      <c r="B693" s="129">
        <v>33.673678052244902</v>
      </c>
      <c r="C693" s="133">
        <v>1.03086225733656</v>
      </c>
      <c r="D693" s="132"/>
      <c r="E693" s="133">
        <v>3.6716813133659398</v>
      </c>
      <c r="F693" s="133">
        <v>9.8048453189117799E-2</v>
      </c>
      <c r="G693" s="134">
        <v>0.88449471254760903</v>
      </c>
      <c r="H693" s="134">
        <v>1.83419508030385E-2</v>
      </c>
      <c r="I693" s="133">
        <v>0.51662998105504798</v>
      </c>
      <c r="J693" s="79" t="s">
        <v>26</v>
      </c>
      <c r="K693" s="79" t="s">
        <v>26</v>
      </c>
      <c r="L693" s="79" t="s">
        <v>26</v>
      </c>
      <c r="M693" s="79" t="s">
        <v>26</v>
      </c>
      <c r="N693" s="79" t="s">
        <v>26</v>
      </c>
      <c r="O693" s="79" t="s">
        <v>26</v>
      </c>
      <c r="P693" s="79"/>
      <c r="Q693" s="79" t="s">
        <v>26</v>
      </c>
      <c r="R693" s="79" t="s">
        <v>26</v>
      </c>
      <c r="T693" s="79" t="s">
        <v>26</v>
      </c>
      <c r="U693" s="79" t="s">
        <v>26</v>
      </c>
      <c r="V693" s="132"/>
      <c r="W693" s="129">
        <v>38.819040865717099</v>
      </c>
      <c r="X693" s="129">
        <v>1.4190067060603799</v>
      </c>
      <c r="Y693" s="129">
        <v>37.423169266022597</v>
      </c>
      <c r="Z693" s="129">
        <v>1.5423256012217399</v>
      </c>
      <c r="AA693" s="129">
        <v>36.2261930756681</v>
      </c>
      <c r="AB693" s="129">
        <v>1.2758060930099799</v>
      </c>
      <c r="AC693" s="129">
        <v>38.473849008529101</v>
      </c>
      <c r="AD693" s="129">
        <v>1.62714628558257</v>
      </c>
      <c r="AE693" s="129">
        <v>36.992835592255197</v>
      </c>
      <c r="AF693" s="129">
        <v>1.6235595907257101</v>
      </c>
      <c r="AG693" s="129">
        <v>40.086343056853202</v>
      </c>
      <c r="AH693" s="129">
        <v>1.5373875057348201</v>
      </c>
      <c r="AI693" s="129">
        <v>38.189053930333799</v>
      </c>
      <c r="AJ693" s="129">
        <v>1.0588570163052899</v>
      </c>
      <c r="AK693" s="129">
        <v>38.300112732470303</v>
      </c>
      <c r="AL693" s="129">
        <v>1.09693306204664</v>
      </c>
    </row>
    <row r="694" spans="1:38">
      <c r="A694" s="132" t="s">
        <v>4427</v>
      </c>
      <c r="B694" s="129">
        <v>33.535592132841799</v>
      </c>
      <c r="C694" s="133">
        <v>1.0028093619557801</v>
      </c>
      <c r="D694" s="132"/>
      <c r="E694" s="133">
        <v>3.7201484026070202</v>
      </c>
      <c r="F694" s="133">
        <v>0.105570915027056</v>
      </c>
      <c r="G694" s="134">
        <v>0.89320306236569003</v>
      </c>
      <c r="H694" s="134">
        <v>1.9681026781737099E-2</v>
      </c>
      <c r="I694" s="133">
        <v>0.48419373578389102</v>
      </c>
      <c r="J694" s="79" t="s">
        <v>26</v>
      </c>
      <c r="K694" s="79" t="s">
        <v>26</v>
      </c>
      <c r="L694" s="79" t="s">
        <v>26</v>
      </c>
      <c r="M694" s="79" t="s">
        <v>26</v>
      </c>
      <c r="N694" s="79" t="s">
        <v>26</v>
      </c>
      <c r="O694" s="79" t="s">
        <v>26</v>
      </c>
      <c r="P694" s="79"/>
      <c r="Q694" s="79" t="s">
        <v>26</v>
      </c>
      <c r="R694" s="79" t="s">
        <v>26</v>
      </c>
      <c r="T694" s="79" t="s">
        <v>26</v>
      </c>
      <c r="U694" s="79" t="s">
        <v>26</v>
      </c>
      <c r="V694" s="132"/>
      <c r="W694" s="129">
        <v>37.637071688613197</v>
      </c>
      <c r="X694" s="129">
        <v>1.65010568651453</v>
      </c>
      <c r="Y694" s="129">
        <v>35.634602163432298</v>
      </c>
      <c r="Z694" s="129">
        <v>1.06304841750241</v>
      </c>
      <c r="AA694" s="129">
        <v>34.985032585416398</v>
      </c>
      <c r="AB694" s="129">
        <v>1.12874330158068</v>
      </c>
      <c r="AC694" s="129">
        <v>37.940946478174602</v>
      </c>
      <c r="AD694" s="129">
        <v>1.3786793907266199</v>
      </c>
      <c r="AE694" s="129">
        <v>35.901120220857401</v>
      </c>
      <c r="AF694" s="129">
        <v>1.30419508706849</v>
      </c>
      <c r="AG694" s="129">
        <v>39.388385091941998</v>
      </c>
      <c r="AH694" s="129">
        <v>1.1931536946946799</v>
      </c>
      <c r="AI694" s="129">
        <v>37.898411014154803</v>
      </c>
      <c r="AJ694" s="129">
        <v>0.67192528820466901</v>
      </c>
      <c r="AK694" s="129">
        <v>37.246049017366197</v>
      </c>
      <c r="AL694" s="129">
        <v>1.2504782940972301</v>
      </c>
    </row>
    <row r="695" spans="1:38">
      <c r="A695" s="132" t="s">
        <v>4428</v>
      </c>
      <c r="B695" s="129">
        <v>50.738391986283098</v>
      </c>
      <c r="C695" s="133">
        <v>1.1147477469464799</v>
      </c>
      <c r="D695" s="132"/>
      <c r="E695" s="133">
        <v>3.4888861824850101</v>
      </c>
      <c r="F695" s="133">
        <v>0.105246521678236</v>
      </c>
      <c r="G695" s="134">
        <v>0.94481866763229405</v>
      </c>
      <c r="H695" s="134">
        <v>2.62178544858498E-2</v>
      </c>
      <c r="I695" s="133">
        <v>0.45994547089568699</v>
      </c>
      <c r="J695" s="79" t="s">
        <v>26</v>
      </c>
      <c r="K695" s="79" t="s">
        <v>26</v>
      </c>
      <c r="L695" s="79" t="s">
        <v>26</v>
      </c>
      <c r="M695" s="79" t="s">
        <v>26</v>
      </c>
      <c r="N695" s="79" t="s">
        <v>26</v>
      </c>
      <c r="O695" s="79" t="s">
        <v>26</v>
      </c>
      <c r="P695" s="79"/>
      <c r="Q695" s="79" t="s">
        <v>26</v>
      </c>
      <c r="R695" s="79" t="s">
        <v>26</v>
      </c>
      <c r="T695" s="79" t="s">
        <v>26</v>
      </c>
      <c r="U695" s="79" t="s">
        <v>26</v>
      </c>
      <c r="V695" s="132"/>
      <c r="W695" s="129">
        <v>37.4153355851087</v>
      </c>
      <c r="X695" s="129">
        <v>1.14379535326288</v>
      </c>
      <c r="Y695" s="129">
        <v>35.931984732735799</v>
      </c>
      <c r="Z695" s="129">
        <v>0.70286052871945504</v>
      </c>
      <c r="AA695" s="129">
        <v>36.153622859496302</v>
      </c>
      <c r="AB695" s="129">
        <v>1.04272291047356</v>
      </c>
      <c r="AC695" s="129">
        <v>38.381949143899</v>
      </c>
      <c r="AD695" s="129">
        <v>1.3774481104710199</v>
      </c>
      <c r="AE695" s="129">
        <v>35.009954996293899</v>
      </c>
      <c r="AF695" s="129">
        <v>1.1052913548279699</v>
      </c>
      <c r="AG695" s="129">
        <v>38.879964508456602</v>
      </c>
      <c r="AH695" s="129">
        <v>1.12617781575993</v>
      </c>
      <c r="AI695" s="129">
        <v>37.818448858671502</v>
      </c>
      <c r="AJ695" s="129">
        <v>0.96394133520499203</v>
      </c>
      <c r="AK695" s="129">
        <v>37.063734445092798</v>
      </c>
      <c r="AL695" s="129">
        <v>1.1177050293255399</v>
      </c>
    </row>
    <row r="696" spans="1:38">
      <c r="A696" s="132" t="s">
        <v>4429</v>
      </c>
      <c r="B696" s="129">
        <v>33.908786519540399</v>
      </c>
      <c r="C696" s="133">
        <v>1.0303247083656499</v>
      </c>
      <c r="D696" s="132"/>
      <c r="E696" s="133">
        <v>3.7751402471417901</v>
      </c>
      <c r="F696" s="133">
        <v>5.9553854658688801E-2</v>
      </c>
      <c r="G696" s="134">
        <v>0.91727167560043099</v>
      </c>
      <c r="H696" s="134">
        <v>2.37451294936755E-2</v>
      </c>
      <c r="I696" s="133">
        <v>0.44761113412758802</v>
      </c>
      <c r="J696" s="79" t="s">
        <v>26</v>
      </c>
      <c r="K696" s="79" t="s">
        <v>26</v>
      </c>
      <c r="L696" s="79" t="s">
        <v>26</v>
      </c>
      <c r="M696" s="79" t="s">
        <v>26</v>
      </c>
      <c r="N696" s="79" t="s">
        <v>26</v>
      </c>
      <c r="O696" s="79" t="s">
        <v>26</v>
      </c>
      <c r="P696" s="79"/>
      <c r="Q696" s="79" t="s">
        <v>26</v>
      </c>
      <c r="R696" s="79" t="s">
        <v>26</v>
      </c>
      <c r="T696" s="79" t="s">
        <v>26</v>
      </c>
      <c r="U696" s="79" t="s">
        <v>26</v>
      </c>
      <c r="V696" s="132"/>
      <c r="W696" s="129">
        <v>37.635880646242903</v>
      </c>
      <c r="X696" s="129">
        <v>1.5849828023756001</v>
      </c>
      <c r="Y696" s="129">
        <v>35.978697827603398</v>
      </c>
      <c r="Z696" s="129">
        <v>1.04532300337864</v>
      </c>
      <c r="AA696" s="129">
        <v>35.178870977716002</v>
      </c>
      <c r="AB696" s="129">
        <v>1.1759618449826501</v>
      </c>
      <c r="AC696" s="129">
        <v>37.916331797458</v>
      </c>
      <c r="AD696" s="129">
        <v>1.3481587048366701</v>
      </c>
      <c r="AE696" s="129">
        <v>35.926011243371903</v>
      </c>
      <c r="AF696" s="129">
        <v>1.14577253447085</v>
      </c>
      <c r="AG696" s="129">
        <v>39.181874241766202</v>
      </c>
      <c r="AH696" s="129">
        <v>1.21838802805733</v>
      </c>
      <c r="AI696" s="129">
        <v>37.441728866461801</v>
      </c>
      <c r="AJ696" s="129">
        <v>1.1594368711029099</v>
      </c>
      <c r="AK696" s="129">
        <v>37.106640002530902</v>
      </c>
      <c r="AL696" s="129">
        <v>1.0473407978210401</v>
      </c>
    </row>
    <row r="697" spans="1:38">
      <c r="A697" s="132" t="s">
        <v>4430</v>
      </c>
      <c r="B697" s="129">
        <v>32.625521535492901</v>
      </c>
      <c r="C697" s="133">
        <v>1.0319659290816501</v>
      </c>
      <c r="D697" s="132"/>
      <c r="E697" s="133">
        <v>3.5984383875330601</v>
      </c>
      <c r="F697" s="133">
        <v>0.105738452726253</v>
      </c>
      <c r="G697" s="134">
        <v>0.90539542238665804</v>
      </c>
      <c r="H697" s="134">
        <v>2.3564453060529501E-2</v>
      </c>
      <c r="I697" s="133">
        <v>0.35565441769787898</v>
      </c>
      <c r="J697" s="79" t="s">
        <v>26</v>
      </c>
      <c r="K697" s="79" t="s">
        <v>26</v>
      </c>
      <c r="L697" s="79" t="s">
        <v>26</v>
      </c>
      <c r="M697" s="79" t="s">
        <v>26</v>
      </c>
      <c r="N697" s="79" t="s">
        <v>26</v>
      </c>
      <c r="O697" s="79" t="s">
        <v>26</v>
      </c>
      <c r="P697" s="79"/>
      <c r="Q697" s="79" t="s">
        <v>26</v>
      </c>
      <c r="R697" s="79" t="s">
        <v>26</v>
      </c>
      <c r="T697" s="79" t="s">
        <v>26</v>
      </c>
      <c r="U697" s="79" t="s">
        <v>26</v>
      </c>
      <c r="V697" s="132"/>
      <c r="W697" s="129">
        <v>38.3858325697826</v>
      </c>
      <c r="X697" s="129">
        <v>2.1514119530411202</v>
      </c>
      <c r="Y697" s="129">
        <v>35.975270282505001</v>
      </c>
      <c r="Z697" s="129">
        <v>1.1605229327703199</v>
      </c>
      <c r="AA697" s="129">
        <v>34.776708823833999</v>
      </c>
      <c r="AB697" s="129">
        <v>1.3640949097142601</v>
      </c>
      <c r="AC697" s="129">
        <v>36.474031339010303</v>
      </c>
      <c r="AD697" s="129">
        <v>1.21015044588369</v>
      </c>
      <c r="AE697" s="129">
        <v>34.938065350131602</v>
      </c>
      <c r="AF697" s="129">
        <v>1.50076021211267</v>
      </c>
      <c r="AG697" s="129">
        <v>38.5205831982231</v>
      </c>
      <c r="AH697" s="129">
        <v>1.25959126393746</v>
      </c>
      <c r="AI697" s="129">
        <v>37.632459096225197</v>
      </c>
      <c r="AJ697" s="129">
        <v>0.84943850130110998</v>
      </c>
      <c r="AK697" s="129">
        <v>37.8047473196646</v>
      </c>
      <c r="AL697" s="129">
        <v>1.1499415784579201</v>
      </c>
    </row>
    <row r="698" spans="1:38">
      <c r="A698" s="132" t="s">
        <v>4431</v>
      </c>
      <c r="B698" s="129">
        <v>33.374637407927999</v>
      </c>
      <c r="C698" s="133">
        <v>1.0214081343202099</v>
      </c>
      <c r="D698" s="132"/>
      <c r="E698" s="133">
        <v>3.56886594131602</v>
      </c>
      <c r="F698" s="133">
        <v>7.4031559614768802E-2</v>
      </c>
      <c r="G698" s="134">
        <v>0.92320938615793602</v>
      </c>
      <c r="H698" s="134">
        <v>1.84757237582996E-2</v>
      </c>
      <c r="I698" s="133">
        <v>0.361192881157267</v>
      </c>
      <c r="J698" s="79" t="s">
        <v>26</v>
      </c>
      <c r="K698" s="79" t="s">
        <v>26</v>
      </c>
      <c r="L698" s="79" t="s">
        <v>26</v>
      </c>
      <c r="M698" s="79" t="s">
        <v>26</v>
      </c>
      <c r="N698" s="79" t="s">
        <v>26</v>
      </c>
      <c r="O698" s="79" t="s">
        <v>26</v>
      </c>
      <c r="P698" s="79"/>
      <c r="Q698" s="79" t="s">
        <v>26</v>
      </c>
      <c r="R698" s="79" t="s">
        <v>26</v>
      </c>
      <c r="T698" s="79" t="s">
        <v>26</v>
      </c>
      <c r="U698" s="79" t="s">
        <v>26</v>
      </c>
      <c r="V698" s="132"/>
      <c r="W698" s="129">
        <v>38.143464267769602</v>
      </c>
      <c r="X698" s="129">
        <v>1.35289103011038</v>
      </c>
      <c r="Y698" s="129">
        <v>36.1875406119064</v>
      </c>
      <c r="Z698" s="129">
        <v>1.19890437051522</v>
      </c>
      <c r="AA698" s="129">
        <v>34.799948934589501</v>
      </c>
      <c r="AB698" s="129">
        <v>1.34210066272928</v>
      </c>
      <c r="AC698" s="129">
        <v>38.442792595930399</v>
      </c>
      <c r="AD698" s="129">
        <v>1.5362041724003099</v>
      </c>
      <c r="AE698" s="129">
        <v>36.322378411149501</v>
      </c>
      <c r="AF698" s="129">
        <v>1.4195272140685999</v>
      </c>
      <c r="AG698" s="129">
        <v>40.4449279653765</v>
      </c>
      <c r="AH698" s="129">
        <v>1.4945355466329999</v>
      </c>
      <c r="AI698" s="129">
        <v>38.190787342267299</v>
      </c>
      <c r="AJ698" s="129">
        <v>1.1581992226005799</v>
      </c>
      <c r="AK698" s="129">
        <v>37.677867700795602</v>
      </c>
      <c r="AL698" s="129">
        <v>1.0195544611081599</v>
      </c>
    </row>
    <row r="700" spans="1:38" ht="18">
      <c r="A700" s="39" t="s">
        <v>4036</v>
      </c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6"/>
      <c r="T700" s="128"/>
      <c r="U700" s="128"/>
      <c r="W700" s="79"/>
      <c r="X700" s="79"/>
      <c r="Y700" s="79"/>
      <c r="Z700" s="79"/>
      <c r="AA700" s="79"/>
      <c r="AB700" s="79"/>
      <c r="AC700" s="79"/>
      <c r="AD700" s="79"/>
      <c r="AE700" s="79"/>
      <c r="AF700" s="79"/>
      <c r="AG700" s="79"/>
      <c r="AH700" s="79"/>
      <c r="AI700" s="79"/>
      <c r="AJ700" s="79"/>
      <c r="AK700" s="79"/>
      <c r="AL700" s="79"/>
    </row>
    <row r="701" spans="1:38" ht="53.1" customHeight="1">
      <c r="A701" s="172" t="s">
        <v>436</v>
      </c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36"/>
      <c r="T701" s="128"/>
      <c r="U701" s="128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</row>
    <row r="702" spans="1:38" ht="18">
      <c r="A702" s="131" t="s">
        <v>4037</v>
      </c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6"/>
      <c r="T702" s="128"/>
      <c r="U702" s="128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</row>
  </sheetData>
  <sortState ref="A213:AT272">
    <sortCondition ref="A213:A272"/>
  </sortState>
  <mergeCells count="4">
    <mergeCell ref="A701:Q701"/>
    <mergeCell ref="E2:I2"/>
    <mergeCell ref="J2:O2"/>
    <mergeCell ref="W2:AL2"/>
  </mergeCells>
  <phoneticPr fontId="7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46" sqref="L46"/>
    </sheetView>
  </sheetViews>
  <sheetFormatPr defaultColWidth="10.85546875" defaultRowHeight="15.75"/>
  <cols>
    <col min="1" max="1" width="8.42578125" style="13" bestFit="1" customWidth="1"/>
    <col min="2" max="2" width="14.140625" style="13" bestFit="1" customWidth="1"/>
    <col min="3" max="3" width="13" style="13" bestFit="1" customWidth="1"/>
    <col min="4" max="4" width="14.42578125" style="13" bestFit="1" customWidth="1"/>
    <col min="5" max="5" width="12" style="13" bestFit="1" customWidth="1"/>
    <col min="6" max="6" width="7" style="13" bestFit="1" customWidth="1"/>
    <col min="7" max="8" width="12.28515625" style="13" bestFit="1" customWidth="1"/>
    <col min="9" max="9" width="12.42578125" style="13" bestFit="1" customWidth="1"/>
    <col min="10" max="10" width="20.42578125" style="13" customWidth="1"/>
    <col min="11" max="16384" width="10.85546875" style="13"/>
  </cols>
  <sheetData>
    <row r="1" spans="1:11">
      <c r="A1" s="179" t="s">
        <v>4218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1" s="18" customFormat="1" ht="32.1" customHeight="1">
      <c r="A2" s="19" t="s">
        <v>0</v>
      </c>
      <c r="B2" s="19" t="s">
        <v>237</v>
      </c>
      <c r="C2" s="19" t="s">
        <v>314</v>
      </c>
      <c r="D2" s="19" t="s">
        <v>313</v>
      </c>
      <c r="E2" s="19" t="s">
        <v>279</v>
      </c>
      <c r="F2" s="19" t="s">
        <v>312</v>
      </c>
      <c r="G2" s="19" t="s">
        <v>311</v>
      </c>
      <c r="H2" s="19" t="s">
        <v>310</v>
      </c>
      <c r="I2" s="19" t="s">
        <v>309</v>
      </c>
      <c r="J2" s="19" t="s">
        <v>308</v>
      </c>
    </row>
    <row r="3" spans="1:11" s="14" customFormat="1">
      <c r="A3" s="14" t="s">
        <v>307</v>
      </c>
      <c r="B3" s="14" t="s">
        <v>306</v>
      </c>
      <c r="C3" s="14" t="s">
        <v>305</v>
      </c>
      <c r="D3" s="14" t="s">
        <v>304</v>
      </c>
      <c r="E3" s="14" t="s">
        <v>285</v>
      </c>
      <c r="F3" s="17" t="s">
        <v>284</v>
      </c>
      <c r="G3" s="17">
        <v>13.69</v>
      </c>
      <c r="H3" s="17">
        <v>11.36</v>
      </c>
      <c r="I3" s="16">
        <v>2.33</v>
      </c>
      <c r="J3" s="15">
        <v>815</v>
      </c>
    </row>
    <row r="4" spans="1:11" s="14" customFormat="1">
      <c r="A4" s="14" t="s">
        <v>303</v>
      </c>
      <c r="B4" s="14" t="s">
        <v>298</v>
      </c>
      <c r="C4" s="14" t="s">
        <v>301</v>
      </c>
      <c r="D4" s="14" t="s">
        <v>300</v>
      </c>
      <c r="E4" s="14" t="s">
        <v>290</v>
      </c>
      <c r="F4" s="17" t="s">
        <v>284</v>
      </c>
      <c r="G4" s="16">
        <v>15.65</v>
      </c>
      <c r="H4" s="16">
        <v>13.96</v>
      </c>
      <c r="I4" s="16">
        <v>1.69</v>
      </c>
      <c r="J4" s="15">
        <v>1004</v>
      </c>
      <c r="K4" s="14" t="s">
        <v>295</v>
      </c>
    </row>
    <row r="5" spans="1:11" s="14" customFormat="1">
      <c r="A5" s="14" t="s">
        <v>302</v>
      </c>
      <c r="B5" s="14" t="s">
        <v>298</v>
      </c>
      <c r="C5" s="14" t="s">
        <v>301</v>
      </c>
      <c r="D5" s="14" t="s">
        <v>300</v>
      </c>
      <c r="E5" s="14" t="s">
        <v>290</v>
      </c>
      <c r="F5" s="17" t="s">
        <v>284</v>
      </c>
      <c r="G5" s="16">
        <v>13.75</v>
      </c>
      <c r="H5" s="16">
        <v>11.25</v>
      </c>
      <c r="I5" s="16">
        <v>2.5</v>
      </c>
      <c r="J5" s="15">
        <v>777</v>
      </c>
    </row>
    <row r="6" spans="1:11" s="14" customFormat="1">
      <c r="A6" s="14" t="s">
        <v>299</v>
      </c>
      <c r="B6" s="14" t="s">
        <v>298</v>
      </c>
      <c r="C6" s="14" t="s">
        <v>297</v>
      </c>
      <c r="D6" s="14" t="s">
        <v>296</v>
      </c>
      <c r="E6" s="14" t="s">
        <v>290</v>
      </c>
      <c r="F6" s="17" t="s">
        <v>284</v>
      </c>
      <c r="G6" s="17">
        <v>15.62</v>
      </c>
      <c r="H6" s="17">
        <v>13.98</v>
      </c>
      <c r="I6" s="16">
        <v>1.64</v>
      </c>
      <c r="J6" s="15">
        <v>1024</v>
      </c>
      <c r="K6" s="14" t="s">
        <v>295</v>
      </c>
    </row>
    <row r="7" spans="1:11" s="14" customFormat="1">
      <c r="A7" s="14" t="s">
        <v>294</v>
      </c>
      <c r="B7" s="14" t="s">
        <v>293</v>
      </c>
      <c r="C7" s="14" t="s">
        <v>292</v>
      </c>
      <c r="D7" s="14" t="s">
        <v>291</v>
      </c>
      <c r="E7" s="14" t="s">
        <v>290</v>
      </c>
      <c r="F7" s="17" t="s">
        <v>284</v>
      </c>
      <c r="G7" s="16">
        <v>12.45</v>
      </c>
      <c r="H7" s="16">
        <v>9.9600000000000009</v>
      </c>
      <c r="I7" s="16">
        <v>2.4900000000000002</v>
      </c>
      <c r="J7" s="15">
        <v>779</v>
      </c>
    </row>
    <row r="8" spans="1:11" s="14" customFormat="1">
      <c r="A8" s="14" t="s">
        <v>289</v>
      </c>
      <c r="B8" s="14" t="s">
        <v>288</v>
      </c>
      <c r="C8" s="14" t="s">
        <v>287</v>
      </c>
      <c r="D8" s="14" t="s">
        <v>286</v>
      </c>
      <c r="E8" s="14" t="s">
        <v>285</v>
      </c>
      <c r="F8" s="17" t="s">
        <v>284</v>
      </c>
      <c r="G8" s="16">
        <v>12.93</v>
      </c>
      <c r="H8" s="16">
        <v>10.68</v>
      </c>
      <c r="I8" s="16">
        <v>2.25</v>
      </c>
      <c r="J8" s="15">
        <v>835</v>
      </c>
    </row>
    <row r="9" spans="1:11">
      <c r="A9" s="14" t="s">
        <v>4222</v>
      </c>
    </row>
    <row r="10" spans="1:11">
      <c r="A10" s="14" t="s">
        <v>4216</v>
      </c>
    </row>
    <row r="11" spans="1:11">
      <c r="A11" s="14" t="s">
        <v>4217</v>
      </c>
    </row>
    <row r="12" spans="1:11">
      <c r="A12" s="14" t="s">
        <v>283</v>
      </c>
    </row>
  </sheetData>
  <mergeCells count="1">
    <mergeCell ref="A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opLeftCell="A3" zoomScale="95" zoomScaleNormal="95" workbookViewId="0">
      <selection activeCell="A42" sqref="A42"/>
    </sheetView>
  </sheetViews>
  <sheetFormatPr defaultColWidth="31.28515625" defaultRowHeight="14.25"/>
  <cols>
    <col min="1" max="1" width="66" style="2" customWidth="1"/>
    <col min="2" max="2" width="34.42578125" style="2" customWidth="1"/>
    <col min="3" max="3" width="13.140625" style="2" customWidth="1"/>
    <col min="4" max="4" width="8.7109375" style="2" customWidth="1"/>
    <col min="5" max="5" width="24.42578125" style="2" customWidth="1"/>
    <col min="6" max="6" width="15" style="2" customWidth="1"/>
    <col min="7" max="7" width="21.42578125" style="2" customWidth="1"/>
    <col min="8" max="8" width="31.28515625" style="2"/>
    <col min="9" max="9" width="7.85546875" style="2" customWidth="1"/>
    <col min="10" max="16384" width="31.28515625" style="2"/>
  </cols>
  <sheetData>
    <row r="1" spans="1:7" ht="15">
      <c r="A1" s="1" t="s">
        <v>4435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9" t="s">
        <v>1</v>
      </c>
      <c r="B3" s="9" t="s">
        <v>235</v>
      </c>
      <c r="C3" s="9" t="s">
        <v>133</v>
      </c>
      <c r="D3" s="9" t="s">
        <v>236</v>
      </c>
      <c r="E3" s="101" t="s">
        <v>238</v>
      </c>
      <c r="F3" s="9" t="s">
        <v>4170</v>
      </c>
      <c r="G3" s="9" t="s">
        <v>92</v>
      </c>
    </row>
    <row r="4" spans="1:7" ht="15">
      <c r="A4" s="6" t="s">
        <v>4064</v>
      </c>
      <c r="B4" s="7"/>
      <c r="C4" s="7"/>
      <c r="D4" s="10"/>
      <c r="E4" s="10"/>
      <c r="F4" s="7"/>
      <c r="G4" s="7"/>
    </row>
    <row r="5" spans="1:7">
      <c r="A5" s="2" t="s">
        <v>48</v>
      </c>
      <c r="B5" s="2" t="s">
        <v>16</v>
      </c>
      <c r="C5" s="2">
        <v>79.900000000000006</v>
      </c>
      <c r="D5" s="95">
        <v>1.5980000000000001</v>
      </c>
      <c r="E5" s="2" t="s">
        <v>4062</v>
      </c>
      <c r="F5" s="2" t="s">
        <v>5</v>
      </c>
      <c r="G5" s="2" t="s">
        <v>4055</v>
      </c>
    </row>
    <row r="6" spans="1:7">
      <c r="A6" s="2" t="s">
        <v>50</v>
      </c>
      <c r="B6" s="2" t="s">
        <v>18</v>
      </c>
      <c r="C6" s="2">
        <v>223.6</v>
      </c>
      <c r="D6" s="95">
        <v>4.4720000000000004</v>
      </c>
      <c r="E6" s="2" t="s">
        <v>4062</v>
      </c>
      <c r="F6" s="2" t="s">
        <v>5</v>
      </c>
      <c r="G6" s="2" t="s">
        <v>4055</v>
      </c>
    </row>
    <row r="7" spans="1:7">
      <c r="A7" s="2" t="s">
        <v>141</v>
      </c>
      <c r="B7" s="2" t="s">
        <v>19</v>
      </c>
      <c r="C7" s="2">
        <v>77.7</v>
      </c>
      <c r="D7" s="95">
        <v>1.554</v>
      </c>
      <c r="E7" s="2" t="s">
        <v>4062</v>
      </c>
      <c r="F7" s="2" t="s">
        <v>5</v>
      </c>
      <c r="G7" s="2" t="s">
        <v>4055</v>
      </c>
    </row>
    <row r="8" spans="1:7">
      <c r="A8" s="2" t="s">
        <v>49</v>
      </c>
      <c r="B8" s="2" t="s">
        <v>20</v>
      </c>
      <c r="C8" s="2">
        <v>73.2</v>
      </c>
      <c r="D8" s="95">
        <v>1.4640000000000002</v>
      </c>
      <c r="E8" s="2" t="s">
        <v>4062</v>
      </c>
      <c r="F8" s="2" t="s">
        <v>5</v>
      </c>
      <c r="G8" s="2" t="s">
        <v>4055</v>
      </c>
    </row>
    <row r="9" spans="1:7">
      <c r="A9" s="2" t="s">
        <v>49</v>
      </c>
      <c r="B9" s="2" t="s">
        <v>36</v>
      </c>
      <c r="C9" s="2">
        <v>67</v>
      </c>
      <c r="D9" s="95">
        <v>1.34</v>
      </c>
      <c r="E9" s="2" t="s">
        <v>4062</v>
      </c>
      <c r="F9" s="2" t="s">
        <v>5</v>
      </c>
      <c r="G9" s="2" t="s">
        <v>4055</v>
      </c>
    </row>
    <row r="10" spans="1:7">
      <c r="A10" s="2" t="s">
        <v>51</v>
      </c>
      <c r="B10" s="2" t="s">
        <v>39</v>
      </c>
      <c r="C10" s="2">
        <v>73.2</v>
      </c>
      <c r="D10" s="95">
        <v>1.4640000000000002</v>
      </c>
      <c r="E10" s="2" t="s">
        <v>4062</v>
      </c>
      <c r="F10" s="2" t="s">
        <v>5</v>
      </c>
      <c r="G10" s="2" t="s">
        <v>4055</v>
      </c>
    </row>
    <row r="11" spans="1:7">
      <c r="A11" s="2" t="s">
        <v>45</v>
      </c>
      <c r="B11" s="2" t="s">
        <v>40</v>
      </c>
      <c r="C11" s="2">
        <v>76.400000000000006</v>
      </c>
      <c r="D11" s="95">
        <v>1.5280000000000002</v>
      </c>
      <c r="E11" s="2" t="s">
        <v>4062</v>
      </c>
      <c r="F11" s="2" t="s">
        <v>5</v>
      </c>
      <c r="G11" s="2" t="s">
        <v>4055</v>
      </c>
    </row>
    <row r="12" spans="1:7">
      <c r="A12" s="2" t="s">
        <v>44</v>
      </c>
      <c r="B12" s="2" t="s">
        <v>41</v>
      </c>
      <c r="C12" s="2">
        <v>74.2</v>
      </c>
      <c r="D12" s="95">
        <v>1.484</v>
      </c>
      <c r="E12" s="2" t="s">
        <v>4062</v>
      </c>
      <c r="F12" s="2" t="s">
        <v>5</v>
      </c>
      <c r="G12" s="2" t="s">
        <v>4055</v>
      </c>
    </row>
    <row r="13" spans="1:7">
      <c r="A13" s="2" t="s">
        <v>67</v>
      </c>
      <c r="B13" s="2" t="s">
        <v>65</v>
      </c>
      <c r="C13" s="2">
        <v>141.19999999999999</v>
      </c>
      <c r="D13" s="95">
        <v>2.8239999999999998</v>
      </c>
      <c r="E13" s="2" t="s">
        <v>4062</v>
      </c>
      <c r="F13" s="2" t="s">
        <v>5</v>
      </c>
      <c r="G13" s="2" t="s">
        <v>4055</v>
      </c>
    </row>
    <row r="14" spans="1:7">
      <c r="A14" s="2" t="s">
        <v>67</v>
      </c>
      <c r="B14" s="2" t="s">
        <v>66</v>
      </c>
      <c r="C14" s="2">
        <v>1423</v>
      </c>
      <c r="D14" s="104">
        <v>28.46</v>
      </c>
      <c r="E14" s="2" t="s">
        <v>4062</v>
      </c>
      <c r="F14" s="2" t="s">
        <v>5</v>
      </c>
      <c r="G14" s="2" t="s">
        <v>4055</v>
      </c>
    </row>
    <row r="15" spans="1:7">
      <c r="A15" s="4" t="s">
        <v>91</v>
      </c>
      <c r="B15" s="2" t="s">
        <v>4079</v>
      </c>
      <c r="C15" s="3">
        <v>164</v>
      </c>
      <c r="D15" s="3">
        <v>3</v>
      </c>
      <c r="E15" s="2" t="s">
        <v>4062</v>
      </c>
      <c r="F15" s="7" t="s">
        <v>9</v>
      </c>
      <c r="G15" s="2" t="s">
        <v>90</v>
      </c>
    </row>
    <row r="16" spans="1:7">
      <c r="A16" s="2" t="s">
        <v>89</v>
      </c>
      <c r="B16" s="2" t="s">
        <v>4079</v>
      </c>
      <c r="C16" s="5">
        <v>156</v>
      </c>
      <c r="D16" s="5">
        <v>2</v>
      </c>
      <c r="E16" s="2" t="s">
        <v>4062</v>
      </c>
      <c r="F16" s="7" t="s">
        <v>9</v>
      </c>
      <c r="G16" s="2" t="s">
        <v>88</v>
      </c>
    </row>
    <row r="17" spans="1:7">
      <c r="A17" s="2" t="s">
        <v>4486</v>
      </c>
      <c r="B17" s="2" t="s">
        <v>4455</v>
      </c>
      <c r="C17" s="5">
        <v>1679</v>
      </c>
      <c r="D17" s="5">
        <v>6</v>
      </c>
      <c r="E17" s="2" t="s">
        <v>4062</v>
      </c>
      <c r="F17" s="7" t="s">
        <v>9</v>
      </c>
      <c r="G17" s="2" t="s">
        <v>4485</v>
      </c>
    </row>
    <row r="18" spans="1:7">
      <c r="A18" s="2" t="s">
        <v>4487</v>
      </c>
      <c r="B18" s="2" t="s">
        <v>4451</v>
      </c>
      <c r="C18" s="5">
        <v>1769</v>
      </c>
      <c r="D18" s="5">
        <v>10</v>
      </c>
      <c r="E18" s="2" t="s">
        <v>4062</v>
      </c>
      <c r="F18" s="7" t="s">
        <v>9</v>
      </c>
      <c r="G18" s="2" t="s">
        <v>4485</v>
      </c>
    </row>
    <row r="19" spans="1:7">
      <c r="A19" s="2" t="s">
        <v>4488</v>
      </c>
      <c r="B19" s="2" t="s">
        <v>4472</v>
      </c>
      <c r="C19" s="5">
        <v>75.2</v>
      </c>
      <c r="D19" s="5">
        <v>0.3</v>
      </c>
      <c r="E19" s="2" t="s">
        <v>4062</v>
      </c>
      <c r="F19" s="7" t="s">
        <v>9</v>
      </c>
      <c r="G19" s="2" t="s">
        <v>4485</v>
      </c>
    </row>
    <row r="20" spans="1:7">
      <c r="A20" s="2" t="s">
        <v>4489</v>
      </c>
      <c r="B20" s="2" t="s">
        <v>4452</v>
      </c>
      <c r="C20" s="5">
        <v>1746</v>
      </c>
      <c r="D20" s="5">
        <v>8</v>
      </c>
      <c r="E20" s="2" t="s">
        <v>4062</v>
      </c>
      <c r="F20" s="7" t="s">
        <v>9</v>
      </c>
      <c r="G20" s="2" t="s">
        <v>4485</v>
      </c>
    </row>
    <row r="21" spans="1:7">
      <c r="A21" s="2" t="s">
        <v>4490</v>
      </c>
      <c r="B21" s="2" t="s">
        <v>4075</v>
      </c>
      <c r="C21" s="5">
        <v>74.3</v>
      </c>
      <c r="D21" s="5">
        <v>1</v>
      </c>
      <c r="E21" s="2" t="s">
        <v>4062</v>
      </c>
      <c r="F21" s="7" t="s">
        <v>9</v>
      </c>
      <c r="G21" s="2" t="s">
        <v>4485</v>
      </c>
    </row>
    <row r="22" spans="1:7">
      <c r="A22" s="2" t="s">
        <v>4491</v>
      </c>
      <c r="B22" s="2" t="s">
        <v>4456</v>
      </c>
      <c r="C22" s="5">
        <v>1677</v>
      </c>
      <c r="D22" s="5">
        <v>21</v>
      </c>
      <c r="E22" s="2" t="s">
        <v>4062</v>
      </c>
      <c r="F22" s="7" t="s">
        <v>9</v>
      </c>
      <c r="G22" s="2" t="s">
        <v>4485</v>
      </c>
    </row>
    <row r="23" spans="1:7">
      <c r="A23" s="2" t="s">
        <v>4492</v>
      </c>
      <c r="B23" s="2" t="s">
        <v>4204</v>
      </c>
      <c r="C23" s="5">
        <v>156.5</v>
      </c>
      <c r="D23" s="5">
        <v>0.7</v>
      </c>
      <c r="E23" s="2" t="s">
        <v>4062</v>
      </c>
      <c r="F23" s="7" t="s">
        <v>9</v>
      </c>
      <c r="G23" s="2" t="s">
        <v>4485</v>
      </c>
    </row>
    <row r="24" spans="1:7">
      <c r="A24" s="2" t="s">
        <v>4493</v>
      </c>
      <c r="B24" s="2" t="s">
        <v>4466</v>
      </c>
      <c r="C24" s="5" t="s">
        <v>4478</v>
      </c>
      <c r="D24" s="5"/>
      <c r="E24" s="2" t="s">
        <v>4062</v>
      </c>
      <c r="F24" s="7" t="s">
        <v>9</v>
      </c>
      <c r="G24" s="2" t="s">
        <v>4485</v>
      </c>
    </row>
    <row r="25" spans="1:7">
      <c r="A25" s="2" t="s">
        <v>4494</v>
      </c>
      <c r="B25" s="2" t="s">
        <v>4065</v>
      </c>
      <c r="C25" s="5">
        <v>166</v>
      </c>
      <c r="D25" s="5">
        <v>2</v>
      </c>
      <c r="E25" s="2" t="s">
        <v>4062</v>
      </c>
      <c r="F25" s="7" t="s">
        <v>9</v>
      </c>
      <c r="G25" s="2" t="s">
        <v>4485</v>
      </c>
    </row>
    <row r="26" spans="1:7">
      <c r="A26" s="2" t="s">
        <v>4495</v>
      </c>
      <c r="B26" s="2" t="s">
        <v>4067</v>
      </c>
      <c r="C26" s="5">
        <v>165</v>
      </c>
      <c r="D26" s="5">
        <v>1</v>
      </c>
      <c r="E26" s="2" t="s">
        <v>4062</v>
      </c>
      <c r="F26" s="7" t="s">
        <v>9</v>
      </c>
      <c r="G26" s="2" t="s">
        <v>4485</v>
      </c>
    </row>
    <row r="27" spans="1:7">
      <c r="A27" s="2" t="s">
        <v>4496</v>
      </c>
      <c r="B27" s="2" t="s">
        <v>4070</v>
      </c>
      <c r="C27" s="5">
        <v>88.7</v>
      </c>
      <c r="D27" s="5">
        <v>2.1</v>
      </c>
      <c r="E27" s="2" t="s">
        <v>4062</v>
      </c>
      <c r="F27" s="7" t="s">
        <v>9</v>
      </c>
      <c r="G27" s="2" t="s">
        <v>4485</v>
      </c>
    </row>
    <row r="28" spans="1:7">
      <c r="A28" s="2" t="s">
        <v>4497</v>
      </c>
      <c r="B28" s="2" t="s">
        <v>4453</v>
      </c>
      <c r="C28" s="5">
        <v>1690</v>
      </c>
      <c r="D28" s="5">
        <v>12</v>
      </c>
      <c r="E28" s="2" t="s">
        <v>4062</v>
      </c>
      <c r="F28" s="7" t="s">
        <v>9</v>
      </c>
      <c r="G28" s="2" t="s">
        <v>4485</v>
      </c>
    </row>
    <row r="29" spans="1:7">
      <c r="A29" s="2" t="s">
        <v>4498</v>
      </c>
      <c r="B29" s="2" t="s">
        <v>4462</v>
      </c>
      <c r="C29" s="5">
        <v>1398</v>
      </c>
      <c r="D29" s="5">
        <v>5</v>
      </c>
      <c r="E29" s="2" t="s">
        <v>4062</v>
      </c>
      <c r="F29" s="7" t="s">
        <v>9</v>
      </c>
      <c r="G29" s="2" t="s">
        <v>4485</v>
      </c>
    </row>
    <row r="30" spans="1:7">
      <c r="A30" s="2" t="s">
        <v>4499</v>
      </c>
      <c r="B30" s="2" t="s">
        <v>4206</v>
      </c>
      <c r="C30" s="5">
        <v>75.599999999999994</v>
      </c>
      <c r="D30" s="5">
        <v>0.36</v>
      </c>
      <c r="E30" s="2" t="s">
        <v>4062</v>
      </c>
      <c r="F30" s="7" t="s">
        <v>9</v>
      </c>
      <c r="G30" s="2" t="s">
        <v>4485</v>
      </c>
    </row>
    <row r="31" spans="1:7">
      <c r="A31" s="2" t="s">
        <v>4500</v>
      </c>
      <c r="B31" s="2" t="s">
        <v>4469</v>
      </c>
      <c r="C31" s="5">
        <v>78.8</v>
      </c>
      <c r="D31" s="5">
        <v>1.1000000000000001</v>
      </c>
      <c r="E31" s="2" t="s">
        <v>4062</v>
      </c>
      <c r="F31" s="7" t="s">
        <v>9</v>
      </c>
      <c r="G31" s="2" t="s">
        <v>4485</v>
      </c>
    </row>
    <row r="32" spans="1:7">
      <c r="A32" s="2" t="s">
        <v>4501</v>
      </c>
      <c r="B32" s="2" t="s">
        <v>4475</v>
      </c>
      <c r="C32" s="5">
        <v>72.7</v>
      </c>
      <c r="D32" s="5">
        <v>1.2</v>
      </c>
      <c r="E32" s="2" t="s">
        <v>4062</v>
      </c>
      <c r="F32" s="7" t="s">
        <v>9</v>
      </c>
      <c r="G32" s="2" t="s">
        <v>4485</v>
      </c>
    </row>
    <row r="33" spans="1:7">
      <c r="A33" s="2" t="s">
        <v>4502</v>
      </c>
      <c r="B33" s="2" t="s">
        <v>4470</v>
      </c>
      <c r="C33" s="5" t="s">
        <v>4479</v>
      </c>
      <c r="D33" s="5"/>
      <c r="E33" s="2" t="s">
        <v>4062</v>
      </c>
      <c r="F33" s="7" t="s">
        <v>9</v>
      </c>
      <c r="G33" s="2" t="s">
        <v>4485</v>
      </c>
    </row>
    <row r="34" spans="1:7">
      <c r="A34" s="2" t="s">
        <v>4523</v>
      </c>
      <c r="B34" s="2" t="s">
        <v>4074</v>
      </c>
      <c r="C34" s="5">
        <v>76.3</v>
      </c>
      <c r="D34" s="5">
        <v>1.9</v>
      </c>
      <c r="E34" s="2" t="s">
        <v>4062</v>
      </c>
      <c r="F34" s="7" t="s">
        <v>9</v>
      </c>
      <c r="G34" s="2" t="s">
        <v>4485</v>
      </c>
    </row>
    <row r="35" spans="1:7">
      <c r="A35" s="2" t="s">
        <v>4524</v>
      </c>
      <c r="B35" s="2" t="s">
        <v>4187</v>
      </c>
      <c r="C35" s="5">
        <v>1683</v>
      </c>
      <c r="D35" s="5">
        <v>15</v>
      </c>
      <c r="E35" s="2" t="s">
        <v>4062</v>
      </c>
      <c r="F35" s="7" t="s">
        <v>9</v>
      </c>
      <c r="G35" s="2" t="s">
        <v>4485</v>
      </c>
    </row>
    <row r="36" spans="1:7">
      <c r="A36" s="2" t="s">
        <v>4503</v>
      </c>
      <c r="B36" s="2" t="s">
        <v>4467</v>
      </c>
      <c r="C36" s="5" t="s">
        <v>4480</v>
      </c>
      <c r="D36" s="5"/>
      <c r="E36" s="2" t="s">
        <v>4062</v>
      </c>
      <c r="F36" s="7" t="s">
        <v>9</v>
      </c>
      <c r="G36" s="2" t="s">
        <v>4485</v>
      </c>
    </row>
    <row r="37" spans="1:7">
      <c r="A37" s="2" t="s">
        <v>4504</v>
      </c>
      <c r="B37" s="2" t="s">
        <v>4468</v>
      </c>
      <c r="C37" s="5" t="s">
        <v>4481</v>
      </c>
      <c r="D37" s="5"/>
      <c r="E37" s="2" t="s">
        <v>4062</v>
      </c>
      <c r="F37" s="7" t="s">
        <v>9</v>
      </c>
      <c r="G37" s="2" t="s">
        <v>4485</v>
      </c>
    </row>
    <row r="38" spans="1:7">
      <c r="A38" s="2" t="s">
        <v>4505</v>
      </c>
      <c r="B38" s="2" t="s">
        <v>4205</v>
      </c>
      <c r="C38" s="5">
        <v>74.400000000000006</v>
      </c>
      <c r="D38" s="5">
        <v>0.9</v>
      </c>
      <c r="E38" s="2" t="s">
        <v>4062</v>
      </c>
      <c r="F38" s="7" t="s">
        <v>9</v>
      </c>
      <c r="G38" s="2" t="s">
        <v>4485</v>
      </c>
    </row>
    <row r="39" spans="1:7">
      <c r="A39" s="2" t="s">
        <v>4506</v>
      </c>
      <c r="B39" s="2" t="s">
        <v>4471</v>
      </c>
      <c r="C39" s="5">
        <v>76.099999999999994</v>
      </c>
      <c r="D39" s="5">
        <v>0.8</v>
      </c>
      <c r="E39" s="2" t="s">
        <v>4062</v>
      </c>
      <c r="F39" s="7" t="s">
        <v>9</v>
      </c>
      <c r="G39" s="2" t="s">
        <v>4485</v>
      </c>
    </row>
    <row r="40" spans="1:7">
      <c r="A40" s="2" t="s">
        <v>4507</v>
      </c>
      <c r="B40" s="2" t="s">
        <v>4477</v>
      </c>
      <c r="C40" s="5">
        <v>70.2</v>
      </c>
      <c r="D40" s="5">
        <v>1.1000000000000001</v>
      </c>
      <c r="E40" s="2" t="s">
        <v>4062</v>
      </c>
      <c r="F40" s="7" t="s">
        <v>9</v>
      </c>
      <c r="G40" s="2" t="s">
        <v>4485</v>
      </c>
    </row>
    <row r="41" spans="1:7">
      <c r="A41" s="2" t="s">
        <v>4508</v>
      </c>
      <c r="B41" s="2" t="s">
        <v>4461</v>
      </c>
      <c r="C41" s="5">
        <v>1400</v>
      </c>
      <c r="D41" s="5">
        <v>5</v>
      </c>
      <c r="E41" s="2" t="s">
        <v>4062</v>
      </c>
      <c r="F41" s="7" t="s">
        <v>9</v>
      </c>
      <c r="G41" s="2" t="s">
        <v>4485</v>
      </c>
    </row>
    <row r="42" spans="1:7">
      <c r="A42" s="2" t="s">
        <v>4509</v>
      </c>
      <c r="B42" s="2" t="s">
        <v>4465</v>
      </c>
      <c r="C42" s="5">
        <v>156.1</v>
      </c>
      <c r="D42" s="5">
        <v>1.6</v>
      </c>
      <c r="E42" s="2" t="s">
        <v>4062</v>
      </c>
      <c r="F42" s="7" t="s">
        <v>9</v>
      </c>
      <c r="G42" s="2" t="s">
        <v>4485</v>
      </c>
    </row>
    <row r="43" spans="1:7">
      <c r="A43" s="2" t="s">
        <v>4510</v>
      </c>
      <c r="B43" s="2" t="s">
        <v>4476</v>
      </c>
      <c r="C43" s="5">
        <v>71.900000000000006</v>
      </c>
      <c r="D43" s="5">
        <v>1.3</v>
      </c>
      <c r="E43" s="2" t="s">
        <v>4062</v>
      </c>
      <c r="F43" s="7" t="s">
        <v>9</v>
      </c>
      <c r="G43" s="2" t="s">
        <v>4485</v>
      </c>
    </row>
    <row r="44" spans="1:7">
      <c r="A44" s="2" t="s">
        <v>4511</v>
      </c>
      <c r="B44" s="2" t="s">
        <v>4459</v>
      </c>
      <c r="C44" s="5">
        <v>1666</v>
      </c>
      <c r="D44" s="5">
        <v>14</v>
      </c>
      <c r="E44" s="2" t="s">
        <v>4062</v>
      </c>
      <c r="F44" s="7" t="s">
        <v>9</v>
      </c>
      <c r="G44" s="2" t="s">
        <v>4485</v>
      </c>
    </row>
    <row r="45" spans="1:7">
      <c r="A45" s="2" t="s">
        <v>4512</v>
      </c>
      <c r="B45" s="2" t="s">
        <v>4460</v>
      </c>
      <c r="C45" s="5">
        <v>1404</v>
      </c>
      <c r="D45" s="5">
        <v>4</v>
      </c>
      <c r="E45" s="2" t="s">
        <v>4062</v>
      </c>
      <c r="F45" s="7" t="s">
        <v>9</v>
      </c>
      <c r="G45" s="2" t="s">
        <v>4485</v>
      </c>
    </row>
    <row r="46" spans="1:7">
      <c r="A46" s="2" t="s">
        <v>4513</v>
      </c>
      <c r="B46" s="2" t="s">
        <v>4203</v>
      </c>
      <c r="C46" s="5">
        <v>162.1</v>
      </c>
      <c r="D46" s="5">
        <v>2.7</v>
      </c>
      <c r="E46" s="2" t="s">
        <v>4062</v>
      </c>
      <c r="F46" s="7" t="s">
        <v>9</v>
      </c>
      <c r="G46" s="2" t="s">
        <v>4485</v>
      </c>
    </row>
    <row r="47" spans="1:7">
      <c r="A47" s="2" t="s">
        <v>4497</v>
      </c>
      <c r="B47" s="2" t="s">
        <v>4454</v>
      </c>
      <c r="C47" s="5">
        <v>1687</v>
      </c>
      <c r="D47" s="5">
        <v>13</v>
      </c>
      <c r="E47" s="2" t="s">
        <v>4062</v>
      </c>
      <c r="F47" s="7" t="s">
        <v>9</v>
      </c>
      <c r="G47" s="2" t="s">
        <v>4485</v>
      </c>
    </row>
    <row r="48" spans="1:7">
      <c r="A48" s="2" t="s">
        <v>4525</v>
      </c>
      <c r="B48" s="2" t="s">
        <v>4473</v>
      </c>
      <c r="C48" s="5">
        <v>75.099999999999994</v>
      </c>
      <c r="D48" s="5">
        <v>1.6</v>
      </c>
      <c r="E48" s="2" t="s">
        <v>4062</v>
      </c>
      <c r="F48" s="7" t="s">
        <v>9</v>
      </c>
      <c r="G48" s="2" t="s">
        <v>4485</v>
      </c>
    </row>
    <row r="49" spans="1:9">
      <c r="A49" s="2" t="s">
        <v>4527</v>
      </c>
      <c r="B49" s="2" t="s">
        <v>4188</v>
      </c>
      <c r="C49" s="5">
        <v>1667</v>
      </c>
      <c r="D49" s="5">
        <v>21</v>
      </c>
      <c r="E49" s="2" t="s">
        <v>4062</v>
      </c>
      <c r="F49" s="7" t="s">
        <v>9</v>
      </c>
      <c r="G49" s="2" t="s">
        <v>4485</v>
      </c>
    </row>
    <row r="50" spans="1:9">
      <c r="A50" s="2" t="s">
        <v>4526</v>
      </c>
      <c r="B50" s="2" t="s">
        <v>4069</v>
      </c>
      <c r="C50" s="5">
        <v>153.1</v>
      </c>
      <c r="D50" s="5">
        <v>2.8</v>
      </c>
      <c r="E50" s="2" t="s">
        <v>4062</v>
      </c>
      <c r="F50" s="7" t="s">
        <v>9</v>
      </c>
      <c r="G50" s="2" t="s">
        <v>4485</v>
      </c>
    </row>
    <row r="51" spans="1:9">
      <c r="A51" s="2" t="s">
        <v>4514</v>
      </c>
      <c r="B51" s="2" t="s">
        <v>4073</v>
      </c>
      <c r="C51" s="5">
        <v>80.400000000000006</v>
      </c>
      <c r="D51" s="5">
        <v>2.2999999999999998</v>
      </c>
      <c r="E51" s="2" t="s">
        <v>4062</v>
      </c>
      <c r="F51" s="7" t="s">
        <v>9</v>
      </c>
      <c r="G51" s="2" t="s">
        <v>4485</v>
      </c>
    </row>
    <row r="52" spans="1:9">
      <c r="A52" s="2" t="s">
        <v>4515</v>
      </c>
      <c r="B52" s="2" t="s">
        <v>4071</v>
      </c>
      <c r="C52" s="5" t="s">
        <v>4484</v>
      </c>
      <c r="D52" s="5">
        <v>2</v>
      </c>
      <c r="E52" s="2" t="s">
        <v>4062</v>
      </c>
      <c r="F52" s="7" t="s">
        <v>9</v>
      </c>
      <c r="G52" s="2" t="s">
        <v>4485</v>
      </c>
    </row>
    <row r="53" spans="1:9">
      <c r="A53" s="2" t="s">
        <v>4516</v>
      </c>
      <c r="B53" s="2" t="s">
        <v>4072</v>
      </c>
      <c r="C53" s="5">
        <v>83.7</v>
      </c>
      <c r="D53" s="5">
        <v>1.8</v>
      </c>
      <c r="E53" s="2" t="s">
        <v>4062</v>
      </c>
      <c r="F53" s="7" t="s">
        <v>9</v>
      </c>
      <c r="G53" s="2" t="s">
        <v>4485</v>
      </c>
    </row>
    <row r="54" spans="1:9">
      <c r="A54" s="2" t="s">
        <v>4517</v>
      </c>
      <c r="B54" s="2" t="s">
        <v>4458</v>
      </c>
      <c r="C54" s="5">
        <v>1671</v>
      </c>
      <c r="D54" s="5">
        <v>5</v>
      </c>
      <c r="E54" s="2" t="s">
        <v>4062</v>
      </c>
      <c r="F54" s="7" t="s">
        <v>9</v>
      </c>
      <c r="G54" s="2" t="s">
        <v>4485</v>
      </c>
    </row>
    <row r="55" spans="1:9">
      <c r="A55" s="2" t="s">
        <v>4518</v>
      </c>
      <c r="B55" s="2" t="s">
        <v>4463</v>
      </c>
      <c r="C55" s="5" t="s">
        <v>4482</v>
      </c>
      <c r="D55" s="5"/>
      <c r="E55" s="2" t="s">
        <v>4062</v>
      </c>
      <c r="F55" s="7" t="s">
        <v>9</v>
      </c>
      <c r="G55" s="2" t="s">
        <v>4485</v>
      </c>
    </row>
    <row r="56" spans="1:9">
      <c r="A56" s="2" t="s">
        <v>4519</v>
      </c>
      <c r="B56" s="2" t="s">
        <v>4068</v>
      </c>
      <c r="C56" s="5">
        <v>158</v>
      </c>
      <c r="D56" s="5">
        <v>2</v>
      </c>
      <c r="E56" s="2" t="s">
        <v>4062</v>
      </c>
      <c r="F56" s="7" t="s">
        <v>9</v>
      </c>
      <c r="G56" s="2" t="s">
        <v>4485</v>
      </c>
    </row>
    <row r="57" spans="1:9">
      <c r="A57" s="2" t="s">
        <v>4520</v>
      </c>
      <c r="B57" s="2" t="s">
        <v>4066</v>
      </c>
      <c r="C57" s="5">
        <v>165</v>
      </c>
      <c r="D57" s="5">
        <v>1</v>
      </c>
      <c r="E57" s="2" t="s">
        <v>4062</v>
      </c>
      <c r="F57" s="7" t="s">
        <v>9</v>
      </c>
      <c r="G57" s="2" t="s">
        <v>4485</v>
      </c>
    </row>
    <row r="58" spans="1:9">
      <c r="A58" s="2" t="s">
        <v>4521</v>
      </c>
      <c r="B58" s="2" t="s">
        <v>4474</v>
      </c>
      <c r="C58" s="5">
        <v>75.099999999999994</v>
      </c>
      <c r="D58" s="5">
        <v>1.1000000000000001</v>
      </c>
      <c r="E58" s="2" t="s">
        <v>4062</v>
      </c>
      <c r="F58" s="7" t="s">
        <v>9</v>
      </c>
      <c r="G58" s="2" t="s">
        <v>4485</v>
      </c>
    </row>
    <row r="59" spans="1:9">
      <c r="A59" s="2" t="s">
        <v>4517</v>
      </c>
      <c r="B59" s="2" t="s">
        <v>4457</v>
      </c>
      <c r="C59" s="5">
        <v>1675</v>
      </c>
      <c r="D59" s="5">
        <v>9</v>
      </c>
      <c r="E59" s="2" t="s">
        <v>4062</v>
      </c>
      <c r="F59" s="7" t="s">
        <v>9</v>
      </c>
      <c r="G59" s="2" t="s">
        <v>4485</v>
      </c>
    </row>
    <row r="60" spans="1:9">
      <c r="A60" s="2" t="s">
        <v>4522</v>
      </c>
      <c r="B60" s="2" t="s">
        <v>4464</v>
      </c>
      <c r="C60" s="5" t="s">
        <v>4483</v>
      </c>
      <c r="D60" s="5"/>
      <c r="E60" s="2" t="s">
        <v>4062</v>
      </c>
      <c r="F60" s="7" t="s">
        <v>9</v>
      </c>
    </row>
    <row r="61" spans="1:9">
      <c r="A61" s="2" t="s">
        <v>89</v>
      </c>
      <c r="B61" s="2" t="s">
        <v>4150</v>
      </c>
      <c r="C61" s="2">
        <v>208</v>
      </c>
      <c r="D61" s="2">
        <v>3</v>
      </c>
      <c r="E61" s="2" t="s">
        <v>4062</v>
      </c>
      <c r="F61" s="7" t="s">
        <v>85</v>
      </c>
      <c r="G61" s="2" t="s">
        <v>86</v>
      </c>
      <c r="H61" s="158"/>
      <c r="I61" s="159"/>
    </row>
    <row r="62" spans="1:9" ht="15">
      <c r="A62" s="2" t="s">
        <v>248</v>
      </c>
      <c r="B62" s="2" t="s">
        <v>261</v>
      </c>
      <c r="C62" s="2">
        <v>218</v>
      </c>
      <c r="D62" s="2">
        <v>6</v>
      </c>
      <c r="E62" s="2" t="s">
        <v>4062</v>
      </c>
      <c r="F62" s="7" t="s">
        <v>9</v>
      </c>
      <c r="G62" s="2" t="s">
        <v>250</v>
      </c>
      <c r="H62" s="160"/>
      <c r="I62" s="161"/>
    </row>
    <row r="63" spans="1:9" ht="15">
      <c r="A63" s="2" t="s">
        <v>248</v>
      </c>
      <c r="B63" s="2" t="s">
        <v>260</v>
      </c>
      <c r="C63" s="2">
        <v>215</v>
      </c>
      <c r="D63" s="2">
        <v>3.1</v>
      </c>
      <c r="E63" s="2" t="s">
        <v>4062</v>
      </c>
      <c r="F63" s="7" t="s">
        <v>9</v>
      </c>
      <c r="G63" s="2" t="s">
        <v>250</v>
      </c>
      <c r="H63"/>
      <c r="I63" s="159"/>
    </row>
    <row r="64" spans="1:9">
      <c r="A64" s="2" t="s">
        <v>248</v>
      </c>
      <c r="B64" s="2" t="s">
        <v>262</v>
      </c>
      <c r="C64" s="2">
        <v>207</v>
      </c>
      <c r="D64" s="2">
        <v>7</v>
      </c>
      <c r="E64" s="2" t="s">
        <v>4062</v>
      </c>
      <c r="F64" s="7" t="s">
        <v>9</v>
      </c>
      <c r="G64" s="2" t="s">
        <v>250</v>
      </c>
      <c r="H64" s="158"/>
      <c r="I64" s="159"/>
    </row>
    <row r="65" spans="1:10">
      <c r="A65" s="2" t="s">
        <v>248</v>
      </c>
      <c r="B65" s="2" t="s">
        <v>263</v>
      </c>
      <c r="C65" s="2">
        <v>210</v>
      </c>
      <c r="D65" s="2">
        <v>2</v>
      </c>
      <c r="E65" s="2" t="s">
        <v>4062</v>
      </c>
      <c r="F65" s="7" t="s">
        <v>9</v>
      </c>
      <c r="G65" s="2" t="s">
        <v>250</v>
      </c>
      <c r="H65" s="160"/>
      <c r="I65" s="159"/>
    </row>
    <row r="66" spans="1:10" ht="15">
      <c r="A66" s="2" t="s">
        <v>196</v>
      </c>
      <c r="B66" s="2" t="s">
        <v>255</v>
      </c>
      <c r="C66" s="2">
        <v>250</v>
      </c>
      <c r="D66" s="2">
        <v>3</v>
      </c>
      <c r="E66" s="2" t="s">
        <v>4062</v>
      </c>
      <c r="F66" s="7" t="s">
        <v>9</v>
      </c>
      <c r="G66" s="2" t="s">
        <v>250</v>
      </c>
      <c r="H66" s="160"/>
      <c r="I66" s="161"/>
    </row>
    <row r="67" spans="1:10">
      <c r="A67" s="2" t="s">
        <v>87</v>
      </c>
      <c r="B67" s="2" t="s">
        <v>264</v>
      </c>
      <c r="C67" s="2">
        <v>72</v>
      </c>
      <c r="D67" s="2">
        <v>3</v>
      </c>
      <c r="E67" s="2" t="s">
        <v>4062</v>
      </c>
      <c r="F67" s="7" t="s">
        <v>85</v>
      </c>
      <c r="G67" s="2" t="s">
        <v>249</v>
      </c>
      <c r="H67" s="158"/>
      <c r="I67" s="159"/>
      <c r="J67" s="103"/>
    </row>
    <row r="68" spans="1:10" ht="15">
      <c r="A68" s="2" t="s">
        <v>4191</v>
      </c>
      <c r="B68" s="2" t="s">
        <v>4192</v>
      </c>
      <c r="C68" s="2">
        <v>1679</v>
      </c>
      <c r="D68" s="2">
        <v>40</v>
      </c>
      <c r="E68" s="2" t="s">
        <v>4062</v>
      </c>
      <c r="F68" s="7" t="s">
        <v>9</v>
      </c>
      <c r="G68" s="2" t="s">
        <v>4194</v>
      </c>
      <c r="H68" s="162"/>
      <c r="I68" s="161"/>
      <c r="J68" s="103"/>
    </row>
    <row r="69" spans="1:10" ht="15">
      <c r="A69" s="2" t="s">
        <v>4191</v>
      </c>
      <c r="B69" s="2" t="s">
        <v>4193</v>
      </c>
      <c r="C69" s="2">
        <v>1789</v>
      </c>
      <c r="D69" s="2">
        <v>61</v>
      </c>
      <c r="E69" s="2" t="s">
        <v>4062</v>
      </c>
      <c r="F69" s="7" t="s">
        <v>9</v>
      </c>
      <c r="G69" s="2" t="s">
        <v>4194</v>
      </c>
      <c r="H69"/>
      <c r="I69" s="161"/>
      <c r="J69" s="103"/>
    </row>
    <row r="70" spans="1:10" ht="15">
      <c r="A70" s="2" t="s">
        <v>4195</v>
      </c>
      <c r="B70" s="2" t="s">
        <v>4196</v>
      </c>
      <c r="C70" s="2">
        <v>1193</v>
      </c>
      <c r="D70" s="2">
        <v>39</v>
      </c>
      <c r="E70" s="2" t="s">
        <v>4062</v>
      </c>
      <c r="F70" s="7" t="s">
        <v>9</v>
      </c>
      <c r="G70" s="2" t="s">
        <v>4194</v>
      </c>
      <c r="H70"/>
      <c r="I70" s="159"/>
      <c r="J70" s="103"/>
    </row>
    <row r="71" spans="1:10" ht="15">
      <c r="A71" s="2" t="s">
        <v>4197</v>
      </c>
      <c r="B71" s="2" t="s">
        <v>4198</v>
      </c>
      <c r="C71" s="2">
        <v>1191</v>
      </c>
      <c r="D71" s="2">
        <v>35</v>
      </c>
      <c r="E71" s="2" t="s">
        <v>4062</v>
      </c>
      <c r="F71" s="7" t="s">
        <v>9</v>
      </c>
      <c r="G71" s="2" t="s">
        <v>4194</v>
      </c>
      <c r="H71"/>
      <c r="I71" s="161"/>
      <c r="J71" s="103"/>
    </row>
    <row r="72" spans="1:10" ht="15">
      <c r="A72" s="2" t="s">
        <v>4197</v>
      </c>
      <c r="B72" s="2" t="s">
        <v>4198</v>
      </c>
      <c r="C72" s="2">
        <v>1191</v>
      </c>
      <c r="D72" s="2">
        <v>3.5</v>
      </c>
      <c r="E72" s="2" t="s">
        <v>4062</v>
      </c>
      <c r="F72" s="7" t="s">
        <v>85</v>
      </c>
      <c r="G72" s="2" t="s">
        <v>249</v>
      </c>
      <c r="H72"/>
      <c r="I72" s="163"/>
      <c r="J72" s="103"/>
    </row>
    <row r="73" spans="1:10" ht="15">
      <c r="A73" s="2" t="s">
        <v>4199</v>
      </c>
      <c r="B73" s="2" t="s">
        <v>4202</v>
      </c>
      <c r="C73" s="2">
        <v>1178</v>
      </c>
      <c r="D73" s="2">
        <v>42</v>
      </c>
      <c r="E73" s="2" t="s">
        <v>4062</v>
      </c>
      <c r="F73" s="7" t="s">
        <v>9</v>
      </c>
      <c r="G73" s="2" t="s">
        <v>4194</v>
      </c>
      <c r="H73"/>
      <c r="I73" s="159"/>
      <c r="J73" s="103"/>
    </row>
    <row r="74" spans="1:10">
      <c r="A74" s="2" t="s">
        <v>4200</v>
      </c>
      <c r="B74" s="2" t="s">
        <v>4201</v>
      </c>
      <c r="C74" s="2">
        <v>1114</v>
      </c>
      <c r="D74" s="2">
        <v>3</v>
      </c>
      <c r="E74" s="2" t="s">
        <v>4063</v>
      </c>
      <c r="F74" s="7" t="s">
        <v>4189</v>
      </c>
      <c r="G74" s="2" t="s">
        <v>4194</v>
      </c>
      <c r="H74" s="158"/>
      <c r="I74" s="159"/>
      <c r="J74" s="103"/>
    </row>
    <row r="75" spans="1:10" ht="15">
      <c r="A75" s="102" t="s">
        <v>4183</v>
      </c>
      <c r="F75" s="7"/>
      <c r="H75"/>
      <c r="I75" s="164"/>
    </row>
    <row r="76" spans="1:10" ht="15">
      <c r="A76" s="2" t="s">
        <v>4172</v>
      </c>
      <c r="B76" s="2" t="s">
        <v>4173</v>
      </c>
      <c r="C76" s="2">
        <v>150.6</v>
      </c>
      <c r="D76" s="2">
        <v>2.8</v>
      </c>
      <c r="E76" s="2" t="s">
        <v>4062</v>
      </c>
      <c r="F76" s="7" t="s">
        <v>9</v>
      </c>
      <c r="G76" s="2" t="s">
        <v>4171</v>
      </c>
      <c r="H76"/>
      <c r="I76" s="165"/>
    </row>
    <row r="77" spans="1:10" ht="15">
      <c r="A77" s="2" t="s">
        <v>4177</v>
      </c>
      <c r="B77" s="2" t="s">
        <v>4174</v>
      </c>
      <c r="C77" s="2">
        <v>78.7</v>
      </c>
      <c r="D77" s="2">
        <v>1.2</v>
      </c>
      <c r="E77" s="2" t="s">
        <v>4062</v>
      </c>
      <c r="F77" s="7" t="s">
        <v>9</v>
      </c>
      <c r="G77" s="2" t="s">
        <v>4171</v>
      </c>
      <c r="H77"/>
      <c r="I77" s="165"/>
    </row>
    <row r="78" spans="1:10" ht="15">
      <c r="A78" s="2" t="s">
        <v>4186</v>
      </c>
      <c r="B78" s="2" t="s">
        <v>4175</v>
      </c>
      <c r="C78" s="2">
        <v>146.80000000000001</v>
      </c>
      <c r="D78" s="2">
        <v>2.7</v>
      </c>
      <c r="E78" s="2" t="s">
        <v>4062</v>
      </c>
      <c r="F78" s="7" t="s">
        <v>9</v>
      </c>
      <c r="G78" s="2" t="s">
        <v>4171</v>
      </c>
      <c r="H78"/>
      <c r="I78" s="159"/>
    </row>
    <row r="79" spans="1:10">
      <c r="A79" s="2" t="s">
        <v>4172</v>
      </c>
      <c r="B79" s="2" t="s">
        <v>4176</v>
      </c>
      <c r="C79" s="2">
        <v>134.5</v>
      </c>
      <c r="D79" s="2">
        <v>4.9000000000000004</v>
      </c>
      <c r="E79" s="2" t="s">
        <v>4062</v>
      </c>
      <c r="F79" s="7" t="s">
        <v>9</v>
      </c>
      <c r="G79" s="2" t="s">
        <v>4171</v>
      </c>
      <c r="H79" s="158"/>
      <c r="I79" s="159"/>
    </row>
    <row r="80" spans="1:10">
      <c r="A80" s="2" t="s">
        <v>143</v>
      </c>
      <c r="B80" s="2" t="s">
        <v>4178</v>
      </c>
      <c r="C80" s="2">
        <v>84</v>
      </c>
      <c r="D80" s="2">
        <v>3</v>
      </c>
      <c r="E80" s="2" t="s">
        <v>4062</v>
      </c>
      <c r="F80" s="2" t="s">
        <v>5</v>
      </c>
      <c r="G80" s="2" t="s">
        <v>4171</v>
      </c>
      <c r="H80" s="160"/>
      <c r="I80" s="166"/>
    </row>
    <row r="81" spans="1:7">
      <c r="A81" s="2" t="s">
        <v>4052</v>
      </c>
      <c r="B81" s="2" t="s">
        <v>4184</v>
      </c>
      <c r="C81" s="2">
        <v>152</v>
      </c>
      <c r="D81" s="2">
        <v>3</v>
      </c>
      <c r="E81" s="2" t="s">
        <v>4062</v>
      </c>
      <c r="F81" s="2" t="s">
        <v>5</v>
      </c>
      <c r="G81" s="2" t="s">
        <v>4171</v>
      </c>
    </row>
    <row r="82" spans="1:7">
      <c r="A82" s="2" t="s">
        <v>4172</v>
      </c>
      <c r="B82" s="2" t="s">
        <v>4176</v>
      </c>
      <c r="C82" s="2">
        <v>145</v>
      </c>
      <c r="D82" s="2">
        <v>11</v>
      </c>
      <c r="E82" s="2" t="s">
        <v>4062</v>
      </c>
      <c r="F82" s="2" t="s">
        <v>5</v>
      </c>
      <c r="G82" s="2" t="s">
        <v>4171</v>
      </c>
    </row>
    <row r="83" spans="1:7">
      <c r="A83" s="2" t="s">
        <v>4185</v>
      </c>
      <c r="B83" s="2" t="s">
        <v>4179</v>
      </c>
      <c r="C83" s="2">
        <v>180</v>
      </c>
      <c r="D83" s="2">
        <v>3.6</v>
      </c>
      <c r="E83" s="2" t="s">
        <v>4062</v>
      </c>
      <c r="F83" s="2" t="s">
        <v>5</v>
      </c>
      <c r="G83" s="2" t="s">
        <v>4171</v>
      </c>
    </row>
    <row r="84" spans="1:7">
      <c r="A84" s="2" t="s">
        <v>4182</v>
      </c>
      <c r="B84" s="2" t="s">
        <v>4180</v>
      </c>
      <c r="C84" s="2">
        <v>1741</v>
      </c>
      <c r="D84" s="2">
        <v>35</v>
      </c>
      <c r="E84" s="2" t="s">
        <v>4062</v>
      </c>
      <c r="F84" s="2" t="s">
        <v>5</v>
      </c>
      <c r="G84" s="2" t="s">
        <v>4171</v>
      </c>
    </row>
    <row r="85" spans="1:7">
      <c r="A85" s="2" t="s">
        <v>4182</v>
      </c>
      <c r="B85" s="2" t="s">
        <v>4181</v>
      </c>
      <c r="C85" s="2">
        <v>1831</v>
      </c>
      <c r="D85" s="2">
        <v>35</v>
      </c>
      <c r="E85" s="2" t="s">
        <v>4062</v>
      </c>
      <c r="F85" s="2" t="s">
        <v>5</v>
      </c>
      <c r="G85" s="2" t="s">
        <v>4171</v>
      </c>
    </row>
    <row r="86" spans="1:7">
      <c r="A86" s="102" t="s">
        <v>4048</v>
      </c>
    </row>
    <row r="87" spans="1:7">
      <c r="A87" s="2" t="s">
        <v>23</v>
      </c>
      <c r="B87" s="2" t="s">
        <v>214</v>
      </c>
      <c r="C87" s="2">
        <v>86.1</v>
      </c>
      <c r="D87" s="95">
        <v>1.722</v>
      </c>
      <c r="E87" s="2" t="s">
        <v>4063</v>
      </c>
      <c r="F87" s="2" t="s">
        <v>5</v>
      </c>
      <c r="G87" s="2" t="s">
        <v>4055</v>
      </c>
    </row>
    <row r="88" spans="1:7">
      <c r="A88" s="2" t="s">
        <v>23</v>
      </c>
      <c r="B88" s="2" t="s">
        <v>215</v>
      </c>
      <c r="C88" s="2">
        <v>83.8</v>
      </c>
      <c r="D88" s="95">
        <v>1.6759999999999999</v>
      </c>
      <c r="E88" s="2" t="s">
        <v>4063</v>
      </c>
      <c r="F88" s="2" t="s">
        <v>5</v>
      </c>
      <c r="G88" s="2" t="s">
        <v>4055</v>
      </c>
    </row>
    <row r="89" spans="1:7">
      <c r="A89" s="2" t="s">
        <v>23</v>
      </c>
      <c r="B89" s="2" t="s">
        <v>31</v>
      </c>
      <c r="C89" s="2">
        <v>82.5</v>
      </c>
      <c r="D89" s="95">
        <v>1.6500000000000001</v>
      </c>
      <c r="E89" s="2" t="s">
        <v>4062</v>
      </c>
      <c r="F89" s="2" t="s">
        <v>5</v>
      </c>
      <c r="G89" s="2" t="s">
        <v>4055</v>
      </c>
    </row>
    <row r="90" spans="1:7">
      <c r="A90" s="2" t="s">
        <v>23</v>
      </c>
      <c r="B90" s="2" t="s">
        <v>32</v>
      </c>
      <c r="C90" s="2">
        <v>82.2</v>
      </c>
      <c r="D90" s="95">
        <v>1.6440000000000001</v>
      </c>
      <c r="E90" s="2" t="s">
        <v>4062</v>
      </c>
      <c r="F90" s="2" t="s">
        <v>5</v>
      </c>
      <c r="G90" s="2" t="s">
        <v>4055</v>
      </c>
    </row>
    <row r="91" spans="1:7">
      <c r="A91" s="2" t="s">
        <v>23</v>
      </c>
      <c r="B91" s="2" t="s">
        <v>33</v>
      </c>
      <c r="C91" s="2">
        <v>77.7</v>
      </c>
      <c r="D91" s="95">
        <v>1.554</v>
      </c>
      <c r="E91" s="2" t="s">
        <v>4062</v>
      </c>
      <c r="F91" s="2" t="s">
        <v>5</v>
      </c>
      <c r="G91" s="2" t="s">
        <v>4055</v>
      </c>
    </row>
    <row r="92" spans="1:7">
      <c r="A92" s="2" t="s">
        <v>24</v>
      </c>
      <c r="B92" s="2" t="s">
        <v>8</v>
      </c>
      <c r="C92" s="2">
        <v>87.5</v>
      </c>
      <c r="D92" s="2">
        <v>2.7</v>
      </c>
      <c r="E92" s="2" t="s">
        <v>4062</v>
      </c>
      <c r="F92" s="2" t="s">
        <v>9</v>
      </c>
      <c r="G92" s="2" t="s">
        <v>4055</v>
      </c>
    </row>
    <row r="93" spans="1:7">
      <c r="A93" s="2" t="s">
        <v>25</v>
      </c>
      <c r="B93" s="2" t="s">
        <v>22</v>
      </c>
      <c r="C93" s="2">
        <v>85.6</v>
      </c>
      <c r="D93" s="95">
        <v>1.712</v>
      </c>
      <c r="E93" s="2" t="s">
        <v>4062</v>
      </c>
      <c r="F93" s="2" t="s">
        <v>5</v>
      </c>
      <c r="G93" s="2" t="s">
        <v>4055</v>
      </c>
    </row>
    <row r="94" spans="1:7">
      <c r="A94" s="2" t="s">
        <v>25</v>
      </c>
      <c r="B94" s="2" t="s">
        <v>4038</v>
      </c>
      <c r="C94" s="2">
        <v>90.6</v>
      </c>
      <c r="D94" s="95">
        <v>1.8119999999999998</v>
      </c>
      <c r="E94" s="2" t="s">
        <v>4063</v>
      </c>
      <c r="F94" s="2" t="s">
        <v>5</v>
      </c>
      <c r="G94" s="2" t="s">
        <v>4055</v>
      </c>
    </row>
    <row r="95" spans="1:7">
      <c r="A95" s="2" t="s">
        <v>25</v>
      </c>
      <c r="B95" s="2" t="s">
        <v>4038</v>
      </c>
      <c r="C95" s="2">
        <v>86.1</v>
      </c>
      <c r="D95" s="2">
        <v>2.5</v>
      </c>
      <c r="E95" s="2" t="s">
        <v>4063</v>
      </c>
      <c r="F95" s="2" t="s">
        <v>9</v>
      </c>
      <c r="G95" s="2" t="s">
        <v>4055</v>
      </c>
    </row>
    <row r="96" spans="1:7">
      <c r="A96" s="2" t="s">
        <v>25</v>
      </c>
      <c r="B96" s="2" t="s">
        <v>4039</v>
      </c>
      <c r="C96" s="2">
        <v>85.9</v>
      </c>
      <c r="D96" s="95">
        <v>1.7180000000000002</v>
      </c>
      <c r="E96" s="2" t="s">
        <v>4062</v>
      </c>
      <c r="F96" s="2" t="s">
        <v>5</v>
      </c>
      <c r="G96" s="2" t="s">
        <v>4055</v>
      </c>
    </row>
    <row r="97" spans="1:7">
      <c r="A97" s="2" t="s">
        <v>25</v>
      </c>
      <c r="B97" s="2" t="s">
        <v>4040</v>
      </c>
      <c r="C97" s="2">
        <v>84</v>
      </c>
      <c r="D97" s="95">
        <v>1.68</v>
      </c>
      <c r="E97" s="2" t="s">
        <v>4062</v>
      </c>
      <c r="F97" s="2" t="s">
        <v>5</v>
      </c>
      <c r="G97" s="2" t="s">
        <v>4055</v>
      </c>
    </row>
    <row r="98" spans="1:7">
      <c r="A98" s="2" t="s">
        <v>25</v>
      </c>
      <c r="B98" s="2" t="s">
        <v>281</v>
      </c>
      <c r="C98" s="2">
        <v>72</v>
      </c>
      <c r="D98" s="95">
        <v>1.44</v>
      </c>
      <c r="E98" s="2" t="s">
        <v>4062</v>
      </c>
      <c r="F98" s="2" t="s">
        <v>5</v>
      </c>
      <c r="G98" s="2" t="s">
        <v>4055</v>
      </c>
    </row>
    <row r="99" spans="1:7">
      <c r="A99" s="2" t="s">
        <v>4057</v>
      </c>
      <c r="B99" s="2" t="s">
        <v>138</v>
      </c>
      <c r="C99" s="2">
        <v>87.1</v>
      </c>
      <c r="D99" s="95">
        <v>1.742</v>
      </c>
      <c r="E99" s="2" t="s">
        <v>4062</v>
      </c>
      <c r="F99" s="2" t="s">
        <v>5</v>
      </c>
      <c r="G99" s="2" t="s">
        <v>4055</v>
      </c>
    </row>
    <row r="100" spans="1:7">
      <c r="A100" s="2" t="s">
        <v>4057</v>
      </c>
      <c r="B100" s="2" t="s">
        <v>14</v>
      </c>
      <c r="C100" s="2">
        <v>77.8</v>
      </c>
      <c r="D100" s="95">
        <v>1.556</v>
      </c>
      <c r="E100" s="2" t="s">
        <v>4062</v>
      </c>
      <c r="F100" s="2" t="s">
        <v>5</v>
      </c>
      <c r="G100" s="2" t="s">
        <v>4055</v>
      </c>
    </row>
    <row r="101" spans="1:7">
      <c r="A101" s="2" t="s">
        <v>4057</v>
      </c>
      <c r="B101" s="2" t="s">
        <v>136</v>
      </c>
      <c r="C101" s="2">
        <v>77.900000000000006</v>
      </c>
      <c r="D101" s="95">
        <v>1.5580000000000001</v>
      </c>
      <c r="E101" s="2" t="s">
        <v>4062</v>
      </c>
      <c r="F101" s="2" t="s">
        <v>5</v>
      </c>
      <c r="G101" s="2" t="s">
        <v>4055</v>
      </c>
    </row>
    <row r="102" spans="1:7">
      <c r="A102" s="2" t="s">
        <v>119</v>
      </c>
      <c r="B102" s="2" t="s">
        <v>169</v>
      </c>
      <c r="C102" s="2">
        <v>85.6</v>
      </c>
      <c r="D102" s="95">
        <v>1.712</v>
      </c>
      <c r="E102" s="2" t="s">
        <v>4062</v>
      </c>
      <c r="F102" s="2" t="s">
        <v>5</v>
      </c>
      <c r="G102" s="2" t="s">
        <v>4055</v>
      </c>
    </row>
    <row r="103" spans="1:7">
      <c r="A103" s="2" t="s">
        <v>119</v>
      </c>
      <c r="B103" s="2" t="s">
        <v>121</v>
      </c>
      <c r="C103" s="2">
        <v>169.2</v>
      </c>
      <c r="D103" s="95">
        <v>3.3839999999999999</v>
      </c>
      <c r="E103" s="2" t="s">
        <v>4062</v>
      </c>
      <c r="F103" s="2" t="s">
        <v>5</v>
      </c>
      <c r="G103" s="2" t="s">
        <v>4055</v>
      </c>
    </row>
    <row r="104" spans="1:7">
      <c r="A104" s="2" t="s">
        <v>119</v>
      </c>
      <c r="B104" s="2" t="s">
        <v>149</v>
      </c>
      <c r="C104" s="2">
        <v>90</v>
      </c>
      <c r="D104" s="95">
        <v>1.8</v>
      </c>
      <c r="E104" s="2" t="s">
        <v>4063</v>
      </c>
      <c r="F104" s="2" t="s">
        <v>5</v>
      </c>
      <c r="G104" s="2" t="s">
        <v>4055</v>
      </c>
    </row>
    <row r="105" spans="1:7">
      <c r="A105" s="2" t="s">
        <v>119</v>
      </c>
      <c r="B105" s="2" t="s">
        <v>122</v>
      </c>
      <c r="C105" s="2">
        <v>88.6</v>
      </c>
      <c r="D105" s="95">
        <v>1.772</v>
      </c>
      <c r="E105" s="2" t="s">
        <v>4062</v>
      </c>
      <c r="F105" s="2" t="s">
        <v>5</v>
      </c>
      <c r="G105" s="2" t="s">
        <v>4055</v>
      </c>
    </row>
    <row r="106" spans="1:7">
      <c r="A106" s="2" t="s">
        <v>119</v>
      </c>
      <c r="B106" s="2" t="s">
        <v>216</v>
      </c>
      <c r="C106" s="2">
        <v>84.6</v>
      </c>
      <c r="D106" s="95">
        <v>1.6919999999999999</v>
      </c>
      <c r="E106" s="2" t="s">
        <v>4062</v>
      </c>
      <c r="F106" s="2" t="s">
        <v>5</v>
      </c>
      <c r="G106" s="2" t="s">
        <v>4055</v>
      </c>
    </row>
    <row r="107" spans="1:7">
      <c r="A107" s="2" t="s">
        <v>119</v>
      </c>
      <c r="B107" s="2" t="s">
        <v>224</v>
      </c>
      <c r="C107" s="2">
        <v>76.599999999999994</v>
      </c>
      <c r="D107" s="95">
        <v>1.532</v>
      </c>
      <c r="E107" s="2" t="s">
        <v>4063</v>
      </c>
      <c r="F107" s="2" t="s">
        <v>5</v>
      </c>
      <c r="G107" s="2" t="s">
        <v>4055</v>
      </c>
    </row>
    <row r="108" spans="1:7">
      <c r="A108" s="2" t="s">
        <v>119</v>
      </c>
      <c r="B108" s="2" t="s">
        <v>217</v>
      </c>
      <c r="C108" s="2">
        <v>97.9</v>
      </c>
      <c r="D108" s="95">
        <v>1.9580000000000002</v>
      </c>
      <c r="E108" s="2" t="s">
        <v>4062</v>
      </c>
      <c r="F108" s="2" t="s">
        <v>5</v>
      </c>
      <c r="G108" s="2" t="s">
        <v>4055</v>
      </c>
    </row>
    <row r="109" spans="1:7">
      <c r="A109" s="2" t="s">
        <v>119</v>
      </c>
      <c r="B109" s="2" t="s">
        <v>223</v>
      </c>
      <c r="C109" s="2">
        <v>75.5</v>
      </c>
      <c r="D109" s="95">
        <v>1.51</v>
      </c>
      <c r="E109" s="2" t="s">
        <v>4063</v>
      </c>
      <c r="F109" s="2" t="s">
        <v>5</v>
      </c>
      <c r="G109" s="2" t="s">
        <v>4055</v>
      </c>
    </row>
    <row r="110" spans="1:7">
      <c r="A110" s="2" t="s">
        <v>119</v>
      </c>
      <c r="B110" s="2" t="s">
        <v>218</v>
      </c>
      <c r="C110" s="2">
        <v>118.7</v>
      </c>
      <c r="D110" s="95">
        <v>2.3740000000000001</v>
      </c>
      <c r="E110" s="2" t="s">
        <v>4062</v>
      </c>
      <c r="F110" s="2" t="s">
        <v>5</v>
      </c>
      <c r="G110" s="2" t="s">
        <v>4055</v>
      </c>
    </row>
    <row r="111" spans="1:7">
      <c r="A111" s="2" t="s">
        <v>119</v>
      </c>
      <c r="B111" s="2" t="s">
        <v>222</v>
      </c>
      <c r="C111" s="2">
        <v>76.2</v>
      </c>
      <c r="D111" s="95">
        <v>1.524</v>
      </c>
      <c r="E111" s="2" t="s">
        <v>4063</v>
      </c>
      <c r="F111" s="2" t="s">
        <v>5</v>
      </c>
      <c r="G111" s="2" t="s">
        <v>4055</v>
      </c>
    </row>
    <row r="112" spans="1:7">
      <c r="A112" s="2" t="s">
        <v>119</v>
      </c>
      <c r="B112" s="2" t="s">
        <v>219</v>
      </c>
      <c r="C112" s="2">
        <v>121.1</v>
      </c>
      <c r="D112" s="95">
        <v>2.4220000000000002</v>
      </c>
      <c r="E112" s="2" t="s">
        <v>4062</v>
      </c>
      <c r="F112" s="2" t="s">
        <v>5</v>
      </c>
      <c r="G112" s="2" t="s">
        <v>4055</v>
      </c>
    </row>
    <row r="113" spans="1:7">
      <c r="A113" s="2" t="s">
        <v>119</v>
      </c>
      <c r="B113" s="2" t="s">
        <v>221</v>
      </c>
      <c r="C113" s="2">
        <v>77.099999999999994</v>
      </c>
      <c r="D113" s="95">
        <v>1.5419999999999998</v>
      </c>
      <c r="E113" s="2" t="s">
        <v>4063</v>
      </c>
      <c r="F113" s="2" t="s">
        <v>5</v>
      </c>
      <c r="G113" s="2" t="s">
        <v>4055</v>
      </c>
    </row>
    <row r="114" spans="1:7">
      <c r="A114" s="2" t="s">
        <v>4190</v>
      </c>
      <c r="B114" s="103" t="s">
        <v>3879</v>
      </c>
      <c r="C114" s="103">
        <v>82.5</v>
      </c>
      <c r="D114" s="95">
        <v>1.6500000000000001</v>
      </c>
      <c r="E114" s="2" t="s">
        <v>4063</v>
      </c>
      <c r="F114" s="2" t="s">
        <v>5</v>
      </c>
      <c r="G114" s="2" t="s">
        <v>4055</v>
      </c>
    </row>
    <row r="115" spans="1:7">
      <c r="A115" s="2" t="s">
        <v>4190</v>
      </c>
      <c r="B115" s="103" t="s">
        <v>3939</v>
      </c>
      <c r="C115" s="103">
        <v>78.8</v>
      </c>
      <c r="D115" s="95">
        <v>1.5760000000000001</v>
      </c>
      <c r="E115" s="2" t="s">
        <v>4063</v>
      </c>
      <c r="F115" s="2" t="s">
        <v>5</v>
      </c>
      <c r="G115" s="2" t="s">
        <v>4055</v>
      </c>
    </row>
    <row r="116" spans="1:7">
      <c r="A116" s="2" t="s">
        <v>4230</v>
      </c>
      <c r="B116" s="2" t="s">
        <v>4229</v>
      </c>
      <c r="C116" s="2">
        <v>88</v>
      </c>
      <c r="D116" s="2">
        <v>3</v>
      </c>
      <c r="E116" s="2" t="s">
        <v>4062</v>
      </c>
      <c r="F116" s="7" t="s">
        <v>85</v>
      </c>
      <c r="G116" s="2" t="s">
        <v>84</v>
      </c>
    </row>
    <row r="117" spans="1:7">
      <c r="A117" s="102" t="s">
        <v>4152</v>
      </c>
    </row>
    <row r="118" spans="1:7">
      <c r="A118" s="2" t="s">
        <v>46</v>
      </c>
      <c r="B118" s="2" t="s">
        <v>220</v>
      </c>
      <c r="C118" s="2">
        <v>85.8</v>
      </c>
      <c r="D118" s="2">
        <v>0.6</v>
      </c>
      <c r="E118" s="2" t="s">
        <v>4062</v>
      </c>
      <c r="F118" s="2" t="s">
        <v>9</v>
      </c>
      <c r="G118" s="2" t="s">
        <v>4055</v>
      </c>
    </row>
    <row r="119" spans="1:7">
      <c r="A119" s="2" t="s">
        <v>46</v>
      </c>
      <c r="B119" s="2" t="s">
        <v>4041</v>
      </c>
      <c r="C119" s="2">
        <v>75.5</v>
      </c>
      <c r="D119" s="2">
        <v>5.3</v>
      </c>
      <c r="E119" s="2" t="s">
        <v>4063</v>
      </c>
      <c r="F119" s="2" t="s">
        <v>9</v>
      </c>
      <c r="G119" s="2" t="s">
        <v>4055</v>
      </c>
    </row>
    <row r="120" spans="1:7">
      <c r="A120" s="2" t="s">
        <v>4076</v>
      </c>
      <c r="B120" s="2" t="s">
        <v>10</v>
      </c>
      <c r="C120" s="2">
        <v>76.2</v>
      </c>
      <c r="D120" s="2">
        <v>0.5</v>
      </c>
      <c r="E120" s="2" t="s">
        <v>4062</v>
      </c>
      <c r="F120" s="2" t="s">
        <v>9</v>
      </c>
      <c r="G120" s="2" t="s">
        <v>4055</v>
      </c>
    </row>
    <row r="121" spans="1:7">
      <c r="A121" s="2" t="s">
        <v>4076</v>
      </c>
      <c r="B121" s="2" t="s">
        <v>11</v>
      </c>
      <c r="C121" s="2">
        <v>74</v>
      </c>
      <c r="D121" s="2">
        <v>0.7</v>
      </c>
      <c r="E121" s="2" t="s">
        <v>4062</v>
      </c>
      <c r="F121" s="2" t="s">
        <v>9</v>
      </c>
      <c r="G121" s="2" t="s">
        <v>4055</v>
      </c>
    </row>
    <row r="122" spans="1:7">
      <c r="A122" s="2" t="s">
        <v>4077</v>
      </c>
      <c r="B122" s="2" t="s">
        <v>28</v>
      </c>
      <c r="C122" s="2">
        <v>80.400000000000006</v>
      </c>
      <c r="D122" s="95">
        <v>1.6080000000000001</v>
      </c>
      <c r="E122" s="2" t="s">
        <v>4063</v>
      </c>
      <c r="F122" s="2" t="s">
        <v>5</v>
      </c>
      <c r="G122" s="2" t="s">
        <v>4055</v>
      </c>
    </row>
    <row r="123" spans="1:7">
      <c r="A123" s="2" t="s">
        <v>4077</v>
      </c>
      <c r="B123" s="2" t="s">
        <v>29</v>
      </c>
      <c r="C123" s="2">
        <v>79.8</v>
      </c>
      <c r="D123" s="95">
        <v>1.5960000000000001</v>
      </c>
      <c r="E123" s="2" t="s">
        <v>4063</v>
      </c>
      <c r="F123" s="2" t="s">
        <v>5</v>
      </c>
      <c r="G123" s="2" t="s">
        <v>4055</v>
      </c>
    </row>
    <row r="124" spans="1:7">
      <c r="A124" s="2" t="s">
        <v>46</v>
      </c>
      <c r="B124" s="2" t="s">
        <v>152</v>
      </c>
      <c r="C124" s="2">
        <v>89.4</v>
      </c>
      <c r="D124" s="95">
        <v>1.7880000000000003</v>
      </c>
      <c r="E124" s="2" t="s">
        <v>4062</v>
      </c>
      <c r="F124" s="2" t="s">
        <v>5</v>
      </c>
      <c r="G124" s="2" t="s">
        <v>4055</v>
      </c>
    </row>
    <row r="125" spans="1:7">
      <c r="A125" s="2" t="s">
        <v>46</v>
      </c>
      <c r="B125" s="2" t="s">
        <v>118</v>
      </c>
      <c r="C125" s="2">
        <v>87.7</v>
      </c>
      <c r="D125" s="95">
        <v>1.754</v>
      </c>
      <c r="E125" s="2" t="s">
        <v>4062</v>
      </c>
      <c r="F125" s="2" t="s">
        <v>5</v>
      </c>
      <c r="G125" s="2" t="s">
        <v>4055</v>
      </c>
    </row>
    <row r="126" spans="1:7">
      <c r="A126" s="2" t="s">
        <v>4078</v>
      </c>
      <c r="B126" s="2" t="s">
        <v>4044</v>
      </c>
      <c r="C126" s="2">
        <v>87.6</v>
      </c>
      <c r="D126" s="95">
        <v>1.752</v>
      </c>
      <c r="E126" s="2" t="s">
        <v>4062</v>
      </c>
      <c r="F126" s="2" t="s">
        <v>5</v>
      </c>
      <c r="G126" s="2" t="s">
        <v>4055</v>
      </c>
    </row>
    <row r="127" spans="1:7">
      <c r="A127" s="2" t="s">
        <v>4078</v>
      </c>
      <c r="B127" s="2" t="s">
        <v>4045</v>
      </c>
      <c r="C127" s="2">
        <v>78.7</v>
      </c>
      <c r="D127" s="95">
        <v>1.5740000000000001</v>
      </c>
      <c r="E127" s="2" t="s">
        <v>4063</v>
      </c>
      <c r="F127" s="2" t="s">
        <v>5</v>
      </c>
      <c r="G127" s="2" t="s">
        <v>4055</v>
      </c>
    </row>
    <row r="128" spans="1:7">
      <c r="A128" s="2" t="s">
        <v>147</v>
      </c>
      <c r="B128" s="2" t="s">
        <v>4047</v>
      </c>
      <c r="C128" s="2">
        <v>96.4</v>
      </c>
      <c r="D128" s="95">
        <v>1.9280000000000002</v>
      </c>
      <c r="E128" s="2" t="s">
        <v>4062</v>
      </c>
      <c r="F128" s="2" t="s">
        <v>5</v>
      </c>
      <c r="G128" s="2" t="s">
        <v>4055</v>
      </c>
    </row>
    <row r="129" spans="1:7">
      <c r="A129" s="2" t="s">
        <v>147</v>
      </c>
      <c r="B129" s="2" t="s">
        <v>4046</v>
      </c>
      <c r="C129" s="2">
        <v>88</v>
      </c>
      <c r="D129" s="95">
        <v>1.76</v>
      </c>
      <c r="E129" s="2" t="s">
        <v>4062</v>
      </c>
      <c r="F129" s="2" t="s">
        <v>5</v>
      </c>
      <c r="G129" s="2" t="s">
        <v>4055</v>
      </c>
    </row>
    <row r="130" spans="1:7">
      <c r="A130" s="2" t="s">
        <v>4231</v>
      </c>
      <c r="B130" s="2" t="s">
        <v>4226</v>
      </c>
      <c r="C130" s="2">
        <v>88</v>
      </c>
      <c r="D130" s="2">
        <v>3</v>
      </c>
      <c r="E130" s="2" t="s">
        <v>4062</v>
      </c>
      <c r="F130" s="7" t="s">
        <v>85</v>
      </c>
      <c r="G130" s="2" t="s">
        <v>84</v>
      </c>
    </row>
    <row r="131" spans="1:7">
      <c r="A131" s="2" t="s">
        <v>4228</v>
      </c>
      <c r="B131" s="2" t="s">
        <v>4227</v>
      </c>
      <c r="C131" s="2">
        <v>78</v>
      </c>
      <c r="D131" s="2">
        <v>8</v>
      </c>
      <c r="E131" s="2" t="s">
        <v>4062</v>
      </c>
      <c r="F131" s="2" t="s">
        <v>85</v>
      </c>
      <c r="G131" s="2" t="s">
        <v>84</v>
      </c>
    </row>
    <row r="132" spans="1:7">
      <c r="A132" s="102" t="s">
        <v>196</v>
      </c>
    </row>
    <row r="133" spans="1:7">
      <c r="A133" s="2" t="s">
        <v>203</v>
      </c>
      <c r="B133" s="2" t="s">
        <v>197</v>
      </c>
      <c r="C133" s="2">
        <v>81.3</v>
      </c>
      <c r="D133" s="95">
        <v>1.6259999999999999</v>
      </c>
      <c r="E133" s="2" t="s">
        <v>4062</v>
      </c>
      <c r="F133" s="2" t="s">
        <v>5</v>
      </c>
      <c r="G133" s="2" t="s">
        <v>4056</v>
      </c>
    </row>
    <row r="134" spans="1:7">
      <c r="A134" s="2" t="s">
        <v>204</v>
      </c>
      <c r="B134" s="2" t="s">
        <v>198</v>
      </c>
      <c r="C134" s="2">
        <v>236.2</v>
      </c>
      <c r="D134" s="95">
        <v>4.7240000000000002</v>
      </c>
      <c r="E134" s="2" t="s">
        <v>4062</v>
      </c>
      <c r="F134" s="2" t="s">
        <v>5</v>
      </c>
      <c r="G134" s="2" t="s">
        <v>4056</v>
      </c>
    </row>
    <row r="135" spans="1:7">
      <c r="A135" s="2" t="s">
        <v>205</v>
      </c>
      <c r="B135" s="2" t="s">
        <v>199</v>
      </c>
      <c r="C135" s="2">
        <v>81.73</v>
      </c>
      <c r="D135" s="95">
        <v>1.6346000000000001</v>
      </c>
      <c r="E135" s="2" t="s">
        <v>4062</v>
      </c>
      <c r="F135" s="2" t="s">
        <v>5</v>
      </c>
      <c r="G135" s="2" t="s">
        <v>4056</v>
      </c>
    </row>
    <row r="136" spans="1:7">
      <c r="A136" s="2" t="s">
        <v>206</v>
      </c>
      <c r="B136" s="2" t="s">
        <v>200</v>
      </c>
      <c r="C136" s="2">
        <v>80.75</v>
      </c>
      <c r="D136" s="95">
        <v>1.615</v>
      </c>
      <c r="E136" s="2" t="s">
        <v>4062</v>
      </c>
      <c r="F136" s="2" t="s">
        <v>5</v>
      </c>
      <c r="G136" s="2" t="s">
        <v>4056</v>
      </c>
    </row>
    <row r="137" spans="1:7">
      <c r="A137" s="2" t="s">
        <v>207</v>
      </c>
      <c r="B137" s="2" t="s">
        <v>201</v>
      </c>
      <c r="C137" s="2">
        <v>83.4</v>
      </c>
      <c r="D137" s="95">
        <v>1.6680000000000001</v>
      </c>
      <c r="E137" s="2" t="s">
        <v>4062</v>
      </c>
      <c r="F137" s="2" t="s">
        <v>5</v>
      </c>
      <c r="G137" s="2" t="s">
        <v>4056</v>
      </c>
    </row>
    <row r="138" spans="1:7">
      <c r="A138" s="2" t="s">
        <v>208</v>
      </c>
      <c r="B138" s="2" t="s">
        <v>202</v>
      </c>
      <c r="C138" s="2">
        <v>83.73</v>
      </c>
      <c r="D138" s="95">
        <v>1.6746000000000001</v>
      </c>
      <c r="E138" s="2" t="s">
        <v>4062</v>
      </c>
      <c r="F138" s="2" t="s">
        <v>5</v>
      </c>
      <c r="G138" s="2" t="s">
        <v>4056</v>
      </c>
    </row>
    <row r="139" spans="1:7">
      <c r="A139" s="102" t="s">
        <v>186</v>
      </c>
      <c r="D139" s="95"/>
    </row>
    <row r="140" spans="1:7">
      <c r="A140" s="2" t="s">
        <v>4232</v>
      </c>
      <c r="B140" s="2" t="s">
        <v>187</v>
      </c>
      <c r="C140" s="104">
        <v>1953.6</v>
      </c>
      <c r="D140" s="104">
        <v>39.071999999999996</v>
      </c>
      <c r="E140" s="2" t="s">
        <v>4062</v>
      </c>
      <c r="F140" s="2" t="s">
        <v>5</v>
      </c>
      <c r="G140" s="2" t="s">
        <v>4056</v>
      </c>
    </row>
    <row r="141" spans="1:7">
      <c r="A141" s="2" t="s">
        <v>4233</v>
      </c>
      <c r="B141" s="2" t="s">
        <v>188</v>
      </c>
      <c r="C141" s="104">
        <v>1897.4</v>
      </c>
      <c r="D141" s="104">
        <v>37.948</v>
      </c>
      <c r="E141" s="2" t="s">
        <v>4062</v>
      </c>
      <c r="F141" s="2" t="s">
        <v>5</v>
      </c>
      <c r="G141" s="2" t="s">
        <v>4056</v>
      </c>
    </row>
    <row r="142" spans="1:7">
      <c r="A142" s="2" t="s">
        <v>4234</v>
      </c>
      <c r="B142" s="2" t="s">
        <v>189</v>
      </c>
      <c r="C142" s="95">
        <v>73.08</v>
      </c>
      <c r="D142" s="95">
        <v>1.4616</v>
      </c>
      <c r="E142" s="2" t="s">
        <v>4062</v>
      </c>
      <c r="F142" s="2" t="s">
        <v>5</v>
      </c>
      <c r="G142" s="2" t="s">
        <v>4056</v>
      </c>
    </row>
    <row r="143" spans="1:7">
      <c r="A143" s="2" t="s">
        <v>193</v>
      </c>
      <c r="B143" s="2" t="s">
        <v>190</v>
      </c>
      <c r="C143" s="2">
        <v>76.3</v>
      </c>
      <c r="D143" s="95">
        <v>1.526</v>
      </c>
      <c r="E143" s="2" t="s">
        <v>4062</v>
      </c>
      <c r="F143" s="2" t="s">
        <v>5</v>
      </c>
      <c r="G143" s="2" t="s">
        <v>4056</v>
      </c>
    </row>
    <row r="144" spans="1:7">
      <c r="A144" s="2" t="s">
        <v>192</v>
      </c>
      <c r="B144" s="2" t="s">
        <v>191</v>
      </c>
      <c r="C144" s="104">
        <v>1748.85</v>
      </c>
      <c r="D144" s="104">
        <v>34.976999999999997</v>
      </c>
      <c r="E144" s="2" t="s">
        <v>4062</v>
      </c>
      <c r="F144" s="2" t="s">
        <v>5</v>
      </c>
      <c r="G144" s="2" t="s">
        <v>4056</v>
      </c>
    </row>
    <row r="145" spans="1:7">
      <c r="A145" s="2" t="s">
        <v>195</v>
      </c>
      <c r="B145" s="2" t="s">
        <v>194</v>
      </c>
      <c r="C145" s="2">
        <v>1718</v>
      </c>
      <c r="D145" s="104">
        <v>34.36</v>
      </c>
      <c r="E145" s="2" t="s">
        <v>4062</v>
      </c>
      <c r="F145" s="2" t="s">
        <v>5</v>
      </c>
      <c r="G145" s="2" t="s">
        <v>4056</v>
      </c>
    </row>
    <row r="146" spans="1:7">
      <c r="F146" s="7"/>
    </row>
    <row r="147" spans="1:7" ht="15">
      <c r="A147" s="6" t="s">
        <v>3626</v>
      </c>
      <c r="B147" s="6"/>
    </row>
    <row r="148" spans="1:7">
      <c r="A148" s="2" t="s">
        <v>4109</v>
      </c>
      <c r="B148" s="8" t="s">
        <v>94</v>
      </c>
      <c r="C148" s="2">
        <v>103</v>
      </c>
      <c r="D148" s="2">
        <v>1</v>
      </c>
      <c r="E148" s="2" t="s">
        <v>4062</v>
      </c>
      <c r="F148" s="2" t="s">
        <v>4151</v>
      </c>
      <c r="G148" s="2" t="s">
        <v>117</v>
      </c>
    </row>
    <row r="149" spans="1:7">
      <c r="A149" s="2" t="s">
        <v>4080</v>
      </c>
      <c r="B149" s="8" t="s">
        <v>104</v>
      </c>
      <c r="C149" s="2">
        <v>74</v>
      </c>
      <c r="D149" s="2">
        <v>2</v>
      </c>
      <c r="E149" s="2" t="s">
        <v>4062</v>
      </c>
      <c r="F149" s="7" t="s">
        <v>9</v>
      </c>
      <c r="G149" s="2" t="s">
        <v>4528</v>
      </c>
    </row>
    <row r="150" spans="1:7">
      <c r="A150" s="2" t="s">
        <v>4081</v>
      </c>
      <c r="B150" s="8" t="s">
        <v>96</v>
      </c>
      <c r="C150" s="2">
        <v>75.400000000000006</v>
      </c>
      <c r="D150" s="2">
        <v>0.8</v>
      </c>
      <c r="E150" s="2" t="s">
        <v>4062</v>
      </c>
      <c r="F150" s="7" t="s">
        <v>9</v>
      </c>
      <c r="G150" s="2" t="s">
        <v>4528</v>
      </c>
    </row>
    <row r="151" spans="1:7">
      <c r="A151" s="2" t="s">
        <v>4082</v>
      </c>
      <c r="B151" s="8" t="s">
        <v>105</v>
      </c>
      <c r="C151" s="2">
        <v>150</v>
      </c>
      <c r="D151" s="2">
        <v>2</v>
      </c>
      <c r="E151" s="2" t="s">
        <v>4062</v>
      </c>
      <c r="F151" s="7" t="s">
        <v>9</v>
      </c>
      <c r="G151" s="2" t="s">
        <v>4528</v>
      </c>
    </row>
    <row r="152" spans="1:7">
      <c r="A152" s="2" t="s">
        <v>4083</v>
      </c>
      <c r="B152" s="8" t="s">
        <v>97</v>
      </c>
      <c r="C152" s="2">
        <v>82</v>
      </c>
      <c r="D152" s="2">
        <v>1</v>
      </c>
      <c r="E152" s="2" t="s">
        <v>4062</v>
      </c>
      <c r="F152" s="7" t="s">
        <v>9</v>
      </c>
      <c r="G152" s="2" t="s">
        <v>4528</v>
      </c>
    </row>
    <row r="153" spans="1:7">
      <c r="A153" s="2" t="s">
        <v>4083</v>
      </c>
      <c r="B153" s="8" t="s">
        <v>98</v>
      </c>
      <c r="C153" s="2">
        <v>76.900000000000006</v>
      </c>
      <c r="D153" s="2">
        <v>1</v>
      </c>
      <c r="E153" s="2" t="s">
        <v>4062</v>
      </c>
      <c r="F153" s="7" t="s">
        <v>9</v>
      </c>
      <c r="G153" s="2" t="s">
        <v>4528</v>
      </c>
    </row>
    <row r="154" spans="1:7">
      <c r="A154" s="2" t="s">
        <v>4084</v>
      </c>
      <c r="B154" s="8" t="s">
        <v>106</v>
      </c>
      <c r="C154" s="2">
        <v>81</v>
      </c>
      <c r="D154" s="2">
        <v>1</v>
      </c>
      <c r="E154" s="2" t="s">
        <v>4062</v>
      </c>
      <c r="F154" s="7" t="s">
        <v>9</v>
      </c>
      <c r="G154" s="2" t="s">
        <v>4528</v>
      </c>
    </row>
    <row r="155" spans="1:7">
      <c r="A155" s="2" t="s">
        <v>4085</v>
      </c>
      <c r="B155" s="8" t="s">
        <v>99</v>
      </c>
      <c r="C155" s="2">
        <v>82</v>
      </c>
      <c r="D155" s="2">
        <v>1</v>
      </c>
      <c r="E155" s="2" t="s">
        <v>4062</v>
      </c>
      <c r="F155" s="7" t="s">
        <v>9</v>
      </c>
      <c r="G155" s="2" t="s">
        <v>4528</v>
      </c>
    </row>
    <row r="156" spans="1:7">
      <c r="A156" s="2" t="s">
        <v>4086</v>
      </c>
      <c r="B156" s="8" t="s">
        <v>107</v>
      </c>
      <c r="C156" s="2">
        <v>74</v>
      </c>
      <c r="D156" s="2">
        <v>2</v>
      </c>
      <c r="E156" s="2" t="s">
        <v>4062</v>
      </c>
      <c r="F156" s="7" t="s">
        <v>9</v>
      </c>
      <c r="G156" s="2" t="s">
        <v>4528</v>
      </c>
    </row>
    <row r="157" spans="1:7">
      <c r="A157" s="2" t="s">
        <v>4087</v>
      </c>
      <c r="B157" s="8" t="s">
        <v>93</v>
      </c>
      <c r="C157" s="2">
        <v>75</v>
      </c>
      <c r="D157" s="2">
        <v>2</v>
      </c>
      <c r="E157" s="2" t="s">
        <v>4062</v>
      </c>
      <c r="F157" s="7" t="s">
        <v>9</v>
      </c>
      <c r="G157" s="2" t="s">
        <v>4528</v>
      </c>
    </row>
    <row r="158" spans="1:7">
      <c r="A158" s="2" t="s">
        <v>4088</v>
      </c>
      <c r="B158" s="8" t="s">
        <v>108</v>
      </c>
      <c r="C158" s="2">
        <v>79</v>
      </c>
      <c r="D158" s="2">
        <v>1</v>
      </c>
      <c r="E158" s="2" t="s">
        <v>4062</v>
      </c>
      <c r="F158" s="7" t="s">
        <v>9</v>
      </c>
      <c r="G158" s="2" t="s">
        <v>4528</v>
      </c>
    </row>
    <row r="159" spans="1:7">
      <c r="A159" s="2" t="s">
        <v>4089</v>
      </c>
      <c r="B159" s="8" t="s">
        <v>100</v>
      </c>
      <c r="C159" s="2">
        <v>78</v>
      </c>
      <c r="D159" s="2">
        <v>1</v>
      </c>
      <c r="E159" s="2" t="s">
        <v>4062</v>
      </c>
      <c r="F159" s="7" t="s">
        <v>9</v>
      </c>
      <c r="G159" s="2" t="s">
        <v>4528</v>
      </c>
    </row>
    <row r="160" spans="1:7">
      <c r="A160" s="2" t="s">
        <v>4090</v>
      </c>
      <c r="B160" s="8" t="s">
        <v>109</v>
      </c>
      <c r="C160" s="2">
        <v>88</v>
      </c>
      <c r="D160" s="2">
        <v>1</v>
      </c>
      <c r="E160" s="2" t="s">
        <v>4062</v>
      </c>
      <c r="F160" s="7" t="s">
        <v>9</v>
      </c>
      <c r="G160" s="2" t="s">
        <v>4528</v>
      </c>
    </row>
    <row r="161" spans="1:7">
      <c r="A161" s="2" t="s">
        <v>4091</v>
      </c>
      <c r="B161" s="8" t="s">
        <v>101</v>
      </c>
      <c r="C161" s="2">
        <v>79</v>
      </c>
      <c r="D161" s="2">
        <v>2</v>
      </c>
      <c r="E161" s="2" t="s">
        <v>4062</v>
      </c>
      <c r="F161" s="7" t="s">
        <v>9</v>
      </c>
      <c r="G161" s="2" t="s">
        <v>4528</v>
      </c>
    </row>
    <row r="162" spans="1:7">
      <c r="A162" s="2" t="s">
        <v>4092</v>
      </c>
      <c r="B162" s="8" t="s">
        <v>110</v>
      </c>
      <c r="C162" s="2">
        <v>153</v>
      </c>
      <c r="D162" s="2">
        <v>2</v>
      </c>
      <c r="E162" s="2" t="s">
        <v>4062</v>
      </c>
      <c r="F162" s="7" t="s">
        <v>9</v>
      </c>
      <c r="G162" s="2" t="s">
        <v>4528</v>
      </c>
    </row>
    <row r="163" spans="1:7">
      <c r="A163" s="2" t="s">
        <v>4093</v>
      </c>
      <c r="B163" s="8" t="s">
        <v>111</v>
      </c>
      <c r="C163" s="2">
        <v>83</v>
      </c>
      <c r="D163" s="2">
        <v>2</v>
      </c>
      <c r="E163" s="2" t="s">
        <v>4062</v>
      </c>
      <c r="F163" s="7" t="s">
        <v>9</v>
      </c>
      <c r="G163" s="2" t="s">
        <v>4528</v>
      </c>
    </row>
    <row r="164" spans="1:7">
      <c r="A164" s="2" t="s">
        <v>4094</v>
      </c>
      <c r="B164" s="8" t="s">
        <v>102</v>
      </c>
      <c r="C164" s="2">
        <v>152</v>
      </c>
      <c r="D164" s="2">
        <v>1</v>
      </c>
      <c r="E164" s="2" t="s">
        <v>4062</v>
      </c>
      <c r="F164" s="7" t="s">
        <v>9</v>
      </c>
      <c r="G164" s="2" t="s">
        <v>4528</v>
      </c>
    </row>
    <row r="165" spans="1:7">
      <c r="A165" s="2" t="s">
        <v>4095</v>
      </c>
      <c r="B165" s="8" t="s">
        <v>103</v>
      </c>
      <c r="C165" s="2">
        <v>150</v>
      </c>
      <c r="D165" s="2">
        <v>2</v>
      </c>
      <c r="E165" s="2" t="s">
        <v>4062</v>
      </c>
      <c r="F165" s="7" t="s">
        <v>9</v>
      </c>
      <c r="G165" s="2" t="s">
        <v>4528</v>
      </c>
    </row>
    <row r="166" spans="1:7">
      <c r="A166" s="2" t="s">
        <v>4096</v>
      </c>
      <c r="B166" s="8" t="s">
        <v>112</v>
      </c>
      <c r="C166" s="2">
        <v>75</v>
      </c>
      <c r="D166" s="2">
        <v>2</v>
      </c>
      <c r="E166" s="2" t="s">
        <v>4062</v>
      </c>
      <c r="F166" s="7" t="s">
        <v>9</v>
      </c>
      <c r="G166" s="2" t="s">
        <v>4528</v>
      </c>
    </row>
    <row r="167" spans="1:7">
      <c r="A167" s="2" t="s">
        <v>4097</v>
      </c>
      <c r="B167" s="8" t="s">
        <v>113</v>
      </c>
      <c r="C167" s="2">
        <v>80</v>
      </c>
      <c r="D167" s="2">
        <v>1</v>
      </c>
      <c r="E167" s="2" t="s">
        <v>4062</v>
      </c>
      <c r="F167" s="7" t="s">
        <v>9</v>
      </c>
      <c r="G167" s="2" t="s">
        <v>4528</v>
      </c>
    </row>
    <row r="168" spans="1:7">
      <c r="A168" s="2" t="s">
        <v>4098</v>
      </c>
      <c r="B168" s="8" t="s">
        <v>114</v>
      </c>
      <c r="C168" s="2">
        <v>75</v>
      </c>
      <c r="D168" s="2">
        <v>1</v>
      </c>
      <c r="E168" s="2" t="s">
        <v>4062</v>
      </c>
      <c r="F168" s="7" t="s">
        <v>9</v>
      </c>
      <c r="G168" s="2" t="s">
        <v>4528</v>
      </c>
    </row>
    <row r="169" spans="1:7">
      <c r="A169" s="2" t="s">
        <v>4099</v>
      </c>
      <c r="B169" s="8" t="s">
        <v>95</v>
      </c>
      <c r="C169" s="2">
        <v>78</v>
      </c>
      <c r="D169" s="2">
        <v>3</v>
      </c>
      <c r="E169" s="2" t="s">
        <v>4062</v>
      </c>
      <c r="F169" s="7" t="s">
        <v>9</v>
      </c>
      <c r="G169" s="2" t="s">
        <v>4528</v>
      </c>
    </row>
    <row r="170" spans="1:7">
      <c r="A170" s="2" t="s">
        <v>4100</v>
      </c>
      <c r="B170" s="8" t="s">
        <v>4101</v>
      </c>
      <c r="C170" s="2">
        <v>79.5</v>
      </c>
      <c r="D170" s="2">
        <v>1.1000000000000001</v>
      </c>
      <c r="E170" s="2" t="s">
        <v>4062</v>
      </c>
      <c r="F170" s="7" t="s">
        <v>9</v>
      </c>
      <c r="G170" s="2" t="s">
        <v>4528</v>
      </c>
    </row>
    <row r="171" spans="1:7">
      <c r="A171" s="2" t="s">
        <v>4103</v>
      </c>
      <c r="B171" s="8" t="s">
        <v>4102</v>
      </c>
      <c r="C171" s="2">
        <v>81.099999999999994</v>
      </c>
      <c r="D171" s="2">
        <v>1.2</v>
      </c>
      <c r="E171" s="2" t="s">
        <v>4062</v>
      </c>
      <c r="F171" s="7" t="s">
        <v>9</v>
      </c>
      <c r="G171" s="2" t="s">
        <v>4528</v>
      </c>
    </row>
    <row r="172" spans="1:7">
      <c r="A172" s="2" t="s">
        <v>4104</v>
      </c>
      <c r="B172" s="8">
        <v>544</v>
      </c>
      <c r="C172" s="2">
        <v>76</v>
      </c>
      <c r="D172" s="2">
        <v>4</v>
      </c>
      <c r="E172" s="2" t="s">
        <v>4062</v>
      </c>
      <c r="F172" s="7" t="s">
        <v>9</v>
      </c>
      <c r="G172" s="2" t="s">
        <v>4528</v>
      </c>
    </row>
    <row r="173" spans="1:7">
      <c r="A173" s="2" t="s">
        <v>4105</v>
      </c>
      <c r="B173" s="8">
        <v>548</v>
      </c>
      <c r="C173" s="2">
        <v>81.8</v>
      </c>
      <c r="D173" s="2">
        <v>1.4</v>
      </c>
      <c r="E173" s="2" t="s">
        <v>4062</v>
      </c>
      <c r="F173" s="7" t="s">
        <v>9</v>
      </c>
      <c r="G173" s="2" t="s">
        <v>4528</v>
      </c>
    </row>
    <row r="174" spans="1:7">
      <c r="A174" s="2" t="s">
        <v>4117</v>
      </c>
      <c r="B174" s="8" t="s">
        <v>4107</v>
      </c>
      <c r="C174" s="2">
        <v>77.2</v>
      </c>
      <c r="D174" s="2">
        <v>0.6</v>
      </c>
      <c r="E174" s="2" t="s">
        <v>4062</v>
      </c>
      <c r="F174" s="7" t="s">
        <v>9</v>
      </c>
      <c r="G174" s="2" t="s">
        <v>4528</v>
      </c>
    </row>
    <row r="175" spans="1:7">
      <c r="A175" s="2" t="s">
        <v>4108</v>
      </c>
      <c r="B175" s="8">
        <v>3456</v>
      </c>
      <c r="C175" s="2">
        <v>75</v>
      </c>
      <c r="D175" s="2">
        <v>1.4</v>
      </c>
      <c r="E175" s="2" t="s">
        <v>4062</v>
      </c>
      <c r="F175" s="7" t="s">
        <v>9</v>
      </c>
      <c r="G175" s="2" t="s">
        <v>4528</v>
      </c>
    </row>
    <row r="176" spans="1:7">
      <c r="A176" s="2" t="s">
        <v>4109</v>
      </c>
      <c r="B176" s="8">
        <v>3508</v>
      </c>
      <c r="C176" s="2">
        <v>103</v>
      </c>
      <c r="D176" s="2">
        <v>1</v>
      </c>
      <c r="E176" s="2" t="s">
        <v>4062</v>
      </c>
      <c r="F176" s="7" t="s">
        <v>9</v>
      </c>
      <c r="G176" s="2" t="s">
        <v>4528</v>
      </c>
    </row>
    <row r="177" spans="1:7">
      <c r="A177" s="2" t="s">
        <v>4100</v>
      </c>
      <c r="B177" s="8">
        <v>529</v>
      </c>
      <c r="C177" s="2">
        <v>79.5</v>
      </c>
      <c r="D177" s="2">
        <v>1.1000000000000001</v>
      </c>
      <c r="E177" s="2" t="s">
        <v>4062</v>
      </c>
      <c r="F177" s="2" t="s">
        <v>4151</v>
      </c>
      <c r="G177" s="2" t="s">
        <v>115</v>
      </c>
    </row>
    <row r="178" spans="1:7">
      <c r="A178" s="2" t="s">
        <v>4106</v>
      </c>
      <c r="B178" s="8">
        <v>561</v>
      </c>
      <c r="C178" s="2">
        <v>77.2</v>
      </c>
      <c r="D178" s="2">
        <v>0.6</v>
      </c>
      <c r="E178" s="2" t="s">
        <v>4062</v>
      </c>
      <c r="F178" s="2" t="s">
        <v>4151</v>
      </c>
      <c r="G178" s="2" t="s">
        <v>116</v>
      </c>
    </row>
    <row r="179" spans="1:7">
      <c r="A179" s="8" t="s">
        <v>226</v>
      </c>
      <c r="B179" s="8" t="s">
        <v>4079</v>
      </c>
      <c r="C179" s="95">
        <v>70.849999999999994</v>
      </c>
      <c r="D179" s="95">
        <v>3.91</v>
      </c>
      <c r="E179" s="2" t="s">
        <v>4062</v>
      </c>
      <c r="F179" s="2" t="s">
        <v>270</v>
      </c>
      <c r="G179" s="2" t="s">
        <v>4529</v>
      </c>
    </row>
    <row r="180" spans="1:7">
      <c r="A180" s="8" t="s">
        <v>4119</v>
      </c>
      <c r="B180" s="8" t="s">
        <v>227</v>
      </c>
      <c r="C180" s="2">
        <v>68.7</v>
      </c>
      <c r="D180" s="2">
        <v>1.6</v>
      </c>
      <c r="E180" s="2" t="s">
        <v>4062</v>
      </c>
      <c r="F180" s="2" t="s">
        <v>270</v>
      </c>
      <c r="G180" s="2" t="s">
        <v>234</v>
      </c>
    </row>
    <row r="181" spans="1:7">
      <c r="A181" s="2" t="s">
        <v>4130</v>
      </c>
      <c r="B181" s="8">
        <v>150</v>
      </c>
      <c r="C181" s="2">
        <v>75.599999999999994</v>
      </c>
      <c r="D181" s="2">
        <v>1.3</v>
      </c>
      <c r="E181" s="2" t="s">
        <v>4062</v>
      </c>
      <c r="F181" s="2" t="s">
        <v>270</v>
      </c>
      <c r="G181" s="2" t="s">
        <v>234</v>
      </c>
    </row>
    <row r="182" spans="1:7">
      <c r="A182" s="2" t="s">
        <v>4129</v>
      </c>
      <c r="B182" s="8">
        <v>192</v>
      </c>
      <c r="C182" s="2">
        <v>71.900000000000006</v>
      </c>
      <c r="D182" s="2">
        <v>1.2</v>
      </c>
      <c r="E182" s="2" t="s">
        <v>4062</v>
      </c>
      <c r="F182" s="2" t="s">
        <v>270</v>
      </c>
      <c r="G182" s="2" t="s">
        <v>234</v>
      </c>
    </row>
    <row r="183" spans="1:7">
      <c r="A183" s="2" t="s">
        <v>4120</v>
      </c>
      <c r="B183" s="8">
        <v>209</v>
      </c>
      <c r="C183" s="2">
        <v>75.7</v>
      </c>
      <c r="D183" s="2">
        <v>3.5</v>
      </c>
      <c r="E183" s="2" t="s">
        <v>4062</v>
      </c>
      <c r="F183" s="2" t="s">
        <v>270</v>
      </c>
      <c r="G183" s="2" t="s">
        <v>234</v>
      </c>
    </row>
    <row r="184" spans="1:7">
      <c r="A184" s="2" t="s">
        <v>4118</v>
      </c>
      <c r="B184" s="8">
        <v>239</v>
      </c>
      <c r="C184" s="2">
        <v>78.900000000000006</v>
      </c>
      <c r="D184" s="2">
        <v>1.1000000000000001</v>
      </c>
      <c r="E184" s="2" t="s">
        <v>4062</v>
      </c>
      <c r="F184" s="2" t="s">
        <v>270</v>
      </c>
      <c r="G184" s="2" t="s">
        <v>234</v>
      </c>
    </row>
    <row r="185" spans="1:7">
      <c r="A185" s="2" t="s">
        <v>240</v>
      </c>
      <c r="B185" s="8">
        <v>343</v>
      </c>
      <c r="C185" s="2">
        <v>75.400000000000006</v>
      </c>
      <c r="D185" s="2">
        <v>2</v>
      </c>
      <c r="E185" s="2" t="s">
        <v>4062</v>
      </c>
      <c r="F185" s="2" t="s">
        <v>270</v>
      </c>
      <c r="G185" s="2" t="s">
        <v>234</v>
      </c>
    </row>
    <row r="186" spans="1:7">
      <c r="A186" s="2" t="s">
        <v>4111</v>
      </c>
      <c r="B186" s="8">
        <v>392</v>
      </c>
      <c r="C186" s="2">
        <v>79.7</v>
      </c>
      <c r="D186" s="2">
        <v>1.6</v>
      </c>
      <c r="E186" s="2" t="s">
        <v>4062</v>
      </c>
      <c r="F186" s="2" t="s">
        <v>270</v>
      </c>
      <c r="G186" s="2" t="s">
        <v>234</v>
      </c>
    </row>
    <row r="187" spans="1:7">
      <c r="A187" s="2" t="s">
        <v>4118</v>
      </c>
      <c r="B187" s="8" t="s">
        <v>280</v>
      </c>
      <c r="C187" s="2">
        <v>78.8</v>
      </c>
      <c r="D187" s="2">
        <v>1</v>
      </c>
      <c r="E187" s="2" t="s">
        <v>4062</v>
      </c>
      <c r="F187" s="2" t="s">
        <v>270</v>
      </c>
      <c r="G187" s="2" t="s">
        <v>234</v>
      </c>
    </row>
    <row r="188" spans="1:7">
      <c r="A188" s="2" t="s">
        <v>4121</v>
      </c>
      <c r="B188" s="8">
        <v>506</v>
      </c>
      <c r="C188" s="2">
        <v>84.6</v>
      </c>
      <c r="D188" s="2">
        <v>1.7</v>
      </c>
      <c r="E188" s="2" t="s">
        <v>4062</v>
      </c>
      <c r="F188" s="2" t="s">
        <v>270</v>
      </c>
      <c r="G188" s="2" t="s">
        <v>234</v>
      </c>
    </row>
    <row r="189" spans="1:7">
      <c r="A189" s="2" t="s">
        <v>4122</v>
      </c>
      <c r="B189" s="8">
        <v>508</v>
      </c>
      <c r="C189" s="2">
        <v>74.5</v>
      </c>
      <c r="D189" s="2">
        <v>1.4</v>
      </c>
      <c r="E189" s="2" t="s">
        <v>4062</v>
      </c>
      <c r="F189" s="2" t="s">
        <v>270</v>
      </c>
      <c r="G189" s="2" t="s">
        <v>234</v>
      </c>
    </row>
    <row r="190" spans="1:7">
      <c r="A190" s="2" t="s">
        <v>4114</v>
      </c>
      <c r="B190" s="8">
        <v>563</v>
      </c>
      <c r="C190" s="2">
        <v>78.599999999999994</v>
      </c>
      <c r="D190" s="2">
        <v>1.1000000000000001</v>
      </c>
      <c r="E190" s="2" t="s">
        <v>4062</v>
      </c>
      <c r="F190" s="2" t="s">
        <v>270</v>
      </c>
      <c r="G190" s="2" t="s">
        <v>234</v>
      </c>
    </row>
    <row r="191" spans="1:7">
      <c r="A191" s="2" t="s">
        <v>4111</v>
      </c>
      <c r="B191" s="8">
        <v>565</v>
      </c>
      <c r="C191" s="2">
        <v>78.5</v>
      </c>
      <c r="D191" s="2">
        <v>1</v>
      </c>
      <c r="E191" s="2" t="s">
        <v>4062</v>
      </c>
      <c r="F191" s="2" t="s">
        <v>270</v>
      </c>
      <c r="G191" s="2" t="s">
        <v>234</v>
      </c>
    </row>
    <row r="192" spans="1:7">
      <c r="A192" s="2" t="s">
        <v>4123</v>
      </c>
      <c r="B192" s="8">
        <v>600</v>
      </c>
      <c r="C192" s="2">
        <v>79.099999999999994</v>
      </c>
      <c r="D192" s="2">
        <v>1.5</v>
      </c>
      <c r="E192" s="2" t="s">
        <v>4062</v>
      </c>
      <c r="F192" s="2" t="s">
        <v>270</v>
      </c>
      <c r="G192" s="2" t="s">
        <v>234</v>
      </c>
    </row>
    <row r="193" spans="1:7">
      <c r="A193" s="2" t="s">
        <v>4111</v>
      </c>
      <c r="B193" s="8">
        <v>606</v>
      </c>
      <c r="C193" s="2">
        <v>78.099999999999994</v>
      </c>
      <c r="D193" s="2">
        <v>1.2</v>
      </c>
      <c r="E193" s="2" t="s">
        <v>4062</v>
      </c>
      <c r="F193" s="2" t="s">
        <v>270</v>
      </c>
      <c r="G193" s="2" t="s">
        <v>234</v>
      </c>
    </row>
    <row r="194" spans="1:7">
      <c r="A194" s="2" t="s">
        <v>4118</v>
      </c>
      <c r="B194" s="8">
        <v>614</v>
      </c>
      <c r="C194" s="2">
        <v>79.2</v>
      </c>
      <c r="D194" s="2">
        <v>1.7</v>
      </c>
      <c r="E194" s="2" t="s">
        <v>4062</v>
      </c>
      <c r="F194" s="2" t="s">
        <v>270</v>
      </c>
      <c r="G194" s="2" t="s">
        <v>234</v>
      </c>
    </row>
    <row r="195" spans="1:7">
      <c r="A195" s="2" t="s">
        <v>239</v>
      </c>
      <c r="B195" s="8">
        <v>620</v>
      </c>
      <c r="C195" s="2">
        <v>77.5</v>
      </c>
      <c r="D195" s="2">
        <v>0.8</v>
      </c>
      <c r="E195" s="2" t="s">
        <v>4062</v>
      </c>
      <c r="F195" s="2" t="s">
        <v>270</v>
      </c>
      <c r="G195" s="2" t="s">
        <v>234</v>
      </c>
    </row>
    <row r="196" spans="1:7">
      <c r="A196" s="2" t="s">
        <v>240</v>
      </c>
      <c r="B196" s="8">
        <v>643</v>
      </c>
      <c r="C196" s="2">
        <v>76.599999999999994</v>
      </c>
      <c r="D196" s="2">
        <v>1.7</v>
      </c>
      <c r="E196" s="2" t="s">
        <v>4062</v>
      </c>
      <c r="F196" s="2" t="s">
        <v>270</v>
      </c>
      <c r="G196" s="2" t="s">
        <v>234</v>
      </c>
    </row>
    <row r="197" spans="1:7">
      <c r="A197" s="2" t="s">
        <v>4124</v>
      </c>
      <c r="B197" s="8">
        <v>658</v>
      </c>
      <c r="C197" s="2">
        <v>83.9</v>
      </c>
      <c r="D197" s="2">
        <v>1.7</v>
      </c>
      <c r="E197" s="2" t="s">
        <v>4062</v>
      </c>
      <c r="F197" s="2" t="s">
        <v>270</v>
      </c>
      <c r="G197" s="2" t="s">
        <v>234</v>
      </c>
    </row>
    <row r="198" spans="1:7">
      <c r="A198" s="2" t="s">
        <v>4125</v>
      </c>
      <c r="B198" s="8">
        <v>665</v>
      </c>
      <c r="C198" s="2">
        <v>77.900000000000006</v>
      </c>
      <c r="D198" s="2">
        <v>1</v>
      </c>
      <c r="E198" s="2" t="s">
        <v>4062</v>
      </c>
      <c r="F198" s="2" t="s">
        <v>270</v>
      </c>
      <c r="G198" s="2" t="s">
        <v>234</v>
      </c>
    </row>
    <row r="199" spans="1:7">
      <c r="A199" s="2" t="s">
        <v>4126</v>
      </c>
      <c r="B199" s="8">
        <v>669</v>
      </c>
      <c r="C199" s="2">
        <v>76.099999999999994</v>
      </c>
      <c r="D199" s="2">
        <v>1.2</v>
      </c>
      <c r="E199" s="2" t="s">
        <v>4062</v>
      </c>
      <c r="F199" s="2" t="s">
        <v>270</v>
      </c>
      <c r="G199" s="2" t="s">
        <v>234</v>
      </c>
    </row>
    <row r="200" spans="1:7">
      <c r="A200" s="2" t="s">
        <v>239</v>
      </c>
      <c r="B200" s="8">
        <v>670</v>
      </c>
      <c r="C200" s="2">
        <v>77.5</v>
      </c>
      <c r="D200" s="2">
        <v>1.1000000000000001</v>
      </c>
      <c r="E200" s="2" t="s">
        <v>4062</v>
      </c>
      <c r="F200" s="2" t="s">
        <v>270</v>
      </c>
      <c r="G200" s="2" t="s">
        <v>234</v>
      </c>
    </row>
    <row r="201" spans="1:7">
      <c r="A201" s="2" t="s">
        <v>4127</v>
      </c>
      <c r="B201" s="8">
        <v>676</v>
      </c>
      <c r="C201" s="2">
        <v>83.3</v>
      </c>
      <c r="D201" s="2">
        <v>1.2</v>
      </c>
      <c r="E201" s="2" t="s">
        <v>4062</v>
      </c>
      <c r="F201" s="2" t="s">
        <v>270</v>
      </c>
      <c r="G201" s="2" t="s">
        <v>234</v>
      </c>
    </row>
    <row r="202" spans="1:7">
      <c r="A202" s="2" t="s">
        <v>4128</v>
      </c>
      <c r="B202" s="8">
        <v>695</v>
      </c>
      <c r="C202" s="2">
        <v>149.1</v>
      </c>
      <c r="D202" s="2">
        <v>2.4</v>
      </c>
      <c r="E202" s="2" t="s">
        <v>4062</v>
      </c>
      <c r="F202" s="2" t="s">
        <v>270</v>
      </c>
      <c r="G202" s="2" t="s">
        <v>234</v>
      </c>
    </row>
    <row r="203" spans="1:7">
      <c r="A203" s="2" t="s">
        <v>4131</v>
      </c>
      <c r="B203" s="8" t="s">
        <v>228</v>
      </c>
      <c r="C203" s="2">
        <v>148.4</v>
      </c>
      <c r="D203" s="2">
        <v>2.2999999999999998</v>
      </c>
      <c r="E203" s="2" t="s">
        <v>4062</v>
      </c>
      <c r="F203" s="2" t="s">
        <v>270</v>
      </c>
      <c r="G203" s="2" t="s">
        <v>234</v>
      </c>
    </row>
    <row r="204" spans="1:7">
      <c r="A204" s="2" t="s">
        <v>4131</v>
      </c>
      <c r="B204" s="8" t="s">
        <v>228</v>
      </c>
      <c r="C204" s="2">
        <v>79.5</v>
      </c>
      <c r="D204" s="2">
        <v>1.2</v>
      </c>
      <c r="E204" s="2" t="s">
        <v>4062</v>
      </c>
      <c r="F204" s="2" t="s">
        <v>270</v>
      </c>
      <c r="G204" s="2" t="s">
        <v>234</v>
      </c>
    </row>
    <row r="205" spans="1:7">
      <c r="A205" s="2" t="s">
        <v>4132</v>
      </c>
      <c r="B205" s="8">
        <v>703</v>
      </c>
      <c r="C205" s="2">
        <v>78.400000000000006</v>
      </c>
      <c r="D205" s="2">
        <v>1.5</v>
      </c>
      <c r="E205" s="2" t="s">
        <v>4062</v>
      </c>
      <c r="F205" s="2" t="s">
        <v>270</v>
      </c>
      <c r="G205" s="2" t="s">
        <v>234</v>
      </c>
    </row>
    <row r="206" spans="1:7">
      <c r="A206" s="2" t="s">
        <v>4133</v>
      </c>
      <c r="B206" s="8" t="s">
        <v>233</v>
      </c>
      <c r="C206" s="2">
        <v>71.7</v>
      </c>
      <c r="D206" s="2">
        <v>1.2</v>
      </c>
      <c r="E206" s="2" t="s">
        <v>4062</v>
      </c>
      <c r="F206" s="2" t="s">
        <v>270</v>
      </c>
      <c r="G206" s="2" t="s">
        <v>234</v>
      </c>
    </row>
    <row r="207" spans="1:7">
      <c r="A207" s="2" t="s">
        <v>4127</v>
      </c>
      <c r="B207" s="8" t="s">
        <v>230</v>
      </c>
      <c r="C207" s="2">
        <v>77.2</v>
      </c>
      <c r="D207" s="2">
        <v>1.2</v>
      </c>
      <c r="E207" s="2" t="s">
        <v>4062</v>
      </c>
      <c r="F207" s="2" t="s">
        <v>270</v>
      </c>
      <c r="G207" s="2" t="s">
        <v>234</v>
      </c>
    </row>
    <row r="208" spans="1:7">
      <c r="A208" s="2" t="s">
        <v>4127</v>
      </c>
      <c r="B208" s="8" t="s">
        <v>231</v>
      </c>
      <c r="C208" s="2">
        <v>75.7</v>
      </c>
      <c r="D208" s="2">
        <v>1.2</v>
      </c>
      <c r="E208" s="2" t="s">
        <v>4062</v>
      </c>
      <c r="F208" s="2" t="s">
        <v>270</v>
      </c>
      <c r="G208" s="2" t="s">
        <v>234</v>
      </c>
    </row>
    <row r="209" spans="1:7">
      <c r="A209" s="2" t="s">
        <v>4124</v>
      </c>
      <c r="B209" s="8" t="s">
        <v>232</v>
      </c>
      <c r="C209" s="2">
        <v>82.3</v>
      </c>
      <c r="D209" s="2">
        <v>1.2</v>
      </c>
      <c r="E209" s="2" t="s">
        <v>4062</v>
      </c>
      <c r="F209" s="2" t="s">
        <v>270</v>
      </c>
      <c r="G209" s="2" t="s">
        <v>234</v>
      </c>
    </row>
    <row r="210" spans="1:7">
      <c r="A210" s="2" t="s">
        <v>4127</v>
      </c>
      <c r="B210" s="8" t="s">
        <v>229</v>
      </c>
      <c r="C210" s="2">
        <v>76.7</v>
      </c>
      <c r="D210" s="2">
        <v>1.1000000000000001</v>
      </c>
      <c r="E210" s="2" t="s">
        <v>4062</v>
      </c>
      <c r="F210" s="2" t="s">
        <v>270</v>
      </c>
      <c r="G210" s="2" t="s">
        <v>234</v>
      </c>
    </row>
    <row r="211" spans="1:7">
      <c r="A211" s="2" t="s">
        <v>244</v>
      </c>
      <c r="B211" s="8" t="s">
        <v>245</v>
      </c>
      <c r="C211" s="2">
        <v>148</v>
      </c>
      <c r="D211" s="2">
        <v>2</v>
      </c>
      <c r="E211" s="2" t="s">
        <v>4062</v>
      </c>
      <c r="F211" s="2" t="s">
        <v>85</v>
      </c>
      <c r="G211" s="2" t="s">
        <v>86</v>
      </c>
    </row>
    <row r="212" spans="1:7">
      <c r="A212" s="2" t="s">
        <v>246</v>
      </c>
      <c r="B212" s="8" t="s">
        <v>247</v>
      </c>
      <c r="C212" s="2">
        <v>242</v>
      </c>
      <c r="D212" s="2">
        <v>30</v>
      </c>
      <c r="E212" s="2" t="s">
        <v>4062</v>
      </c>
      <c r="F212" s="2" t="s">
        <v>85</v>
      </c>
      <c r="G212" s="2" t="s">
        <v>86</v>
      </c>
    </row>
    <row r="213" spans="1:7">
      <c r="A213" s="2" t="s">
        <v>253</v>
      </c>
      <c r="B213" s="8" t="s">
        <v>254</v>
      </c>
      <c r="C213" s="2">
        <v>234</v>
      </c>
      <c r="D213" s="2">
        <v>2</v>
      </c>
      <c r="E213" s="2" t="s">
        <v>4062</v>
      </c>
      <c r="F213" s="2" t="s">
        <v>9</v>
      </c>
      <c r="G213" s="2" t="s">
        <v>250</v>
      </c>
    </row>
    <row r="214" spans="1:7">
      <c r="A214" s="2" t="s">
        <v>259</v>
      </c>
      <c r="B214" s="8">
        <v>3509</v>
      </c>
      <c r="C214" s="2">
        <v>235</v>
      </c>
      <c r="D214" s="2">
        <v>5</v>
      </c>
      <c r="E214" s="2" t="s">
        <v>4062</v>
      </c>
      <c r="F214" s="2" t="s">
        <v>9</v>
      </c>
      <c r="G214" s="2" t="s">
        <v>250</v>
      </c>
    </row>
    <row r="215" spans="1:7">
      <c r="A215" s="2" t="s">
        <v>4110</v>
      </c>
      <c r="B215" s="8" t="s">
        <v>4112</v>
      </c>
      <c r="C215" s="2">
        <v>78.2</v>
      </c>
      <c r="D215" s="2">
        <v>0.7</v>
      </c>
      <c r="E215" s="2" t="s">
        <v>4062</v>
      </c>
      <c r="F215" s="2" t="s">
        <v>9</v>
      </c>
      <c r="G215" s="2" t="s">
        <v>250</v>
      </c>
    </row>
    <row r="216" spans="1:7">
      <c r="A216" s="2" t="s">
        <v>4110</v>
      </c>
      <c r="B216" s="8" t="s">
        <v>4113</v>
      </c>
      <c r="C216" s="2">
        <v>80.599999999999994</v>
      </c>
      <c r="D216" s="2">
        <v>0.5</v>
      </c>
      <c r="E216" s="2" t="s">
        <v>4062</v>
      </c>
      <c r="F216" s="2" t="s">
        <v>9</v>
      </c>
      <c r="G216" s="2" t="s">
        <v>250</v>
      </c>
    </row>
    <row r="217" spans="1:7">
      <c r="A217" s="2" t="s">
        <v>4114</v>
      </c>
      <c r="B217" s="8" t="s">
        <v>4115</v>
      </c>
      <c r="C217" s="2">
        <v>75.5</v>
      </c>
      <c r="D217" s="2">
        <v>1.1000000000000001</v>
      </c>
      <c r="E217" s="2" t="s">
        <v>4062</v>
      </c>
      <c r="F217" s="2" t="s">
        <v>4134</v>
      </c>
      <c r="G217" s="2" t="s">
        <v>4116</v>
      </c>
    </row>
    <row r="219" spans="1:7" ht="15">
      <c r="A219" s="6" t="s">
        <v>3627</v>
      </c>
      <c r="B219" s="6"/>
    </row>
    <row r="220" spans="1:7">
      <c r="A220" s="2" t="s">
        <v>4135</v>
      </c>
      <c r="B220" s="8" t="s">
        <v>171</v>
      </c>
      <c r="C220" s="2">
        <v>85</v>
      </c>
      <c r="D220" s="2">
        <v>3</v>
      </c>
      <c r="E220" s="2" t="s">
        <v>4062</v>
      </c>
      <c r="F220" s="7" t="s">
        <v>9</v>
      </c>
      <c r="G220" s="2" t="s">
        <v>170</v>
      </c>
    </row>
    <row r="221" spans="1:7">
      <c r="A221" s="2" t="s">
        <v>4135</v>
      </c>
      <c r="B221" s="8" t="s">
        <v>172</v>
      </c>
      <c r="C221" s="2">
        <v>83</v>
      </c>
      <c r="D221" s="2">
        <v>1</v>
      </c>
      <c r="E221" s="2" t="s">
        <v>4062</v>
      </c>
      <c r="F221" s="7" t="s">
        <v>9</v>
      </c>
      <c r="G221" s="2" t="s">
        <v>170</v>
      </c>
    </row>
    <row r="222" spans="1:7">
      <c r="A222" s="2" t="s">
        <v>4136</v>
      </c>
      <c r="B222" s="8" t="s">
        <v>178</v>
      </c>
      <c r="C222" s="2">
        <v>81</v>
      </c>
      <c r="D222" s="2">
        <v>2</v>
      </c>
      <c r="E222" s="2" t="s">
        <v>4062</v>
      </c>
      <c r="F222" s="7" t="s">
        <v>9</v>
      </c>
      <c r="G222" s="2" t="s">
        <v>170</v>
      </c>
    </row>
    <row r="223" spans="1:7">
      <c r="A223" s="2" t="s">
        <v>4137</v>
      </c>
      <c r="B223" s="8" t="s">
        <v>173</v>
      </c>
      <c r="C223" s="2">
        <v>78</v>
      </c>
      <c r="D223" s="2">
        <v>1</v>
      </c>
      <c r="E223" s="2" t="s">
        <v>4062</v>
      </c>
      <c r="F223" s="7" t="s">
        <v>9</v>
      </c>
      <c r="G223" s="2" t="s">
        <v>170</v>
      </c>
    </row>
    <row r="224" spans="1:7">
      <c r="A224" s="2" t="s">
        <v>4138</v>
      </c>
      <c r="B224" s="8" t="s">
        <v>174</v>
      </c>
      <c r="C224" s="2">
        <v>78</v>
      </c>
      <c r="D224" s="2">
        <v>1</v>
      </c>
      <c r="E224" s="2" t="s">
        <v>4062</v>
      </c>
      <c r="F224" s="7" t="s">
        <v>9</v>
      </c>
      <c r="G224" s="2" t="s">
        <v>170</v>
      </c>
    </row>
    <row r="225" spans="1:7">
      <c r="A225" s="2" t="s">
        <v>4141</v>
      </c>
      <c r="B225" s="8" t="s">
        <v>176</v>
      </c>
      <c r="C225" s="2">
        <v>78</v>
      </c>
      <c r="D225" s="2">
        <v>2</v>
      </c>
      <c r="E225" s="2" t="s">
        <v>4062</v>
      </c>
      <c r="F225" s="7" t="s">
        <v>9</v>
      </c>
      <c r="G225" s="2" t="s">
        <v>170</v>
      </c>
    </row>
    <row r="226" spans="1:7">
      <c r="A226" s="2" t="s">
        <v>4139</v>
      </c>
      <c r="B226" s="8" t="s">
        <v>177</v>
      </c>
      <c r="C226" s="2">
        <v>78</v>
      </c>
      <c r="D226" s="2">
        <v>2</v>
      </c>
      <c r="E226" s="2" t="s">
        <v>4062</v>
      </c>
      <c r="F226" s="7" t="s">
        <v>9</v>
      </c>
      <c r="G226" s="2" t="s">
        <v>170</v>
      </c>
    </row>
    <row r="227" spans="1:7">
      <c r="A227" s="2" t="s">
        <v>4140</v>
      </c>
      <c r="B227" s="8" t="s">
        <v>175</v>
      </c>
      <c r="C227" s="2">
        <v>77</v>
      </c>
      <c r="D227" s="2">
        <v>2</v>
      </c>
      <c r="E227" s="2" t="s">
        <v>4062</v>
      </c>
      <c r="F227" s="7" t="s">
        <v>9</v>
      </c>
      <c r="G227" s="2" t="s">
        <v>170</v>
      </c>
    </row>
    <row r="228" spans="1:7">
      <c r="A228" s="2" t="s">
        <v>241</v>
      </c>
      <c r="B228" s="2" t="s">
        <v>243</v>
      </c>
      <c r="C228" s="2">
        <v>231</v>
      </c>
      <c r="D228" s="2">
        <v>5</v>
      </c>
      <c r="E228" s="2" t="s">
        <v>4062</v>
      </c>
      <c r="F228" s="2" t="s">
        <v>85</v>
      </c>
      <c r="G228" s="2" t="s">
        <v>86</v>
      </c>
    </row>
    <row r="229" spans="1:7">
      <c r="A229" s="2" t="s">
        <v>241</v>
      </c>
      <c r="B229" s="2" t="s">
        <v>242</v>
      </c>
      <c r="C229" s="2">
        <v>231</v>
      </c>
      <c r="D229" s="2">
        <v>5</v>
      </c>
      <c r="E229" s="2" t="s">
        <v>4062</v>
      </c>
      <c r="F229" s="2" t="s">
        <v>85</v>
      </c>
      <c r="G229" s="2" t="s">
        <v>86</v>
      </c>
    </row>
    <row r="230" spans="1:7">
      <c r="A230" s="2" t="s">
        <v>241</v>
      </c>
      <c r="B230" s="2" t="s">
        <v>243</v>
      </c>
      <c r="C230" s="2">
        <v>246</v>
      </c>
      <c r="D230" s="2">
        <v>2</v>
      </c>
      <c r="E230" s="2" t="s">
        <v>4062</v>
      </c>
      <c r="F230" s="2" t="s">
        <v>9</v>
      </c>
      <c r="G230" s="2" t="s">
        <v>250</v>
      </c>
    </row>
    <row r="231" spans="1:7">
      <c r="A231" s="2" t="s">
        <v>241</v>
      </c>
      <c r="B231" s="2" t="s">
        <v>242</v>
      </c>
      <c r="C231" s="2">
        <v>240</v>
      </c>
      <c r="D231" s="2">
        <v>5</v>
      </c>
      <c r="E231" s="2" t="s">
        <v>4062</v>
      </c>
      <c r="F231" s="2" t="s">
        <v>9</v>
      </c>
      <c r="G231" s="2" t="s">
        <v>250</v>
      </c>
    </row>
    <row r="232" spans="1:7">
      <c r="A232" s="2" t="s">
        <v>251</v>
      </c>
      <c r="B232" s="2" t="s">
        <v>4079</v>
      </c>
      <c r="C232" s="2">
        <v>217</v>
      </c>
      <c r="D232" s="2">
        <v>4</v>
      </c>
      <c r="E232" s="2" t="s">
        <v>4062</v>
      </c>
      <c r="F232" s="2" t="s">
        <v>85</v>
      </c>
      <c r="G232" s="2" t="s">
        <v>252</v>
      </c>
    </row>
    <row r="233" spans="1:7">
      <c r="A233" s="2" t="s">
        <v>251</v>
      </c>
      <c r="B233" s="2" t="s">
        <v>256</v>
      </c>
      <c r="C233" s="2">
        <v>250</v>
      </c>
      <c r="D233" s="2">
        <v>3</v>
      </c>
      <c r="E233" s="2" t="s">
        <v>4062</v>
      </c>
      <c r="F233" s="2" t="s">
        <v>9</v>
      </c>
      <c r="G233" s="2" t="s">
        <v>250</v>
      </c>
    </row>
    <row r="234" spans="1:7">
      <c r="A234" s="2" t="s">
        <v>257</v>
      </c>
      <c r="B234" s="2" t="s">
        <v>258</v>
      </c>
      <c r="C234" s="2">
        <v>236</v>
      </c>
      <c r="D234" s="2">
        <v>5</v>
      </c>
      <c r="E234" s="2" t="s">
        <v>4062</v>
      </c>
      <c r="F234" s="2" t="s">
        <v>9</v>
      </c>
      <c r="G234" s="2" t="s">
        <v>250</v>
      </c>
    </row>
    <row r="236" spans="1:7" ht="15">
      <c r="A236" s="6" t="s">
        <v>4142</v>
      </c>
    </row>
    <row r="237" spans="1:7">
      <c r="A237" s="2" t="s">
        <v>83</v>
      </c>
      <c r="B237" s="2" t="s">
        <v>73</v>
      </c>
      <c r="C237" s="2">
        <v>78.900000000000006</v>
      </c>
      <c r="D237" s="95">
        <v>1.5780000000000001</v>
      </c>
      <c r="E237" s="2" t="s">
        <v>4062</v>
      </c>
      <c r="F237" s="2" t="s">
        <v>5</v>
      </c>
      <c r="G237" s="2" t="s">
        <v>4055</v>
      </c>
    </row>
    <row r="238" spans="1:7">
      <c r="A238" s="2" t="s">
        <v>82</v>
      </c>
      <c r="B238" s="2" t="s">
        <v>74</v>
      </c>
      <c r="C238" s="2">
        <v>157.80000000000001</v>
      </c>
      <c r="D238" s="95">
        <v>3.1560000000000001</v>
      </c>
      <c r="E238" s="2" t="s">
        <v>4062</v>
      </c>
      <c r="F238" s="2" t="s">
        <v>5</v>
      </c>
      <c r="G238" s="2" t="s">
        <v>4055</v>
      </c>
    </row>
    <row r="239" spans="1:7">
      <c r="A239" s="2" t="s">
        <v>78</v>
      </c>
      <c r="B239" s="2" t="s">
        <v>72</v>
      </c>
      <c r="C239" s="2">
        <v>1753</v>
      </c>
      <c r="D239" s="104">
        <v>35.06</v>
      </c>
      <c r="E239" s="2" t="s">
        <v>4062</v>
      </c>
      <c r="F239" s="2" t="s">
        <v>5</v>
      </c>
      <c r="G239" s="2" t="s">
        <v>4055</v>
      </c>
    </row>
    <row r="240" spans="1:7">
      <c r="A240" s="2" t="s">
        <v>79</v>
      </c>
      <c r="B240" s="2" t="s">
        <v>71</v>
      </c>
      <c r="C240" s="2">
        <v>1757</v>
      </c>
      <c r="D240" s="104">
        <v>35.14</v>
      </c>
      <c r="E240" s="2" t="s">
        <v>4062</v>
      </c>
      <c r="F240" s="2" t="s">
        <v>5</v>
      </c>
      <c r="G240" s="2" t="s">
        <v>4055</v>
      </c>
    </row>
    <row r="241" spans="1:7">
      <c r="A241" s="2" t="s">
        <v>81</v>
      </c>
      <c r="B241" s="2" t="s">
        <v>70</v>
      </c>
      <c r="C241" s="2">
        <v>663.2</v>
      </c>
      <c r="D241" s="95">
        <v>13.264000000000001</v>
      </c>
      <c r="E241" s="2" t="s">
        <v>4062</v>
      </c>
      <c r="F241" s="2" t="s">
        <v>5</v>
      </c>
      <c r="G241" s="2" t="s">
        <v>4055</v>
      </c>
    </row>
    <row r="242" spans="1:7">
      <c r="A242" s="2" t="s">
        <v>81</v>
      </c>
      <c r="B242" s="2" t="s">
        <v>142</v>
      </c>
      <c r="C242" s="2">
        <v>159.5</v>
      </c>
      <c r="D242" s="95">
        <v>3.19</v>
      </c>
      <c r="E242" s="2" t="s">
        <v>4062</v>
      </c>
      <c r="F242" s="2" t="s">
        <v>5</v>
      </c>
      <c r="G242" s="2" t="s">
        <v>4055</v>
      </c>
    </row>
    <row r="243" spans="1:7">
      <c r="A243" s="2" t="s">
        <v>126</v>
      </c>
      <c r="B243" s="2" t="s">
        <v>123</v>
      </c>
      <c r="C243" s="2">
        <v>77.400000000000006</v>
      </c>
      <c r="D243" s="95">
        <v>1.548</v>
      </c>
      <c r="E243" s="2" t="s">
        <v>4062</v>
      </c>
      <c r="F243" s="2" t="s">
        <v>5</v>
      </c>
      <c r="G243" s="2" t="s">
        <v>4055</v>
      </c>
    </row>
    <row r="244" spans="1:7">
      <c r="A244" s="2" t="s">
        <v>126</v>
      </c>
      <c r="B244" s="2" t="s">
        <v>124</v>
      </c>
      <c r="C244" s="2">
        <v>81.2</v>
      </c>
      <c r="D244" s="95">
        <v>1.6240000000000001</v>
      </c>
      <c r="E244" s="2" t="s">
        <v>4062</v>
      </c>
      <c r="F244" s="2" t="s">
        <v>5</v>
      </c>
      <c r="G244" s="2" t="s">
        <v>4055</v>
      </c>
    </row>
    <row r="245" spans="1:7">
      <c r="A245" s="2" t="s">
        <v>81</v>
      </c>
      <c r="B245" s="2" t="s">
        <v>125</v>
      </c>
      <c r="C245" s="2">
        <v>258.3</v>
      </c>
      <c r="D245" s="95">
        <v>5.1660000000000004</v>
      </c>
      <c r="E245" s="2" t="s">
        <v>4062</v>
      </c>
      <c r="F245" s="2" t="s">
        <v>5</v>
      </c>
      <c r="G245" s="2" t="s">
        <v>4055</v>
      </c>
    </row>
    <row r="246" spans="1:7">
      <c r="A246" s="2" t="s">
        <v>126</v>
      </c>
      <c r="B246" s="2" t="s">
        <v>127</v>
      </c>
      <c r="C246" s="2">
        <v>79</v>
      </c>
      <c r="D246" s="95">
        <v>1.58</v>
      </c>
      <c r="E246" s="2" t="s">
        <v>4062</v>
      </c>
      <c r="F246" s="2" t="s">
        <v>5</v>
      </c>
      <c r="G246" s="2" t="s">
        <v>4055</v>
      </c>
    </row>
    <row r="247" spans="1:7">
      <c r="A247" s="2" t="s">
        <v>126</v>
      </c>
      <c r="B247" s="2" t="s">
        <v>128</v>
      </c>
      <c r="C247" s="2">
        <v>250.6</v>
      </c>
      <c r="D247" s="95">
        <v>5.0119999999999996</v>
      </c>
      <c r="E247" s="2" t="s">
        <v>4062</v>
      </c>
      <c r="F247" s="2" t="s">
        <v>5</v>
      </c>
      <c r="G247" s="2" t="s">
        <v>4055</v>
      </c>
    </row>
    <row r="248" spans="1:7">
      <c r="A248" s="2" t="s">
        <v>81</v>
      </c>
      <c r="B248" s="2" t="s">
        <v>129</v>
      </c>
      <c r="C248" s="2">
        <v>70.900000000000006</v>
      </c>
      <c r="D248" s="95">
        <v>1.4180000000000001</v>
      </c>
      <c r="E248" s="2" t="s">
        <v>4062</v>
      </c>
      <c r="F248" s="2" t="s">
        <v>5</v>
      </c>
      <c r="G248" s="2" t="s">
        <v>4055</v>
      </c>
    </row>
    <row r="249" spans="1:7">
      <c r="A249" s="2" t="s">
        <v>126</v>
      </c>
      <c r="B249" s="2" t="s">
        <v>130</v>
      </c>
      <c r="C249" s="2">
        <v>70.400000000000006</v>
      </c>
      <c r="D249" s="95">
        <v>1.4080000000000001</v>
      </c>
      <c r="E249" s="2" t="s">
        <v>4062</v>
      </c>
      <c r="F249" s="2" t="s">
        <v>5</v>
      </c>
      <c r="G249" s="2" t="s">
        <v>4055</v>
      </c>
    </row>
    <row r="250" spans="1:7">
      <c r="F250" s="2" t="s">
        <v>5</v>
      </c>
      <c r="G250" s="2" t="s">
        <v>4055</v>
      </c>
    </row>
    <row r="251" spans="1:7" ht="15">
      <c r="A251" s="6" t="s">
        <v>4143</v>
      </c>
    </row>
    <row r="252" spans="1:7">
      <c r="A252" s="102" t="s">
        <v>4144</v>
      </c>
    </row>
    <row r="253" spans="1:7">
      <c r="A253" s="2" t="s">
        <v>4058</v>
      </c>
      <c r="B253" s="2" t="s">
        <v>153</v>
      </c>
      <c r="C253" s="2">
        <v>1662</v>
      </c>
      <c r="D253" s="104">
        <v>33.24</v>
      </c>
      <c r="E253" s="2" t="s">
        <v>4062</v>
      </c>
      <c r="F253" s="2" t="s">
        <v>5</v>
      </c>
      <c r="G253" s="2" t="s">
        <v>4055</v>
      </c>
    </row>
    <row r="254" spans="1:7">
      <c r="A254" s="2" t="s">
        <v>4059</v>
      </c>
      <c r="B254" s="2" t="s">
        <v>154</v>
      </c>
      <c r="C254" s="2">
        <v>1706</v>
      </c>
      <c r="D254" s="104">
        <v>34.119999999999997</v>
      </c>
      <c r="E254" s="2" t="s">
        <v>4062</v>
      </c>
      <c r="F254" s="2" t="s">
        <v>5</v>
      </c>
      <c r="G254" s="2" t="s">
        <v>4055</v>
      </c>
    </row>
    <row r="255" spans="1:7">
      <c r="A255" s="2" t="s">
        <v>161</v>
      </c>
      <c r="B255" s="2" t="s">
        <v>155</v>
      </c>
      <c r="C255" s="2">
        <v>139.80000000000001</v>
      </c>
      <c r="D255" s="95">
        <v>2.7960000000000003</v>
      </c>
      <c r="E255" s="2" t="s">
        <v>4062</v>
      </c>
      <c r="F255" s="2" t="s">
        <v>5</v>
      </c>
      <c r="G255" s="2" t="s">
        <v>4055</v>
      </c>
    </row>
    <row r="256" spans="1:7">
      <c r="A256" s="2" t="s">
        <v>4060</v>
      </c>
      <c r="B256" s="2" t="s">
        <v>156</v>
      </c>
      <c r="C256" s="2">
        <v>65</v>
      </c>
      <c r="D256" s="95">
        <v>1.3</v>
      </c>
      <c r="E256" s="2" t="s">
        <v>4062</v>
      </c>
      <c r="F256" s="2" t="s">
        <v>5</v>
      </c>
      <c r="G256" s="2" t="s">
        <v>4055</v>
      </c>
    </row>
    <row r="257" spans="1:7">
      <c r="A257" s="2" t="s">
        <v>4061</v>
      </c>
      <c r="B257" s="2" t="s">
        <v>157</v>
      </c>
      <c r="C257" s="2">
        <v>147.1</v>
      </c>
      <c r="D257" s="95">
        <v>2.9419999999999997</v>
      </c>
      <c r="E257" s="2" t="s">
        <v>4062</v>
      </c>
      <c r="F257" s="2" t="s">
        <v>5</v>
      </c>
      <c r="G257" s="2" t="s">
        <v>4055</v>
      </c>
    </row>
    <row r="258" spans="1:7">
      <c r="A258" s="2" t="s">
        <v>4059</v>
      </c>
      <c r="B258" s="2" t="s">
        <v>162</v>
      </c>
      <c r="C258" s="2">
        <v>1705</v>
      </c>
      <c r="D258" s="104">
        <v>34.1</v>
      </c>
      <c r="E258" s="2" t="s">
        <v>4062</v>
      </c>
      <c r="F258" s="2" t="s">
        <v>5</v>
      </c>
      <c r="G258" s="2" t="s">
        <v>4055</v>
      </c>
    </row>
    <row r="259" spans="1:7">
      <c r="A259" s="2" t="s">
        <v>4042</v>
      </c>
      <c r="B259" s="2" t="s">
        <v>163</v>
      </c>
      <c r="C259" s="2">
        <v>75.599999999999994</v>
      </c>
      <c r="D259" s="95">
        <v>1.512</v>
      </c>
      <c r="E259" s="2" t="s">
        <v>4062</v>
      </c>
      <c r="F259" s="2" t="s">
        <v>5</v>
      </c>
      <c r="G259" s="2" t="s">
        <v>4055</v>
      </c>
    </row>
    <row r="260" spans="1:7">
      <c r="A260" s="2" t="s">
        <v>4060</v>
      </c>
      <c r="B260" s="2" t="s">
        <v>164</v>
      </c>
      <c r="C260" s="2">
        <v>72.400000000000006</v>
      </c>
      <c r="D260" s="95">
        <v>1.4480000000000002</v>
      </c>
      <c r="E260" s="2" t="s">
        <v>4062</v>
      </c>
      <c r="F260" s="2" t="s">
        <v>5</v>
      </c>
      <c r="G260" s="2" t="s">
        <v>4055</v>
      </c>
    </row>
    <row r="261" spans="1:7">
      <c r="A261" s="2" t="s">
        <v>4058</v>
      </c>
      <c r="B261" s="2" t="s">
        <v>165</v>
      </c>
      <c r="C261" s="2">
        <v>1650</v>
      </c>
      <c r="D261" s="104">
        <v>33</v>
      </c>
      <c r="E261" s="2" t="s">
        <v>4062</v>
      </c>
      <c r="F261" s="2" t="s">
        <v>5</v>
      </c>
      <c r="G261" s="2" t="s">
        <v>4055</v>
      </c>
    </row>
    <row r="262" spans="1:7">
      <c r="A262" s="2" t="s">
        <v>167</v>
      </c>
      <c r="B262" s="2" t="s">
        <v>166</v>
      </c>
      <c r="C262" s="2">
        <v>149.9</v>
      </c>
      <c r="D262" s="95">
        <v>2.9980000000000002</v>
      </c>
      <c r="E262" s="2" t="s">
        <v>4062</v>
      </c>
      <c r="F262" s="2" t="s">
        <v>5</v>
      </c>
      <c r="G262" s="2" t="s">
        <v>4055</v>
      </c>
    </row>
    <row r="263" spans="1:7">
      <c r="A263" s="2" t="s">
        <v>167</v>
      </c>
      <c r="B263" s="2" t="s">
        <v>168</v>
      </c>
      <c r="C263" s="2">
        <v>152.19999999999999</v>
      </c>
      <c r="D263" s="95">
        <v>3.044</v>
      </c>
      <c r="E263" s="2" t="s">
        <v>4062</v>
      </c>
      <c r="F263" s="2" t="s">
        <v>5</v>
      </c>
      <c r="G263" s="2" t="s">
        <v>4055</v>
      </c>
    </row>
    <row r="264" spans="1:7">
      <c r="A264" s="2" t="s">
        <v>4146</v>
      </c>
      <c r="B264" s="2" t="s">
        <v>4079</v>
      </c>
      <c r="C264" s="95">
        <v>76.05</v>
      </c>
      <c r="D264" s="95">
        <v>0.22</v>
      </c>
      <c r="E264" s="2" t="s">
        <v>4062</v>
      </c>
      <c r="F264" s="2" t="s">
        <v>4147</v>
      </c>
      <c r="G264" s="2" t="s">
        <v>4148</v>
      </c>
    </row>
    <row r="265" spans="1:7">
      <c r="A265" s="102" t="s">
        <v>4145</v>
      </c>
    </row>
    <row r="266" spans="1:7">
      <c r="A266" s="2" t="s">
        <v>61</v>
      </c>
      <c r="B266" s="2" t="s">
        <v>55</v>
      </c>
      <c r="C266" s="2">
        <v>82.3</v>
      </c>
      <c r="D266" s="2">
        <v>1.2</v>
      </c>
      <c r="E266" s="2" t="s">
        <v>4062</v>
      </c>
      <c r="F266" s="2" t="s">
        <v>5</v>
      </c>
      <c r="G266" s="2" t="s">
        <v>4171</v>
      </c>
    </row>
    <row r="267" spans="1:7">
      <c r="A267" s="2" t="s">
        <v>60</v>
      </c>
      <c r="B267" s="2" t="s">
        <v>54</v>
      </c>
      <c r="C267" s="2">
        <v>83.5</v>
      </c>
      <c r="D267" s="2">
        <v>1.7</v>
      </c>
      <c r="E267" s="2" t="s">
        <v>4062</v>
      </c>
      <c r="F267" s="2" t="s">
        <v>5</v>
      </c>
      <c r="G267" s="2" t="s">
        <v>4171</v>
      </c>
    </row>
    <row r="268" spans="1:7">
      <c r="A268" s="2" t="s">
        <v>210</v>
      </c>
      <c r="B268" s="2" t="s">
        <v>209</v>
      </c>
      <c r="C268" s="2">
        <v>70.900000000000006</v>
      </c>
      <c r="D268" s="2">
        <v>1.7</v>
      </c>
      <c r="E268" s="2" t="s">
        <v>4062</v>
      </c>
      <c r="F268" s="2" t="s">
        <v>5</v>
      </c>
      <c r="G268" s="2" t="s">
        <v>4171</v>
      </c>
    </row>
    <row r="269" spans="1:7">
      <c r="A269" s="2" t="s">
        <v>212</v>
      </c>
      <c r="B269" s="2" t="s">
        <v>211</v>
      </c>
      <c r="C269" s="2">
        <v>72.599999999999994</v>
      </c>
      <c r="D269" s="2">
        <v>1.6</v>
      </c>
      <c r="E269" s="2" t="s">
        <v>4062</v>
      </c>
      <c r="F269" s="2" t="s">
        <v>5</v>
      </c>
      <c r="G269" s="2" t="s">
        <v>4171</v>
      </c>
    </row>
    <row r="270" spans="1:7">
      <c r="A270" s="2" t="s">
        <v>64</v>
      </c>
      <c r="B270" s="2" t="s">
        <v>52</v>
      </c>
      <c r="C270" s="2">
        <v>76.900000000000006</v>
      </c>
      <c r="D270" s="2">
        <v>1.5</v>
      </c>
      <c r="E270" s="2" t="s">
        <v>4062</v>
      </c>
      <c r="F270" s="2" t="s">
        <v>5</v>
      </c>
      <c r="G270" s="2" t="s">
        <v>4171</v>
      </c>
    </row>
    <row r="271" spans="1:7">
      <c r="A271" s="2" t="s">
        <v>62</v>
      </c>
      <c r="B271" s="2" t="s">
        <v>56</v>
      </c>
      <c r="C271" s="2">
        <v>88.6</v>
      </c>
      <c r="D271" s="2">
        <v>1.9</v>
      </c>
      <c r="E271" s="2" t="s">
        <v>4062</v>
      </c>
      <c r="F271" s="2" t="s">
        <v>5</v>
      </c>
      <c r="G271" s="2" t="s">
        <v>4171</v>
      </c>
    </row>
    <row r="272" spans="1:7">
      <c r="A272" s="2" t="s">
        <v>63</v>
      </c>
      <c r="B272" s="2" t="s">
        <v>59</v>
      </c>
      <c r="C272" s="2">
        <v>74.8</v>
      </c>
      <c r="D272" s="2">
        <v>1.5</v>
      </c>
      <c r="E272" s="2" t="s">
        <v>4062</v>
      </c>
      <c r="F272" s="2" t="s">
        <v>5</v>
      </c>
      <c r="G272" s="2" t="s">
        <v>4171</v>
      </c>
    </row>
    <row r="273" spans="1:7">
      <c r="A273" s="2" t="s">
        <v>4153</v>
      </c>
      <c r="B273" s="2" t="s">
        <v>58</v>
      </c>
      <c r="C273" s="2">
        <v>84.9</v>
      </c>
      <c r="D273" s="2">
        <v>1.7</v>
      </c>
      <c r="E273" s="2" t="s">
        <v>4062</v>
      </c>
      <c r="F273" s="2" t="s">
        <v>5</v>
      </c>
      <c r="G273" s="2" t="s">
        <v>4171</v>
      </c>
    </row>
    <row r="274" spans="1:7">
      <c r="A274" s="2" t="s">
        <v>4154</v>
      </c>
      <c r="B274" s="2" t="s">
        <v>57</v>
      </c>
      <c r="C274" s="2">
        <v>85.4</v>
      </c>
      <c r="D274" s="2">
        <v>1.7</v>
      </c>
      <c r="E274" s="2" t="s">
        <v>4062</v>
      </c>
      <c r="F274" s="2" t="s">
        <v>5</v>
      </c>
      <c r="G274" s="2" t="s">
        <v>4171</v>
      </c>
    </row>
    <row r="275" spans="1:7">
      <c r="A275" s="2" t="s">
        <v>17</v>
      </c>
      <c r="B275" s="2" t="s">
        <v>4163</v>
      </c>
      <c r="C275" s="2">
        <v>70.900000000000006</v>
      </c>
      <c r="D275" s="2">
        <v>1.4</v>
      </c>
      <c r="E275" s="2" t="s">
        <v>4062</v>
      </c>
      <c r="F275" s="2" t="s">
        <v>5</v>
      </c>
      <c r="G275" s="2" t="s">
        <v>4171</v>
      </c>
    </row>
    <row r="276" spans="1:7">
      <c r="A276" s="2" t="s">
        <v>4164</v>
      </c>
      <c r="B276" s="2" t="s">
        <v>211</v>
      </c>
      <c r="C276" s="2">
        <v>72.599999999999994</v>
      </c>
      <c r="D276" s="2">
        <v>1.5</v>
      </c>
      <c r="E276" s="2" t="s">
        <v>4062</v>
      </c>
      <c r="F276" s="2" t="s">
        <v>5</v>
      </c>
      <c r="G276" s="2" t="s">
        <v>4171</v>
      </c>
    </row>
    <row r="277" spans="1:7">
      <c r="A277" s="2" t="s">
        <v>75</v>
      </c>
      <c r="B277" s="2" t="s">
        <v>4156</v>
      </c>
      <c r="C277" s="2">
        <v>1737</v>
      </c>
      <c r="D277" s="2">
        <v>35</v>
      </c>
      <c r="E277" s="2" t="s">
        <v>4062</v>
      </c>
      <c r="F277" s="2" t="s">
        <v>5</v>
      </c>
      <c r="G277" s="2" t="s">
        <v>4171</v>
      </c>
    </row>
    <row r="278" spans="1:7">
      <c r="A278" s="2" t="s">
        <v>4165</v>
      </c>
      <c r="B278" s="2" t="s">
        <v>4157</v>
      </c>
      <c r="C278" s="2">
        <v>1639</v>
      </c>
      <c r="D278" s="2">
        <v>33</v>
      </c>
      <c r="E278" s="2" t="s">
        <v>4062</v>
      </c>
      <c r="F278" s="2" t="s">
        <v>5</v>
      </c>
      <c r="G278" s="2" t="s">
        <v>4171</v>
      </c>
    </row>
    <row r="279" spans="1:7">
      <c r="A279" s="2" t="s">
        <v>4166</v>
      </c>
      <c r="B279" s="2" t="s">
        <v>4158</v>
      </c>
      <c r="C279" s="2">
        <v>1634</v>
      </c>
      <c r="D279" s="2">
        <v>33</v>
      </c>
      <c r="E279" s="2" t="s">
        <v>4062</v>
      </c>
      <c r="F279" s="2" t="s">
        <v>5</v>
      </c>
      <c r="G279" s="2" t="s">
        <v>4171</v>
      </c>
    </row>
    <row r="280" spans="1:7">
      <c r="A280" s="2" t="s">
        <v>4167</v>
      </c>
      <c r="B280" s="2" t="s">
        <v>4155</v>
      </c>
      <c r="C280" s="2">
        <v>1708</v>
      </c>
      <c r="D280" s="2">
        <v>34</v>
      </c>
      <c r="E280" s="2" t="s">
        <v>4062</v>
      </c>
      <c r="F280" s="2" t="s">
        <v>5</v>
      </c>
      <c r="G280" s="2" t="s">
        <v>4171</v>
      </c>
    </row>
    <row r="281" spans="1:7">
      <c r="A281" s="2" t="s">
        <v>77</v>
      </c>
      <c r="B281" s="2" t="s">
        <v>4159</v>
      </c>
      <c r="C281" s="2">
        <v>1431</v>
      </c>
      <c r="D281" s="2">
        <v>29</v>
      </c>
      <c r="E281" s="2" t="s">
        <v>4062</v>
      </c>
      <c r="F281" s="2" t="s">
        <v>5</v>
      </c>
      <c r="G281" s="2" t="s">
        <v>4171</v>
      </c>
    </row>
    <row r="282" spans="1:7">
      <c r="A282" s="2" t="s">
        <v>4168</v>
      </c>
      <c r="B282" s="2" t="s">
        <v>4160</v>
      </c>
      <c r="C282" s="2">
        <v>1668</v>
      </c>
      <c r="D282" s="2">
        <v>33</v>
      </c>
      <c r="E282" s="2" t="s">
        <v>4062</v>
      </c>
      <c r="F282" s="2" t="s">
        <v>5</v>
      </c>
      <c r="G282" s="2" t="s">
        <v>4171</v>
      </c>
    </row>
    <row r="283" spans="1:7">
      <c r="A283" s="2" t="s">
        <v>4169</v>
      </c>
      <c r="B283" s="2" t="s">
        <v>4161</v>
      </c>
      <c r="C283" s="2">
        <v>1701</v>
      </c>
      <c r="D283" s="2">
        <v>34</v>
      </c>
      <c r="E283" s="2" t="s">
        <v>4062</v>
      </c>
      <c r="F283" s="2" t="s">
        <v>5</v>
      </c>
      <c r="G283" s="2" t="s">
        <v>4171</v>
      </c>
    </row>
    <row r="284" spans="1:7">
      <c r="A284" s="2" t="s">
        <v>4169</v>
      </c>
      <c r="B284" s="2" t="s">
        <v>4162</v>
      </c>
      <c r="C284" s="2">
        <v>1651</v>
      </c>
      <c r="D284" s="2">
        <v>33</v>
      </c>
      <c r="E284" s="2" t="s">
        <v>4062</v>
      </c>
      <c r="F284" s="2" t="s">
        <v>5</v>
      </c>
      <c r="G284" s="2" t="s">
        <v>4171</v>
      </c>
    </row>
    <row r="285" spans="1:7">
      <c r="A285" s="102" t="s">
        <v>181</v>
      </c>
    </row>
    <row r="286" spans="1:7">
      <c r="A286" s="2" t="s">
        <v>4149</v>
      </c>
      <c r="B286" s="2" t="s">
        <v>182</v>
      </c>
      <c r="C286" s="2">
        <v>1796</v>
      </c>
      <c r="D286" s="104">
        <v>35.92</v>
      </c>
      <c r="E286" s="2" t="s">
        <v>4062</v>
      </c>
      <c r="F286" s="2" t="s">
        <v>5</v>
      </c>
      <c r="G286" s="2" t="s">
        <v>4056</v>
      </c>
    </row>
    <row r="287" spans="1:7">
      <c r="A287" s="2" t="s">
        <v>4149</v>
      </c>
      <c r="B287" s="2" t="s">
        <v>183</v>
      </c>
      <c r="C287" s="2">
        <v>82.2</v>
      </c>
      <c r="D287" s="95">
        <v>1.6440000000000001</v>
      </c>
      <c r="E287" s="2" t="s">
        <v>4062</v>
      </c>
      <c r="F287" s="2" t="s">
        <v>5</v>
      </c>
      <c r="G287" s="2" t="s">
        <v>4056</v>
      </c>
    </row>
    <row r="288" spans="1:7">
      <c r="A288" s="2" t="s">
        <v>185</v>
      </c>
      <c r="B288" s="2" t="s">
        <v>184</v>
      </c>
      <c r="C288" s="2">
        <v>154</v>
      </c>
      <c r="D288" s="95">
        <v>3.08</v>
      </c>
      <c r="E288" s="2" t="s">
        <v>4062</v>
      </c>
      <c r="F288" s="2" t="s">
        <v>5</v>
      </c>
      <c r="G288" s="2" t="s">
        <v>4056</v>
      </c>
    </row>
    <row r="289" spans="1:7">
      <c r="A289" s="102" t="s">
        <v>179</v>
      </c>
    </row>
    <row r="290" spans="1:7">
      <c r="A290" s="2" t="s">
        <v>4149</v>
      </c>
      <c r="B290" s="2" t="s">
        <v>180</v>
      </c>
      <c r="C290" s="2">
        <v>1809</v>
      </c>
      <c r="D290" s="104">
        <v>36.18</v>
      </c>
      <c r="E290" s="2" t="s">
        <v>4062</v>
      </c>
      <c r="F290" s="2" t="s">
        <v>5</v>
      </c>
      <c r="G290" s="2" t="s">
        <v>4056</v>
      </c>
    </row>
    <row r="292" spans="1:7" ht="15">
      <c r="A292" s="6" t="s">
        <v>3625</v>
      </c>
      <c r="F292" s="7"/>
    </row>
    <row r="293" spans="1:7">
      <c r="A293" s="11" t="s">
        <v>265</v>
      </c>
      <c r="B293" s="8">
        <v>2339</v>
      </c>
      <c r="C293" s="2">
        <v>88</v>
      </c>
      <c r="D293" s="2">
        <v>1</v>
      </c>
      <c r="E293" s="2" t="s">
        <v>4062</v>
      </c>
      <c r="F293" s="7" t="s">
        <v>9</v>
      </c>
      <c r="G293" s="2" t="s">
        <v>266</v>
      </c>
    </row>
    <row r="294" spans="1:7">
      <c r="A294" s="2" t="s">
        <v>267</v>
      </c>
      <c r="B294" s="8">
        <v>2340</v>
      </c>
      <c r="C294" s="2">
        <v>86</v>
      </c>
      <c r="D294" s="2">
        <v>1</v>
      </c>
      <c r="E294" s="2" t="s">
        <v>4062</v>
      </c>
      <c r="F294" s="7" t="s">
        <v>9</v>
      </c>
      <c r="G294" s="2" t="s">
        <v>266</v>
      </c>
    </row>
    <row r="295" spans="1:7">
      <c r="A295" s="2" t="s">
        <v>268</v>
      </c>
      <c r="B295" s="8">
        <v>2341</v>
      </c>
      <c r="C295" s="2">
        <v>82</v>
      </c>
      <c r="D295" s="2">
        <v>1</v>
      </c>
      <c r="E295" s="2" t="s">
        <v>4062</v>
      </c>
      <c r="F295" s="7" t="s">
        <v>9</v>
      </c>
      <c r="G295" s="2" t="s">
        <v>266</v>
      </c>
    </row>
    <row r="296" spans="1:7">
      <c r="A296" s="2" t="s">
        <v>272</v>
      </c>
      <c r="B296" s="2" t="s">
        <v>271</v>
      </c>
      <c r="C296" s="2">
        <v>93</v>
      </c>
      <c r="D296" s="2">
        <v>3</v>
      </c>
      <c r="E296" s="2" t="s">
        <v>4062</v>
      </c>
      <c r="F296" s="7" t="s">
        <v>85</v>
      </c>
      <c r="G296" s="2" t="s">
        <v>269</v>
      </c>
    </row>
    <row r="297" spans="1:7">
      <c r="A297" s="2" t="s">
        <v>272</v>
      </c>
      <c r="B297" s="2" t="s">
        <v>271</v>
      </c>
      <c r="C297" s="2">
        <v>92</v>
      </c>
      <c r="D297" s="2">
        <v>4.0999999999999996</v>
      </c>
      <c r="E297" s="2" t="s">
        <v>4062</v>
      </c>
      <c r="F297" s="7" t="s">
        <v>270</v>
      </c>
      <c r="G297" s="2" t="s">
        <v>269</v>
      </c>
    </row>
    <row r="298" spans="1:7">
      <c r="A298" s="2" t="s">
        <v>274</v>
      </c>
      <c r="B298" s="2" t="s">
        <v>273</v>
      </c>
      <c r="C298" s="2">
        <v>86.4</v>
      </c>
      <c r="D298" s="2">
        <v>4.7</v>
      </c>
      <c r="E298" s="2" t="s">
        <v>4062</v>
      </c>
      <c r="F298" s="7" t="s">
        <v>270</v>
      </c>
      <c r="G298" s="2" t="s">
        <v>269</v>
      </c>
    </row>
    <row r="299" spans="1:7">
      <c r="A299" s="2" t="s">
        <v>278</v>
      </c>
      <c r="B299" s="2" t="s">
        <v>275</v>
      </c>
      <c r="C299" s="2">
        <v>81.3</v>
      </c>
      <c r="D299" s="2">
        <v>3.4</v>
      </c>
      <c r="E299" s="2" t="s">
        <v>4062</v>
      </c>
      <c r="F299" s="7" t="s">
        <v>270</v>
      </c>
      <c r="G299" s="2" t="s">
        <v>269</v>
      </c>
    </row>
    <row r="300" spans="1:7">
      <c r="A300" s="2" t="s">
        <v>276</v>
      </c>
      <c r="B300" s="2" t="s">
        <v>277</v>
      </c>
      <c r="C300" s="2">
        <v>76.5</v>
      </c>
      <c r="D300" s="2">
        <v>1.5</v>
      </c>
      <c r="E300" s="2" t="s">
        <v>4063</v>
      </c>
      <c r="F300" s="7" t="s">
        <v>4189</v>
      </c>
      <c r="G300" s="2" t="s">
        <v>269</v>
      </c>
    </row>
    <row r="302" spans="1:7">
      <c r="B302" s="2">
        <f>COUNT(C5:C300)</f>
        <v>270</v>
      </c>
    </row>
  </sheetData>
  <phoneticPr fontId="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Table 1 New U-Pb data summary</vt:lpstr>
      <vt:lpstr>Table 2 U-Pb LA-ICP-MS zircon</vt:lpstr>
      <vt:lpstr>Table 3 U-Pb SHRIMP-RG data</vt:lpstr>
      <vt:lpstr>Table 4 Zircon TEs (SHRIMP-RG)</vt:lpstr>
      <vt:lpstr>Table 5 Zircon TEs (LA-ICPMS)</vt:lpstr>
      <vt:lpstr>Table 6 U-Pb +TEs titanite </vt:lpstr>
      <vt:lpstr>Table 7 Oxygen Thermometry</vt:lpstr>
      <vt:lpstr>Table 8 SCB U-Pb Compilation</vt:lpstr>
      <vt:lpstr>'Table 3 U-Pb SHRIMP-RG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Schwartz</dc:creator>
  <cp:lastModifiedBy>js899938</cp:lastModifiedBy>
  <cp:lastPrinted>2021-11-20T14:23:01Z</cp:lastPrinted>
  <dcterms:created xsi:type="dcterms:W3CDTF">2015-10-17T16:02:34Z</dcterms:created>
  <dcterms:modified xsi:type="dcterms:W3CDTF">2022-11-29T23:30:30Z</dcterms:modified>
</cp:coreProperties>
</file>