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3.xml" ContentType="application/vnd.openxmlformats-officedocument.drawingml.chart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nek\Documents\Duplic\Manuscript ACQUAL\ESM\"/>
    </mc:Choice>
  </mc:AlternateContent>
  <xr:revisionPtr revIDLastSave="0" documentId="13_ncr:1_{C7F2A8D3-DDBC-4277-98A6-EFEC173FDD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ent" sheetId="27" r:id="rId1"/>
    <sheet name="SheetS1" sheetId="34" r:id="rId2"/>
    <sheet name="SheetS2" sheetId="30" r:id="rId3"/>
    <sheet name="SheetS3" sheetId="8" r:id="rId4"/>
    <sheet name="FigS1" sheetId="36" r:id="rId5"/>
    <sheet name="FigS2" sheetId="37" r:id="rId6"/>
    <sheet name="SheetS4" sheetId="28" r:id="rId7"/>
    <sheet name="SheetS5" sheetId="20" r:id="rId8"/>
    <sheet name="FigS3" sheetId="38" r:id="rId9"/>
    <sheet name="FigS4" sheetId="40" r:id="rId10"/>
    <sheet name="SheetS6" sheetId="35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12" i="20" l="1"/>
  <c r="T11" i="20"/>
  <c r="T10" i="20"/>
  <c r="S4" i="20"/>
  <c r="S34" i="20"/>
  <c r="K4" i="20" l="1"/>
  <c r="R4" i="20"/>
  <c r="Y4" i="20"/>
  <c r="Z4" i="20"/>
  <c r="R34" i="20"/>
  <c r="R10" i="20"/>
  <c r="Y10" i="20"/>
  <c r="AA10" i="20"/>
  <c r="R40" i="20"/>
  <c r="T40" i="20"/>
  <c r="R11" i="20"/>
  <c r="R15" i="20" s="1"/>
  <c r="S16" i="20" s="1"/>
  <c r="Y11" i="20"/>
  <c r="AA11" i="20"/>
  <c r="Z15" i="20" s="1"/>
  <c r="R41" i="20"/>
  <c r="T41" i="20"/>
  <c r="R12" i="20"/>
  <c r="Y12" i="20"/>
  <c r="AA12" i="20"/>
  <c r="R42" i="20"/>
  <c r="T42" i="20"/>
  <c r="S15" i="20"/>
  <c r="S45" i="20" l="1"/>
  <c r="S50" i="20" s="1"/>
  <c r="S55" i="20" s="1"/>
  <c r="R45" i="20"/>
  <c r="S49" i="20" s="1"/>
  <c r="S54" i="20" s="1"/>
  <c r="U16" i="20"/>
  <c r="Y15" i="20"/>
  <c r="R16" i="20"/>
  <c r="S17" i="20" s="1"/>
  <c r="T12" i="8"/>
  <c r="T11" i="8"/>
  <c r="T10" i="8"/>
  <c r="R12" i="8"/>
  <c r="R11" i="8"/>
  <c r="R10" i="8"/>
  <c r="S4" i="8"/>
  <c r="R4" i="8"/>
  <c r="Y4" i="8"/>
  <c r="AA12" i="8"/>
  <c r="Y12" i="8"/>
  <c r="AA11" i="8"/>
  <c r="Y11" i="8"/>
  <c r="AA10" i="8"/>
  <c r="Y10" i="8"/>
  <c r="Z4" i="8"/>
  <c r="S51" i="20" l="1"/>
  <c r="T4" i="20" s="1"/>
  <c r="R15" i="8"/>
  <c r="R17" i="20"/>
  <c r="T17" i="20" s="1"/>
  <c r="U17" i="20"/>
  <c r="Z16" i="20"/>
  <c r="T16" i="20"/>
  <c r="S15" i="8"/>
  <c r="Z15" i="8"/>
  <c r="Z24" i="8" s="1"/>
  <c r="Z29" i="8" s="1"/>
  <c r="Y15" i="8"/>
  <c r="Z23" i="8" s="1"/>
  <c r="AA4" i="20" l="1"/>
  <c r="Z25" i="8"/>
  <c r="T4" i="8" s="1"/>
  <c r="Z28" i="8"/>
  <c r="AB16" i="20"/>
  <c r="Y16" i="20"/>
  <c r="S18" i="20"/>
  <c r="S16" i="8"/>
  <c r="R16" i="8" l="1"/>
  <c r="S17" i="8" s="1"/>
  <c r="U17" i="8" s="1"/>
  <c r="U16" i="8"/>
  <c r="S27" i="20"/>
  <c r="R18" i="20"/>
  <c r="U18" i="20"/>
  <c r="Z17" i="20"/>
  <c r="AA16" i="20"/>
  <c r="T16" i="8" l="1"/>
  <c r="Y17" i="20"/>
  <c r="AB17" i="20"/>
  <c r="S19" i="20"/>
  <c r="S24" i="20" s="1"/>
  <c r="S26" i="20"/>
  <c r="T18" i="20"/>
  <c r="R17" i="8"/>
  <c r="T17" i="8" l="1"/>
  <c r="R19" i="20"/>
  <c r="S23" i="20" s="1"/>
  <c r="U19" i="20"/>
  <c r="Z18" i="20"/>
  <c r="AA17" i="20"/>
  <c r="S18" i="8"/>
  <c r="S27" i="8" l="1"/>
  <c r="U18" i="8"/>
  <c r="Z24" i="20"/>
  <c r="Z29" i="20" s="1"/>
  <c r="Z27" i="20"/>
  <c r="Y18" i="20"/>
  <c r="AB18" i="20"/>
  <c r="S20" i="20"/>
  <c r="T19" i="20"/>
  <c r="R18" i="8"/>
  <c r="T18" i="8" l="1"/>
  <c r="Z19" i="20"/>
  <c r="Z26" i="20"/>
  <c r="Z23" i="20"/>
  <c r="AA18" i="20"/>
  <c r="S29" i="20"/>
  <c r="R20" i="20"/>
  <c r="U20" i="20"/>
  <c r="S26" i="8"/>
  <c r="S19" i="8"/>
  <c r="S24" i="8" l="1"/>
  <c r="S29" i="8" s="1"/>
  <c r="U19" i="8"/>
  <c r="T20" i="20"/>
  <c r="Z25" i="20"/>
  <c r="Z28" i="20"/>
  <c r="Y19" i="20"/>
  <c r="AB19" i="20"/>
  <c r="R19" i="8"/>
  <c r="S23" i="8" l="1"/>
  <c r="S28" i="8" s="1"/>
  <c r="T19" i="8"/>
  <c r="Z20" i="20"/>
  <c r="AA19" i="20"/>
  <c r="S28" i="20"/>
  <c r="S25" i="20"/>
  <c r="S20" i="8"/>
  <c r="U20" i="8" s="1"/>
  <c r="S25" i="8" l="1"/>
  <c r="Y20" i="20"/>
  <c r="AA20" i="20" s="1"/>
  <c r="AB20" i="20"/>
  <c r="R20" i="8"/>
  <c r="T20" i="8" s="1"/>
</calcChain>
</file>

<file path=xl/sharedStrings.xml><?xml version="1.0" encoding="utf-8"?>
<sst xmlns="http://schemas.openxmlformats.org/spreadsheetml/2006/main" count="230" uniqueCount="81">
  <si>
    <t>from</t>
  </si>
  <si>
    <t>to</t>
  </si>
  <si>
    <r>
      <rPr>
        <b/>
        <i/>
        <sz val="12"/>
        <color rgb="FFFF0000"/>
        <rFont val="Calibri"/>
        <family val="2"/>
        <charset val="238"/>
        <scheme val="minor"/>
      </rPr>
      <t>s</t>
    </r>
    <r>
      <rPr>
        <b/>
        <vertAlign val="subscript"/>
        <sz val="12"/>
        <color rgb="FFFF0000"/>
        <rFont val="Calibri"/>
        <family val="2"/>
        <charset val="238"/>
        <scheme val="minor"/>
      </rPr>
      <t>0</t>
    </r>
  </si>
  <si>
    <r>
      <t>s</t>
    </r>
    <r>
      <rPr>
        <b/>
        <i/>
        <vertAlign val="subscript"/>
        <sz val="12"/>
        <color rgb="FFFF0000"/>
        <rFont val="Calibri"/>
        <family val="2"/>
        <charset val="238"/>
        <scheme val="minor"/>
      </rPr>
      <t>r</t>
    </r>
  </si>
  <si>
    <r>
      <t>m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</si>
  <si>
    <r>
      <t>e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bscript"/>
        <sz val="12"/>
        <color theme="1"/>
        <rFont val="Calibri"/>
        <family val="2"/>
        <charset val="238"/>
        <scheme val="minor"/>
      </rPr>
      <t>1</t>
    </r>
  </si>
  <si>
    <r>
      <t>e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</si>
  <si>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r>
      <t>h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bscript"/>
        <sz val="12"/>
        <color theme="1"/>
        <rFont val="Calibri"/>
        <family val="2"/>
        <charset val="238"/>
        <scheme val="minor"/>
      </rPr>
      <t>1</t>
    </r>
    <r>
      <rPr>
        <b/>
        <vertAlign val="subscript"/>
        <sz val="12"/>
        <color theme="1"/>
        <rFont val="Symbol"/>
        <family val="1"/>
        <charset val="2"/>
      </rPr>
      <t xml:space="preserve"> </t>
    </r>
    <r>
      <rPr>
        <b/>
        <sz val="12"/>
        <color theme="1"/>
        <rFont val="Symbol"/>
        <family val="1"/>
        <charset val="2"/>
      </rPr>
      <t>m</t>
    </r>
    <r>
      <rPr>
        <b/>
        <vertAlign val="subscript"/>
        <sz val="12"/>
        <color theme="1"/>
        <rFont val="Calibri"/>
        <family val="2"/>
        <charset val="238"/>
        <scheme val="minor"/>
      </rPr>
      <t>i</t>
    </r>
  </si>
  <si>
    <r>
      <t>h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bscript"/>
        <sz val="12"/>
        <color theme="1"/>
        <rFont val="Calibri"/>
        <family val="2"/>
        <charset val="238"/>
        <scheme val="minor"/>
      </rPr>
      <t>2</t>
    </r>
    <r>
      <rPr>
        <b/>
        <vertAlign val="subscript"/>
        <sz val="12"/>
        <color theme="1"/>
        <rFont val="Symbol"/>
        <family val="1"/>
        <charset val="2"/>
      </rPr>
      <t xml:space="preserve"> </t>
    </r>
    <r>
      <rPr>
        <b/>
        <sz val="12"/>
        <color theme="1"/>
        <rFont val="Symbol"/>
        <family val="1"/>
        <charset val="2"/>
      </rPr>
      <t>m</t>
    </r>
    <r>
      <rPr>
        <b/>
        <vertAlign val="subscript"/>
        <sz val="12"/>
        <color theme="1"/>
        <rFont val="Calibri"/>
        <family val="2"/>
        <charset val="238"/>
        <scheme val="minor"/>
      </rPr>
      <t>i</t>
    </r>
  </si>
  <si>
    <r>
      <rPr>
        <b/>
        <i/>
        <sz val="12"/>
        <color theme="1"/>
        <rFont val="Calibri"/>
        <family val="2"/>
        <charset val="238"/>
        <scheme val="minor"/>
      </rPr>
      <t>c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bscript"/>
        <sz val="12"/>
        <color theme="1"/>
        <rFont val="Calibri"/>
        <family val="2"/>
        <charset val="238"/>
        <scheme val="minor"/>
      </rPr>
      <t>1</t>
    </r>
  </si>
  <si>
    <r>
      <rPr>
        <b/>
        <i/>
        <sz val="12"/>
        <color theme="1"/>
        <rFont val="Calibri"/>
        <family val="2"/>
        <charset val="238"/>
        <scheme val="minor"/>
      </rPr>
      <t>c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</si>
  <si>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r>
      <rPr>
        <b/>
        <sz val="12"/>
        <color theme="1"/>
        <rFont val="Symbol"/>
        <family val="1"/>
        <charset val="2"/>
      </rPr>
      <t>`</t>
    </r>
    <r>
      <rPr>
        <b/>
        <i/>
        <sz val="12"/>
        <color theme="1"/>
        <rFont val="Calibri"/>
        <family val="2"/>
        <charset val="238"/>
        <scheme val="minor"/>
      </rPr>
      <t>c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</si>
  <si>
    <r>
      <rPr>
        <b/>
        <sz val="12"/>
        <color theme="1"/>
        <rFont val="Symbol"/>
        <family val="1"/>
        <charset val="2"/>
      </rPr>
      <t>`</t>
    </r>
    <r>
      <rPr>
        <b/>
        <i/>
        <sz val="12"/>
        <color theme="1"/>
        <rFont val="Calibri"/>
        <family val="2"/>
        <charset val="238"/>
        <scheme val="minor"/>
      </rPr>
      <t>c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sz val="12"/>
        <color theme="1"/>
        <rFont val="Calibri"/>
        <family val="2"/>
        <charset val="238"/>
        <scheme val="minor"/>
      </rPr>
      <t xml:space="preserve"> </t>
    </r>
    <r>
      <rPr>
        <b/>
        <i/>
        <sz val="12"/>
        <color theme="1"/>
        <rFont val="Calibri"/>
        <family val="2"/>
        <charset val="238"/>
        <scheme val="minor"/>
      </rPr>
      <t>mod</t>
    </r>
  </si>
  <si>
    <r>
      <rPr>
        <b/>
        <sz val="12"/>
        <color theme="1"/>
        <rFont val="Symbol"/>
        <family val="1"/>
        <charset val="2"/>
      </rPr>
      <t>`</t>
    </r>
    <r>
      <rPr>
        <b/>
        <i/>
        <sz val="12"/>
        <color theme="1"/>
        <rFont val="Calibri"/>
        <family val="2"/>
        <charset val="238"/>
        <scheme val="minor"/>
      </rPr>
      <t>c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vertAlign val="superscript"/>
        <sz val="12"/>
        <color theme="1"/>
        <rFont val="Calibri"/>
        <family val="2"/>
        <charset val="238"/>
        <scheme val="minor"/>
      </rPr>
      <t>-1</t>
    </r>
  </si>
  <si>
    <r>
      <rPr>
        <b/>
        <sz val="12"/>
        <color theme="1"/>
        <rFont val="Symbol"/>
        <family val="1"/>
        <charset val="2"/>
      </rPr>
      <t>|</t>
    </r>
    <r>
      <rPr>
        <b/>
        <i/>
        <sz val="12"/>
        <color theme="1"/>
        <rFont val="Calibri"/>
        <family val="2"/>
        <charset val="238"/>
        <scheme val="minor"/>
      </rPr>
      <t xml:space="preserve"> d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i</t>
    </r>
    <r>
      <rPr>
        <b/>
        <sz val="12"/>
        <color theme="1"/>
        <rFont val="Symbol"/>
        <family val="1"/>
        <charset val="2"/>
      </rPr>
      <t>|</t>
    </r>
  </si>
  <si>
    <r>
      <rPr>
        <b/>
        <sz val="12"/>
        <color theme="1"/>
        <rFont val="Symbol"/>
        <family val="1"/>
        <charset val="2"/>
      </rPr>
      <t>|</t>
    </r>
    <r>
      <rPr>
        <b/>
        <i/>
        <sz val="12"/>
        <color theme="1"/>
        <rFont val="Calibri"/>
        <family val="2"/>
        <charset val="238"/>
        <scheme val="minor"/>
      </rPr>
      <t xml:space="preserve"> d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ri</t>
    </r>
    <r>
      <rPr>
        <b/>
        <sz val="12"/>
        <color theme="1"/>
        <rFont val="Symbol"/>
        <family val="1"/>
        <charset val="2"/>
      </rPr>
      <t>|</t>
    </r>
  </si>
  <si>
    <t>no</t>
  </si>
  <si>
    <r>
      <rPr>
        <b/>
        <i/>
        <sz val="11"/>
        <color rgb="FFFF0000"/>
        <rFont val="Calibri"/>
        <family val="2"/>
        <charset val="238"/>
        <scheme val="minor"/>
      </rPr>
      <t>n</t>
    </r>
    <r>
      <rPr>
        <b/>
        <vertAlign val="subscript"/>
        <sz val="11"/>
        <color rgb="FFFF0000"/>
        <rFont val="Calibri"/>
        <family val="2"/>
        <charset val="238"/>
        <scheme val="minor"/>
      </rPr>
      <t>0</t>
    </r>
  </si>
  <si>
    <r>
      <t>n</t>
    </r>
    <r>
      <rPr>
        <b/>
        <i/>
        <vertAlign val="subscript"/>
        <sz val="11"/>
        <color rgb="FFFF0000"/>
        <rFont val="Calibri"/>
        <family val="2"/>
        <charset val="238"/>
        <scheme val="minor"/>
      </rPr>
      <t>r</t>
    </r>
  </si>
  <si>
    <r>
      <rPr>
        <b/>
        <sz val="11"/>
        <color rgb="FFFF0000"/>
        <rFont val="Symbol"/>
        <family val="1"/>
        <charset val="2"/>
      </rPr>
      <t>S</t>
    </r>
    <r>
      <rPr>
        <b/>
        <i/>
        <sz val="11"/>
        <color rgb="FFFF0000"/>
        <rFont val="Calibri"/>
        <family val="2"/>
        <charset val="238"/>
        <scheme val="minor"/>
      </rPr>
      <t>d</t>
    </r>
    <r>
      <rPr>
        <b/>
        <i/>
        <vertAlign val="subscript"/>
        <sz val="11"/>
        <color rgb="FFFF0000"/>
        <rFont val="Calibri"/>
        <family val="2"/>
        <charset val="238"/>
        <scheme val="minor"/>
      </rPr>
      <t>i</t>
    </r>
    <r>
      <rPr>
        <b/>
        <vertAlign val="superscript"/>
        <sz val="11"/>
        <color rgb="FFFF0000"/>
        <rFont val="Calibri"/>
        <family val="2"/>
        <charset val="238"/>
        <scheme val="minor"/>
      </rPr>
      <t>2</t>
    </r>
  </si>
  <si>
    <r>
      <rPr>
        <b/>
        <sz val="11"/>
        <color rgb="FFFF0000"/>
        <rFont val="Symbol"/>
        <family val="1"/>
        <charset val="2"/>
      </rPr>
      <t>S</t>
    </r>
    <r>
      <rPr>
        <b/>
        <i/>
        <sz val="11"/>
        <color rgb="FFFF0000"/>
        <rFont val="Calibri"/>
        <family val="2"/>
        <charset val="238"/>
        <scheme val="minor"/>
      </rPr>
      <t>d</t>
    </r>
    <r>
      <rPr>
        <b/>
        <i/>
        <vertAlign val="subscript"/>
        <sz val="11"/>
        <color rgb="FFFF0000"/>
        <rFont val="Calibri"/>
        <family val="2"/>
        <charset val="238"/>
        <scheme val="minor"/>
      </rPr>
      <t>ri</t>
    </r>
    <r>
      <rPr>
        <b/>
        <vertAlign val="superscript"/>
        <sz val="11"/>
        <color rgb="FFFF0000"/>
        <rFont val="Calibri"/>
        <family val="2"/>
        <charset val="238"/>
        <scheme val="minor"/>
      </rPr>
      <t>2</t>
    </r>
  </si>
  <si>
    <r>
      <rPr>
        <b/>
        <sz val="11"/>
        <color rgb="FFFF0000"/>
        <rFont val="Symbol"/>
        <family val="1"/>
        <charset val="2"/>
      </rPr>
      <t>S`</t>
    </r>
    <r>
      <rPr>
        <b/>
        <i/>
        <sz val="11"/>
        <color rgb="FFFF0000"/>
        <rFont val="Calibri"/>
        <family val="2"/>
        <charset val="238"/>
        <scheme val="minor"/>
      </rPr>
      <t>c</t>
    </r>
    <r>
      <rPr>
        <b/>
        <i/>
        <vertAlign val="subscript"/>
        <sz val="11"/>
        <color rgb="FFFF0000"/>
        <rFont val="Calibri"/>
        <family val="2"/>
        <charset val="238"/>
        <scheme val="minor"/>
      </rPr>
      <t>i</t>
    </r>
    <r>
      <rPr>
        <b/>
        <vertAlign val="superscript"/>
        <sz val="11"/>
        <color rgb="FFFF0000"/>
        <rFont val="Calibri"/>
        <family val="2"/>
        <charset val="238"/>
        <scheme val="minor"/>
      </rPr>
      <t>2</t>
    </r>
  </si>
  <si>
    <r>
      <rPr>
        <b/>
        <sz val="11"/>
        <color rgb="FFFF0000"/>
        <rFont val="Symbol"/>
        <family val="1"/>
        <charset val="2"/>
      </rPr>
      <t>S`</t>
    </r>
    <r>
      <rPr>
        <b/>
        <i/>
        <sz val="11"/>
        <color rgb="FFFF0000"/>
        <rFont val="Calibri"/>
        <family val="2"/>
        <charset val="238"/>
        <scheme val="minor"/>
      </rPr>
      <t>c</t>
    </r>
    <r>
      <rPr>
        <b/>
        <i/>
        <vertAlign val="subscript"/>
        <sz val="11"/>
        <color rgb="FFFF0000"/>
        <rFont val="Calibri"/>
        <family val="2"/>
        <charset val="238"/>
        <scheme val="minor"/>
      </rPr>
      <t>i</t>
    </r>
    <r>
      <rPr>
        <b/>
        <vertAlign val="superscript"/>
        <sz val="11"/>
        <color rgb="FFFF0000"/>
        <rFont val="Calibri"/>
        <family val="2"/>
        <charset val="238"/>
        <scheme val="minor"/>
      </rPr>
      <t>-2</t>
    </r>
  </si>
  <si>
    <r>
      <t>c</t>
    </r>
    <r>
      <rPr>
        <b/>
        <i/>
        <vertAlign val="subscript"/>
        <sz val="12"/>
        <color rgb="FFFF0000"/>
        <rFont val="Calibri"/>
        <family val="2"/>
        <charset val="238"/>
        <scheme val="minor"/>
      </rPr>
      <t>E</t>
    </r>
  </si>
  <si>
    <t>x</t>
  </si>
  <si>
    <r>
      <rPr>
        <b/>
        <i/>
        <sz val="12"/>
        <color rgb="FFFF0000"/>
        <rFont val="Calibri"/>
        <family val="2"/>
        <charset val="238"/>
        <scheme val="minor"/>
      </rPr>
      <t>CP s</t>
    </r>
    <r>
      <rPr>
        <b/>
        <vertAlign val="subscript"/>
        <sz val="12"/>
        <color rgb="FFFF0000"/>
        <rFont val="Calibri"/>
        <family val="2"/>
        <charset val="238"/>
        <scheme val="minor"/>
      </rPr>
      <t>0</t>
    </r>
  </si>
  <si>
    <r>
      <t>CP s</t>
    </r>
    <r>
      <rPr>
        <b/>
        <i/>
        <vertAlign val="subscript"/>
        <sz val="12"/>
        <color rgb="FFFF0000"/>
        <rFont val="Calibri"/>
        <family val="2"/>
        <charset val="238"/>
        <scheme val="minor"/>
      </rPr>
      <t>r</t>
    </r>
  </si>
  <si>
    <t>Calculation of statistics</t>
  </si>
  <si>
    <t>Iteration calculations</t>
  </si>
  <si>
    <t xml:space="preserve">Final results       </t>
  </si>
  <si>
    <t>Choosen values for the estimation</t>
  </si>
  <si>
    <r>
      <rPr>
        <b/>
        <sz val="12"/>
        <color rgb="FFFF0000"/>
        <rFont val="Symbol"/>
        <family val="1"/>
        <charset val="2"/>
      </rPr>
      <t>d</t>
    </r>
    <r>
      <rPr>
        <b/>
        <i/>
        <sz val="12"/>
        <color rgb="FFFF0000"/>
        <rFont val="Calibri"/>
        <family val="2"/>
        <charset val="238"/>
      </rPr>
      <t xml:space="preserve"> </t>
    </r>
    <r>
      <rPr>
        <b/>
        <i/>
        <sz val="12"/>
        <color rgb="FFFF0000"/>
        <rFont val="Calibri"/>
        <family val="2"/>
        <charset val="238"/>
        <scheme val="minor"/>
      </rPr>
      <t>s</t>
    </r>
    <r>
      <rPr>
        <b/>
        <vertAlign val="subscript"/>
        <sz val="12"/>
        <color rgb="FFFF0000"/>
        <rFont val="Calibri"/>
        <family val="2"/>
        <charset val="238"/>
        <scheme val="minor"/>
      </rPr>
      <t>0</t>
    </r>
  </si>
  <si>
    <r>
      <rPr>
        <b/>
        <sz val="12"/>
        <color rgb="FFFF0000"/>
        <rFont val="Symbol"/>
        <family val="1"/>
        <charset val="2"/>
      </rPr>
      <t xml:space="preserve">d </t>
    </r>
    <r>
      <rPr>
        <b/>
        <i/>
        <sz val="12"/>
        <color rgb="FFFF0000"/>
        <rFont val="Calibri"/>
        <family val="2"/>
        <charset val="238"/>
        <scheme val="minor"/>
      </rPr>
      <t>s</t>
    </r>
    <r>
      <rPr>
        <b/>
        <i/>
        <vertAlign val="subscript"/>
        <sz val="12"/>
        <color rgb="FFFF0000"/>
        <rFont val="Calibri"/>
        <family val="2"/>
        <charset val="238"/>
        <scheme val="minor"/>
      </rPr>
      <t>r</t>
    </r>
  </si>
  <si>
    <t>Second attempt</t>
  </si>
  <si>
    <r>
      <rPr>
        <b/>
        <i/>
        <sz val="12"/>
        <color rgb="FFFF0000"/>
        <rFont val="Calibri"/>
        <family val="2"/>
        <charset val="238"/>
        <scheme val="minor"/>
      </rPr>
      <t>RE s</t>
    </r>
    <r>
      <rPr>
        <b/>
        <vertAlign val="subscript"/>
        <sz val="12"/>
        <color rgb="FFFF0000"/>
        <rFont val="Calibri"/>
        <family val="2"/>
        <charset val="238"/>
        <scheme val="minor"/>
      </rPr>
      <t>0</t>
    </r>
  </si>
  <si>
    <r>
      <t>RE s</t>
    </r>
    <r>
      <rPr>
        <b/>
        <i/>
        <vertAlign val="subscript"/>
        <sz val="12"/>
        <color rgb="FFFF0000"/>
        <rFont val="Calibri"/>
        <family val="2"/>
        <charset val="238"/>
        <scheme val="minor"/>
      </rPr>
      <t>r</t>
    </r>
  </si>
  <si>
    <t>Fig. S1</t>
  </si>
  <si>
    <t>Fig. S2</t>
  </si>
  <si>
    <t>Fig. S3</t>
  </si>
  <si>
    <t>Fig. S4</t>
  </si>
  <si>
    <t>Introduction</t>
  </si>
  <si>
    <t xml:space="preserve">addresses </t>
  </si>
  <si>
    <r>
      <t xml:space="preserve">Estimating </t>
    </r>
    <r>
      <rPr>
        <b/>
        <i/>
        <sz val="12"/>
        <color theme="1"/>
        <rFont val="Calibri"/>
        <family val="2"/>
        <charset val="238"/>
        <scheme val="minor"/>
      </rPr>
      <t>s</t>
    </r>
    <r>
      <rPr>
        <b/>
        <vertAlign val="subscript"/>
        <sz val="12"/>
        <color theme="1"/>
        <rFont val="Calibri"/>
        <family val="2"/>
        <charset val="238"/>
        <scheme val="minor"/>
      </rPr>
      <t>0</t>
    </r>
    <r>
      <rPr>
        <b/>
        <sz val="12"/>
        <color theme="1"/>
        <rFont val="Calibri"/>
        <family val="2"/>
        <charset val="238"/>
        <scheme val="minor"/>
      </rPr>
      <t xml:space="preserve"> and </t>
    </r>
    <r>
      <rPr>
        <b/>
        <i/>
        <sz val="12"/>
        <color theme="1"/>
        <rFont val="Calibri"/>
        <family val="2"/>
        <charset val="238"/>
        <scheme val="minor"/>
      </rPr>
      <t>s</t>
    </r>
    <r>
      <rPr>
        <b/>
        <i/>
        <vertAlign val="subscript"/>
        <sz val="12"/>
        <color theme="1"/>
        <rFont val="Calibri"/>
        <family val="2"/>
        <charset val="238"/>
        <scheme val="minor"/>
      </rPr>
      <t>r</t>
    </r>
    <r>
      <rPr>
        <b/>
        <sz val="12"/>
        <color theme="1"/>
        <rFont val="Calibri"/>
        <family val="2"/>
        <charset val="238"/>
        <scheme val="minor"/>
      </rPr>
      <t xml:space="preserve"> from duplicate results using the alternative procedure - Examples of calculation</t>
    </r>
  </si>
  <si>
    <t>CP</t>
  </si>
  <si>
    <r>
      <t>correction proportion – proportion of the correction from the sum of squared</t>
    </r>
    <r>
      <rPr>
        <i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differences 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i</t>
    </r>
    <r>
      <rPr>
        <sz val="11"/>
        <color theme="1"/>
        <rFont val="Calibri"/>
        <family val="2"/>
        <charset val="238"/>
        <scheme val="minor"/>
      </rPr>
      <t xml:space="preserve"> or 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ri</t>
    </r>
    <r>
      <rPr>
        <sz val="11"/>
        <color theme="1"/>
        <rFont val="Calibri"/>
        <family val="2"/>
        <charset val="238"/>
        <scheme val="minor"/>
      </rPr>
      <t xml:space="preserve"> used in estimating </t>
    </r>
    <r>
      <rPr>
        <i/>
        <sz val="11"/>
        <color theme="1"/>
        <rFont val="Calibri"/>
        <family val="2"/>
        <charset val="238"/>
        <scheme val="minor"/>
      </rPr>
      <t>s</t>
    </r>
    <r>
      <rPr>
        <vertAlign val="subscript"/>
        <sz val="11"/>
        <color theme="1"/>
        <rFont val="Calibri"/>
        <family val="2"/>
        <charset val="238"/>
        <scheme val="minor"/>
      </rPr>
      <t xml:space="preserve">0 </t>
    </r>
    <r>
      <rPr>
        <sz val="11"/>
        <color theme="1"/>
        <rFont val="Calibri"/>
        <family val="2"/>
        <charset val="238"/>
        <scheme val="minor"/>
      </rPr>
      <t xml:space="preserve">or </t>
    </r>
    <r>
      <rPr>
        <i/>
        <sz val="11"/>
        <color theme="1"/>
        <rFont val="Calibri"/>
        <family val="2"/>
        <charset val="238"/>
        <scheme val="minor"/>
      </rPr>
      <t>s</t>
    </r>
    <r>
      <rPr>
        <i/>
        <vertAlign val="subscript"/>
        <sz val="11"/>
        <color theme="1"/>
        <rFont val="Calibri"/>
        <family val="2"/>
        <charset val="238"/>
        <scheme val="minor"/>
      </rPr>
      <t>r</t>
    </r>
    <r>
      <rPr>
        <sz val="11"/>
        <color theme="1"/>
        <rFont val="Calibri"/>
        <family val="2"/>
        <charset val="238"/>
        <scheme val="minor"/>
      </rPr>
      <t>, respectively</t>
    </r>
  </si>
  <si>
    <t>Sheet S6</t>
  </si>
  <si>
    <t>RE</t>
  </si>
  <si>
    <t>Sheet S1</t>
  </si>
  <si>
    <t>Sheet S2</t>
  </si>
  <si>
    <t>Sheet S3</t>
  </si>
  <si>
    <t>Sheet S4</t>
  </si>
  <si>
    <t>Sheet S5</t>
  </si>
  <si>
    <r>
      <rPr>
        <b/>
        <i/>
        <sz val="12"/>
        <color rgb="FFFF0000"/>
        <rFont val="Calibri"/>
        <family val="2"/>
        <charset val="238"/>
        <scheme val="minor"/>
      </rPr>
      <t>UCL</t>
    </r>
    <r>
      <rPr>
        <b/>
        <sz val="12"/>
        <color rgb="FFFF0000"/>
        <rFont val="Calibri"/>
        <family val="2"/>
        <charset val="238"/>
        <scheme val="minor"/>
      </rPr>
      <t>1</t>
    </r>
  </si>
  <si>
    <r>
      <rPr>
        <b/>
        <i/>
        <sz val="12"/>
        <color rgb="FFFF0000"/>
        <rFont val="Calibri"/>
        <family val="2"/>
        <charset val="238"/>
        <scheme val="minor"/>
      </rPr>
      <t>LCL</t>
    </r>
    <r>
      <rPr>
        <b/>
        <sz val="12"/>
        <color rgb="FFFF0000"/>
        <rFont val="Calibri"/>
        <family val="2"/>
        <charset val="238"/>
        <scheme val="minor"/>
      </rPr>
      <t>1</t>
    </r>
  </si>
  <si>
    <r>
      <rPr>
        <b/>
        <i/>
        <sz val="12"/>
        <color rgb="FFFF0000"/>
        <rFont val="Calibri"/>
        <family val="2"/>
        <charset val="238"/>
        <scheme val="minor"/>
      </rPr>
      <t>UCL</t>
    </r>
    <r>
      <rPr>
        <b/>
        <sz val="12"/>
        <color rgb="FFFF0000"/>
        <rFont val="Calibri"/>
        <family val="2"/>
        <charset val="238"/>
        <scheme val="minor"/>
      </rPr>
      <t>0</t>
    </r>
  </si>
  <si>
    <r>
      <rPr>
        <b/>
        <i/>
        <sz val="12"/>
        <color rgb="FFFF0000"/>
        <rFont val="Calibri"/>
        <family val="2"/>
        <charset val="238"/>
        <scheme val="minor"/>
      </rPr>
      <t>LCL</t>
    </r>
    <r>
      <rPr>
        <b/>
        <sz val="12"/>
        <color rgb="FFFF0000"/>
        <rFont val="Calibri"/>
        <family val="2"/>
        <charset val="238"/>
        <scheme val="minor"/>
      </rPr>
      <t>0</t>
    </r>
  </si>
  <si>
    <t>LCL</t>
  </si>
  <si>
    <t>UCL</t>
  </si>
  <si>
    <r>
      <rPr>
        <b/>
        <i/>
        <sz val="12"/>
        <color rgb="FFFF0000"/>
        <rFont val="Calibri"/>
        <family val="2"/>
        <charset val="238"/>
        <scheme val="minor"/>
      </rPr>
      <t>UCL</t>
    </r>
    <r>
      <rPr>
        <b/>
        <sz val="12"/>
        <color rgb="FFFF0000"/>
        <rFont val="Calibri"/>
        <family val="2"/>
        <charset val="238"/>
        <scheme val="minor"/>
      </rPr>
      <t>2</t>
    </r>
  </si>
  <si>
    <r>
      <rPr>
        <b/>
        <i/>
        <sz val="12"/>
        <color rgb="FFFF0000"/>
        <rFont val="Calibri"/>
        <family val="2"/>
        <charset val="238"/>
        <scheme val="minor"/>
      </rPr>
      <t>LCL</t>
    </r>
    <r>
      <rPr>
        <b/>
        <sz val="12"/>
        <color rgb="FFFF0000"/>
        <rFont val="Calibri"/>
        <family val="2"/>
        <charset val="238"/>
        <scheme val="minor"/>
      </rPr>
      <t>2</t>
    </r>
  </si>
  <si>
    <t>Calculations</t>
  </si>
  <si>
    <r>
      <t xml:space="preserve">lower limit of the concentration range within which the 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ri</t>
    </r>
    <r>
      <rPr>
        <sz val="11"/>
        <color theme="1"/>
        <rFont val="Calibri"/>
        <family val="2"/>
        <charset val="238"/>
        <scheme val="minor"/>
      </rPr>
      <t xml:space="preserve"> differences intended for estimating </t>
    </r>
    <r>
      <rPr>
        <i/>
        <sz val="11"/>
        <color theme="1"/>
        <rFont val="Calibri"/>
        <family val="2"/>
        <charset val="238"/>
        <scheme val="minor"/>
      </rPr>
      <t>s</t>
    </r>
    <r>
      <rPr>
        <i/>
        <vertAlign val="subscript"/>
        <sz val="11"/>
        <color theme="1"/>
        <rFont val="Calibri"/>
        <family val="2"/>
        <charset val="238"/>
        <scheme val="minor"/>
      </rPr>
      <t>r</t>
    </r>
    <r>
      <rPr>
        <sz val="11"/>
        <color theme="1"/>
        <rFont val="Calibri"/>
        <family val="2"/>
        <charset val="238"/>
        <scheme val="minor"/>
      </rPr>
      <t xml:space="preserve"> lie</t>
    </r>
  </si>
  <si>
    <r>
      <t xml:space="preserve">upper limit of the concentration limit within which the 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i</t>
    </r>
    <r>
      <rPr>
        <i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differences  intended  for estimating </t>
    </r>
    <r>
      <rPr>
        <i/>
        <sz val="11"/>
        <color theme="1"/>
        <rFont val="Calibri"/>
        <family val="2"/>
        <charset val="238"/>
        <scheme val="minor"/>
      </rPr>
      <t>s</t>
    </r>
    <r>
      <rPr>
        <vertAlign val="subscript"/>
        <sz val="11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lie</t>
    </r>
  </si>
  <si>
    <r>
      <t xml:space="preserve">relative error – deviation of an estimate of </t>
    </r>
    <r>
      <rPr>
        <i/>
        <sz val="11"/>
        <color theme="1"/>
        <rFont val="Calibri"/>
        <family val="2"/>
        <charset val="238"/>
        <scheme val="minor"/>
      </rPr>
      <t>s</t>
    </r>
    <r>
      <rPr>
        <vertAlign val="subscript"/>
        <sz val="11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or </t>
    </r>
    <r>
      <rPr>
        <i/>
        <sz val="11"/>
        <color theme="1"/>
        <rFont val="Calibri"/>
        <family val="2"/>
        <charset val="238"/>
        <scheme val="minor"/>
      </rPr>
      <t>s</t>
    </r>
    <r>
      <rPr>
        <i/>
        <vertAlign val="subscript"/>
        <sz val="11"/>
        <color theme="1"/>
        <rFont val="Calibri"/>
        <family val="2"/>
        <charset val="238"/>
        <scheme val="minor"/>
      </rPr>
      <t>r</t>
    </r>
    <r>
      <rPr>
        <sz val="11"/>
        <color theme="1"/>
        <rFont val="Calibri"/>
        <family val="2"/>
        <charset val="238"/>
        <scheme val="minor"/>
      </rPr>
      <t xml:space="preserve"> from to the true value of the parameter expressed in percentages of this true value</t>
    </r>
  </si>
  <si>
    <t>d</t>
  </si>
  <si>
    <t>relative difference between two consecutive iterative estimates expressed in percentages of the true value</t>
  </si>
  <si>
    <t>Tables of dataset No. 9 with the exponential distribution – simulated data and obtained estimates</t>
  </si>
  <si>
    <t>Parameter estimation by the alternative procedure – dataset No. 9 with the exponential distribution</t>
  </si>
  <si>
    <r>
      <t>Dataset No. 9 with the exponential distribution – plot |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i</t>
    </r>
    <r>
      <rPr>
        <sz val="11"/>
        <color theme="1"/>
        <rFont val="Calibri"/>
        <family val="2"/>
        <charset val="238"/>
        <scheme val="minor"/>
      </rPr>
      <t>| vs. concentration</t>
    </r>
  </si>
  <si>
    <r>
      <t>Dataset No. 9 with the exponential distribution – plot |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ri</t>
    </r>
    <r>
      <rPr>
        <sz val="11"/>
        <color theme="1"/>
        <rFont val="Calibri"/>
        <family val="2"/>
        <charset val="238"/>
        <scheme val="minor"/>
      </rPr>
      <t>| vs. concentration</t>
    </r>
  </si>
  <si>
    <t>Parameter estimation by the alternative procedure – dataset No. 3 with the uniform distribution</t>
  </si>
  <si>
    <t>Tables of dataset No. 3 with the uniform distribution – simulated data and obtained estimates</t>
  </si>
  <si>
    <r>
      <t>Dataset No. 3 with the uniform distribution – plot |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ri</t>
    </r>
    <r>
      <rPr>
        <sz val="11"/>
        <color theme="1"/>
        <rFont val="Calibri"/>
        <family val="2"/>
        <charset val="238"/>
        <scheme val="minor"/>
      </rPr>
      <t>| vs. concentration</t>
    </r>
  </si>
  <si>
    <r>
      <t>Dataset No. 3 with the uniform distribution – plot |</t>
    </r>
    <r>
      <rPr>
        <i/>
        <sz val="11"/>
        <color theme="1"/>
        <rFont val="Calibri"/>
        <family val="2"/>
        <charset val="238"/>
        <scheme val="minor"/>
      </rPr>
      <t>d</t>
    </r>
    <r>
      <rPr>
        <i/>
        <vertAlign val="subscript"/>
        <sz val="11"/>
        <color theme="1"/>
        <rFont val="Calibri"/>
        <family val="2"/>
        <charset val="238"/>
        <scheme val="minor"/>
      </rPr>
      <t>i</t>
    </r>
    <r>
      <rPr>
        <sz val="11"/>
        <color theme="1"/>
        <rFont val="Calibri"/>
        <family val="2"/>
        <charset val="238"/>
        <scheme val="minor"/>
      </rPr>
      <t>| vs. concentration</t>
    </r>
  </si>
  <si>
    <t>Newly introduced symbols and abbreviations and equations needed to estimate</t>
  </si>
  <si>
    <r>
      <t xml:space="preserve">modified mean of </t>
    </r>
    <r>
      <rPr>
        <i/>
        <sz val="10"/>
        <color theme="1"/>
        <rFont val="Calibri"/>
        <family val="2"/>
        <charset val="238"/>
        <scheme val="minor"/>
      </rPr>
      <t>c</t>
    </r>
    <r>
      <rPr>
        <i/>
        <vertAlign val="subscript"/>
        <sz val="10"/>
        <color theme="1"/>
        <rFont val="Calibri"/>
        <family val="2"/>
        <charset val="238"/>
        <scheme val="minor"/>
      </rPr>
      <t>i</t>
    </r>
    <r>
      <rPr>
        <vertAlign val="subscript"/>
        <sz val="10"/>
        <color theme="1"/>
        <rFont val="Calibri"/>
        <family val="2"/>
        <charset val="238"/>
        <scheme val="minor"/>
      </rPr>
      <t>1</t>
    </r>
    <r>
      <rPr>
        <sz val="10"/>
        <color theme="1"/>
        <rFont val="Calibri"/>
        <family val="2"/>
        <charset val="238"/>
        <scheme val="minor"/>
      </rPr>
      <t xml:space="preserve"> and </t>
    </r>
    <r>
      <rPr>
        <i/>
        <sz val="10"/>
        <color theme="1"/>
        <rFont val="Calibri"/>
        <family val="2"/>
        <charset val="238"/>
        <scheme val="minor"/>
      </rPr>
      <t>c</t>
    </r>
    <r>
      <rPr>
        <i/>
        <vertAlign val="subscript"/>
        <sz val="10"/>
        <color theme="1"/>
        <rFont val="Calibri"/>
        <family val="2"/>
        <charset val="238"/>
        <scheme val="minor"/>
      </rPr>
      <t>i</t>
    </r>
    <r>
      <rPr>
        <vertAlign val="subscript"/>
        <sz val="10"/>
        <color theme="1"/>
        <rFont val="Calibri"/>
        <family val="2"/>
        <charset val="238"/>
        <scheme val="minor"/>
      </rPr>
      <t xml:space="preserve">2 </t>
    </r>
    <r>
      <rPr>
        <sz val="10"/>
        <color theme="1"/>
        <rFont val="Calibri"/>
        <family val="2"/>
        <charset val="238"/>
        <scheme val="minor"/>
      </rPr>
      <t>, i.e. the negative values of c ̅</t>
    </r>
    <r>
      <rPr>
        <vertAlign val="subscript"/>
        <sz val="10"/>
        <color theme="1"/>
        <rFont val="Calibri"/>
        <family val="2"/>
        <charset val="238"/>
        <scheme val="minor"/>
      </rPr>
      <t>i</t>
    </r>
    <r>
      <rPr>
        <sz val="10"/>
        <color theme="1"/>
        <rFont val="Calibri"/>
        <family val="2"/>
        <charset val="238"/>
        <scheme val="minor"/>
      </rPr>
      <t xml:space="preserve"> were replaced with a positive value much smaller than </t>
    </r>
    <r>
      <rPr>
        <i/>
        <sz val="10"/>
        <color theme="1"/>
        <rFont val="Calibri"/>
        <family val="2"/>
        <charset val="238"/>
        <scheme val="minor"/>
      </rPr>
      <t>s</t>
    </r>
    <r>
      <rPr>
        <vertAlign val="subscript"/>
        <sz val="10"/>
        <color theme="1"/>
        <rFont val="Calibri"/>
        <family val="2"/>
        <charset val="238"/>
        <scheme val="minor"/>
      </rPr>
      <t>0</t>
    </r>
    <r>
      <rPr>
        <sz val="10"/>
        <color theme="1"/>
        <rFont val="Calibri"/>
        <family val="2"/>
        <charset val="238"/>
        <scheme val="minor"/>
      </rPr>
      <t>, used 0.001 cu (see Subchapter 2.2)</t>
    </r>
  </si>
  <si>
    <t>First attempt</t>
  </si>
  <si>
    <t>Chosen values for the estimation</t>
  </si>
  <si>
    <r>
      <t xml:space="preserve">concentration limits and </t>
    </r>
    <r>
      <rPr>
        <b/>
        <i/>
        <sz val="11"/>
        <color theme="1"/>
        <rFont val="Calibri"/>
        <family val="2"/>
        <charset val="238"/>
        <scheme val="minor"/>
      </rPr>
      <t>c</t>
    </r>
    <r>
      <rPr>
        <b/>
        <i/>
        <vertAlign val="subscript"/>
        <sz val="11"/>
        <color theme="1"/>
        <rFont val="Calibri"/>
        <family val="2"/>
        <charset val="238"/>
        <scheme val="minor"/>
      </rPr>
      <t>E</t>
    </r>
  </si>
  <si>
    <t>Content of ESM_2</t>
  </si>
  <si>
    <t>Indicative estimate attempt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</si>
</sst>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"/>
    <numFmt numFmtId="165" formatCode="0.0%"/>
    <numFmt numFmtId="166" formatCode="0.0000"/>
    <numFmt numFmtId="167" formatCode="0.000"/>
    <numFmt numFmtId="168" formatCode="0.0"/>
  </numFmts>
  <fonts count="5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Arial CE"/>
      <family val="2"/>
      <charset val="238"/>
    </font>
    <font>
      <sz val="1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7030A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vertAlign val="subscript"/>
      <sz val="12"/>
      <color rgb="FFFF0000"/>
      <name val="Calibri"/>
      <family val="2"/>
      <charset val="238"/>
      <scheme val="minor"/>
    </font>
    <font>
      <b/>
      <i/>
      <vertAlign val="subscript"/>
      <sz val="12"/>
      <color rgb="FFFF0000"/>
      <name val="Calibri"/>
      <family val="2"/>
      <charset val="238"/>
      <scheme val="minor"/>
    </font>
    <font>
      <b/>
      <sz val="12"/>
      <color theme="1"/>
      <name val="Symbol"/>
      <family val="1"/>
      <charset val="238"/>
    </font>
    <font>
      <b/>
      <i/>
      <vertAlign val="subscript"/>
      <sz val="12"/>
      <color theme="1"/>
      <name val="Calibri"/>
      <family val="2"/>
      <charset val="238"/>
      <scheme val="minor"/>
    </font>
    <font>
      <b/>
      <vertAlign val="subscript"/>
      <sz val="12"/>
      <color theme="1"/>
      <name val="Calibri"/>
      <family val="2"/>
      <charset val="238"/>
      <scheme val="minor"/>
    </font>
    <font>
      <b/>
      <vertAlign val="subscript"/>
      <sz val="12"/>
      <color theme="1"/>
      <name val="Symbol"/>
      <family val="1"/>
      <charset val="2"/>
    </font>
    <font>
      <b/>
      <sz val="12"/>
      <color theme="1"/>
      <name val="Symbol"/>
      <family val="1"/>
      <charset val="2"/>
    </font>
    <font>
      <b/>
      <i/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vertAlign val="superscript"/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1"/>
      <charset val="238"/>
      <scheme val="minor"/>
    </font>
    <font>
      <i/>
      <sz val="11"/>
      <name val="Calibri"/>
      <family val="2"/>
      <charset val="238"/>
      <scheme val="minor"/>
    </font>
    <font>
      <b/>
      <sz val="12"/>
      <color rgb="FFFF0000"/>
      <name val="Symbol"/>
      <family val="1"/>
      <charset val="2"/>
    </font>
    <font>
      <b/>
      <i/>
      <sz val="11"/>
      <color rgb="FFFF0000"/>
      <name val="Calibri"/>
      <family val="2"/>
      <charset val="238"/>
      <scheme val="minor"/>
    </font>
    <font>
      <b/>
      <vertAlign val="subscript"/>
      <sz val="11"/>
      <color rgb="FFFF0000"/>
      <name val="Calibri"/>
      <family val="2"/>
      <charset val="238"/>
      <scheme val="minor"/>
    </font>
    <font>
      <b/>
      <i/>
      <vertAlign val="subscript"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1"/>
      <charset val="238"/>
      <scheme val="minor"/>
    </font>
    <font>
      <b/>
      <sz val="11"/>
      <color rgb="FFFF0000"/>
      <name val="Symbol"/>
      <family val="1"/>
      <charset val="2"/>
    </font>
    <font>
      <b/>
      <vertAlign val="superscript"/>
      <sz val="11"/>
      <color rgb="FFFF000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vertAlign val="subscript"/>
      <sz val="11"/>
      <color theme="1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</font>
    <font>
      <b/>
      <sz val="12"/>
      <color rgb="FFFF0000"/>
      <name val="Calibri"/>
      <family val="1"/>
      <charset val="2"/>
      <scheme val="minor"/>
    </font>
    <font>
      <b/>
      <i/>
      <sz val="12"/>
      <color rgb="FFFF0000"/>
      <name val="Calibri"/>
      <family val="1"/>
      <charset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Times New Roman"/>
      <family val="1"/>
      <charset val="2"/>
    </font>
    <font>
      <b/>
      <sz val="10.5"/>
      <color rgb="FF000000"/>
      <name val="Segoe UI"/>
      <family val="2"/>
      <charset val="238"/>
    </font>
    <font>
      <sz val="11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vertAlign val="subscript"/>
      <sz val="11"/>
      <color theme="1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Symbol"/>
      <family val="1"/>
      <charset val="2"/>
    </font>
    <font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vertAlign val="subscript"/>
      <sz val="10"/>
      <color theme="1"/>
      <name val="Calibri"/>
      <family val="2"/>
      <charset val="238"/>
      <scheme val="minor"/>
    </font>
    <font>
      <vertAlign val="subscript"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2" fillId="0" borderId="0" applyFont="0" applyFill="0" applyBorder="0" applyAlignment="0" applyProtection="0"/>
    <xf numFmtId="0" fontId="6" fillId="0" borderId="0"/>
    <xf numFmtId="0" fontId="8" fillId="0" borderId="0"/>
    <xf numFmtId="9" fontId="1" fillId="0" borderId="0" applyFont="0" applyFill="0" applyBorder="0" applyAlignment="0" applyProtection="0"/>
    <xf numFmtId="0" fontId="52" fillId="0" borderId="0" applyNumberFormat="0" applyFill="0" applyBorder="0" applyAlignment="0" applyProtection="0"/>
  </cellStyleXfs>
  <cellXfs count="73">
    <xf numFmtId="0" fontId="0" fillId="0" borderId="0" xfId="0"/>
    <xf numFmtId="0" fontId="5" fillId="0" borderId="0" xfId="0" applyFont="1"/>
    <xf numFmtId="0" fontId="3" fillId="0" borderId="0" xfId="0" applyFont="1"/>
    <xf numFmtId="0" fontId="7" fillId="0" borderId="0" xfId="0" applyFont="1" applyAlignment="1">
      <alignment horizontal="right"/>
    </xf>
    <xf numFmtId="0" fontId="7" fillId="0" borderId="0" xfId="0" applyFont="1"/>
    <xf numFmtId="0" fontId="4" fillId="0" borderId="0" xfId="0" applyFont="1"/>
    <xf numFmtId="0" fontId="9" fillId="0" borderId="0" xfId="0" applyFont="1"/>
    <xf numFmtId="164" fontId="11" fillId="0" borderId="0" xfId="0" applyNumberFormat="1" applyFont="1"/>
    <xf numFmtId="165" fontId="0" fillId="0" borderId="0" xfId="1" applyNumberFormat="1" applyFont="1"/>
    <xf numFmtId="0" fontId="0" fillId="0" borderId="0" xfId="0" applyAlignment="1">
      <alignment horizontal="center"/>
    </xf>
    <xf numFmtId="0" fontId="12" fillId="0" borderId="0" xfId="0" applyFont="1"/>
    <xf numFmtId="0" fontId="10" fillId="0" borderId="0" xfId="0" applyFont="1"/>
    <xf numFmtId="0" fontId="2" fillId="0" borderId="0" xfId="0" applyFont="1"/>
    <xf numFmtId="0" fontId="15" fillId="0" borderId="0" xfId="2" applyFont="1"/>
    <xf numFmtId="0" fontId="2" fillId="2" borderId="0" xfId="0" applyFont="1" applyFill="1"/>
    <xf numFmtId="0" fontId="13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/>
    <xf numFmtId="0" fontId="4" fillId="0" borderId="0" xfId="0" applyFont="1" applyAlignment="1">
      <alignment horizontal="right"/>
    </xf>
    <xf numFmtId="0" fontId="14" fillId="0" borderId="0" xfId="2" applyFont="1" applyAlignment="1">
      <alignment horizontal="center"/>
    </xf>
    <xf numFmtId="0" fontId="4" fillId="0" borderId="0" xfId="0" applyFont="1" applyAlignment="1">
      <alignment horizontal="center"/>
    </xf>
    <xf numFmtId="166" fontId="0" fillId="0" borderId="1" xfId="0" applyNumberForma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40" fillId="0" borderId="1" xfId="0" applyFont="1" applyBorder="1" applyAlignment="1">
      <alignment horizontal="center"/>
    </xf>
    <xf numFmtId="0" fontId="41" fillId="0" borderId="1" xfId="0" applyFon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167" fontId="0" fillId="0" borderId="0" xfId="0" applyNumberFormat="1"/>
    <xf numFmtId="0" fontId="1" fillId="0" borderId="0" xfId="0" applyFont="1"/>
    <xf numFmtId="0" fontId="1" fillId="2" borderId="0" xfId="0" applyFont="1" applyFill="1"/>
    <xf numFmtId="0" fontId="6" fillId="0" borderId="0" xfId="2"/>
    <xf numFmtId="0" fontId="15" fillId="0" borderId="0" xfId="0" applyFont="1"/>
    <xf numFmtId="0" fontId="36" fillId="0" borderId="0" xfId="0" applyFont="1"/>
    <xf numFmtId="165" fontId="0" fillId="0" borderId="1" xfId="4" applyNumberFormat="1" applyFont="1" applyBorder="1" applyAlignment="1">
      <alignment horizontal="center"/>
    </xf>
    <xf numFmtId="165" fontId="0" fillId="0" borderId="0" xfId="4" applyNumberFormat="1" applyFont="1"/>
    <xf numFmtId="10" fontId="0" fillId="0" borderId="1" xfId="4" applyNumberFormat="1" applyFont="1" applyBorder="1" applyAlignment="1">
      <alignment horizontal="center"/>
    </xf>
    <xf numFmtId="10" fontId="0" fillId="0" borderId="0" xfId="4" applyNumberFormat="1" applyFont="1"/>
    <xf numFmtId="0" fontId="16" fillId="0" borderId="2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45" fillId="0" borderId="0" xfId="0" applyFont="1" applyAlignment="1">
      <alignment vertical="center"/>
    </xf>
    <xf numFmtId="0" fontId="10" fillId="0" borderId="0" xfId="0" applyFont="1" applyAlignment="1">
      <alignment horizontal="right"/>
    </xf>
    <xf numFmtId="167" fontId="15" fillId="0" borderId="1" xfId="0" applyNumberFormat="1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50" fillId="0" borderId="0" xfId="0" applyFont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51" fillId="0" borderId="0" xfId="0" applyFont="1"/>
    <xf numFmtId="0" fontId="4" fillId="0" borderId="0" xfId="0" applyFont="1" applyAlignment="1">
      <alignment horizontal="center" vertical="center"/>
    </xf>
    <xf numFmtId="0" fontId="52" fillId="0" borderId="0" xfId="5"/>
    <xf numFmtId="0" fontId="53" fillId="0" borderId="0" xfId="0" applyFont="1" applyAlignment="1">
      <alignment horizontal="center" vertical="center"/>
    </xf>
    <xf numFmtId="0" fontId="54" fillId="0" borderId="0" xfId="0" applyFont="1" applyAlignment="1">
      <alignment wrapText="1"/>
    </xf>
    <xf numFmtId="0" fontId="44" fillId="0" borderId="0" xfId="0" applyFont="1" applyAlignment="1">
      <alignment horizontal="left" vertical="center"/>
    </xf>
    <xf numFmtId="0" fontId="52" fillId="0" borderId="0" xfId="5" applyFill="1"/>
    <xf numFmtId="0" fontId="10" fillId="0" borderId="0" xfId="0" applyFont="1" applyAlignment="1">
      <alignment horizontal="left"/>
    </xf>
    <xf numFmtId="164" fontId="15" fillId="0" borderId="1" xfId="0" applyNumberFormat="1" applyFont="1" applyBorder="1" applyAlignment="1">
      <alignment horizontal="center"/>
    </xf>
    <xf numFmtId="164" fontId="42" fillId="0" borderId="1" xfId="0" applyNumberFormat="1" applyFont="1" applyBorder="1" applyAlignment="1">
      <alignment horizontal="center"/>
    </xf>
  </cellXfs>
  <cellStyles count="6">
    <cellStyle name="Hypertextový odkaz" xfId="5" builtinId="8"/>
    <cellStyle name="Normální" xfId="0" builtinId="0"/>
    <cellStyle name="normální 2" xfId="3" xr:uid="{00000000-0005-0000-0000-000002000000}"/>
    <cellStyle name="normální_Exp distr" xfId="2" xr:uid="{00000000-0005-0000-0000-000003000000}"/>
    <cellStyle name="Procenta" xfId="1" builtinId="5"/>
    <cellStyle name="Procenta 2" xfId="4" xr:uid="{00000000-0005-0000-0000-000005000000}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FF"/>
      <color rgb="FF33CC33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Plot</a:t>
            </a:r>
            <a:r>
              <a:rPr lang="cs-CZ"/>
              <a:t>  for dataset No. 9 distributed </a:t>
            </a:r>
            <a:r>
              <a:rPr lang="cs-CZ" sz="1800" b="1" i="0" u="none" strike="noStrike" baseline="0">
                <a:effectLst/>
              </a:rPr>
              <a:t>exponentially</a:t>
            </a:r>
            <a:endParaRPr lang="en-US"/>
          </a:p>
        </c:rich>
      </c:tx>
      <c:layout>
        <c:manualLayout>
          <c:xMode val="edge"/>
          <c:yMode val="edge"/>
          <c:x val="0.27645133747117029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79668034453441"/>
          <c:y val="5.3496234166381676E-2"/>
          <c:w val="0.81534416472588811"/>
          <c:h val="0.78284242771540369"/>
        </c:manualLayout>
      </c:layout>
      <c:scatterChart>
        <c:scatterStyle val="smoothMarker"/>
        <c:varyColors val="0"/>
        <c:ser>
          <c:idx val="4"/>
          <c:order val="0"/>
          <c:tx>
            <c:v>difference</c:v>
          </c:tx>
          <c:spPr>
            <a:ln w="19050">
              <a:noFill/>
            </a:ln>
          </c:spPr>
          <c:marker>
            <c:symbol val="x"/>
            <c:size val="10"/>
            <c:spPr>
              <a:noFill/>
              <a:ln>
                <a:solidFill>
                  <a:srgbClr val="0000CC"/>
                </a:solidFill>
              </a:ln>
            </c:spPr>
          </c:marker>
          <c:xVal>
            <c:numRef>
              <c:f>SheetS3!$J$4:$J$203</c:f>
              <c:numCache>
                <c:formatCode>General</c:formatCode>
                <c:ptCount val="200"/>
                <c:pt idx="0">
                  <c:v>1E-3</c:v>
                </c:pt>
                <c:pt idx="1">
                  <c:v>1E-3</c:v>
                </c:pt>
                <c:pt idx="2">
                  <c:v>1E-3</c:v>
                </c:pt>
                <c:pt idx="3">
                  <c:v>1E-3</c:v>
                </c:pt>
                <c:pt idx="4">
                  <c:v>1E-3</c:v>
                </c:pt>
                <c:pt idx="5">
                  <c:v>7.5497178935474502E-2</c:v>
                </c:pt>
                <c:pt idx="6">
                  <c:v>0.10381939018776928</c:v>
                </c:pt>
                <c:pt idx="7">
                  <c:v>0.12502070548267932</c:v>
                </c:pt>
                <c:pt idx="8">
                  <c:v>0.13403159843666707</c:v>
                </c:pt>
                <c:pt idx="9">
                  <c:v>0.13845128492889006</c:v>
                </c:pt>
                <c:pt idx="10">
                  <c:v>0.15974165815447228</c:v>
                </c:pt>
                <c:pt idx="11">
                  <c:v>0.1597646910237347</c:v>
                </c:pt>
                <c:pt idx="12">
                  <c:v>0.18239589162482589</c:v>
                </c:pt>
                <c:pt idx="13">
                  <c:v>0.19545417229992584</c:v>
                </c:pt>
                <c:pt idx="14">
                  <c:v>0.20100601383161254</c:v>
                </c:pt>
                <c:pt idx="15">
                  <c:v>0.20184645466958595</c:v>
                </c:pt>
                <c:pt idx="16">
                  <c:v>0.20504355618134279</c:v>
                </c:pt>
                <c:pt idx="17">
                  <c:v>0.22823383726577401</c:v>
                </c:pt>
                <c:pt idx="18">
                  <c:v>0.22837616036251962</c:v>
                </c:pt>
                <c:pt idx="19">
                  <c:v>0.23025054732000422</c:v>
                </c:pt>
                <c:pt idx="20">
                  <c:v>0.23342308554267213</c:v>
                </c:pt>
                <c:pt idx="21">
                  <c:v>0.25023988233053052</c:v>
                </c:pt>
                <c:pt idx="22">
                  <c:v>0.25076947827599094</c:v>
                </c:pt>
                <c:pt idx="23">
                  <c:v>0.25875803163608119</c:v>
                </c:pt>
                <c:pt idx="24">
                  <c:v>0.28526255131649153</c:v>
                </c:pt>
                <c:pt idx="25">
                  <c:v>0.29187194158306623</c:v>
                </c:pt>
                <c:pt idx="26">
                  <c:v>0.29264544757630706</c:v>
                </c:pt>
                <c:pt idx="27">
                  <c:v>0.30556202851304687</c:v>
                </c:pt>
                <c:pt idx="28">
                  <c:v>0.32075731172460659</c:v>
                </c:pt>
                <c:pt idx="29">
                  <c:v>0.33304880521423397</c:v>
                </c:pt>
                <c:pt idx="30">
                  <c:v>0.34748067131550847</c:v>
                </c:pt>
                <c:pt idx="31">
                  <c:v>0.38867252928381812</c:v>
                </c:pt>
                <c:pt idx="32">
                  <c:v>0.47587324476153542</c:v>
                </c:pt>
                <c:pt idx="33">
                  <c:v>0.47904032478285336</c:v>
                </c:pt>
                <c:pt idx="34">
                  <c:v>0.49350776022634524</c:v>
                </c:pt>
                <c:pt idx="35">
                  <c:v>0.49665366530463961</c:v>
                </c:pt>
                <c:pt idx="36">
                  <c:v>0.51851260826794909</c:v>
                </c:pt>
                <c:pt idx="37">
                  <c:v>0.51979158845994178</c:v>
                </c:pt>
                <c:pt idx="38">
                  <c:v>0.52123236219412794</c:v>
                </c:pt>
                <c:pt idx="39">
                  <c:v>0.54046237251106022</c:v>
                </c:pt>
                <c:pt idx="40">
                  <c:v>0.56987390193233578</c:v>
                </c:pt>
                <c:pt idx="41">
                  <c:v>0.57508876615178961</c:v>
                </c:pt>
                <c:pt idx="42">
                  <c:v>0.57636843049695885</c:v>
                </c:pt>
                <c:pt idx="43">
                  <c:v>0.60540317429685131</c:v>
                </c:pt>
                <c:pt idx="44">
                  <c:v>0.60719407467251019</c:v>
                </c:pt>
                <c:pt idx="45">
                  <c:v>0.60791547669498858</c:v>
                </c:pt>
                <c:pt idx="46">
                  <c:v>0.63902277546374786</c:v>
                </c:pt>
                <c:pt idx="47">
                  <c:v>0.64221936741590191</c:v>
                </c:pt>
                <c:pt idx="48">
                  <c:v>0.66442064496956843</c:v>
                </c:pt>
                <c:pt idx="49">
                  <c:v>0.6742789589568795</c:v>
                </c:pt>
                <c:pt idx="50">
                  <c:v>0.70815470584602913</c:v>
                </c:pt>
                <c:pt idx="51">
                  <c:v>0.71875288366263312</c:v>
                </c:pt>
                <c:pt idx="52">
                  <c:v>0.72125683084908521</c:v>
                </c:pt>
                <c:pt idx="53">
                  <c:v>0.73836445262270156</c:v>
                </c:pt>
                <c:pt idx="54">
                  <c:v>0.74015649316772536</c:v>
                </c:pt>
                <c:pt idx="55">
                  <c:v>0.74691717501955623</c:v>
                </c:pt>
                <c:pt idx="56">
                  <c:v>0.75994845742539463</c:v>
                </c:pt>
                <c:pt idx="57">
                  <c:v>0.76460962630275175</c:v>
                </c:pt>
                <c:pt idx="58">
                  <c:v>0.7911516363289044</c:v>
                </c:pt>
                <c:pt idx="59">
                  <c:v>0.7954078779827054</c:v>
                </c:pt>
                <c:pt idx="60">
                  <c:v>0.79932652435316998</c:v>
                </c:pt>
                <c:pt idx="61">
                  <c:v>0.80107460093269345</c:v>
                </c:pt>
                <c:pt idx="62">
                  <c:v>0.83177737730483359</c:v>
                </c:pt>
                <c:pt idx="63">
                  <c:v>0.85835902140308917</c:v>
                </c:pt>
                <c:pt idx="64">
                  <c:v>0.86337649065091138</c:v>
                </c:pt>
                <c:pt idx="65">
                  <c:v>0.88720748483563594</c:v>
                </c:pt>
                <c:pt idx="66">
                  <c:v>0.9149382162025298</c:v>
                </c:pt>
                <c:pt idx="67">
                  <c:v>0.93372187912333726</c:v>
                </c:pt>
                <c:pt idx="68">
                  <c:v>0.95103832174243186</c:v>
                </c:pt>
                <c:pt idx="69">
                  <c:v>0.97771703985359559</c:v>
                </c:pt>
                <c:pt idx="70">
                  <c:v>0.99213982728007333</c:v>
                </c:pt>
                <c:pt idx="71">
                  <c:v>0.99466057496155169</c:v>
                </c:pt>
                <c:pt idx="72">
                  <c:v>1.0026675756291492</c:v>
                </c:pt>
                <c:pt idx="73">
                  <c:v>1.0039390660689582</c:v>
                </c:pt>
                <c:pt idx="74">
                  <c:v>1.0074845917189521</c:v>
                </c:pt>
                <c:pt idx="75">
                  <c:v>1.0460614984319125</c:v>
                </c:pt>
                <c:pt idx="76">
                  <c:v>1.0638257181866995</c:v>
                </c:pt>
                <c:pt idx="77">
                  <c:v>1.0742684112937209</c:v>
                </c:pt>
                <c:pt idx="78">
                  <c:v>1.0983492966084181</c:v>
                </c:pt>
                <c:pt idx="79">
                  <c:v>1.1072799315859947</c:v>
                </c:pt>
                <c:pt idx="80">
                  <c:v>1.1724233266655923</c:v>
                </c:pt>
                <c:pt idx="81">
                  <c:v>1.2235680378386258</c:v>
                </c:pt>
                <c:pt idx="82">
                  <c:v>1.2799700113460044</c:v>
                </c:pt>
                <c:pt idx="83">
                  <c:v>1.2941390800924444</c:v>
                </c:pt>
                <c:pt idx="84">
                  <c:v>1.3171359386881063</c:v>
                </c:pt>
                <c:pt idx="85">
                  <c:v>1.3433696772589947</c:v>
                </c:pt>
                <c:pt idx="86">
                  <c:v>1.3760112338091501</c:v>
                </c:pt>
                <c:pt idx="87">
                  <c:v>1.3808461816727065</c:v>
                </c:pt>
                <c:pt idx="88">
                  <c:v>1.3833647820828874</c:v>
                </c:pt>
                <c:pt idx="89">
                  <c:v>1.4095387285032279</c:v>
                </c:pt>
                <c:pt idx="90">
                  <c:v>1.457369774495461</c:v>
                </c:pt>
                <c:pt idx="91">
                  <c:v>1.4771818805703347</c:v>
                </c:pt>
                <c:pt idx="92">
                  <c:v>1.486974811273309</c:v>
                </c:pt>
                <c:pt idx="93">
                  <c:v>1.4916601426937652</c:v>
                </c:pt>
                <c:pt idx="94">
                  <c:v>1.5065259264209496</c:v>
                </c:pt>
                <c:pt idx="95">
                  <c:v>1.5095777398713182</c:v>
                </c:pt>
                <c:pt idx="96">
                  <c:v>1.5376590461047952</c:v>
                </c:pt>
                <c:pt idx="97">
                  <c:v>1.5450775864398882</c:v>
                </c:pt>
                <c:pt idx="98">
                  <c:v>1.5731386476301625</c:v>
                </c:pt>
                <c:pt idx="99">
                  <c:v>1.5801984063619323</c:v>
                </c:pt>
                <c:pt idx="100">
                  <c:v>1.5920169196011726</c:v>
                </c:pt>
                <c:pt idx="101">
                  <c:v>1.5959705793801904</c:v>
                </c:pt>
                <c:pt idx="102">
                  <c:v>1.6165349464596388</c:v>
                </c:pt>
                <c:pt idx="103">
                  <c:v>1.666737029789163</c:v>
                </c:pt>
                <c:pt idx="104">
                  <c:v>1.6697152709915017</c:v>
                </c:pt>
                <c:pt idx="105">
                  <c:v>1.6880795533341766</c:v>
                </c:pt>
                <c:pt idx="106">
                  <c:v>1.7025388616901291</c:v>
                </c:pt>
                <c:pt idx="107">
                  <c:v>1.7146346753584498</c:v>
                </c:pt>
                <c:pt idx="108">
                  <c:v>1.7624131598554968</c:v>
                </c:pt>
                <c:pt idx="109">
                  <c:v>1.783969322825776</c:v>
                </c:pt>
                <c:pt idx="110">
                  <c:v>1.786016685131151</c:v>
                </c:pt>
                <c:pt idx="111">
                  <c:v>1.7874187131841626</c:v>
                </c:pt>
                <c:pt idx="112">
                  <c:v>1.7881490439027963</c:v>
                </c:pt>
                <c:pt idx="113">
                  <c:v>1.7949998198489805</c:v>
                </c:pt>
                <c:pt idx="114">
                  <c:v>1.8082038398991633</c:v>
                </c:pt>
                <c:pt idx="115">
                  <c:v>1.8112621785959511</c:v>
                </c:pt>
                <c:pt idx="116">
                  <c:v>1.8357351306422076</c:v>
                </c:pt>
                <c:pt idx="117">
                  <c:v>1.8554136502524394</c:v>
                </c:pt>
                <c:pt idx="118">
                  <c:v>1.8563809324105134</c:v>
                </c:pt>
                <c:pt idx="119">
                  <c:v>1.9428208618386993</c:v>
                </c:pt>
                <c:pt idx="120">
                  <c:v>1.9577346192362666</c:v>
                </c:pt>
                <c:pt idx="121">
                  <c:v>1.9747072736641131</c:v>
                </c:pt>
                <c:pt idx="122">
                  <c:v>1.974809106193177</c:v>
                </c:pt>
                <c:pt idx="123">
                  <c:v>1.9928199798054087</c:v>
                </c:pt>
                <c:pt idx="124">
                  <c:v>2.0530325171647892</c:v>
                </c:pt>
                <c:pt idx="125">
                  <c:v>2.0865725635321613</c:v>
                </c:pt>
                <c:pt idx="126">
                  <c:v>2.0924381647646406</c:v>
                </c:pt>
                <c:pt idx="127">
                  <c:v>2.1063839150026364</c:v>
                </c:pt>
                <c:pt idx="128">
                  <c:v>2.1750202905698153</c:v>
                </c:pt>
                <c:pt idx="129">
                  <c:v>2.181061126089137</c:v>
                </c:pt>
                <c:pt idx="130">
                  <c:v>2.1980991921343938</c:v>
                </c:pt>
                <c:pt idx="131">
                  <c:v>2.2103021866951602</c:v>
                </c:pt>
                <c:pt idx="132">
                  <c:v>2.2374800935300811</c:v>
                </c:pt>
                <c:pt idx="133">
                  <c:v>2.2547810830852093</c:v>
                </c:pt>
                <c:pt idx="134">
                  <c:v>2.3016169700157425</c:v>
                </c:pt>
                <c:pt idx="135">
                  <c:v>2.3242382437876525</c:v>
                </c:pt>
                <c:pt idx="136">
                  <c:v>2.3342802284818251</c:v>
                </c:pt>
                <c:pt idx="137">
                  <c:v>2.3639960039325865</c:v>
                </c:pt>
                <c:pt idx="138">
                  <c:v>2.3799965026650067</c:v>
                </c:pt>
                <c:pt idx="139">
                  <c:v>2.3856754312012849</c:v>
                </c:pt>
                <c:pt idx="140">
                  <c:v>2.4301658205387549</c:v>
                </c:pt>
                <c:pt idx="141">
                  <c:v>2.4675716188288899</c:v>
                </c:pt>
                <c:pt idx="142">
                  <c:v>2.5289737148462272</c:v>
                </c:pt>
                <c:pt idx="143">
                  <c:v>2.5322173127104257</c:v>
                </c:pt>
                <c:pt idx="144">
                  <c:v>2.5335891171535674</c:v>
                </c:pt>
                <c:pt idx="145">
                  <c:v>2.5385908937189403</c:v>
                </c:pt>
                <c:pt idx="146">
                  <c:v>2.5837129878168756</c:v>
                </c:pt>
                <c:pt idx="147">
                  <c:v>2.6425645944382841</c:v>
                </c:pt>
                <c:pt idx="148">
                  <c:v>2.8257873830769182</c:v>
                </c:pt>
                <c:pt idx="149">
                  <c:v>2.8584528544975862</c:v>
                </c:pt>
                <c:pt idx="150">
                  <c:v>2.9156989026061457</c:v>
                </c:pt>
                <c:pt idx="151">
                  <c:v>2.9987894936562491</c:v>
                </c:pt>
                <c:pt idx="152">
                  <c:v>3.0205929239211224</c:v>
                </c:pt>
                <c:pt idx="153">
                  <c:v>3.0415267955683838</c:v>
                </c:pt>
                <c:pt idx="154">
                  <c:v>3.0493954545685154</c:v>
                </c:pt>
                <c:pt idx="155">
                  <c:v>3.1004010166064617</c:v>
                </c:pt>
                <c:pt idx="156">
                  <c:v>3.1572642859979858</c:v>
                </c:pt>
                <c:pt idx="157">
                  <c:v>3.2757977016060824</c:v>
                </c:pt>
                <c:pt idx="158">
                  <c:v>3.3639509321208361</c:v>
                </c:pt>
                <c:pt idx="159">
                  <c:v>3.4688430407147743</c:v>
                </c:pt>
                <c:pt idx="160">
                  <c:v>3.4746575489570914</c:v>
                </c:pt>
                <c:pt idx="161">
                  <c:v>3.4780135531802445</c:v>
                </c:pt>
                <c:pt idx="162">
                  <c:v>3.5300345669802469</c:v>
                </c:pt>
                <c:pt idx="163">
                  <c:v>3.5944723210634804</c:v>
                </c:pt>
                <c:pt idx="164">
                  <c:v>3.6544750179024641</c:v>
                </c:pt>
                <c:pt idx="165">
                  <c:v>3.7833743269812929</c:v>
                </c:pt>
                <c:pt idx="166">
                  <c:v>3.7919439456791926</c:v>
                </c:pt>
                <c:pt idx="167">
                  <c:v>3.9143273518987352</c:v>
                </c:pt>
                <c:pt idx="168">
                  <c:v>3.9483357580181022</c:v>
                </c:pt>
                <c:pt idx="169">
                  <c:v>4.0522849503911615</c:v>
                </c:pt>
                <c:pt idx="170">
                  <c:v>4.2432304457953141</c:v>
                </c:pt>
                <c:pt idx="171">
                  <c:v>4.3479763645925846</c:v>
                </c:pt>
                <c:pt idx="172">
                  <c:v>4.3987822483614334</c:v>
                </c:pt>
                <c:pt idx="173">
                  <c:v>4.4476713632059752</c:v>
                </c:pt>
                <c:pt idx="174">
                  <c:v>4.6459087481146266</c:v>
                </c:pt>
                <c:pt idx="175">
                  <c:v>4.7936882212733218</c:v>
                </c:pt>
                <c:pt idx="176">
                  <c:v>4.9672568111646891</c:v>
                </c:pt>
                <c:pt idx="177">
                  <c:v>5.1137426925442702</c:v>
                </c:pt>
                <c:pt idx="178">
                  <c:v>5.3586894559970402</c:v>
                </c:pt>
                <c:pt idx="179">
                  <c:v>5.3590535448902052</c:v>
                </c:pt>
                <c:pt idx="180">
                  <c:v>5.389275884663892</c:v>
                </c:pt>
                <c:pt idx="181">
                  <c:v>5.6644249959120732</c:v>
                </c:pt>
                <c:pt idx="182">
                  <c:v>5.9449937415679539</c:v>
                </c:pt>
                <c:pt idx="183">
                  <c:v>6.4392458695732344</c:v>
                </c:pt>
                <c:pt idx="184">
                  <c:v>6.5386103883071387</c:v>
                </c:pt>
                <c:pt idx="185">
                  <c:v>6.8039238749361868</c:v>
                </c:pt>
                <c:pt idx="186">
                  <c:v>6.8195832161143883</c:v>
                </c:pt>
                <c:pt idx="187">
                  <c:v>6.8663184164408246</c:v>
                </c:pt>
                <c:pt idx="188">
                  <c:v>7.034012819674011</c:v>
                </c:pt>
                <c:pt idx="189">
                  <c:v>7.1653369853404758</c:v>
                </c:pt>
                <c:pt idx="190">
                  <c:v>7.5611724371854674</c:v>
                </c:pt>
                <c:pt idx="191">
                  <c:v>7.6998825945818794</c:v>
                </c:pt>
                <c:pt idx="192">
                  <c:v>7.9613739262522127</c:v>
                </c:pt>
                <c:pt idx="193">
                  <c:v>7.9842324254770602</c:v>
                </c:pt>
                <c:pt idx="194">
                  <c:v>8.0372600845813142</c:v>
                </c:pt>
                <c:pt idx="195">
                  <c:v>8.646666109441874</c:v>
                </c:pt>
                <c:pt idx="196">
                  <c:v>8.7276483453784728</c:v>
                </c:pt>
                <c:pt idx="197">
                  <c:v>9.7424255970114118</c:v>
                </c:pt>
                <c:pt idx="198">
                  <c:v>9.7847676360093399</c:v>
                </c:pt>
                <c:pt idx="199">
                  <c:v>10.655925108077499</c:v>
                </c:pt>
              </c:numCache>
            </c:numRef>
          </c:xVal>
          <c:yVal>
            <c:numRef>
              <c:f>SheetS3!$L$4:$L$203</c:f>
              <c:numCache>
                <c:formatCode>General</c:formatCode>
                <c:ptCount val="200"/>
                <c:pt idx="0">
                  <c:v>0.1453405961177133</c:v>
                </c:pt>
                <c:pt idx="1">
                  <c:v>0.33972220154852606</c:v>
                </c:pt>
                <c:pt idx="2">
                  <c:v>0.3210013820236719</c:v>
                </c:pt>
                <c:pt idx="3">
                  <c:v>0.18986959723815366</c:v>
                </c:pt>
                <c:pt idx="4">
                  <c:v>0.11963756948309417</c:v>
                </c:pt>
                <c:pt idx="5">
                  <c:v>0.2713525434523576</c:v>
                </c:pt>
                <c:pt idx="6">
                  <c:v>0.24209908962394644</c:v>
                </c:pt>
                <c:pt idx="7">
                  <c:v>3.9334765759201126E-2</c:v>
                </c:pt>
                <c:pt idx="8">
                  <c:v>0.33939012069351571</c:v>
                </c:pt>
                <c:pt idx="9">
                  <c:v>6.6383865180324478E-2</c:v>
                </c:pt>
                <c:pt idx="10">
                  <c:v>0.27916558896317478</c:v>
                </c:pt>
                <c:pt idx="11">
                  <c:v>9.590459809905999E-3</c:v>
                </c:pt>
                <c:pt idx="12">
                  <c:v>2.4471986742827745E-2</c:v>
                </c:pt>
                <c:pt idx="13">
                  <c:v>0.25505146937130341</c:v>
                </c:pt>
                <c:pt idx="14">
                  <c:v>7.5031632785103247E-2</c:v>
                </c:pt>
                <c:pt idx="15">
                  <c:v>0.12930505495715594</c:v>
                </c:pt>
                <c:pt idx="16">
                  <c:v>0.40486834149449769</c:v>
                </c:pt>
                <c:pt idx="17">
                  <c:v>0.13362631853756579</c:v>
                </c:pt>
                <c:pt idx="18">
                  <c:v>8.2564993586221297E-2</c:v>
                </c:pt>
                <c:pt idx="19">
                  <c:v>0.24104026191204453</c:v>
                </c:pt>
                <c:pt idx="20">
                  <c:v>0.13358093177264801</c:v>
                </c:pt>
                <c:pt idx="21">
                  <c:v>0.20506522563436244</c:v>
                </c:pt>
                <c:pt idx="22">
                  <c:v>0.28648928123197281</c:v>
                </c:pt>
                <c:pt idx="23">
                  <c:v>0.23492760544940652</c:v>
                </c:pt>
                <c:pt idx="24">
                  <c:v>0.10515412521961046</c:v>
                </c:pt>
                <c:pt idx="25">
                  <c:v>0.26776495029601999</c:v>
                </c:pt>
                <c:pt idx="26">
                  <c:v>0.2202251946788345</c:v>
                </c:pt>
                <c:pt idx="27">
                  <c:v>0.31004581077124804</c:v>
                </c:pt>
                <c:pt idx="28">
                  <c:v>0.17973075064546318</c:v>
                </c:pt>
                <c:pt idx="29">
                  <c:v>1.0575365012061411E-2</c:v>
                </c:pt>
                <c:pt idx="30">
                  <c:v>0.36357907683914592</c:v>
                </c:pt>
                <c:pt idx="31">
                  <c:v>0.11343106825421234</c:v>
                </c:pt>
                <c:pt idx="32">
                  <c:v>6.2280821532692765E-2</c:v>
                </c:pt>
                <c:pt idx="33">
                  <c:v>7.2384753789535794E-2</c:v>
                </c:pt>
                <c:pt idx="34">
                  <c:v>0.25268577811305865</c:v>
                </c:pt>
                <c:pt idx="35">
                  <c:v>0.4299650640062877</c:v>
                </c:pt>
                <c:pt idx="36">
                  <c:v>0.22971725704170809</c:v>
                </c:pt>
                <c:pt idx="37">
                  <c:v>0.24756992696121738</c:v>
                </c:pt>
                <c:pt idx="38">
                  <c:v>0.12799420152402929</c:v>
                </c:pt>
                <c:pt idx="39">
                  <c:v>0.21606361532502594</c:v>
                </c:pt>
                <c:pt idx="40">
                  <c:v>5.5174280075296789E-2</c:v>
                </c:pt>
                <c:pt idx="41">
                  <c:v>0.20015113135665497</c:v>
                </c:pt>
                <c:pt idx="42">
                  <c:v>2.4369136908088951E-2</c:v>
                </c:pt>
                <c:pt idx="43">
                  <c:v>9.5496969080184235E-2</c:v>
                </c:pt>
                <c:pt idx="44">
                  <c:v>0.1189557071471502</c:v>
                </c:pt>
                <c:pt idx="45">
                  <c:v>0.18899806618339499</c:v>
                </c:pt>
                <c:pt idx="46">
                  <c:v>0.40436651230391762</c:v>
                </c:pt>
                <c:pt idx="47">
                  <c:v>0.24763086800628065</c:v>
                </c:pt>
                <c:pt idx="48">
                  <c:v>7.7022649267814103E-2</c:v>
                </c:pt>
                <c:pt idx="49">
                  <c:v>0.18826654242628127</c:v>
                </c:pt>
                <c:pt idx="50">
                  <c:v>0.29294454662426961</c:v>
                </c:pt>
                <c:pt idx="51">
                  <c:v>0.4165058485650508</c:v>
                </c:pt>
                <c:pt idx="52">
                  <c:v>0.32745010688121012</c:v>
                </c:pt>
                <c:pt idx="53">
                  <c:v>0.22104871012625205</c:v>
                </c:pt>
                <c:pt idx="54">
                  <c:v>0.37086344924365822</c:v>
                </c:pt>
                <c:pt idx="55">
                  <c:v>0.11014898034658682</c:v>
                </c:pt>
                <c:pt idx="56">
                  <c:v>0.18698348976871082</c:v>
                </c:pt>
                <c:pt idx="57">
                  <c:v>0.32778301476385585</c:v>
                </c:pt>
                <c:pt idx="58">
                  <c:v>0.2591992386535682</c:v>
                </c:pt>
                <c:pt idx="59">
                  <c:v>7.9453567184456286E-2</c:v>
                </c:pt>
                <c:pt idx="60">
                  <c:v>0.25972024329791921</c:v>
                </c:pt>
                <c:pt idx="61">
                  <c:v>5.3210052688097864E-2</c:v>
                </c:pt>
                <c:pt idx="62">
                  <c:v>0.13367692511615237</c:v>
                </c:pt>
                <c:pt idx="63">
                  <c:v>0.17133650523968835</c:v>
                </c:pt>
                <c:pt idx="64">
                  <c:v>5.8923691712684079E-2</c:v>
                </c:pt>
                <c:pt idx="65">
                  <c:v>9.6181218438107674E-2</c:v>
                </c:pt>
                <c:pt idx="66">
                  <c:v>0.27514066589184139</c:v>
                </c:pt>
                <c:pt idx="67">
                  <c:v>0.14319712645585658</c:v>
                </c:pt>
                <c:pt idx="68">
                  <c:v>0.35435451362307324</c:v>
                </c:pt>
                <c:pt idx="69">
                  <c:v>0.34505838558031798</c:v>
                </c:pt>
                <c:pt idx="70">
                  <c:v>8.4146292319571936E-2</c:v>
                </c:pt>
                <c:pt idx="71">
                  <c:v>0.22980434912785541</c:v>
                </c:pt>
                <c:pt idx="72">
                  <c:v>0.25982170942850846</c:v>
                </c:pt>
                <c:pt idx="73">
                  <c:v>4.4141699543138957E-2</c:v>
                </c:pt>
                <c:pt idx="74">
                  <c:v>0.12110140602966013</c:v>
                </c:pt>
                <c:pt idx="75">
                  <c:v>0.10854529011928071</c:v>
                </c:pt>
                <c:pt idx="76">
                  <c:v>0.34369222090306928</c:v>
                </c:pt>
                <c:pt idx="77">
                  <c:v>0.14480526953598605</c:v>
                </c:pt>
                <c:pt idx="78">
                  <c:v>0.16437168987334272</c:v>
                </c:pt>
                <c:pt idx="79">
                  <c:v>0.23114256903408559</c:v>
                </c:pt>
                <c:pt idx="80">
                  <c:v>0.29484153563665361</c:v>
                </c:pt>
                <c:pt idx="81">
                  <c:v>0.11336462267005154</c:v>
                </c:pt>
                <c:pt idx="82">
                  <c:v>0.32206024780308384</c:v>
                </c:pt>
                <c:pt idx="83">
                  <c:v>0.24300941061201087</c:v>
                </c:pt>
                <c:pt idx="84">
                  <c:v>0.15608198498884618</c:v>
                </c:pt>
                <c:pt idx="85">
                  <c:v>0.12790271423143729</c:v>
                </c:pt>
                <c:pt idx="86">
                  <c:v>0.31443250195332872</c:v>
                </c:pt>
                <c:pt idx="87">
                  <c:v>0.20903595023438504</c:v>
                </c:pt>
                <c:pt idx="88">
                  <c:v>9.9427518450380781E-2</c:v>
                </c:pt>
                <c:pt idx="89">
                  <c:v>0.17456549517916931</c:v>
                </c:pt>
                <c:pt idx="90">
                  <c:v>0.32584118219830294</c:v>
                </c:pt>
                <c:pt idx="91">
                  <c:v>2.6497899982621753E-2</c:v>
                </c:pt>
                <c:pt idx="92">
                  <c:v>0.38785304872236992</c:v>
                </c:pt>
                <c:pt idx="93">
                  <c:v>0.11790866155809732</c:v>
                </c:pt>
                <c:pt idx="94">
                  <c:v>0.16613635110141223</c:v>
                </c:pt>
                <c:pt idx="95">
                  <c:v>0.39605065918751681</c:v>
                </c:pt>
                <c:pt idx="96">
                  <c:v>7.970870423688492E-3</c:v>
                </c:pt>
                <c:pt idx="97">
                  <c:v>0.17501905982087451</c:v>
                </c:pt>
                <c:pt idx="98">
                  <c:v>0.12218866546134866</c:v>
                </c:pt>
                <c:pt idx="99">
                  <c:v>0.20840979401931392</c:v>
                </c:pt>
                <c:pt idx="100">
                  <c:v>7.0701456441918831E-2</c:v>
                </c:pt>
                <c:pt idx="101">
                  <c:v>9.4915001858394854E-2</c:v>
                </c:pt>
                <c:pt idx="102">
                  <c:v>4.6477705543290559E-2</c:v>
                </c:pt>
                <c:pt idx="103">
                  <c:v>0.16983821271901167</c:v>
                </c:pt>
                <c:pt idx="104">
                  <c:v>0.18238498881973841</c:v>
                </c:pt>
                <c:pt idx="105">
                  <c:v>0.38526647229621114</c:v>
                </c:pt>
                <c:pt idx="106">
                  <c:v>0.16774303855704931</c:v>
                </c:pt>
                <c:pt idx="107">
                  <c:v>0.34543309008806089</c:v>
                </c:pt>
                <c:pt idx="108">
                  <c:v>0.16841766858746454</c:v>
                </c:pt>
                <c:pt idx="109">
                  <c:v>0.22416168979251516</c:v>
                </c:pt>
                <c:pt idx="110">
                  <c:v>9.4325413524209978E-4</c:v>
                </c:pt>
                <c:pt idx="111">
                  <c:v>0.5965050533978653</c:v>
                </c:pt>
                <c:pt idx="112">
                  <c:v>6.2991870417650198E-4</c:v>
                </c:pt>
                <c:pt idx="113">
                  <c:v>0.14395468701907643</c:v>
                </c:pt>
                <c:pt idx="114">
                  <c:v>0.27951880880315172</c:v>
                </c:pt>
                <c:pt idx="115">
                  <c:v>1.527494650002037E-2</c:v>
                </c:pt>
                <c:pt idx="116">
                  <c:v>9.0474091873137485E-2</c:v>
                </c:pt>
                <c:pt idx="117">
                  <c:v>0.15864467495556123</c:v>
                </c:pt>
                <c:pt idx="118">
                  <c:v>0.26658588481570078</c:v>
                </c:pt>
                <c:pt idx="119">
                  <c:v>0.26197200204489945</c:v>
                </c:pt>
                <c:pt idx="120">
                  <c:v>0.41037025292050777</c:v>
                </c:pt>
                <c:pt idx="121">
                  <c:v>3.122043006807762E-2</c:v>
                </c:pt>
                <c:pt idx="122">
                  <c:v>0.35385510049586166</c:v>
                </c:pt>
                <c:pt idx="123">
                  <c:v>0.17599650445788906</c:v>
                </c:pt>
                <c:pt idx="124">
                  <c:v>0.27888501231326179</c:v>
                </c:pt>
                <c:pt idx="125">
                  <c:v>0.28441790756172325</c:v>
                </c:pt>
                <c:pt idx="126">
                  <c:v>5.4304603054751155E-2</c:v>
                </c:pt>
                <c:pt idx="127">
                  <c:v>3.1132934002607193E-2</c:v>
                </c:pt>
                <c:pt idx="128">
                  <c:v>0.32976402654679449</c:v>
                </c:pt>
                <c:pt idx="129">
                  <c:v>0.38384669367141067</c:v>
                </c:pt>
                <c:pt idx="130">
                  <c:v>1.4286846488419602E-2</c:v>
                </c:pt>
                <c:pt idx="131">
                  <c:v>8.6137883027392004E-2</c:v>
                </c:pt>
                <c:pt idx="132">
                  <c:v>4.5991920518658969E-2</c:v>
                </c:pt>
                <c:pt idx="133">
                  <c:v>0.29885437386328206</c:v>
                </c:pt>
                <c:pt idx="134">
                  <c:v>0.58574970887376976</c:v>
                </c:pt>
                <c:pt idx="135">
                  <c:v>8.2044794345383476E-2</c:v>
                </c:pt>
                <c:pt idx="136">
                  <c:v>0.2356176261701286</c:v>
                </c:pt>
                <c:pt idx="137">
                  <c:v>0.33110643368744075</c:v>
                </c:pt>
                <c:pt idx="138">
                  <c:v>0.33769800167445707</c:v>
                </c:pt>
                <c:pt idx="139">
                  <c:v>0.35062111762482129</c:v>
                </c:pt>
                <c:pt idx="140">
                  <c:v>3.1562069848538155E-2</c:v>
                </c:pt>
                <c:pt idx="141">
                  <c:v>0.44624963401704631</c:v>
                </c:pt>
                <c:pt idx="142">
                  <c:v>9.9383897633353424E-2</c:v>
                </c:pt>
                <c:pt idx="143">
                  <c:v>0.20430862786476967</c:v>
                </c:pt>
                <c:pt idx="144">
                  <c:v>0.48548662475319571</c:v>
                </c:pt>
                <c:pt idx="145">
                  <c:v>0.33400093460453562</c:v>
                </c:pt>
                <c:pt idx="146">
                  <c:v>0.32157326544822729</c:v>
                </c:pt>
                <c:pt idx="147">
                  <c:v>0.11972609709177906</c:v>
                </c:pt>
                <c:pt idx="148">
                  <c:v>0.26586258035651777</c:v>
                </c:pt>
                <c:pt idx="149">
                  <c:v>0.21134511524694188</c:v>
                </c:pt>
                <c:pt idx="150">
                  <c:v>0.40504680477709609</c:v>
                </c:pt>
                <c:pt idx="151">
                  <c:v>8.8496486875210501E-2</c:v>
                </c:pt>
                <c:pt idx="152">
                  <c:v>0.28429104070580857</c:v>
                </c:pt>
                <c:pt idx="153">
                  <c:v>0.68136393083741842</c:v>
                </c:pt>
                <c:pt idx="154">
                  <c:v>0.47362274704162655</c:v>
                </c:pt>
                <c:pt idx="155">
                  <c:v>3.8378961374462062E-2</c:v>
                </c:pt>
                <c:pt idx="156">
                  <c:v>0.12774424767121051</c:v>
                </c:pt>
                <c:pt idx="157">
                  <c:v>0.33501535608665289</c:v>
                </c:pt>
                <c:pt idx="158">
                  <c:v>0.35840813229394808</c:v>
                </c:pt>
                <c:pt idx="159">
                  <c:v>0.29838602986674934</c:v>
                </c:pt>
                <c:pt idx="160">
                  <c:v>0.29244357847332214</c:v>
                </c:pt>
                <c:pt idx="161">
                  <c:v>0.5365264459558432</c:v>
                </c:pt>
                <c:pt idx="162">
                  <c:v>0.1555619316171466</c:v>
                </c:pt>
                <c:pt idx="163">
                  <c:v>0.36584415169914042</c:v>
                </c:pt>
                <c:pt idx="164">
                  <c:v>0.25900792072518852</c:v>
                </c:pt>
                <c:pt idx="165">
                  <c:v>0.13506405573568214</c:v>
                </c:pt>
                <c:pt idx="166">
                  <c:v>0.25764990012584299</c:v>
                </c:pt>
                <c:pt idx="167">
                  <c:v>0.59705893614155592</c:v>
                </c:pt>
                <c:pt idx="168">
                  <c:v>0.6234926137827097</c:v>
                </c:pt>
                <c:pt idx="169">
                  <c:v>0.38022732817163751</c:v>
                </c:pt>
                <c:pt idx="170">
                  <c:v>2.6150917438334531E-3</c:v>
                </c:pt>
                <c:pt idx="171">
                  <c:v>8.8060932418041027E-2</c:v>
                </c:pt>
                <c:pt idx="172">
                  <c:v>0.41478114236642671</c:v>
                </c:pt>
                <c:pt idx="173">
                  <c:v>0.38781497368192763</c:v>
                </c:pt>
                <c:pt idx="174">
                  <c:v>0.28358336184390698</c:v>
                </c:pt>
                <c:pt idx="175">
                  <c:v>0.15880836773144225</c:v>
                </c:pt>
                <c:pt idx="176">
                  <c:v>8.2937596545674452E-2</c:v>
                </c:pt>
                <c:pt idx="177">
                  <c:v>8.1550248502473721E-2</c:v>
                </c:pt>
                <c:pt idx="178">
                  <c:v>0.89448386076360187</c:v>
                </c:pt>
                <c:pt idx="179">
                  <c:v>0.91604474554828474</c:v>
                </c:pt>
                <c:pt idx="180">
                  <c:v>0.17664693492737538</c:v>
                </c:pt>
                <c:pt idx="181">
                  <c:v>0.95233455650140542</c:v>
                </c:pt>
                <c:pt idx="182">
                  <c:v>0.85006929889374216</c:v>
                </c:pt>
                <c:pt idx="183">
                  <c:v>8.4301896475763805E-2</c:v>
                </c:pt>
                <c:pt idx="184">
                  <c:v>0.34100297952156211</c:v>
                </c:pt>
                <c:pt idx="185">
                  <c:v>0.84575776259910551</c:v>
                </c:pt>
                <c:pt idx="186">
                  <c:v>0.89178804839450709</c:v>
                </c:pt>
                <c:pt idx="187">
                  <c:v>0.39597005234391602</c:v>
                </c:pt>
                <c:pt idx="188">
                  <c:v>0.25610802864775639</c:v>
                </c:pt>
                <c:pt idx="189">
                  <c:v>0.55157908096131347</c:v>
                </c:pt>
                <c:pt idx="190">
                  <c:v>0.95491426410312119</c:v>
                </c:pt>
                <c:pt idx="191">
                  <c:v>0.35912172641304618</c:v>
                </c:pt>
                <c:pt idx="192">
                  <c:v>1.4315347999018577</c:v>
                </c:pt>
                <c:pt idx="193">
                  <c:v>0.27756457711750304</c:v>
                </c:pt>
                <c:pt idx="194">
                  <c:v>0.28504019646489365</c:v>
                </c:pt>
                <c:pt idx="195">
                  <c:v>0.51840306851030782</c:v>
                </c:pt>
                <c:pt idx="196">
                  <c:v>0.50321314217103641</c:v>
                </c:pt>
                <c:pt idx="197">
                  <c:v>2.3584271628930686</c:v>
                </c:pt>
                <c:pt idx="198">
                  <c:v>1.3818110718658829</c:v>
                </c:pt>
                <c:pt idx="199">
                  <c:v>0.10457268079565551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BF3-45E9-9CA1-DC4B3583983C}"/>
            </c:ext>
          </c:extLst>
        </c:ser>
        <c:ser>
          <c:idx val="1"/>
          <c:order val="1"/>
          <c:tx>
            <c:v>UCL0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FF0000"/>
                </a:solidFill>
              </a:ln>
            </c:spPr>
          </c:marker>
          <c:xVal>
            <c:numRef>
              <c:f>SheetS3!$Y$4</c:f>
              <c:numCache>
                <c:formatCode>0.000</c:formatCode>
                <c:ptCount val="1"/>
                <c:pt idx="0">
                  <c:v>1.786016685131151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9BF3-45E9-9CA1-DC4B3583983C}"/>
            </c:ext>
          </c:extLst>
        </c:ser>
        <c:ser>
          <c:idx val="0"/>
          <c:order val="2"/>
          <c:tx>
            <c:v>cE0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002060"/>
                </a:solidFill>
              </a:ln>
            </c:spPr>
          </c:marker>
          <c:xVal>
            <c:numRef>
              <c:f>SheetS3!$T$4</c:f>
              <c:numCache>
                <c:formatCode>0.000</c:formatCode>
                <c:ptCount val="1"/>
                <c:pt idx="0">
                  <c:v>2.1740681304113529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9BF3-45E9-9CA1-DC4B3583983C}"/>
            </c:ext>
          </c:extLst>
        </c:ser>
        <c:ser>
          <c:idx val="2"/>
          <c:order val="3"/>
          <c:tx>
            <c:v>UCL1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33CC33"/>
                </a:solidFill>
              </a:ln>
            </c:spPr>
          </c:marker>
          <c:xVal>
            <c:numRef>
              <c:f>SheetS3!$R$4</c:f>
              <c:numCache>
                <c:formatCode>0.000</c:formatCode>
                <c:ptCount val="1"/>
                <c:pt idx="0">
                  <c:v>3.0415267955683838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9BF3-45E9-9CA1-DC4B3583983C}"/>
            </c:ext>
          </c:extLst>
        </c:ser>
        <c:ser>
          <c:idx val="3"/>
          <c:order val="4"/>
          <c:tx>
            <c:v>cE1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2225">
                <a:solidFill>
                  <a:srgbClr val="C00000"/>
                </a:solidFill>
              </a:ln>
            </c:spPr>
          </c:marker>
          <c:xVal>
            <c:numRef>
              <c:f>SheetS3!$S$25</c:f>
              <c:numCache>
                <c:formatCode>0.000</c:formatCode>
                <c:ptCount val="1"/>
                <c:pt idx="0">
                  <c:v>2.2435794629670895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9BF3-45E9-9CA1-DC4B35839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068992"/>
        <c:axId val="146070912"/>
      </c:scatterChart>
      <c:valAx>
        <c:axId val="146068992"/>
        <c:scaling>
          <c:orientation val="minMax"/>
          <c:max val="12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2000"/>
                </a:pPr>
                <a:r>
                  <a:rPr lang="cs-CZ" sz="2000"/>
                  <a:t>C</a:t>
                </a:r>
                <a:r>
                  <a:rPr lang="en-US" sz="2000"/>
                  <a:t>oncentration</a:t>
                </a:r>
              </a:p>
            </c:rich>
          </c:tx>
          <c:layout>
            <c:manualLayout>
              <c:xMode val="edge"/>
              <c:yMode val="edge"/>
              <c:x val="0.44891883764354762"/>
              <c:y val="0.9060131077433458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6070912"/>
        <c:crosses val="autoZero"/>
        <c:crossBetween val="midCat"/>
        <c:majorUnit val="4"/>
      </c:valAx>
      <c:valAx>
        <c:axId val="146070912"/>
        <c:scaling>
          <c:orientation val="minMax"/>
          <c:max val="3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cs-CZ" sz="2000"/>
                  <a:t>Absolute </a:t>
                </a:r>
                <a:r>
                  <a:rPr lang="en-US" sz="2000"/>
                  <a:t>Difference</a:t>
                </a:r>
              </a:p>
            </c:rich>
          </c:tx>
          <c:layout>
            <c:manualLayout>
              <c:xMode val="edge"/>
              <c:yMode val="edge"/>
              <c:x val="3.2233297594948362E-2"/>
              <c:y val="0.2974061747025316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6068992"/>
        <c:crosses val="autoZero"/>
        <c:crossBetween val="midCat"/>
        <c:majorUnit val="1"/>
      </c:valAx>
      <c:spPr>
        <a:noFill/>
        <a:ln>
          <a:solidFill>
            <a:sysClr val="windowText" lastClr="000000"/>
          </a:solidFill>
        </a:ln>
      </c:spPr>
    </c:plotArea>
    <c:legend>
      <c:legendPos val="t"/>
      <c:layout>
        <c:manualLayout>
          <c:xMode val="edge"/>
          <c:yMode val="edge"/>
          <c:x val="0.32747973375351491"/>
          <c:y val="0.1091509938037848"/>
          <c:w val="0.38873191853800054"/>
          <c:h val="4.846528242955974E-2"/>
        </c:manualLayout>
      </c:layout>
      <c:overlay val="0"/>
      <c:txPr>
        <a:bodyPr/>
        <a:lstStyle/>
        <a:p>
          <a:pPr>
            <a:defRPr sz="1400"/>
          </a:pPr>
          <a:endParaRPr lang="cs-CZ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70000000000000007" r="0.70000000000000007" t="0.78740157499999996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Plot</a:t>
            </a:r>
            <a:r>
              <a:rPr lang="cs-CZ" sz="1800" b="1" i="0" baseline="0">
                <a:effectLst/>
              </a:rPr>
              <a:t>  for dataset No. 9 distributed exponentially</a:t>
            </a:r>
            <a:endParaRPr lang="cs-CZ">
              <a:effectLst/>
            </a:endParaRPr>
          </a:p>
        </c:rich>
      </c:tx>
      <c:layout>
        <c:manualLayout>
          <c:xMode val="edge"/>
          <c:yMode val="edge"/>
          <c:x val="0.26821810291037967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789481966001421"/>
          <c:y val="5.3496234166381676E-2"/>
          <c:w val="0.81384747919570444"/>
          <c:h val="0.78448676252424743"/>
        </c:manualLayout>
      </c:layout>
      <c:scatterChart>
        <c:scatterStyle val="smoothMarker"/>
        <c:varyColors val="0"/>
        <c:ser>
          <c:idx val="4"/>
          <c:order val="0"/>
          <c:tx>
            <c:v>difference</c:v>
          </c:tx>
          <c:spPr>
            <a:ln w="19050">
              <a:noFill/>
            </a:ln>
          </c:spPr>
          <c:marker>
            <c:symbol val="x"/>
            <c:size val="10"/>
            <c:spPr>
              <a:ln>
                <a:solidFill>
                  <a:srgbClr val="0000CC"/>
                </a:solidFill>
              </a:ln>
            </c:spPr>
          </c:marker>
          <c:xVal>
            <c:numRef>
              <c:f>SheetS3!$J$4:$J$203</c:f>
              <c:numCache>
                <c:formatCode>General</c:formatCode>
                <c:ptCount val="200"/>
                <c:pt idx="0">
                  <c:v>1E-3</c:v>
                </c:pt>
                <c:pt idx="1">
                  <c:v>1E-3</c:v>
                </c:pt>
                <c:pt idx="2">
                  <c:v>1E-3</c:v>
                </c:pt>
                <c:pt idx="3">
                  <c:v>1E-3</c:v>
                </c:pt>
                <c:pt idx="4">
                  <c:v>1E-3</c:v>
                </c:pt>
                <c:pt idx="5">
                  <c:v>7.5497178935474502E-2</c:v>
                </c:pt>
                <c:pt idx="6">
                  <c:v>0.10381939018776928</c:v>
                </c:pt>
                <c:pt idx="7">
                  <c:v>0.12502070548267932</c:v>
                </c:pt>
                <c:pt idx="8">
                  <c:v>0.13403159843666707</c:v>
                </c:pt>
                <c:pt idx="9">
                  <c:v>0.13845128492889006</c:v>
                </c:pt>
                <c:pt idx="10">
                  <c:v>0.15974165815447228</c:v>
                </c:pt>
                <c:pt idx="11">
                  <c:v>0.1597646910237347</c:v>
                </c:pt>
                <c:pt idx="12">
                  <c:v>0.18239589162482589</c:v>
                </c:pt>
                <c:pt idx="13">
                  <c:v>0.19545417229992584</c:v>
                </c:pt>
                <c:pt idx="14">
                  <c:v>0.20100601383161254</c:v>
                </c:pt>
                <c:pt idx="15">
                  <c:v>0.20184645466958595</c:v>
                </c:pt>
                <c:pt idx="16">
                  <c:v>0.20504355618134279</c:v>
                </c:pt>
                <c:pt idx="17">
                  <c:v>0.22823383726577401</c:v>
                </c:pt>
                <c:pt idx="18">
                  <c:v>0.22837616036251962</c:v>
                </c:pt>
                <c:pt idx="19">
                  <c:v>0.23025054732000422</c:v>
                </c:pt>
                <c:pt idx="20">
                  <c:v>0.23342308554267213</c:v>
                </c:pt>
                <c:pt idx="21">
                  <c:v>0.25023988233053052</c:v>
                </c:pt>
                <c:pt idx="22">
                  <c:v>0.25076947827599094</c:v>
                </c:pt>
                <c:pt idx="23">
                  <c:v>0.25875803163608119</c:v>
                </c:pt>
                <c:pt idx="24">
                  <c:v>0.28526255131649153</c:v>
                </c:pt>
                <c:pt idx="25">
                  <c:v>0.29187194158306623</c:v>
                </c:pt>
                <c:pt idx="26">
                  <c:v>0.29264544757630706</c:v>
                </c:pt>
                <c:pt idx="27">
                  <c:v>0.30556202851304687</c:v>
                </c:pt>
                <c:pt idx="28">
                  <c:v>0.32075731172460659</c:v>
                </c:pt>
                <c:pt idx="29">
                  <c:v>0.33304880521423397</c:v>
                </c:pt>
                <c:pt idx="30">
                  <c:v>0.34748067131550847</c:v>
                </c:pt>
                <c:pt idx="31">
                  <c:v>0.38867252928381812</c:v>
                </c:pt>
                <c:pt idx="32">
                  <c:v>0.47587324476153542</c:v>
                </c:pt>
                <c:pt idx="33">
                  <c:v>0.47904032478285336</c:v>
                </c:pt>
                <c:pt idx="34">
                  <c:v>0.49350776022634524</c:v>
                </c:pt>
                <c:pt idx="35">
                  <c:v>0.49665366530463961</c:v>
                </c:pt>
                <c:pt idx="36">
                  <c:v>0.51851260826794909</c:v>
                </c:pt>
                <c:pt idx="37">
                  <c:v>0.51979158845994178</c:v>
                </c:pt>
                <c:pt idx="38">
                  <c:v>0.52123236219412794</c:v>
                </c:pt>
                <c:pt idx="39">
                  <c:v>0.54046237251106022</c:v>
                </c:pt>
                <c:pt idx="40">
                  <c:v>0.56987390193233578</c:v>
                </c:pt>
                <c:pt idx="41">
                  <c:v>0.57508876615178961</c:v>
                </c:pt>
                <c:pt idx="42">
                  <c:v>0.57636843049695885</c:v>
                </c:pt>
                <c:pt idx="43">
                  <c:v>0.60540317429685131</c:v>
                </c:pt>
                <c:pt idx="44">
                  <c:v>0.60719407467251019</c:v>
                </c:pt>
                <c:pt idx="45">
                  <c:v>0.60791547669498858</c:v>
                </c:pt>
                <c:pt idx="46">
                  <c:v>0.63902277546374786</c:v>
                </c:pt>
                <c:pt idx="47">
                  <c:v>0.64221936741590191</c:v>
                </c:pt>
                <c:pt idx="48">
                  <c:v>0.66442064496956843</c:v>
                </c:pt>
                <c:pt idx="49">
                  <c:v>0.6742789589568795</c:v>
                </c:pt>
                <c:pt idx="50">
                  <c:v>0.70815470584602913</c:v>
                </c:pt>
                <c:pt idx="51">
                  <c:v>0.71875288366263312</c:v>
                </c:pt>
                <c:pt idx="52">
                  <c:v>0.72125683084908521</c:v>
                </c:pt>
                <c:pt idx="53">
                  <c:v>0.73836445262270156</c:v>
                </c:pt>
                <c:pt idx="54">
                  <c:v>0.74015649316772536</c:v>
                </c:pt>
                <c:pt idx="55">
                  <c:v>0.74691717501955623</c:v>
                </c:pt>
                <c:pt idx="56">
                  <c:v>0.75994845742539463</c:v>
                </c:pt>
                <c:pt idx="57">
                  <c:v>0.76460962630275175</c:v>
                </c:pt>
                <c:pt idx="58">
                  <c:v>0.7911516363289044</c:v>
                </c:pt>
                <c:pt idx="59">
                  <c:v>0.7954078779827054</c:v>
                </c:pt>
                <c:pt idx="60">
                  <c:v>0.79932652435316998</c:v>
                </c:pt>
                <c:pt idx="61">
                  <c:v>0.80107460093269345</c:v>
                </c:pt>
                <c:pt idx="62">
                  <c:v>0.83177737730483359</c:v>
                </c:pt>
                <c:pt idx="63">
                  <c:v>0.85835902140308917</c:v>
                </c:pt>
                <c:pt idx="64">
                  <c:v>0.86337649065091138</c:v>
                </c:pt>
                <c:pt idx="65">
                  <c:v>0.88720748483563594</c:v>
                </c:pt>
                <c:pt idx="66">
                  <c:v>0.9149382162025298</c:v>
                </c:pt>
                <c:pt idx="67">
                  <c:v>0.93372187912333726</c:v>
                </c:pt>
                <c:pt idx="68">
                  <c:v>0.95103832174243186</c:v>
                </c:pt>
                <c:pt idx="69">
                  <c:v>0.97771703985359559</c:v>
                </c:pt>
                <c:pt idx="70">
                  <c:v>0.99213982728007333</c:v>
                </c:pt>
                <c:pt idx="71">
                  <c:v>0.99466057496155169</c:v>
                </c:pt>
                <c:pt idx="72">
                  <c:v>1.0026675756291492</c:v>
                </c:pt>
                <c:pt idx="73">
                  <c:v>1.0039390660689582</c:v>
                </c:pt>
                <c:pt idx="74">
                  <c:v>1.0074845917189521</c:v>
                </c:pt>
                <c:pt idx="75">
                  <c:v>1.0460614984319125</c:v>
                </c:pt>
                <c:pt idx="76">
                  <c:v>1.0638257181866995</c:v>
                </c:pt>
                <c:pt idx="77">
                  <c:v>1.0742684112937209</c:v>
                </c:pt>
                <c:pt idx="78">
                  <c:v>1.0983492966084181</c:v>
                </c:pt>
                <c:pt idx="79">
                  <c:v>1.1072799315859947</c:v>
                </c:pt>
                <c:pt idx="80">
                  <c:v>1.1724233266655923</c:v>
                </c:pt>
                <c:pt idx="81">
                  <c:v>1.2235680378386258</c:v>
                </c:pt>
                <c:pt idx="82">
                  <c:v>1.2799700113460044</c:v>
                </c:pt>
                <c:pt idx="83">
                  <c:v>1.2941390800924444</c:v>
                </c:pt>
                <c:pt idx="84">
                  <c:v>1.3171359386881063</c:v>
                </c:pt>
                <c:pt idx="85">
                  <c:v>1.3433696772589947</c:v>
                </c:pt>
                <c:pt idx="86">
                  <c:v>1.3760112338091501</c:v>
                </c:pt>
                <c:pt idx="87">
                  <c:v>1.3808461816727065</c:v>
                </c:pt>
                <c:pt idx="88">
                  <c:v>1.3833647820828874</c:v>
                </c:pt>
                <c:pt idx="89">
                  <c:v>1.4095387285032279</c:v>
                </c:pt>
                <c:pt idx="90">
                  <c:v>1.457369774495461</c:v>
                </c:pt>
                <c:pt idx="91">
                  <c:v>1.4771818805703347</c:v>
                </c:pt>
                <c:pt idx="92">
                  <c:v>1.486974811273309</c:v>
                </c:pt>
                <c:pt idx="93">
                  <c:v>1.4916601426937652</c:v>
                </c:pt>
                <c:pt idx="94">
                  <c:v>1.5065259264209496</c:v>
                </c:pt>
                <c:pt idx="95">
                  <c:v>1.5095777398713182</c:v>
                </c:pt>
                <c:pt idx="96">
                  <c:v>1.5376590461047952</c:v>
                </c:pt>
                <c:pt idx="97">
                  <c:v>1.5450775864398882</c:v>
                </c:pt>
                <c:pt idx="98">
                  <c:v>1.5731386476301625</c:v>
                </c:pt>
                <c:pt idx="99">
                  <c:v>1.5801984063619323</c:v>
                </c:pt>
                <c:pt idx="100">
                  <c:v>1.5920169196011726</c:v>
                </c:pt>
                <c:pt idx="101">
                  <c:v>1.5959705793801904</c:v>
                </c:pt>
                <c:pt idx="102">
                  <c:v>1.6165349464596388</c:v>
                </c:pt>
                <c:pt idx="103">
                  <c:v>1.666737029789163</c:v>
                </c:pt>
                <c:pt idx="104">
                  <c:v>1.6697152709915017</c:v>
                </c:pt>
                <c:pt idx="105">
                  <c:v>1.6880795533341766</c:v>
                </c:pt>
                <c:pt idx="106">
                  <c:v>1.7025388616901291</c:v>
                </c:pt>
                <c:pt idx="107">
                  <c:v>1.7146346753584498</c:v>
                </c:pt>
                <c:pt idx="108">
                  <c:v>1.7624131598554968</c:v>
                </c:pt>
                <c:pt idx="109">
                  <c:v>1.783969322825776</c:v>
                </c:pt>
                <c:pt idx="110">
                  <c:v>1.786016685131151</c:v>
                </c:pt>
                <c:pt idx="111">
                  <c:v>1.7874187131841626</c:v>
                </c:pt>
                <c:pt idx="112">
                  <c:v>1.7881490439027963</c:v>
                </c:pt>
                <c:pt idx="113">
                  <c:v>1.7949998198489805</c:v>
                </c:pt>
                <c:pt idx="114">
                  <c:v>1.8082038398991633</c:v>
                </c:pt>
                <c:pt idx="115">
                  <c:v>1.8112621785959511</c:v>
                </c:pt>
                <c:pt idx="116">
                  <c:v>1.8357351306422076</c:v>
                </c:pt>
                <c:pt idx="117">
                  <c:v>1.8554136502524394</c:v>
                </c:pt>
                <c:pt idx="118">
                  <c:v>1.8563809324105134</c:v>
                </c:pt>
                <c:pt idx="119">
                  <c:v>1.9428208618386993</c:v>
                </c:pt>
                <c:pt idx="120">
                  <c:v>1.9577346192362666</c:v>
                </c:pt>
                <c:pt idx="121">
                  <c:v>1.9747072736641131</c:v>
                </c:pt>
                <c:pt idx="122">
                  <c:v>1.974809106193177</c:v>
                </c:pt>
                <c:pt idx="123">
                  <c:v>1.9928199798054087</c:v>
                </c:pt>
                <c:pt idx="124">
                  <c:v>2.0530325171647892</c:v>
                </c:pt>
                <c:pt idx="125">
                  <c:v>2.0865725635321613</c:v>
                </c:pt>
                <c:pt idx="126">
                  <c:v>2.0924381647646406</c:v>
                </c:pt>
                <c:pt idx="127">
                  <c:v>2.1063839150026364</c:v>
                </c:pt>
                <c:pt idx="128">
                  <c:v>2.1750202905698153</c:v>
                </c:pt>
                <c:pt idx="129">
                  <c:v>2.181061126089137</c:v>
                </c:pt>
                <c:pt idx="130">
                  <c:v>2.1980991921343938</c:v>
                </c:pt>
                <c:pt idx="131">
                  <c:v>2.2103021866951602</c:v>
                </c:pt>
                <c:pt idx="132">
                  <c:v>2.2374800935300811</c:v>
                </c:pt>
                <c:pt idx="133">
                  <c:v>2.2547810830852093</c:v>
                </c:pt>
                <c:pt idx="134">
                  <c:v>2.3016169700157425</c:v>
                </c:pt>
                <c:pt idx="135">
                  <c:v>2.3242382437876525</c:v>
                </c:pt>
                <c:pt idx="136">
                  <c:v>2.3342802284818251</c:v>
                </c:pt>
                <c:pt idx="137">
                  <c:v>2.3639960039325865</c:v>
                </c:pt>
                <c:pt idx="138">
                  <c:v>2.3799965026650067</c:v>
                </c:pt>
                <c:pt idx="139">
                  <c:v>2.3856754312012849</c:v>
                </c:pt>
                <c:pt idx="140">
                  <c:v>2.4301658205387549</c:v>
                </c:pt>
                <c:pt idx="141">
                  <c:v>2.4675716188288899</c:v>
                </c:pt>
                <c:pt idx="142">
                  <c:v>2.5289737148462272</c:v>
                </c:pt>
                <c:pt idx="143">
                  <c:v>2.5322173127104257</c:v>
                </c:pt>
                <c:pt idx="144">
                  <c:v>2.5335891171535674</c:v>
                </c:pt>
                <c:pt idx="145">
                  <c:v>2.5385908937189403</c:v>
                </c:pt>
                <c:pt idx="146">
                  <c:v>2.5837129878168756</c:v>
                </c:pt>
                <c:pt idx="147">
                  <c:v>2.6425645944382841</c:v>
                </c:pt>
                <c:pt idx="148">
                  <c:v>2.8257873830769182</c:v>
                </c:pt>
                <c:pt idx="149">
                  <c:v>2.8584528544975862</c:v>
                </c:pt>
                <c:pt idx="150">
                  <c:v>2.9156989026061457</c:v>
                </c:pt>
                <c:pt idx="151">
                  <c:v>2.9987894936562491</c:v>
                </c:pt>
                <c:pt idx="152">
                  <c:v>3.0205929239211224</c:v>
                </c:pt>
                <c:pt idx="153">
                  <c:v>3.0415267955683838</c:v>
                </c:pt>
                <c:pt idx="154">
                  <c:v>3.0493954545685154</c:v>
                </c:pt>
                <c:pt idx="155">
                  <c:v>3.1004010166064617</c:v>
                </c:pt>
                <c:pt idx="156">
                  <c:v>3.1572642859979858</c:v>
                </c:pt>
                <c:pt idx="157">
                  <c:v>3.2757977016060824</c:v>
                </c:pt>
                <c:pt idx="158">
                  <c:v>3.3639509321208361</c:v>
                </c:pt>
                <c:pt idx="159">
                  <c:v>3.4688430407147743</c:v>
                </c:pt>
                <c:pt idx="160">
                  <c:v>3.4746575489570914</c:v>
                </c:pt>
                <c:pt idx="161">
                  <c:v>3.4780135531802445</c:v>
                </c:pt>
                <c:pt idx="162">
                  <c:v>3.5300345669802469</c:v>
                </c:pt>
                <c:pt idx="163">
                  <c:v>3.5944723210634804</c:v>
                </c:pt>
                <c:pt idx="164">
                  <c:v>3.6544750179024641</c:v>
                </c:pt>
                <c:pt idx="165">
                  <c:v>3.7833743269812929</c:v>
                </c:pt>
                <c:pt idx="166">
                  <c:v>3.7919439456791926</c:v>
                </c:pt>
                <c:pt idx="167">
                  <c:v>3.9143273518987352</c:v>
                </c:pt>
                <c:pt idx="168">
                  <c:v>3.9483357580181022</c:v>
                </c:pt>
                <c:pt idx="169">
                  <c:v>4.0522849503911615</c:v>
                </c:pt>
                <c:pt idx="170">
                  <c:v>4.2432304457953141</c:v>
                </c:pt>
                <c:pt idx="171">
                  <c:v>4.3479763645925846</c:v>
                </c:pt>
                <c:pt idx="172">
                  <c:v>4.3987822483614334</c:v>
                </c:pt>
                <c:pt idx="173">
                  <c:v>4.4476713632059752</c:v>
                </c:pt>
                <c:pt idx="174">
                  <c:v>4.6459087481146266</c:v>
                </c:pt>
                <c:pt idx="175">
                  <c:v>4.7936882212733218</c:v>
                </c:pt>
                <c:pt idx="176">
                  <c:v>4.9672568111646891</c:v>
                </c:pt>
                <c:pt idx="177">
                  <c:v>5.1137426925442702</c:v>
                </c:pt>
                <c:pt idx="178">
                  <c:v>5.3586894559970402</c:v>
                </c:pt>
                <c:pt idx="179">
                  <c:v>5.3590535448902052</c:v>
                </c:pt>
                <c:pt idx="180">
                  <c:v>5.389275884663892</c:v>
                </c:pt>
                <c:pt idx="181">
                  <c:v>5.6644249959120732</c:v>
                </c:pt>
                <c:pt idx="182">
                  <c:v>5.9449937415679539</c:v>
                </c:pt>
                <c:pt idx="183">
                  <c:v>6.4392458695732344</c:v>
                </c:pt>
                <c:pt idx="184">
                  <c:v>6.5386103883071387</c:v>
                </c:pt>
                <c:pt idx="185">
                  <c:v>6.8039238749361868</c:v>
                </c:pt>
                <c:pt idx="186">
                  <c:v>6.8195832161143883</c:v>
                </c:pt>
                <c:pt idx="187">
                  <c:v>6.8663184164408246</c:v>
                </c:pt>
                <c:pt idx="188">
                  <c:v>7.034012819674011</c:v>
                </c:pt>
                <c:pt idx="189">
                  <c:v>7.1653369853404758</c:v>
                </c:pt>
                <c:pt idx="190">
                  <c:v>7.5611724371854674</c:v>
                </c:pt>
                <c:pt idx="191">
                  <c:v>7.6998825945818794</c:v>
                </c:pt>
                <c:pt idx="192">
                  <c:v>7.9613739262522127</c:v>
                </c:pt>
                <c:pt idx="193">
                  <c:v>7.9842324254770602</c:v>
                </c:pt>
                <c:pt idx="194">
                  <c:v>8.0372600845813142</c:v>
                </c:pt>
                <c:pt idx="195">
                  <c:v>8.646666109441874</c:v>
                </c:pt>
                <c:pt idx="196">
                  <c:v>8.7276483453784728</c:v>
                </c:pt>
                <c:pt idx="197">
                  <c:v>9.7424255970114118</c:v>
                </c:pt>
                <c:pt idx="198">
                  <c:v>9.7847676360093399</c:v>
                </c:pt>
                <c:pt idx="199">
                  <c:v>10.655925108077499</c:v>
                </c:pt>
              </c:numCache>
            </c:numRef>
          </c:xVal>
          <c:yVal>
            <c:numRef>
              <c:f>SheetS3!$M$4:$M$203</c:f>
              <c:numCache>
                <c:formatCode>General</c:formatCode>
                <c:ptCount val="200"/>
                <c:pt idx="0">
                  <c:v>145.34059611771329</c:v>
                </c:pt>
                <c:pt idx="1">
                  <c:v>339.72220154852607</c:v>
                </c:pt>
                <c:pt idx="2">
                  <c:v>321.00138202367191</c:v>
                </c:pt>
                <c:pt idx="3">
                  <c:v>189.86959723815366</c:v>
                </c:pt>
                <c:pt idx="4">
                  <c:v>119.63756948309417</c:v>
                </c:pt>
                <c:pt idx="5">
                  <c:v>3.5942077211159855</c:v>
                </c:pt>
                <c:pt idx="6">
                  <c:v>2.3319255602068405</c:v>
                </c:pt>
                <c:pt idx="7">
                  <c:v>0.31462601020637065</c:v>
                </c:pt>
                <c:pt idx="8">
                  <c:v>2.5321649868548359</c:v>
                </c:pt>
                <c:pt idx="9">
                  <c:v>0.47947453296962816</c:v>
                </c:pt>
                <c:pt idx="10">
                  <c:v>1.7476066806143831</c:v>
                </c:pt>
                <c:pt idx="11">
                  <c:v>6.0028656823060092E-2</c:v>
                </c:pt>
                <c:pt idx="12">
                  <c:v>0.13416961601944802</c:v>
                </c:pt>
                <c:pt idx="13">
                  <c:v>1.3049169857572807</c:v>
                </c:pt>
                <c:pt idx="14">
                  <c:v>0.37328053700900216</c:v>
                </c:pt>
                <c:pt idx="15">
                  <c:v>0.64061097911688769</c:v>
                </c:pt>
                <c:pt idx="16">
                  <c:v>1.9745479888986497</c:v>
                </c:pt>
                <c:pt idx="17">
                  <c:v>0.58547987510703969</c:v>
                </c:pt>
                <c:pt idx="18">
                  <c:v>0.36153070204507914</c:v>
                </c:pt>
                <c:pt idx="19">
                  <c:v>1.04686075545803</c:v>
                </c:pt>
                <c:pt idx="20">
                  <c:v>0.57226958277110107</c:v>
                </c:pt>
                <c:pt idx="21">
                  <c:v>0.81947459263708045</c:v>
                </c:pt>
                <c:pt idx="22">
                  <c:v>1.1424407914453987</c:v>
                </c:pt>
                <c:pt idx="23">
                  <c:v>0.90790459319852179</c:v>
                </c:pt>
                <c:pt idx="24">
                  <c:v>0.36862225600353909</c:v>
                </c:pt>
                <c:pt idx="25">
                  <c:v>0.91740558836764574</c:v>
                </c:pt>
                <c:pt idx="26">
                  <c:v>0.75253244669528285</c:v>
                </c:pt>
                <c:pt idx="27">
                  <c:v>1.0146738856264981</c:v>
                </c:pt>
                <c:pt idx="28">
                  <c:v>0.56033251332326628</c:v>
                </c:pt>
                <c:pt idx="29">
                  <c:v>3.1753199070204734E-2</c:v>
                </c:pt>
                <c:pt idx="30">
                  <c:v>1.0463289237432729</c:v>
                </c:pt>
                <c:pt idx="31">
                  <c:v>0.29184225719071138</c:v>
                </c:pt>
                <c:pt idx="32">
                  <c:v>0.13087691358631073</c:v>
                </c:pt>
                <c:pt idx="33">
                  <c:v>0.15110367550445247</c:v>
                </c:pt>
                <c:pt idx="34">
                  <c:v>0.51201986772642716</c:v>
                </c:pt>
                <c:pt idx="35">
                  <c:v>0.8657241334211313</c:v>
                </c:pt>
                <c:pt idx="36">
                  <c:v>0.44303118840072309</c:v>
                </c:pt>
                <c:pt idx="37">
                  <c:v>0.47628690509349514</c:v>
                </c:pt>
                <c:pt idx="38">
                  <c:v>0.24556073415172769</c:v>
                </c:pt>
                <c:pt idx="39">
                  <c:v>0.39977550022800956</c:v>
                </c:pt>
                <c:pt idx="40">
                  <c:v>9.6818401208076263E-2</c:v>
                </c:pt>
                <c:pt idx="41">
                  <c:v>0.34803519584631715</c:v>
                </c:pt>
                <c:pt idx="42">
                  <c:v>4.2280485222060633E-2</c:v>
                </c:pt>
                <c:pt idx="43">
                  <c:v>0.15774111060963578</c:v>
                </c:pt>
                <c:pt idx="44">
                  <c:v>0.19591052039055043</c:v>
                </c:pt>
                <c:pt idx="45">
                  <c:v>0.31089530276627847</c:v>
                </c:pt>
                <c:pt idx="46">
                  <c:v>0.63278888926996868</c:v>
                </c:pt>
                <c:pt idx="47">
                  <c:v>0.38558611055700948</c:v>
                </c:pt>
                <c:pt idx="48">
                  <c:v>0.11592452740739546</c:v>
                </c:pt>
                <c:pt idx="49">
                  <c:v>0.27921165257408104</c:v>
                </c:pt>
                <c:pt idx="50">
                  <c:v>0.41367309177772127</c:v>
                </c:pt>
                <c:pt idx="51">
                  <c:v>0.57948407308310645</c:v>
                </c:pt>
                <c:pt idx="52">
                  <c:v>0.4539993146348798</c:v>
                </c:pt>
                <c:pt idx="53">
                  <c:v>0.29937615406738194</c:v>
                </c:pt>
                <c:pt idx="54">
                  <c:v>0.5010608603275708</c:v>
                </c:pt>
                <c:pt idx="55">
                  <c:v>0.14747147880714195</c:v>
                </c:pt>
                <c:pt idx="56">
                  <c:v>0.2460475943357873</c:v>
                </c:pt>
                <c:pt idx="57">
                  <c:v>0.42869328803619877</c:v>
                </c:pt>
                <c:pt idx="58">
                  <c:v>0.3276227043608258</c:v>
                </c:pt>
                <c:pt idx="59">
                  <c:v>9.9890344795131453E-2</c:v>
                </c:pt>
                <c:pt idx="60">
                  <c:v>0.32492383948861164</c:v>
                </c:pt>
                <c:pt idx="61">
                  <c:v>6.6423342627696905E-2</c:v>
                </c:pt>
                <c:pt idx="62">
                  <c:v>0.16071238382233835</c:v>
                </c:pt>
                <c:pt idx="63">
                  <c:v>0.19960937203131926</c:v>
                </c:pt>
                <c:pt idx="64">
                  <c:v>6.8247968702808554E-2</c:v>
                </c:pt>
                <c:pt idx="65">
                  <c:v>0.10840893486817935</c:v>
                </c:pt>
                <c:pt idx="66">
                  <c:v>0.30072048693497411</c:v>
                </c:pt>
                <c:pt idx="67">
                  <c:v>0.15336164832112859</c:v>
                </c:pt>
                <c:pt idx="68">
                  <c:v>0.3725975131831149</c:v>
                </c:pt>
                <c:pt idx="69">
                  <c:v>0.35292254457586975</c:v>
                </c:pt>
                <c:pt idx="70">
                  <c:v>8.4812936650529289E-2</c:v>
                </c:pt>
                <c:pt idx="71">
                  <c:v>0.23103795899092355</c:v>
                </c:pt>
                <c:pt idx="72">
                  <c:v>0.25913045933042839</c:v>
                </c:pt>
                <c:pt idx="73">
                  <c:v>4.3968504698179527E-2</c:v>
                </c:pt>
                <c:pt idx="74">
                  <c:v>0.12020174504409947</c:v>
                </c:pt>
                <c:pt idx="75">
                  <c:v>0.10376568708627015</c:v>
                </c:pt>
                <c:pt idx="76">
                  <c:v>0.32307192336813945</c:v>
                </c:pt>
                <c:pt idx="77">
                  <c:v>0.13479431026143629</c:v>
                </c:pt>
                <c:pt idx="78">
                  <c:v>0.14965338474828038</c:v>
                </c:pt>
                <c:pt idx="79">
                  <c:v>0.20874808839261833</c:v>
                </c:pt>
                <c:pt idx="80">
                  <c:v>0.25148044134808534</c:v>
                </c:pt>
                <c:pt idx="81">
                  <c:v>9.2650853213119805E-2</c:v>
                </c:pt>
                <c:pt idx="82">
                  <c:v>0.25161546360325138</c:v>
                </c:pt>
                <c:pt idx="83">
                  <c:v>0.18777688916917024</c:v>
                </c:pt>
                <c:pt idx="84">
                  <c:v>0.11850104488402841</c:v>
                </c:pt>
                <c:pt idx="85">
                  <c:v>9.5210362714460997E-2</c:v>
                </c:pt>
                <c:pt idx="86">
                  <c:v>0.22851012711785743</c:v>
                </c:pt>
                <c:pt idx="87">
                  <c:v>0.15138250227202465</c:v>
                </c:pt>
                <c:pt idx="88">
                  <c:v>7.187368056361533E-2</c:v>
                </c:pt>
                <c:pt idx="89">
                  <c:v>0.12384583101490108</c:v>
                </c:pt>
                <c:pt idx="90">
                  <c:v>0.22358167974981408</c:v>
                </c:pt>
                <c:pt idx="91">
                  <c:v>1.793814311639878E-2</c:v>
                </c:pt>
                <c:pt idx="92">
                  <c:v>0.26083363738370802</c:v>
                </c:pt>
                <c:pt idx="93">
                  <c:v>7.9045258489757561E-2</c:v>
                </c:pt>
                <c:pt idx="94">
                  <c:v>0.11027779090141648</c:v>
                </c:pt>
                <c:pt idx="95">
                  <c:v>0.2623585713586884</c:v>
                </c:pt>
                <c:pt idx="96">
                  <c:v>5.1837697335311989E-3</c:v>
                </c:pt>
                <c:pt idx="97">
                  <c:v>0.11327525643818773</c:v>
                </c:pt>
                <c:pt idx="98">
                  <c:v>7.7671898561146174E-2</c:v>
                </c:pt>
                <c:pt idx="99">
                  <c:v>0.13188837121987279</c:v>
                </c:pt>
                <c:pt idx="100">
                  <c:v>4.4409990604641784E-2</c:v>
                </c:pt>
                <c:pt idx="101">
                  <c:v>5.9471648841582E-2</c:v>
                </c:pt>
                <c:pt idx="102">
                  <c:v>2.8751438776551685E-2</c:v>
                </c:pt>
                <c:pt idx="103">
                  <c:v>0.1018986256881181</c:v>
                </c:pt>
                <c:pt idx="104">
                  <c:v>0.10923119168182219</c:v>
                </c:pt>
                <c:pt idx="105">
                  <c:v>0.2282276753694811</c:v>
                </c:pt>
                <c:pt idx="106">
                  <c:v>9.8525233303942875E-2</c:v>
                </c:pt>
                <c:pt idx="107">
                  <c:v>0.20146162622999969</c:v>
                </c:pt>
                <c:pt idx="108">
                  <c:v>9.5560832399409337E-2</c:v>
                </c:pt>
                <c:pt idx="109">
                  <c:v>0.12565333210856283</c:v>
                </c:pt>
                <c:pt idx="110">
                  <c:v>5.281328797736482E-4</c:v>
                </c:pt>
                <c:pt idx="111">
                  <c:v>0.33372429694172379</c:v>
                </c:pt>
                <c:pt idx="112">
                  <c:v>3.5227416099591324E-4</c:v>
                </c:pt>
                <c:pt idx="113">
                  <c:v>8.0197605273959208E-2</c:v>
                </c:pt>
                <c:pt idx="114">
                  <c:v>0.15458368278807516</c:v>
                </c:pt>
                <c:pt idx="115">
                  <c:v>8.43331610438703E-3</c:v>
                </c:pt>
                <c:pt idx="116">
                  <c:v>4.9284937877441135E-2</c:v>
                </c:pt>
                <c:pt idx="117">
                  <c:v>8.5503669186640263E-2</c:v>
                </c:pt>
                <c:pt idx="118">
                  <c:v>0.14360516215254301</c:v>
                </c:pt>
                <c:pt idx="119">
                  <c:v>0.13484104849325496</c:v>
                </c:pt>
                <c:pt idx="120">
                  <c:v>0.20961485223191162</c:v>
                </c:pt>
                <c:pt idx="121">
                  <c:v>1.5810156008666247E-2</c:v>
                </c:pt>
                <c:pt idx="122">
                  <c:v>0.1791844585819159</c:v>
                </c:pt>
                <c:pt idx="123">
                  <c:v>8.8315305065876773E-2</c:v>
                </c:pt>
                <c:pt idx="124">
                  <c:v>0.13584052370412444</c:v>
                </c:pt>
                <c:pt idx="125">
                  <c:v>0.13630865877017911</c:v>
                </c:pt>
                <c:pt idx="126">
                  <c:v>2.5952787503691604E-2</c:v>
                </c:pt>
                <c:pt idx="127">
                  <c:v>1.4780275229441366E-2</c:v>
                </c:pt>
                <c:pt idx="128">
                  <c:v>0.15161422998054072</c:v>
                </c:pt>
                <c:pt idx="129">
                  <c:v>0.17599080056948543</c:v>
                </c:pt>
                <c:pt idx="130">
                  <c:v>6.4996368405680627E-3</c:v>
                </c:pt>
                <c:pt idx="131">
                  <c:v>3.8971088906257299E-2</c:v>
                </c:pt>
                <c:pt idx="132">
                  <c:v>2.0555231151172984E-2</c:v>
                </c:pt>
                <c:pt idx="133">
                  <c:v>0.13254252313238349</c:v>
                </c:pt>
                <c:pt idx="134">
                  <c:v>0.25449486882683325</c:v>
                </c:pt>
                <c:pt idx="135">
                  <c:v>3.5299649063376855E-2</c:v>
                </c:pt>
                <c:pt idx="136">
                  <c:v>0.10093802076341545</c:v>
                </c:pt>
                <c:pt idx="137">
                  <c:v>0.1400621799430431</c:v>
                </c:pt>
                <c:pt idx="138">
                  <c:v>0.14189012517300717</c:v>
                </c:pt>
                <c:pt idx="139">
                  <c:v>0.14696932912130015</c:v>
                </c:pt>
                <c:pt idx="140">
                  <c:v>1.2987619849554551E-2</c:v>
                </c:pt>
                <c:pt idx="141">
                  <c:v>0.18084566648924116</c:v>
                </c:pt>
                <c:pt idx="142">
                  <c:v>3.9298114112426195E-2</c:v>
                </c:pt>
                <c:pt idx="143">
                  <c:v>8.068368652218183E-2</c:v>
                </c:pt>
                <c:pt idx="144">
                  <c:v>0.19162010977479627</c:v>
                </c:pt>
                <c:pt idx="145">
                  <c:v>0.13156942122140713</c:v>
                </c:pt>
                <c:pt idx="146">
                  <c:v>0.1244616824564336</c:v>
                </c:pt>
                <c:pt idx="147">
                  <c:v>4.5306781655881756E-2</c:v>
                </c:pt>
                <c:pt idx="148">
                  <c:v>9.4084424733692343E-2</c:v>
                </c:pt>
                <c:pt idx="149">
                  <c:v>7.3936890340662559E-2</c:v>
                </c:pt>
                <c:pt idx="150">
                  <c:v>0.13891928429751516</c:v>
                </c:pt>
                <c:pt idx="151">
                  <c:v>2.951073660302574E-2</c:v>
                </c:pt>
                <c:pt idx="152">
                  <c:v>9.4117627851939029E-2</c:v>
                </c:pt>
                <c:pt idx="153">
                  <c:v>0.2240203610338698</c:v>
                </c:pt>
                <c:pt idx="154">
                  <c:v>0.15531693219128362</c:v>
                </c:pt>
                <c:pt idx="155">
                  <c:v>1.2378708808601051E-2</c:v>
                </c:pt>
                <c:pt idx="156">
                  <c:v>4.0460422726642783E-2</c:v>
                </c:pt>
                <c:pt idx="157">
                  <c:v>0.10226985504092609</c:v>
                </c:pt>
                <c:pt idx="158">
                  <c:v>0.10654380504533285</c:v>
                </c:pt>
                <c:pt idx="159">
                  <c:v>8.6018890553567748E-2</c:v>
                </c:pt>
                <c:pt idx="160">
                  <c:v>8.4164719645853522E-2</c:v>
                </c:pt>
                <c:pt idx="161">
                  <c:v>0.1542623217972372</c:v>
                </c:pt>
                <c:pt idx="162">
                  <c:v>4.4068104338768954E-2</c:v>
                </c:pt>
                <c:pt idx="163">
                  <c:v>0.10177965470906722</c:v>
                </c:pt>
                <c:pt idx="164">
                  <c:v>7.0874180137055542E-2</c:v>
                </c:pt>
                <c:pt idx="165">
                  <c:v>3.5699363600494707E-2</c:v>
                </c:pt>
                <c:pt idx="166">
                  <c:v>6.7946653172293703E-2</c:v>
                </c:pt>
                <c:pt idx="167">
                  <c:v>0.15253168232134154</c:v>
                </c:pt>
                <c:pt idx="168">
                  <c:v>0.1579127642618916</c:v>
                </c:pt>
                <c:pt idx="169">
                  <c:v>9.3830353202317293E-2</c:v>
                </c:pt>
                <c:pt idx="170">
                  <c:v>6.1629736523614691E-4</c:v>
                </c:pt>
                <c:pt idx="171">
                  <c:v>2.0253314423500215E-2</c:v>
                </c:pt>
                <c:pt idx="172">
                  <c:v>9.4294538567107886E-2</c:v>
                </c:pt>
                <c:pt idx="173">
                  <c:v>8.7195060518676093E-2</c:v>
                </c:pt>
                <c:pt idx="174">
                  <c:v>6.1039374042589405E-2</c:v>
                </c:pt>
                <c:pt idx="175">
                  <c:v>3.3128639244139002E-2</c:v>
                </c:pt>
                <c:pt idx="176">
                  <c:v>1.6696861003695076E-2</c:v>
                </c:pt>
                <c:pt idx="177">
                  <c:v>1.5947272556629078E-2</c:v>
                </c:pt>
                <c:pt idx="178">
                  <c:v>0.16692213051505778</c:v>
                </c:pt>
                <c:pt idx="179">
                  <c:v>0.17093405353669636</c:v>
                </c:pt>
                <c:pt idx="180">
                  <c:v>3.2777489723629573E-2</c:v>
                </c:pt>
                <c:pt idx="181">
                  <c:v>0.16812554799272483</c:v>
                </c:pt>
                <c:pt idx="182">
                  <c:v>0.14298909903806592</c:v>
                </c:pt>
                <c:pt idx="183">
                  <c:v>1.3091889668960719E-2</c:v>
                </c:pt>
                <c:pt idx="184">
                  <c:v>5.2152209608844514E-2</c:v>
                </c:pt>
                <c:pt idx="185">
                  <c:v>0.12430441288660622</c:v>
                </c:pt>
                <c:pt idx="186">
                  <c:v>0.13076870244610395</c:v>
                </c:pt>
                <c:pt idx="187">
                  <c:v>5.7668466320437296E-2</c:v>
                </c:pt>
                <c:pt idx="188">
                  <c:v>3.6409946244542905E-2</c:v>
                </c:pt>
                <c:pt idx="189">
                  <c:v>7.6978805335992731E-2</c:v>
                </c:pt>
                <c:pt idx="190">
                  <c:v>0.1262918247184657</c:v>
                </c:pt>
                <c:pt idx="191">
                  <c:v>4.6639896388257503E-2</c:v>
                </c:pt>
                <c:pt idx="192">
                  <c:v>0.17981001937133576</c:v>
                </c:pt>
                <c:pt idx="193">
                  <c:v>3.4764090312779002E-2</c:v>
                </c:pt>
                <c:pt idx="194">
                  <c:v>3.5464846659835604E-2</c:v>
                </c:pt>
                <c:pt idx="195">
                  <c:v>5.99540981401177E-2</c:v>
                </c:pt>
                <c:pt idx="196">
                  <c:v>5.7657357658950761E-2</c:v>
                </c:pt>
                <c:pt idx="197">
                  <c:v>0.2420780266073102</c:v>
                </c:pt>
                <c:pt idx="198">
                  <c:v>0.14122063223868711</c:v>
                </c:pt>
                <c:pt idx="199">
                  <c:v>9.8135712981303139E-3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43-4110-8904-C5F20F2F7C4D}"/>
            </c:ext>
          </c:extLst>
        </c:ser>
        <c:ser>
          <c:idx val="0"/>
          <c:order val="1"/>
          <c:tx>
            <c:v>LCL0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FF0000"/>
                </a:solidFill>
              </a:ln>
            </c:spPr>
          </c:marker>
          <c:xVal>
            <c:numRef>
              <c:f>SheetS3!$Z$4</c:f>
              <c:numCache>
                <c:formatCode>0.000</c:formatCode>
                <c:ptCount val="1"/>
                <c:pt idx="0">
                  <c:v>3.0493954545685154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8043-4110-8904-C5F20F2F7C4D}"/>
            </c:ext>
          </c:extLst>
        </c:ser>
        <c:ser>
          <c:idx val="1"/>
          <c:order val="2"/>
          <c:tx>
            <c:v>cE0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002060"/>
                </a:solidFill>
              </a:ln>
            </c:spPr>
          </c:marker>
          <c:xVal>
            <c:numRef>
              <c:f>SheetS3!$T$4</c:f>
              <c:numCache>
                <c:formatCode>0.000</c:formatCode>
                <c:ptCount val="1"/>
                <c:pt idx="0">
                  <c:v>2.1740681304113529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8043-4110-8904-C5F20F2F7C4D}"/>
            </c:ext>
          </c:extLst>
        </c:ser>
        <c:ser>
          <c:idx val="2"/>
          <c:order val="3"/>
          <c:tx>
            <c:v>LCL1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33CC33"/>
                </a:solidFill>
              </a:ln>
            </c:spPr>
          </c:marker>
          <c:xVal>
            <c:numRef>
              <c:f>SheetS3!$S$4</c:f>
              <c:numCache>
                <c:formatCode>0.000</c:formatCode>
                <c:ptCount val="1"/>
                <c:pt idx="0">
                  <c:v>1.7874187131841626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8043-4110-8904-C5F20F2F7C4D}"/>
            </c:ext>
          </c:extLst>
        </c:ser>
        <c:ser>
          <c:idx val="3"/>
          <c:order val="4"/>
          <c:tx>
            <c:v>cE1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C00000"/>
                </a:solidFill>
              </a:ln>
            </c:spPr>
          </c:marker>
          <c:xVal>
            <c:numRef>
              <c:f>SheetS3!$S$25</c:f>
              <c:numCache>
                <c:formatCode>0.000</c:formatCode>
                <c:ptCount val="1"/>
                <c:pt idx="0">
                  <c:v>2.2435794629670895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8043-4110-8904-C5F20F2F7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545664"/>
        <c:axId val="146563840"/>
        <c:extLst/>
      </c:scatterChart>
      <c:valAx>
        <c:axId val="146545664"/>
        <c:scaling>
          <c:orientation val="minMax"/>
          <c:max val="12"/>
          <c:min val="0"/>
        </c:scaling>
        <c:delete val="0"/>
        <c:axPos val="b"/>
        <c:title>
          <c:tx>
            <c:rich>
              <a:bodyPr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sz="2000" b="1" i="0" baseline="0"/>
                  <a:t>C</a:t>
                </a:r>
                <a:r>
                  <a:rPr lang="en-US" sz="2000" b="1" i="0" baseline="0"/>
                  <a:t>oncentration</a:t>
                </a:r>
                <a:endParaRPr lang="cs-CZ" sz="2000"/>
              </a:p>
            </c:rich>
          </c:tx>
          <c:layout>
            <c:manualLayout>
              <c:xMode val="edge"/>
              <c:yMode val="edge"/>
              <c:x val="0.44883683331691343"/>
              <c:y val="0.8969190273629589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6563840"/>
        <c:crosses val="autoZero"/>
        <c:crossBetween val="midCat"/>
        <c:majorUnit val="4"/>
      </c:valAx>
      <c:valAx>
        <c:axId val="146563840"/>
        <c:scaling>
          <c:orientation val="minMax"/>
          <c:max val="1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cs-CZ" sz="2000"/>
                  <a:t>Absolute </a:t>
                </a:r>
                <a:r>
                  <a:rPr lang="en-US" sz="2000"/>
                  <a:t>Relative </a:t>
                </a:r>
                <a:r>
                  <a:rPr lang="cs-CZ" sz="2000"/>
                  <a:t>D</a:t>
                </a:r>
                <a:r>
                  <a:rPr lang="en-US" sz="2000"/>
                  <a:t>ifference</a:t>
                </a:r>
              </a:p>
            </c:rich>
          </c:tx>
          <c:layout>
            <c:manualLayout>
              <c:xMode val="edge"/>
              <c:yMode val="edge"/>
              <c:x val="3.2396713675401784E-2"/>
              <c:y val="0.1813645007019050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6545664"/>
        <c:crosses val="autoZero"/>
        <c:crossBetween val="midCat"/>
        <c:majorUnit val="1"/>
      </c:valAx>
      <c:spPr>
        <a:ln>
          <a:solidFill>
            <a:sysClr val="windowText" lastClr="000000"/>
          </a:solidFill>
        </a:ln>
      </c:spPr>
    </c:plotArea>
    <c:legend>
      <c:legendPos val="t"/>
      <c:layout>
        <c:manualLayout>
          <c:xMode val="edge"/>
          <c:yMode val="edge"/>
          <c:x val="0.37192302500846336"/>
          <c:y val="0.11805939863493818"/>
          <c:w val="0.37858236065930068"/>
          <c:h val="4.846528242955974E-2"/>
        </c:manualLayout>
      </c:layout>
      <c:overlay val="0"/>
      <c:txPr>
        <a:bodyPr/>
        <a:lstStyle/>
        <a:p>
          <a:pPr>
            <a:defRPr sz="1400"/>
          </a:pPr>
          <a:endParaRPr lang="cs-CZ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965" l="0.70866141732283472" r="0.70866141732283472" t="0.78740157480314965" header="0.31496062992125984" footer="0.31496062992125984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Plot</a:t>
            </a:r>
            <a:r>
              <a:rPr lang="cs-CZ" sz="1800" b="1" i="0" baseline="0">
                <a:effectLst/>
              </a:rPr>
              <a:t>  for dataset No. 3 distributed </a:t>
            </a:r>
            <a:r>
              <a:rPr lang="cs-CZ" sz="1800" b="1" i="0" u="none" strike="noStrike" baseline="0">
                <a:effectLst/>
              </a:rPr>
              <a:t>uniformly</a:t>
            </a:r>
            <a:endParaRPr lang="cs-CZ">
              <a:effectLst/>
            </a:endParaRPr>
          </a:p>
        </c:rich>
      </c:tx>
      <c:layout>
        <c:manualLayout>
          <c:xMode val="edge"/>
          <c:yMode val="edge"/>
          <c:x val="0.26759599680912372"/>
          <c:y val="1.0250671791026125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79668034453441"/>
          <c:y val="5.3496234166381676E-2"/>
          <c:w val="0.81534416472588811"/>
          <c:h val="0.78284242771540369"/>
        </c:manualLayout>
      </c:layout>
      <c:scatterChart>
        <c:scatterStyle val="smoothMarker"/>
        <c:varyColors val="0"/>
        <c:ser>
          <c:idx val="4"/>
          <c:order val="0"/>
          <c:tx>
            <c:v>difference</c:v>
          </c:tx>
          <c:spPr>
            <a:ln w="19050">
              <a:noFill/>
            </a:ln>
          </c:spPr>
          <c:marker>
            <c:symbol val="x"/>
            <c:size val="10"/>
            <c:spPr>
              <a:noFill/>
              <a:ln>
                <a:solidFill>
                  <a:srgbClr val="0000CC"/>
                </a:solidFill>
              </a:ln>
            </c:spPr>
          </c:marker>
          <c:xVal>
            <c:numRef>
              <c:f>SheetS5!$J$4:$J$203</c:f>
              <c:numCache>
                <c:formatCode>General</c:formatCode>
                <c:ptCount val="200"/>
                <c:pt idx="0">
                  <c:v>1E-3</c:v>
                </c:pt>
                <c:pt idx="1">
                  <c:v>8.8679332267540864E-2</c:v>
                </c:pt>
                <c:pt idx="2">
                  <c:v>9.2577915684007278E-2</c:v>
                </c:pt>
                <c:pt idx="3">
                  <c:v>0.1631353905993754</c:v>
                </c:pt>
                <c:pt idx="4">
                  <c:v>0.27278058247665665</c:v>
                </c:pt>
                <c:pt idx="5">
                  <c:v>0.28501286897844585</c:v>
                </c:pt>
                <c:pt idx="6">
                  <c:v>0.37150602967548224</c:v>
                </c:pt>
                <c:pt idx="7">
                  <c:v>0.40566993663093942</c:v>
                </c:pt>
                <c:pt idx="8">
                  <c:v>0.51258688662667429</c:v>
                </c:pt>
                <c:pt idx="9">
                  <c:v>0.58374390333648396</c:v>
                </c:pt>
                <c:pt idx="10">
                  <c:v>0.59956427586412298</c:v>
                </c:pt>
                <c:pt idx="11">
                  <c:v>0.62579016895414874</c:v>
                </c:pt>
                <c:pt idx="12">
                  <c:v>0.69257537077763631</c:v>
                </c:pt>
                <c:pt idx="13">
                  <c:v>0.69963475718775259</c:v>
                </c:pt>
                <c:pt idx="14">
                  <c:v>0.72522742105934379</c:v>
                </c:pt>
                <c:pt idx="15">
                  <c:v>0.73218188926224181</c:v>
                </c:pt>
                <c:pt idx="16">
                  <c:v>0.89087250164416953</c:v>
                </c:pt>
                <c:pt idx="17">
                  <c:v>0.92586896848676981</c:v>
                </c:pt>
                <c:pt idx="18">
                  <c:v>1.0282512697147976</c:v>
                </c:pt>
                <c:pt idx="19">
                  <c:v>1.0884143638648407</c:v>
                </c:pt>
                <c:pt idx="20">
                  <c:v>1.2278517477966078</c:v>
                </c:pt>
                <c:pt idx="21">
                  <c:v>1.3110875979482786</c:v>
                </c:pt>
                <c:pt idx="22">
                  <c:v>1.3799015036671984</c:v>
                </c:pt>
                <c:pt idx="23">
                  <c:v>1.3970446891995356</c:v>
                </c:pt>
                <c:pt idx="24">
                  <c:v>1.3995969470633043</c:v>
                </c:pt>
                <c:pt idx="25">
                  <c:v>1.4312188206269558</c:v>
                </c:pt>
                <c:pt idx="26">
                  <c:v>1.4452677140294301</c:v>
                </c:pt>
                <c:pt idx="27">
                  <c:v>1.4870460797623286</c:v>
                </c:pt>
                <c:pt idx="28">
                  <c:v>1.5150162399886145</c:v>
                </c:pt>
                <c:pt idx="29">
                  <c:v>1.5310593164710058</c:v>
                </c:pt>
                <c:pt idx="30">
                  <c:v>1.5340854490612168</c:v>
                </c:pt>
                <c:pt idx="31">
                  <c:v>1.6411793461339106</c:v>
                </c:pt>
                <c:pt idx="32">
                  <c:v>1.6458988450605347</c:v>
                </c:pt>
                <c:pt idx="33">
                  <c:v>1.6493020888187533</c:v>
                </c:pt>
                <c:pt idx="34">
                  <c:v>1.718227020255958</c:v>
                </c:pt>
                <c:pt idx="35">
                  <c:v>1.8253488516419989</c:v>
                </c:pt>
                <c:pt idx="36">
                  <c:v>1.8478900035122612</c:v>
                </c:pt>
                <c:pt idx="37">
                  <c:v>1.8630884067497266</c:v>
                </c:pt>
                <c:pt idx="38">
                  <c:v>1.9896532710219677</c:v>
                </c:pt>
                <c:pt idx="39">
                  <c:v>2.0541829899734956</c:v>
                </c:pt>
                <c:pt idx="40">
                  <c:v>2.1976582087918488</c:v>
                </c:pt>
                <c:pt idx="41">
                  <c:v>2.2935694004573284</c:v>
                </c:pt>
                <c:pt idx="42">
                  <c:v>2.4064627148139577</c:v>
                </c:pt>
                <c:pt idx="43">
                  <c:v>2.4297361993247604</c:v>
                </c:pt>
                <c:pt idx="44">
                  <c:v>2.476031780934953</c:v>
                </c:pt>
                <c:pt idx="45">
                  <c:v>2.4902184486729673</c:v>
                </c:pt>
                <c:pt idx="46">
                  <c:v>2.7164017272251111</c:v>
                </c:pt>
                <c:pt idx="47">
                  <c:v>2.734595323842318</c:v>
                </c:pt>
                <c:pt idx="48">
                  <c:v>2.7371424597201388</c:v>
                </c:pt>
                <c:pt idx="49">
                  <c:v>2.7513727399584633</c:v>
                </c:pt>
                <c:pt idx="50">
                  <c:v>2.7577042157533418</c:v>
                </c:pt>
                <c:pt idx="51">
                  <c:v>2.800302433598401</c:v>
                </c:pt>
                <c:pt idx="52">
                  <c:v>2.8133627794113893</c:v>
                </c:pt>
                <c:pt idx="53">
                  <c:v>2.8996619736209404</c:v>
                </c:pt>
                <c:pt idx="54">
                  <c:v>2.9007097591202511</c:v>
                </c:pt>
                <c:pt idx="55">
                  <c:v>2.9566304693136756</c:v>
                </c:pt>
                <c:pt idx="56">
                  <c:v>2.9590027858123142</c:v>
                </c:pt>
                <c:pt idx="57">
                  <c:v>2.9643236462185896</c:v>
                </c:pt>
                <c:pt idx="58">
                  <c:v>3.125066083881356</c:v>
                </c:pt>
                <c:pt idx="59">
                  <c:v>3.1356493018325189</c:v>
                </c:pt>
                <c:pt idx="60">
                  <c:v>3.1436586499874357</c:v>
                </c:pt>
                <c:pt idx="61">
                  <c:v>3.2209138416807415</c:v>
                </c:pt>
                <c:pt idx="62">
                  <c:v>3.2536374739212883</c:v>
                </c:pt>
                <c:pt idx="63">
                  <c:v>3.2674942957861459</c:v>
                </c:pt>
                <c:pt idx="64">
                  <c:v>3.2973308571939461</c:v>
                </c:pt>
                <c:pt idx="65">
                  <c:v>3.3331445322239821</c:v>
                </c:pt>
                <c:pt idx="66">
                  <c:v>3.4675170834950126</c:v>
                </c:pt>
                <c:pt idx="67">
                  <c:v>3.4984487272044369</c:v>
                </c:pt>
                <c:pt idx="68">
                  <c:v>3.5038388630919228</c:v>
                </c:pt>
                <c:pt idx="69">
                  <c:v>3.5847464582618054</c:v>
                </c:pt>
                <c:pt idx="70">
                  <c:v>3.6193974349272784</c:v>
                </c:pt>
                <c:pt idx="71">
                  <c:v>3.7023772604441199</c:v>
                </c:pt>
                <c:pt idx="72">
                  <c:v>3.7037529100980011</c:v>
                </c:pt>
                <c:pt idx="73">
                  <c:v>3.732452476366575</c:v>
                </c:pt>
                <c:pt idx="74">
                  <c:v>3.7857555456542116</c:v>
                </c:pt>
                <c:pt idx="75">
                  <c:v>3.7969900682380784</c:v>
                </c:pt>
                <c:pt idx="76">
                  <c:v>3.8297091109988224</c:v>
                </c:pt>
                <c:pt idx="77">
                  <c:v>3.8408112830676462</c:v>
                </c:pt>
                <c:pt idx="78">
                  <c:v>3.8761097370272717</c:v>
                </c:pt>
                <c:pt idx="79">
                  <c:v>3.8885136795217812</c:v>
                </c:pt>
                <c:pt idx="80">
                  <c:v>3.9106793074909874</c:v>
                </c:pt>
                <c:pt idx="81">
                  <c:v>4.0730504402730476</c:v>
                </c:pt>
                <c:pt idx="82">
                  <c:v>4.0962045397998681</c:v>
                </c:pt>
                <c:pt idx="83">
                  <c:v>4.2009968530831978</c:v>
                </c:pt>
                <c:pt idx="84">
                  <c:v>4.2118514546406658</c:v>
                </c:pt>
                <c:pt idx="85">
                  <c:v>4.3016966876281231</c:v>
                </c:pt>
                <c:pt idx="86">
                  <c:v>4.3987849211778096</c:v>
                </c:pt>
                <c:pt idx="87">
                  <c:v>4.4318625618643184</c:v>
                </c:pt>
                <c:pt idx="88">
                  <c:v>4.4432243111529139</c:v>
                </c:pt>
                <c:pt idx="89">
                  <c:v>4.4628052690901177</c:v>
                </c:pt>
                <c:pt idx="90">
                  <c:v>4.5438645636422308</c:v>
                </c:pt>
                <c:pt idx="91">
                  <c:v>4.5880633297100317</c:v>
                </c:pt>
                <c:pt idx="92">
                  <c:v>4.595650612071541</c:v>
                </c:pt>
                <c:pt idx="93">
                  <c:v>4.6580989536049042</c:v>
                </c:pt>
                <c:pt idx="94">
                  <c:v>4.6704294037057474</c:v>
                </c:pt>
                <c:pt idx="95">
                  <c:v>4.741054573521339</c:v>
                </c:pt>
                <c:pt idx="96">
                  <c:v>4.8615496153324713</c:v>
                </c:pt>
                <c:pt idx="97">
                  <c:v>4.9013986008413779</c:v>
                </c:pt>
                <c:pt idx="98">
                  <c:v>5.0599493850273793</c:v>
                </c:pt>
                <c:pt idx="99">
                  <c:v>5.0948198658313304</c:v>
                </c:pt>
                <c:pt idx="100">
                  <c:v>5.0967605292363531</c:v>
                </c:pt>
                <c:pt idx="101">
                  <c:v>5.1191453303600536</c:v>
                </c:pt>
                <c:pt idx="102">
                  <c:v>5.1442702537630041</c:v>
                </c:pt>
                <c:pt idx="103">
                  <c:v>5.1826619339584461</c:v>
                </c:pt>
                <c:pt idx="104">
                  <c:v>5.1949418035256461</c:v>
                </c:pt>
                <c:pt idx="105">
                  <c:v>5.2636436151191077</c:v>
                </c:pt>
                <c:pt idx="106">
                  <c:v>5.282567268053814</c:v>
                </c:pt>
                <c:pt idx="107">
                  <c:v>5.2854700568706416</c:v>
                </c:pt>
                <c:pt idx="108">
                  <c:v>5.3711088579519757</c:v>
                </c:pt>
                <c:pt idx="109">
                  <c:v>5.3850930168249533</c:v>
                </c:pt>
                <c:pt idx="110">
                  <c:v>5.4267443710368557</c:v>
                </c:pt>
                <c:pt idx="111">
                  <c:v>5.4674353905601105</c:v>
                </c:pt>
                <c:pt idx="112">
                  <c:v>5.536335289252202</c:v>
                </c:pt>
                <c:pt idx="113">
                  <c:v>5.5678265469809816</c:v>
                </c:pt>
                <c:pt idx="114">
                  <c:v>5.5685456918118721</c:v>
                </c:pt>
                <c:pt idx="115">
                  <c:v>5.6407689982313558</c:v>
                </c:pt>
                <c:pt idx="116">
                  <c:v>5.6898617631415593</c:v>
                </c:pt>
                <c:pt idx="117">
                  <c:v>5.7596952636900269</c:v>
                </c:pt>
                <c:pt idx="118">
                  <c:v>5.7759389575313831</c:v>
                </c:pt>
                <c:pt idx="119">
                  <c:v>5.8384605208223803</c:v>
                </c:pt>
                <c:pt idx="120">
                  <c:v>5.9116608011893081</c:v>
                </c:pt>
                <c:pt idx="121">
                  <c:v>6.010714048776582</c:v>
                </c:pt>
                <c:pt idx="122">
                  <c:v>6.083091437342838</c:v>
                </c:pt>
                <c:pt idx="123">
                  <c:v>6.224934996472447</c:v>
                </c:pt>
                <c:pt idx="124">
                  <c:v>6.2623307909250645</c:v>
                </c:pt>
                <c:pt idx="125">
                  <c:v>6.2930106564033927</c:v>
                </c:pt>
                <c:pt idx="126">
                  <c:v>6.3408888297774482</c:v>
                </c:pt>
                <c:pt idx="127">
                  <c:v>6.3483737036188685</c:v>
                </c:pt>
                <c:pt idx="128">
                  <c:v>6.3628187175800726</c:v>
                </c:pt>
                <c:pt idx="129">
                  <c:v>6.5561902293752139</c:v>
                </c:pt>
                <c:pt idx="130">
                  <c:v>6.5936983148490693</c:v>
                </c:pt>
                <c:pt idx="131">
                  <c:v>6.5990968646991783</c:v>
                </c:pt>
                <c:pt idx="132">
                  <c:v>6.6013662381969844</c:v>
                </c:pt>
                <c:pt idx="133">
                  <c:v>6.6901051792553758</c:v>
                </c:pt>
                <c:pt idx="134">
                  <c:v>6.699859512685002</c:v>
                </c:pt>
                <c:pt idx="135">
                  <c:v>6.7942930925244314</c:v>
                </c:pt>
                <c:pt idx="136">
                  <c:v>6.8711258568808624</c:v>
                </c:pt>
                <c:pt idx="137">
                  <c:v>7.096558913388133</c:v>
                </c:pt>
                <c:pt idx="138">
                  <c:v>7.1823777522194323</c:v>
                </c:pt>
                <c:pt idx="139">
                  <c:v>7.293395755660617</c:v>
                </c:pt>
                <c:pt idx="140">
                  <c:v>7.3681767880187143</c:v>
                </c:pt>
                <c:pt idx="141">
                  <c:v>7.4369861433592037</c:v>
                </c:pt>
                <c:pt idx="142">
                  <c:v>7.4513369509574492</c:v>
                </c:pt>
                <c:pt idx="143">
                  <c:v>7.5173509659695386</c:v>
                </c:pt>
                <c:pt idx="144">
                  <c:v>7.5255034971773114</c:v>
                </c:pt>
                <c:pt idx="145">
                  <c:v>7.5309927062576998</c:v>
                </c:pt>
                <c:pt idx="146">
                  <c:v>7.5861034038550166</c:v>
                </c:pt>
                <c:pt idx="147">
                  <c:v>7.6208966997755674</c:v>
                </c:pt>
                <c:pt idx="148">
                  <c:v>7.625158191033746</c:v>
                </c:pt>
                <c:pt idx="149">
                  <c:v>7.68982388490784</c:v>
                </c:pt>
                <c:pt idx="150">
                  <c:v>7.6996108774140213</c:v>
                </c:pt>
                <c:pt idx="151">
                  <c:v>7.76664652204534</c:v>
                </c:pt>
                <c:pt idx="152">
                  <c:v>7.786939702069942</c:v>
                </c:pt>
                <c:pt idx="153">
                  <c:v>7.8091072743705254</c:v>
                </c:pt>
                <c:pt idx="154">
                  <c:v>7.9425294016433003</c:v>
                </c:pt>
                <c:pt idx="155">
                  <c:v>7.9670003864220771</c:v>
                </c:pt>
                <c:pt idx="156">
                  <c:v>8.0187635791701144</c:v>
                </c:pt>
                <c:pt idx="157">
                  <c:v>8.0248592926828088</c:v>
                </c:pt>
                <c:pt idx="158">
                  <c:v>8.0251272408479775</c:v>
                </c:pt>
                <c:pt idx="159">
                  <c:v>8.0538152246587327</c:v>
                </c:pt>
                <c:pt idx="160">
                  <c:v>8.0958328956395711</c:v>
                </c:pt>
                <c:pt idx="161">
                  <c:v>8.2114245947550053</c:v>
                </c:pt>
                <c:pt idx="162">
                  <c:v>8.2462924106807751</c:v>
                </c:pt>
                <c:pt idx="163">
                  <c:v>8.2475215632055168</c:v>
                </c:pt>
                <c:pt idx="164">
                  <c:v>8.3336851436161847</c:v>
                </c:pt>
                <c:pt idx="165">
                  <c:v>8.4341768409278721</c:v>
                </c:pt>
                <c:pt idx="166">
                  <c:v>8.5769329294033021</c:v>
                </c:pt>
                <c:pt idx="167">
                  <c:v>8.6103579715239089</c:v>
                </c:pt>
                <c:pt idx="168">
                  <c:v>8.6618123854388802</c:v>
                </c:pt>
                <c:pt idx="169">
                  <c:v>8.6906306818666028</c:v>
                </c:pt>
                <c:pt idx="170">
                  <c:v>8.7183787833583324</c:v>
                </c:pt>
                <c:pt idx="171">
                  <c:v>8.7297501899165901</c:v>
                </c:pt>
                <c:pt idx="172">
                  <c:v>8.8345265411729663</c:v>
                </c:pt>
                <c:pt idx="173">
                  <c:v>8.9223389294008477</c:v>
                </c:pt>
                <c:pt idx="174">
                  <c:v>8.9373490718732356</c:v>
                </c:pt>
                <c:pt idx="175">
                  <c:v>9.0559446558297729</c:v>
                </c:pt>
                <c:pt idx="176">
                  <c:v>9.0948954709270744</c:v>
                </c:pt>
                <c:pt idx="177">
                  <c:v>9.1092917906051589</c:v>
                </c:pt>
                <c:pt idx="178">
                  <c:v>9.118297893390336</c:v>
                </c:pt>
                <c:pt idx="179">
                  <c:v>9.1662429918271684</c:v>
                </c:pt>
                <c:pt idx="180">
                  <c:v>9.1669067382827016</c:v>
                </c:pt>
                <c:pt idx="181">
                  <c:v>9.185137491296766</c:v>
                </c:pt>
                <c:pt idx="182">
                  <c:v>9.2215885553080437</c:v>
                </c:pt>
                <c:pt idx="183">
                  <c:v>9.2843270445459325</c:v>
                </c:pt>
                <c:pt idx="184">
                  <c:v>9.3280183350898405</c:v>
                </c:pt>
                <c:pt idx="185">
                  <c:v>9.3574294849177413</c:v>
                </c:pt>
                <c:pt idx="186">
                  <c:v>9.3742339658715572</c:v>
                </c:pt>
                <c:pt idx="187">
                  <c:v>9.3887775813525458</c:v>
                </c:pt>
                <c:pt idx="188">
                  <c:v>9.4149857527969214</c:v>
                </c:pt>
                <c:pt idx="189">
                  <c:v>9.4596624233156152</c:v>
                </c:pt>
                <c:pt idx="190">
                  <c:v>9.5081784377753387</c:v>
                </c:pt>
                <c:pt idx="191">
                  <c:v>9.5808425283300487</c:v>
                </c:pt>
                <c:pt idx="192">
                  <c:v>9.7607023424199433</c:v>
                </c:pt>
                <c:pt idx="193">
                  <c:v>9.8309426051471576</c:v>
                </c:pt>
                <c:pt idx="194">
                  <c:v>9.8823253557913286</c:v>
                </c:pt>
                <c:pt idx="195">
                  <c:v>9.9184891731339508</c:v>
                </c:pt>
                <c:pt idx="196">
                  <c:v>10.045556561322824</c:v>
                </c:pt>
                <c:pt idx="197">
                  <c:v>10.513571094741604</c:v>
                </c:pt>
                <c:pt idx="198">
                  <c:v>10.548558030852799</c:v>
                </c:pt>
                <c:pt idx="199">
                  <c:v>10.635737417791013</c:v>
                </c:pt>
              </c:numCache>
            </c:numRef>
          </c:xVal>
          <c:yVal>
            <c:numRef>
              <c:f>SheetS5!$L$4:$L$203</c:f>
              <c:numCache>
                <c:formatCode>General</c:formatCode>
                <c:ptCount val="200"/>
                <c:pt idx="0">
                  <c:v>0.19932137650091114</c:v>
                </c:pt>
                <c:pt idx="1">
                  <c:v>4.1133763407270874E-2</c:v>
                </c:pt>
                <c:pt idx="2">
                  <c:v>0.17844295133823396</c:v>
                </c:pt>
                <c:pt idx="3">
                  <c:v>3.3879021627685246E-2</c:v>
                </c:pt>
                <c:pt idx="4">
                  <c:v>4.9539643342640799E-2</c:v>
                </c:pt>
                <c:pt idx="5">
                  <c:v>0.12088009355488671</c:v>
                </c:pt>
                <c:pt idx="6">
                  <c:v>9.0434656879520237E-2</c:v>
                </c:pt>
                <c:pt idx="7">
                  <c:v>0.11130009961610271</c:v>
                </c:pt>
                <c:pt idx="8">
                  <c:v>0.20430124423578166</c:v>
                </c:pt>
                <c:pt idx="9">
                  <c:v>9.793892677309779E-2</c:v>
                </c:pt>
                <c:pt idx="10">
                  <c:v>0.16016193753922892</c:v>
                </c:pt>
                <c:pt idx="11">
                  <c:v>0.12781411314134083</c:v>
                </c:pt>
                <c:pt idx="12">
                  <c:v>0.27551220587917269</c:v>
                </c:pt>
                <c:pt idx="13">
                  <c:v>0.40685025702361027</c:v>
                </c:pt>
                <c:pt idx="14">
                  <c:v>0.21020001311682379</c:v>
                </c:pt>
                <c:pt idx="15">
                  <c:v>2.0666610183657008E-2</c:v>
                </c:pt>
                <c:pt idx="16">
                  <c:v>0.6169762599510753</c:v>
                </c:pt>
                <c:pt idx="17">
                  <c:v>5.9524668389765778E-2</c:v>
                </c:pt>
                <c:pt idx="18">
                  <c:v>0.24089520155447608</c:v>
                </c:pt>
                <c:pt idx="19">
                  <c:v>0.69663260357820878</c:v>
                </c:pt>
                <c:pt idx="20">
                  <c:v>0.16277119442835142</c:v>
                </c:pt>
                <c:pt idx="21">
                  <c:v>0.16142365403428349</c:v>
                </c:pt>
                <c:pt idx="22">
                  <c:v>3.2400537222156967E-2</c:v>
                </c:pt>
                <c:pt idx="23">
                  <c:v>0.29080620998062923</c:v>
                </c:pt>
                <c:pt idx="24">
                  <c:v>0.14892996918264645</c:v>
                </c:pt>
                <c:pt idx="25">
                  <c:v>0.11789887357299067</c:v>
                </c:pt>
                <c:pt idx="26">
                  <c:v>0.19389128336646277</c:v>
                </c:pt>
                <c:pt idx="27">
                  <c:v>0.17304663756531435</c:v>
                </c:pt>
                <c:pt idx="28">
                  <c:v>0.41358114088661702</c:v>
                </c:pt>
                <c:pt idx="29">
                  <c:v>6.4279897504877503E-2</c:v>
                </c:pt>
                <c:pt idx="30">
                  <c:v>0.31474989898802885</c:v>
                </c:pt>
                <c:pt idx="31">
                  <c:v>0.3575059917330321</c:v>
                </c:pt>
                <c:pt idx="32">
                  <c:v>2.5683471693253024E-2</c:v>
                </c:pt>
                <c:pt idx="33">
                  <c:v>0.1849756369386133</c:v>
                </c:pt>
                <c:pt idx="34">
                  <c:v>0.3795287237958942</c:v>
                </c:pt>
                <c:pt idx="35">
                  <c:v>4.8018392874290328E-2</c:v>
                </c:pt>
                <c:pt idx="36">
                  <c:v>0.29539424112136281</c:v>
                </c:pt>
                <c:pt idx="37">
                  <c:v>1.9300463946886115E-2</c:v>
                </c:pt>
                <c:pt idx="38">
                  <c:v>6.6835300147063625E-2</c:v>
                </c:pt>
                <c:pt idx="39">
                  <c:v>0.10862038722849499</c:v>
                </c:pt>
                <c:pt idx="40">
                  <c:v>8.864590254699678E-2</c:v>
                </c:pt>
                <c:pt idx="41">
                  <c:v>8.5729391480904749E-2</c:v>
                </c:pt>
                <c:pt idx="42">
                  <c:v>0.23165402423582071</c:v>
                </c:pt>
                <c:pt idx="43">
                  <c:v>2.0673861223347689E-2</c:v>
                </c:pt>
                <c:pt idx="44">
                  <c:v>0.27247667597962533</c:v>
                </c:pt>
                <c:pt idx="45">
                  <c:v>0.48721089030820064</c:v>
                </c:pt>
                <c:pt idx="46">
                  <c:v>0.14877153574814539</c:v>
                </c:pt>
                <c:pt idx="47">
                  <c:v>0.29368785554366195</c:v>
                </c:pt>
                <c:pt idx="48">
                  <c:v>0.11374735136480663</c:v>
                </c:pt>
                <c:pt idx="49">
                  <c:v>0.24855303061080258</c:v>
                </c:pt>
                <c:pt idx="50">
                  <c:v>0.23649248090837638</c:v>
                </c:pt>
                <c:pt idx="51">
                  <c:v>0.23504891917774495</c:v>
                </c:pt>
                <c:pt idx="52">
                  <c:v>0.55384942421145889</c:v>
                </c:pt>
                <c:pt idx="53">
                  <c:v>0.43155769616165829</c:v>
                </c:pt>
                <c:pt idx="54">
                  <c:v>0.26148998910766252</c:v>
                </c:pt>
                <c:pt idx="55">
                  <c:v>3.5369320747129063E-2</c:v>
                </c:pt>
                <c:pt idx="56">
                  <c:v>0.65594121774375846</c:v>
                </c:pt>
                <c:pt idx="57">
                  <c:v>0.18424856146042767</c:v>
                </c:pt>
                <c:pt idx="58">
                  <c:v>2.9545268429665761E-2</c:v>
                </c:pt>
                <c:pt idx="59">
                  <c:v>0.23645411515636505</c:v>
                </c:pt>
                <c:pt idx="60">
                  <c:v>0.28165485447930694</c:v>
                </c:pt>
                <c:pt idx="61">
                  <c:v>0.5419878414850765</c:v>
                </c:pt>
                <c:pt idx="62">
                  <c:v>0.12510293562838237</c:v>
                </c:pt>
                <c:pt idx="63">
                  <c:v>1.0445752324264288</c:v>
                </c:pt>
                <c:pt idx="64">
                  <c:v>0.43661571649562259</c:v>
                </c:pt>
                <c:pt idx="65">
                  <c:v>0.10148414049163845</c:v>
                </c:pt>
                <c:pt idx="66">
                  <c:v>0.18558579901711036</c:v>
                </c:pt>
                <c:pt idx="67">
                  <c:v>0.43817243622019797</c:v>
                </c:pt>
                <c:pt idx="68">
                  <c:v>6.1711229887489338E-2</c:v>
                </c:pt>
                <c:pt idx="69">
                  <c:v>0.70511953928584914</c:v>
                </c:pt>
                <c:pt idx="70">
                  <c:v>0.1430654412977268</c:v>
                </c:pt>
                <c:pt idx="71">
                  <c:v>2.0771493668449548E-2</c:v>
                </c:pt>
                <c:pt idx="72">
                  <c:v>0.46693888935353955</c:v>
                </c:pt>
                <c:pt idx="73">
                  <c:v>0.75065717015837263</c:v>
                </c:pt>
                <c:pt idx="74">
                  <c:v>7.2643639042973884E-2</c:v>
                </c:pt>
                <c:pt idx="75">
                  <c:v>6.3472866185532162E-3</c:v>
                </c:pt>
                <c:pt idx="76">
                  <c:v>0.14317079835042534</c:v>
                </c:pt>
                <c:pt idx="77">
                  <c:v>0.54253653749875541</c:v>
                </c:pt>
                <c:pt idx="78">
                  <c:v>3.569065653830128E-2</c:v>
                </c:pt>
                <c:pt idx="79">
                  <c:v>0.41802536665316925</c:v>
                </c:pt>
                <c:pt idx="80">
                  <c:v>0.30483665723772058</c:v>
                </c:pt>
                <c:pt idx="81">
                  <c:v>4.9243059789692012E-3</c:v>
                </c:pt>
                <c:pt idx="82">
                  <c:v>0.3549746357728214</c:v>
                </c:pt>
                <c:pt idx="83">
                  <c:v>0.39248831611990198</c:v>
                </c:pt>
                <c:pt idx="84">
                  <c:v>0.14424270063198819</c:v>
                </c:pt>
                <c:pt idx="85">
                  <c:v>0.40482880977560587</c:v>
                </c:pt>
                <c:pt idx="86">
                  <c:v>7.9234570963789608E-2</c:v>
                </c:pt>
                <c:pt idx="87">
                  <c:v>0.24420652168630319</c:v>
                </c:pt>
                <c:pt idx="88">
                  <c:v>7.0407228483635897E-2</c:v>
                </c:pt>
                <c:pt idx="89">
                  <c:v>0.39631332706463773</c:v>
                </c:pt>
                <c:pt idx="90">
                  <c:v>0.50562690405591137</c:v>
                </c:pt>
                <c:pt idx="91">
                  <c:v>0.82637069333556479</c:v>
                </c:pt>
                <c:pt idx="92">
                  <c:v>2.7645411557258193E-2</c:v>
                </c:pt>
                <c:pt idx="93">
                  <c:v>0.87273026323845482</c:v>
                </c:pt>
                <c:pt idx="94">
                  <c:v>0.15390053519087843</c:v>
                </c:pt>
                <c:pt idx="95">
                  <c:v>0.60278548701679124</c:v>
                </c:pt>
                <c:pt idx="96">
                  <c:v>0.4146957327040246</c:v>
                </c:pt>
                <c:pt idx="97">
                  <c:v>0.12532272475815098</c:v>
                </c:pt>
                <c:pt idx="98">
                  <c:v>0.62785011035322569</c:v>
                </c:pt>
                <c:pt idx="99">
                  <c:v>0.37910922733700758</c:v>
                </c:pt>
                <c:pt idx="100">
                  <c:v>0.12831499651754008</c:v>
                </c:pt>
                <c:pt idx="101">
                  <c:v>1.0680370275566586</c:v>
                </c:pt>
                <c:pt idx="102">
                  <c:v>0.39608557948110157</c:v>
                </c:pt>
                <c:pt idx="103">
                  <c:v>0.39946236738514784</c:v>
                </c:pt>
                <c:pt idx="104">
                  <c:v>1.2211832101708371</c:v>
                </c:pt>
                <c:pt idx="105">
                  <c:v>1.2119783890838276</c:v>
                </c:pt>
                <c:pt idx="106">
                  <c:v>0.30452956944999698</c:v>
                </c:pt>
                <c:pt idx="107">
                  <c:v>0.62922228193195195</c:v>
                </c:pt>
                <c:pt idx="108">
                  <c:v>1.0846375438057976</c:v>
                </c:pt>
                <c:pt idx="109">
                  <c:v>0.36458379914809669</c:v>
                </c:pt>
                <c:pt idx="110">
                  <c:v>0.45539421384372858</c:v>
                </c:pt>
                <c:pt idx="111">
                  <c:v>1.0584828594544673</c:v>
                </c:pt>
                <c:pt idx="112">
                  <c:v>0.38718196164248564</c:v>
                </c:pt>
                <c:pt idx="113">
                  <c:v>1.0920956322157789</c:v>
                </c:pt>
                <c:pt idx="114">
                  <c:v>1.401571384147946</c:v>
                </c:pt>
                <c:pt idx="115">
                  <c:v>0.78829251397099931</c:v>
                </c:pt>
                <c:pt idx="116">
                  <c:v>0.74180123316686508</c:v>
                </c:pt>
                <c:pt idx="117">
                  <c:v>4.854737916301044E-2</c:v>
                </c:pt>
                <c:pt idx="118">
                  <c:v>0.18880480040473735</c:v>
                </c:pt>
                <c:pt idx="119">
                  <c:v>0.46067342889192897</c:v>
                </c:pt>
                <c:pt idx="120">
                  <c:v>0.24404831757056655</c:v>
                </c:pt>
                <c:pt idx="121">
                  <c:v>1.4077133316195205</c:v>
                </c:pt>
                <c:pt idx="122">
                  <c:v>0.23490551277178717</c:v>
                </c:pt>
                <c:pt idx="123">
                  <c:v>1.7377391487181653</c:v>
                </c:pt>
                <c:pt idx="124">
                  <c:v>0.4757792211400611</c:v>
                </c:pt>
                <c:pt idx="125">
                  <c:v>2.9270633673580626E-2</c:v>
                </c:pt>
                <c:pt idx="126">
                  <c:v>0.24193669429810694</c:v>
                </c:pt>
                <c:pt idx="127">
                  <c:v>0.58486588642197379</c:v>
                </c:pt>
                <c:pt idx="128">
                  <c:v>0.85996143941410175</c:v>
                </c:pt>
                <c:pt idx="129">
                  <c:v>0.25289280861712626</c:v>
                </c:pt>
                <c:pt idx="130">
                  <c:v>0.34981151841016889</c:v>
                </c:pt>
                <c:pt idx="131">
                  <c:v>0.48034053225805096</c:v>
                </c:pt>
                <c:pt idx="132">
                  <c:v>0.24837050973743935</c:v>
                </c:pt>
                <c:pt idx="133">
                  <c:v>0.11203375924873527</c:v>
                </c:pt>
                <c:pt idx="134">
                  <c:v>0.4256253113673214</c:v>
                </c:pt>
                <c:pt idx="135">
                  <c:v>0.25377018059244882</c:v>
                </c:pt>
                <c:pt idx="136">
                  <c:v>0.16984704972732789</c:v>
                </c:pt>
                <c:pt idx="137">
                  <c:v>0.17291967009147502</c:v>
                </c:pt>
                <c:pt idx="138">
                  <c:v>0.24700072875472401</c:v>
                </c:pt>
                <c:pt idx="139">
                  <c:v>0.31093031499419777</c:v>
                </c:pt>
                <c:pt idx="140">
                  <c:v>0.34887020470949892</c:v>
                </c:pt>
                <c:pt idx="141">
                  <c:v>0.13380990237733492</c:v>
                </c:pt>
                <c:pt idx="142">
                  <c:v>1.1699309646427132</c:v>
                </c:pt>
                <c:pt idx="143">
                  <c:v>0.41941981669191009</c:v>
                </c:pt>
                <c:pt idx="144">
                  <c:v>2.2285835913839591E-2</c:v>
                </c:pt>
                <c:pt idx="145">
                  <c:v>0.17771301127163497</c:v>
                </c:pt>
                <c:pt idx="146">
                  <c:v>0.23580531310523511</c:v>
                </c:pt>
                <c:pt idx="147">
                  <c:v>0.31631319853144735</c:v>
                </c:pt>
                <c:pt idx="148">
                  <c:v>0.98179116647800679</c:v>
                </c:pt>
                <c:pt idx="149">
                  <c:v>1.4653232236896478</c:v>
                </c:pt>
                <c:pt idx="150">
                  <c:v>0.57102050407190852</c:v>
                </c:pt>
                <c:pt idx="151">
                  <c:v>0.43849302073319496</c:v>
                </c:pt>
                <c:pt idx="152">
                  <c:v>1.0726078920755091</c:v>
                </c:pt>
                <c:pt idx="153">
                  <c:v>1.5325430818422063</c:v>
                </c:pt>
                <c:pt idx="154">
                  <c:v>0.38235355392029646</c:v>
                </c:pt>
                <c:pt idx="155">
                  <c:v>0.16999954922976457</c:v>
                </c:pt>
                <c:pt idx="156">
                  <c:v>0.54346020784920768</c:v>
                </c:pt>
                <c:pt idx="157">
                  <c:v>0.44230737068301718</c:v>
                </c:pt>
                <c:pt idx="158">
                  <c:v>0.51459689110614182</c:v>
                </c:pt>
                <c:pt idx="159">
                  <c:v>1.3924964228324379</c:v>
                </c:pt>
                <c:pt idx="160">
                  <c:v>0.31580850460436327</c:v>
                </c:pt>
                <c:pt idx="161">
                  <c:v>0.26088921162386924</c:v>
                </c:pt>
                <c:pt idx="162">
                  <c:v>1.6085607729156246</c:v>
                </c:pt>
                <c:pt idx="163">
                  <c:v>0.8600910349253077</c:v>
                </c:pt>
                <c:pt idx="164">
                  <c:v>0.22609835870577655</c:v>
                </c:pt>
                <c:pt idx="165">
                  <c:v>0.25092229743803962</c:v>
                </c:pt>
                <c:pt idx="166">
                  <c:v>0.76276229472025925</c:v>
                </c:pt>
                <c:pt idx="167">
                  <c:v>0.56211780778221154</c:v>
                </c:pt>
                <c:pt idx="168">
                  <c:v>1.2771239143846245</c:v>
                </c:pt>
                <c:pt idx="169">
                  <c:v>0.32280323702253355</c:v>
                </c:pt>
                <c:pt idx="170">
                  <c:v>1.395607690502418</c:v>
                </c:pt>
                <c:pt idx="171">
                  <c:v>1.4411400547395701</c:v>
                </c:pt>
                <c:pt idx="172">
                  <c:v>0.99195965043199941</c:v>
                </c:pt>
                <c:pt idx="173">
                  <c:v>1.0619187958826295</c:v>
                </c:pt>
                <c:pt idx="174">
                  <c:v>0.95677193000232919</c:v>
                </c:pt>
                <c:pt idx="175">
                  <c:v>0.55636001768469434</c:v>
                </c:pt>
                <c:pt idx="176">
                  <c:v>1.3140268832370428</c:v>
                </c:pt>
                <c:pt idx="177">
                  <c:v>1.2260986033306853</c:v>
                </c:pt>
                <c:pt idx="178">
                  <c:v>1.0059850792696636</c:v>
                </c:pt>
                <c:pt idx="179">
                  <c:v>0.18655030028165243</c:v>
                </c:pt>
                <c:pt idx="180">
                  <c:v>1.4345112092651018</c:v>
                </c:pt>
                <c:pt idx="181">
                  <c:v>0.68325079214929829</c:v>
                </c:pt>
                <c:pt idx="182">
                  <c:v>0.89442167273915274</c:v>
                </c:pt>
                <c:pt idx="183">
                  <c:v>0.76712339527827034</c:v>
                </c:pt>
                <c:pt idx="184">
                  <c:v>0.76146426181517057</c:v>
                </c:pt>
                <c:pt idx="185">
                  <c:v>2.5150957669189484</c:v>
                </c:pt>
                <c:pt idx="186">
                  <c:v>2.0467780798463426</c:v>
                </c:pt>
                <c:pt idx="187">
                  <c:v>0.56600289789808578</c:v>
                </c:pt>
                <c:pt idx="188">
                  <c:v>0.33488291939745451</c:v>
                </c:pt>
                <c:pt idx="189">
                  <c:v>0.6455587182633451</c:v>
                </c:pt>
                <c:pt idx="190">
                  <c:v>0.44483120828699541</c:v>
                </c:pt>
                <c:pt idx="191">
                  <c:v>0.35643712027138186</c:v>
                </c:pt>
                <c:pt idx="192">
                  <c:v>1.1522688844493185</c:v>
                </c:pt>
                <c:pt idx="193">
                  <c:v>0.47675705748745756</c:v>
                </c:pt>
                <c:pt idx="194">
                  <c:v>0.39010450265832119</c:v>
                </c:pt>
                <c:pt idx="195">
                  <c:v>1.303948329566758</c:v>
                </c:pt>
                <c:pt idx="196">
                  <c:v>0.68637832244211339</c:v>
                </c:pt>
                <c:pt idx="197">
                  <c:v>1.1801737133035957</c:v>
                </c:pt>
                <c:pt idx="198">
                  <c:v>0.33151236414386531</c:v>
                </c:pt>
                <c:pt idx="199">
                  <c:v>0.34936244246385684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5B9-4B2F-9AFF-48C04533DFE8}"/>
            </c:ext>
          </c:extLst>
        </c:ser>
        <c:ser>
          <c:idx val="1"/>
          <c:order val="1"/>
          <c:tx>
            <c:v>UCL0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FF0000"/>
                </a:solidFill>
              </a:ln>
            </c:spPr>
          </c:marker>
          <c:xVal>
            <c:numRef>
              <c:f>SheetS5!$R$34</c:f>
              <c:numCache>
                <c:formatCode>0.000</c:formatCode>
                <c:ptCount val="1"/>
                <c:pt idx="0">
                  <c:v>0.73218188926224181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E5B9-4B2F-9AFF-48C04533DFE8}"/>
            </c:ext>
          </c:extLst>
        </c:ser>
        <c:ser>
          <c:idx val="0"/>
          <c:order val="2"/>
          <c:tx>
            <c:v>cE0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002060"/>
                </a:solidFill>
              </a:ln>
            </c:spPr>
          </c:marker>
          <c:xVal>
            <c:numRef>
              <c:f>SheetS5!$AA$4</c:f>
              <c:numCache>
                <c:formatCode>0.000</c:formatCode>
                <c:ptCount val="1"/>
                <c:pt idx="0">
                  <c:v>1.6043668412960719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E5B9-4B2F-9AFF-48C04533DFE8}"/>
            </c:ext>
          </c:extLst>
        </c:ser>
        <c:ser>
          <c:idx val="2"/>
          <c:order val="3"/>
          <c:tx>
            <c:v>UCL1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33CC33"/>
                </a:solidFill>
              </a:ln>
            </c:spPr>
          </c:marker>
          <c:xVal>
            <c:numRef>
              <c:f>SheetS5!$Y$4</c:f>
              <c:numCache>
                <c:formatCode>0.000</c:formatCode>
                <c:ptCount val="1"/>
                <c:pt idx="0">
                  <c:v>2.4902184486729673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E5B9-4B2F-9AFF-48C04533DFE8}"/>
            </c:ext>
          </c:extLst>
        </c:ser>
        <c:ser>
          <c:idx val="5"/>
          <c:order val="4"/>
          <c:tx>
            <c:v>cE1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C00000"/>
                </a:solidFill>
              </a:ln>
            </c:spPr>
          </c:marker>
          <c:xVal>
            <c:numRef>
              <c:f>SheetS5!$Z$25</c:f>
              <c:numCache>
                <c:formatCode>0.000</c:formatCode>
                <c:ptCount val="1"/>
                <c:pt idx="0">
                  <c:v>1.8942811273905371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E5B9-4B2F-9AFF-48C04533DFE8}"/>
            </c:ext>
          </c:extLst>
        </c:ser>
        <c:ser>
          <c:idx val="3"/>
          <c:order val="5"/>
          <c:tx>
            <c:v>UCL2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FFC000"/>
                </a:solidFill>
              </a:ln>
            </c:spPr>
          </c:marker>
          <c:xVal>
            <c:numRef>
              <c:f>SheetS5!$R$4</c:f>
              <c:numCache>
                <c:formatCode>0.000</c:formatCode>
                <c:ptCount val="1"/>
                <c:pt idx="0">
                  <c:v>3.2674942957861459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6-E5B9-4B2F-9AFF-48C04533DFE8}"/>
            </c:ext>
          </c:extLst>
        </c:ser>
        <c:ser>
          <c:idx val="6"/>
          <c:order val="6"/>
          <c:tx>
            <c:v>cE2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FF00FF"/>
                </a:solidFill>
              </a:ln>
            </c:spPr>
          </c:marker>
          <c:xVal>
            <c:numRef>
              <c:f>SheetS5!$S$25</c:f>
              <c:numCache>
                <c:formatCode>0.000</c:formatCode>
                <c:ptCount val="1"/>
                <c:pt idx="0">
                  <c:v>2.2312110972603221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7-E5B9-4B2F-9AFF-48C04533D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686336"/>
        <c:axId val="146688256"/>
      </c:scatterChart>
      <c:valAx>
        <c:axId val="146686336"/>
        <c:scaling>
          <c:orientation val="minMax"/>
          <c:max val="12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2000"/>
                </a:pPr>
                <a:r>
                  <a:rPr lang="cs-CZ" sz="2000"/>
                  <a:t>C</a:t>
                </a:r>
                <a:r>
                  <a:rPr lang="en-US" sz="2000"/>
                  <a:t>oncentration</a:t>
                </a:r>
              </a:p>
            </c:rich>
          </c:tx>
          <c:layout>
            <c:manualLayout>
              <c:xMode val="edge"/>
              <c:yMode val="edge"/>
              <c:x val="0.44891883764354762"/>
              <c:y val="0.9060131077433458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6688256"/>
        <c:crosses val="autoZero"/>
        <c:crossBetween val="midCat"/>
        <c:majorUnit val="4"/>
      </c:valAx>
      <c:valAx>
        <c:axId val="146688256"/>
        <c:scaling>
          <c:orientation val="minMax"/>
          <c:max val="3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cs-CZ" sz="2000"/>
                  <a:t>Absolute </a:t>
                </a:r>
                <a:r>
                  <a:rPr lang="en-US" sz="2000"/>
                  <a:t>Difference</a:t>
                </a:r>
              </a:p>
            </c:rich>
          </c:tx>
          <c:layout>
            <c:manualLayout>
              <c:xMode val="edge"/>
              <c:yMode val="edge"/>
              <c:x val="3.2233297594948362E-2"/>
              <c:y val="0.2974061747025316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6686336"/>
        <c:crosses val="autoZero"/>
        <c:crossBetween val="midCat"/>
        <c:majorUnit val="1"/>
      </c:valAx>
      <c:spPr>
        <a:noFill/>
        <a:ln>
          <a:solidFill>
            <a:sysClr val="windowText" lastClr="000000"/>
          </a:solidFill>
        </a:ln>
      </c:spPr>
    </c:plotArea>
    <c:legend>
      <c:legendPos val="t"/>
      <c:layout>
        <c:manualLayout>
          <c:xMode val="edge"/>
          <c:yMode val="edge"/>
          <c:x val="0.19488555752655437"/>
          <c:y val="0.10703681218426551"/>
          <c:w val="0.52294214321390287"/>
          <c:h val="4.8453503390834672E-2"/>
        </c:manualLayout>
      </c:layout>
      <c:overlay val="0"/>
      <c:txPr>
        <a:bodyPr/>
        <a:lstStyle/>
        <a:p>
          <a:pPr>
            <a:defRPr sz="1400"/>
          </a:pPr>
          <a:endParaRPr lang="cs-CZ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965" l="0.70866141732283472" r="0.70866141732283472" t="0.78740157480314965" header="0.31496062992125984" footer="0.31496062992125984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Plot</a:t>
            </a:r>
            <a:r>
              <a:rPr lang="cs-CZ" sz="1800" b="1" i="0" baseline="0">
                <a:effectLst/>
              </a:rPr>
              <a:t>  for dataset No. 3 distributed uniformly</a:t>
            </a:r>
            <a:endParaRPr lang="cs-CZ">
              <a:effectLst/>
            </a:endParaRPr>
          </a:p>
        </c:rich>
      </c:tx>
      <c:layout>
        <c:manualLayout>
          <c:xMode val="edge"/>
          <c:yMode val="edge"/>
          <c:x val="0.26595919025971898"/>
          <c:y val="1.752710598675165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78948668880367"/>
          <c:y val="5.5976401387326589E-2"/>
          <c:w val="0.81384747919570444"/>
          <c:h val="0.78448676252424743"/>
        </c:manualLayout>
      </c:layout>
      <c:scatterChart>
        <c:scatterStyle val="smoothMarker"/>
        <c:varyColors val="0"/>
        <c:ser>
          <c:idx val="4"/>
          <c:order val="0"/>
          <c:tx>
            <c:v>difference</c:v>
          </c:tx>
          <c:spPr>
            <a:ln w="19050">
              <a:noFill/>
            </a:ln>
          </c:spPr>
          <c:marker>
            <c:symbol val="x"/>
            <c:size val="10"/>
            <c:spPr>
              <a:ln>
                <a:solidFill>
                  <a:srgbClr val="0000CC"/>
                </a:solidFill>
              </a:ln>
            </c:spPr>
          </c:marker>
          <c:xVal>
            <c:numRef>
              <c:f>SheetS5!$J$4:$J$203</c:f>
              <c:numCache>
                <c:formatCode>General</c:formatCode>
                <c:ptCount val="200"/>
                <c:pt idx="0">
                  <c:v>1E-3</c:v>
                </c:pt>
                <c:pt idx="1">
                  <c:v>8.8679332267540864E-2</c:v>
                </c:pt>
                <c:pt idx="2">
                  <c:v>9.2577915684007278E-2</c:v>
                </c:pt>
                <c:pt idx="3">
                  <c:v>0.1631353905993754</c:v>
                </c:pt>
                <c:pt idx="4">
                  <c:v>0.27278058247665665</c:v>
                </c:pt>
                <c:pt idx="5">
                  <c:v>0.28501286897844585</c:v>
                </c:pt>
                <c:pt idx="6">
                  <c:v>0.37150602967548224</c:v>
                </c:pt>
                <c:pt idx="7">
                  <c:v>0.40566993663093942</c:v>
                </c:pt>
                <c:pt idx="8">
                  <c:v>0.51258688662667429</c:v>
                </c:pt>
                <c:pt idx="9">
                  <c:v>0.58374390333648396</c:v>
                </c:pt>
                <c:pt idx="10">
                  <c:v>0.59956427586412298</c:v>
                </c:pt>
                <c:pt idx="11">
                  <c:v>0.62579016895414874</c:v>
                </c:pt>
                <c:pt idx="12">
                  <c:v>0.69257537077763631</c:v>
                </c:pt>
                <c:pt idx="13">
                  <c:v>0.69963475718775259</c:v>
                </c:pt>
                <c:pt idx="14">
                  <c:v>0.72522742105934379</c:v>
                </c:pt>
                <c:pt idx="15">
                  <c:v>0.73218188926224181</c:v>
                </c:pt>
                <c:pt idx="16">
                  <c:v>0.89087250164416953</c:v>
                </c:pt>
                <c:pt idx="17">
                  <c:v>0.92586896848676981</c:v>
                </c:pt>
                <c:pt idx="18">
                  <c:v>1.0282512697147976</c:v>
                </c:pt>
                <c:pt idx="19">
                  <c:v>1.0884143638648407</c:v>
                </c:pt>
                <c:pt idx="20">
                  <c:v>1.2278517477966078</c:v>
                </c:pt>
                <c:pt idx="21">
                  <c:v>1.3110875979482786</c:v>
                </c:pt>
                <c:pt idx="22">
                  <c:v>1.3799015036671984</c:v>
                </c:pt>
                <c:pt idx="23">
                  <c:v>1.3970446891995356</c:v>
                </c:pt>
                <c:pt idx="24">
                  <c:v>1.3995969470633043</c:v>
                </c:pt>
                <c:pt idx="25">
                  <c:v>1.4312188206269558</c:v>
                </c:pt>
                <c:pt idx="26">
                  <c:v>1.4452677140294301</c:v>
                </c:pt>
                <c:pt idx="27">
                  <c:v>1.4870460797623286</c:v>
                </c:pt>
                <c:pt idx="28">
                  <c:v>1.5150162399886145</c:v>
                </c:pt>
                <c:pt idx="29">
                  <c:v>1.5310593164710058</c:v>
                </c:pt>
                <c:pt idx="30">
                  <c:v>1.5340854490612168</c:v>
                </c:pt>
                <c:pt idx="31">
                  <c:v>1.6411793461339106</c:v>
                </c:pt>
                <c:pt idx="32">
                  <c:v>1.6458988450605347</c:v>
                </c:pt>
                <c:pt idx="33">
                  <c:v>1.6493020888187533</c:v>
                </c:pt>
                <c:pt idx="34">
                  <c:v>1.718227020255958</c:v>
                </c:pt>
                <c:pt idx="35">
                  <c:v>1.8253488516419989</c:v>
                </c:pt>
                <c:pt idx="36">
                  <c:v>1.8478900035122612</c:v>
                </c:pt>
                <c:pt idx="37">
                  <c:v>1.8630884067497266</c:v>
                </c:pt>
                <c:pt idx="38">
                  <c:v>1.9896532710219677</c:v>
                </c:pt>
                <c:pt idx="39">
                  <c:v>2.0541829899734956</c:v>
                </c:pt>
                <c:pt idx="40">
                  <c:v>2.1976582087918488</c:v>
                </c:pt>
                <c:pt idx="41">
                  <c:v>2.2935694004573284</c:v>
                </c:pt>
                <c:pt idx="42">
                  <c:v>2.4064627148139577</c:v>
                </c:pt>
                <c:pt idx="43">
                  <c:v>2.4297361993247604</c:v>
                </c:pt>
                <c:pt idx="44">
                  <c:v>2.476031780934953</c:v>
                </c:pt>
                <c:pt idx="45">
                  <c:v>2.4902184486729673</c:v>
                </c:pt>
                <c:pt idx="46">
                  <c:v>2.7164017272251111</c:v>
                </c:pt>
                <c:pt idx="47">
                  <c:v>2.734595323842318</c:v>
                </c:pt>
                <c:pt idx="48">
                  <c:v>2.7371424597201388</c:v>
                </c:pt>
                <c:pt idx="49">
                  <c:v>2.7513727399584633</c:v>
                </c:pt>
                <c:pt idx="50">
                  <c:v>2.7577042157533418</c:v>
                </c:pt>
                <c:pt idx="51">
                  <c:v>2.800302433598401</c:v>
                </c:pt>
                <c:pt idx="52">
                  <c:v>2.8133627794113893</c:v>
                </c:pt>
                <c:pt idx="53">
                  <c:v>2.8996619736209404</c:v>
                </c:pt>
                <c:pt idx="54">
                  <c:v>2.9007097591202511</c:v>
                </c:pt>
                <c:pt idx="55">
                  <c:v>2.9566304693136756</c:v>
                </c:pt>
                <c:pt idx="56">
                  <c:v>2.9590027858123142</c:v>
                </c:pt>
                <c:pt idx="57">
                  <c:v>2.9643236462185896</c:v>
                </c:pt>
                <c:pt idx="58">
                  <c:v>3.125066083881356</c:v>
                </c:pt>
                <c:pt idx="59">
                  <c:v>3.1356493018325189</c:v>
                </c:pt>
                <c:pt idx="60">
                  <c:v>3.1436586499874357</c:v>
                </c:pt>
                <c:pt idx="61">
                  <c:v>3.2209138416807415</c:v>
                </c:pt>
                <c:pt idx="62">
                  <c:v>3.2536374739212883</c:v>
                </c:pt>
                <c:pt idx="63">
                  <c:v>3.2674942957861459</c:v>
                </c:pt>
                <c:pt idx="64">
                  <c:v>3.2973308571939461</c:v>
                </c:pt>
                <c:pt idx="65">
                  <c:v>3.3331445322239821</c:v>
                </c:pt>
                <c:pt idx="66">
                  <c:v>3.4675170834950126</c:v>
                </c:pt>
                <c:pt idx="67">
                  <c:v>3.4984487272044369</c:v>
                </c:pt>
                <c:pt idx="68">
                  <c:v>3.5038388630919228</c:v>
                </c:pt>
                <c:pt idx="69">
                  <c:v>3.5847464582618054</c:v>
                </c:pt>
                <c:pt idx="70">
                  <c:v>3.6193974349272784</c:v>
                </c:pt>
                <c:pt idx="71">
                  <c:v>3.7023772604441199</c:v>
                </c:pt>
                <c:pt idx="72">
                  <c:v>3.7037529100980011</c:v>
                </c:pt>
                <c:pt idx="73">
                  <c:v>3.732452476366575</c:v>
                </c:pt>
                <c:pt idx="74">
                  <c:v>3.7857555456542116</c:v>
                </c:pt>
                <c:pt idx="75">
                  <c:v>3.7969900682380784</c:v>
                </c:pt>
                <c:pt idx="76">
                  <c:v>3.8297091109988224</c:v>
                </c:pt>
                <c:pt idx="77">
                  <c:v>3.8408112830676462</c:v>
                </c:pt>
                <c:pt idx="78">
                  <c:v>3.8761097370272717</c:v>
                </c:pt>
                <c:pt idx="79">
                  <c:v>3.8885136795217812</c:v>
                </c:pt>
                <c:pt idx="80">
                  <c:v>3.9106793074909874</c:v>
                </c:pt>
                <c:pt idx="81">
                  <c:v>4.0730504402730476</c:v>
                </c:pt>
                <c:pt idx="82">
                  <c:v>4.0962045397998681</c:v>
                </c:pt>
                <c:pt idx="83">
                  <c:v>4.2009968530831978</c:v>
                </c:pt>
                <c:pt idx="84">
                  <c:v>4.2118514546406658</c:v>
                </c:pt>
                <c:pt idx="85">
                  <c:v>4.3016966876281231</c:v>
                </c:pt>
                <c:pt idx="86">
                  <c:v>4.3987849211778096</c:v>
                </c:pt>
                <c:pt idx="87">
                  <c:v>4.4318625618643184</c:v>
                </c:pt>
                <c:pt idx="88">
                  <c:v>4.4432243111529139</c:v>
                </c:pt>
                <c:pt idx="89">
                  <c:v>4.4628052690901177</c:v>
                </c:pt>
                <c:pt idx="90">
                  <c:v>4.5438645636422308</c:v>
                </c:pt>
                <c:pt idx="91">
                  <c:v>4.5880633297100317</c:v>
                </c:pt>
                <c:pt idx="92">
                  <c:v>4.595650612071541</c:v>
                </c:pt>
                <c:pt idx="93">
                  <c:v>4.6580989536049042</c:v>
                </c:pt>
                <c:pt idx="94">
                  <c:v>4.6704294037057474</c:v>
                </c:pt>
                <c:pt idx="95">
                  <c:v>4.741054573521339</c:v>
                </c:pt>
                <c:pt idx="96">
                  <c:v>4.8615496153324713</c:v>
                </c:pt>
                <c:pt idx="97">
                  <c:v>4.9013986008413779</c:v>
                </c:pt>
                <c:pt idx="98">
                  <c:v>5.0599493850273793</c:v>
                </c:pt>
                <c:pt idx="99">
                  <c:v>5.0948198658313304</c:v>
                </c:pt>
                <c:pt idx="100">
                  <c:v>5.0967605292363531</c:v>
                </c:pt>
                <c:pt idx="101">
                  <c:v>5.1191453303600536</c:v>
                </c:pt>
                <c:pt idx="102">
                  <c:v>5.1442702537630041</c:v>
                </c:pt>
                <c:pt idx="103">
                  <c:v>5.1826619339584461</c:v>
                </c:pt>
                <c:pt idx="104">
                  <c:v>5.1949418035256461</c:v>
                </c:pt>
                <c:pt idx="105">
                  <c:v>5.2636436151191077</c:v>
                </c:pt>
                <c:pt idx="106">
                  <c:v>5.282567268053814</c:v>
                </c:pt>
                <c:pt idx="107">
                  <c:v>5.2854700568706416</c:v>
                </c:pt>
                <c:pt idx="108">
                  <c:v>5.3711088579519757</c:v>
                </c:pt>
                <c:pt idx="109">
                  <c:v>5.3850930168249533</c:v>
                </c:pt>
                <c:pt idx="110">
                  <c:v>5.4267443710368557</c:v>
                </c:pt>
                <c:pt idx="111">
                  <c:v>5.4674353905601105</c:v>
                </c:pt>
                <c:pt idx="112">
                  <c:v>5.536335289252202</c:v>
                </c:pt>
                <c:pt idx="113">
                  <c:v>5.5678265469809816</c:v>
                </c:pt>
                <c:pt idx="114">
                  <c:v>5.5685456918118721</c:v>
                </c:pt>
                <c:pt idx="115">
                  <c:v>5.6407689982313558</c:v>
                </c:pt>
                <c:pt idx="116">
                  <c:v>5.6898617631415593</c:v>
                </c:pt>
                <c:pt idx="117">
                  <c:v>5.7596952636900269</c:v>
                </c:pt>
                <c:pt idx="118">
                  <c:v>5.7759389575313831</c:v>
                </c:pt>
                <c:pt idx="119">
                  <c:v>5.8384605208223803</c:v>
                </c:pt>
                <c:pt idx="120">
                  <c:v>5.9116608011893081</c:v>
                </c:pt>
                <c:pt idx="121">
                  <c:v>6.010714048776582</c:v>
                </c:pt>
                <c:pt idx="122">
                  <c:v>6.083091437342838</c:v>
                </c:pt>
                <c:pt idx="123">
                  <c:v>6.224934996472447</c:v>
                </c:pt>
                <c:pt idx="124">
                  <c:v>6.2623307909250645</c:v>
                </c:pt>
                <c:pt idx="125">
                  <c:v>6.2930106564033927</c:v>
                </c:pt>
                <c:pt idx="126">
                  <c:v>6.3408888297774482</c:v>
                </c:pt>
                <c:pt idx="127">
                  <c:v>6.3483737036188685</c:v>
                </c:pt>
                <c:pt idx="128">
                  <c:v>6.3628187175800726</c:v>
                </c:pt>
                <c:pt idx="129">
                  <c:v>6.5561902293752139</c:v>
                </c:pt>
                <c:pt idx="130">
                  <c:v>6.5936983148490693</c:v>
                </c:pt>
                <c:pt idx="131">
                  <c:v>6.5990968646991783</c:v>
                </c:pt>
                <c:pt idx="132">
                  <c:v>6.6013662381969844</c:v>
                </c:pt>
                <c:pt idx="133">
                  <c:v>6.6901051792553758</c:v>
                </c:pt>
                <c:pt idx="134">
                  <c:v>6.699859512685002</c:v>
                </c:pt>
                <c:pt idx="135">
                  <c:v>6.7942930925244314</c:v>
                </c:pt>
                <c:pt idx="136">
                  <c:v>6.8711258568808624</c:v>
                </c:pt>
                <c:pt idx="137">
                  <c:v>7.096558913388133</c:v>
                </c:pt>
                <c:pt idx="138">
                  <c:v>7.1823777522194323</c:v>
                </c:pt>
                <c:pt idx="139">
                  <c:v>7.293395755660617</c:v>
                </c:pt>
                <c:pt idx="140">
                  <c:v>7.3681767880187143</c:v>
                </c:pt>
                <c:pt idx="141">
                  <c:v>7.4369861433592037</c:v>
                </c:pt>
                <c:pt idx="142">
                  <c:v>7.4513369509574492</c:v>
                </c:pt>
                <c:pt idx="143">
                  <c:v>7.5173509659695386</c:v>
                </c:pt>
                <c:pt idx="144">
                  <c:v>7.5255034971773114</c:v>
                </c:pt>
                <c:pt idx="145">
                  <c:v>7.5309927062576998</c:v>
                </c:pt>
                <c:pt idx="146">
                  <c:v>7.5861034038550166</c:v>
                </c:pt>
                <c:pt idx="147">
                  <c:v>7.6208966997755674</c:v>
                </c:pt>
                <c:pt idx="148">
                  <c:v>7.625158191033746</c:v>
                </c:pt>
                <c:pt idx="149">
                  <c:v>7.68982388490784</c:v>
                </c:pt>
                <c:pt idx="150">
                  <c:v>7.6996108774140213</c:v>
                </c:pt>
                <c:pt idx="151">
                  <c:v>7.76664652204534</c:v>
                </c:pt>
                <c:pt idx="152">
                  <c:v>7.786939702069942</c:v>
                </c:pt>
                <c:pt idx="153">
                  <c:v>7.8091072743705254</c:v>
                </c:pt>
                <c:pt idx="154">
                  <c:v>7.9425294016433003</c:v>
                </c:pt>
                <c:pt idx="155">
                  <c:v>7.9670003864220771</c:v>
                </c:pt>
                <c:pt idx="156">
                  <c:v>8.0187635791701144</c:v>
                </c:pt>
                <c:pt idx="157">
                  <c:v>8.0248592926828088</c:v>
                </c:pt>
                <c:pt idx="158">
                  <c:v>8.0251272408479775</c:v>
                </c:pt>
                <c:pt idx="159">
                  <c:v>8.0538152246587327</c:v>
                </c:pt>
                <c:pt idx="160">
                  <c:v>8.0958328956395711</c:v>
                </c:pt>
                <c:pt idx="161">
                  <c:v>8.2114245947550053</c:v>
                </c:pt>
                <c:pt idx="162">
                  <c:v>8.2462924106807751</c:v>
                </c:pt>
                <c:pt idx="163">
                  <c:v>8.2475215632055168</c:v>
                </c:pt>
                <c:pt idx="164">
                  <c:v>8.3336851436161847</c:v>
                </c:pt>
                <c:pt idx="165">
                  <c:v>8.4341768409278721</c:v>
                </c:pt>
                <c:pt idx="166">
                  <c:v>8.5769329294033021</c:v>
                </c:pt>
                <c:pt idx="167">
                  <c:v>8.6103579715239089</c:v>
                </c:pt>
                <c:pt idx="168">
                  <c:v>8.6618123854388802</c:v>
                </c:pt>
                <c:pt idx="169">
                  <c:v>8.6906306818666028</c:v>
                </c:pt>
                <c:pt idx="170">
                  <c:v>8.7183787833583324</c:v>
                </c:pt>
                <c:pt idx="171">
                  <c:v>8.7297501899165901</c:v>
                </c:pt>
                <c:pt idx="172">
                  <c:v>8.8345265411729663</c:v>
                </c:pt>
                <c:pt idx="173">
                  <c:v>8.9223389294008477</c:v>
                </c:pt>
                <c:pt idx="174">
                  <c:v>8.9373490718732356</c:v>
                </c:pt>
                <c:pt idx="175">
                  <c:v>9.0559446558297729</c:v>
                </c:pt>
                <c:pt idx="176">
                  <c:v>9.0948954709270744</c:v>
                </c:pt>
                <c:pt idx="177">
                  <c:v>9.1092917906051589</c:v>
                </c:pt>
                <c:pt idx="178">
                  <c:v>9.118297893390336</c:v>
                </c:pt>
                <c:pt idx="179">
                  <c:v>9.1662429918271684</c:v>
                </c:pt>
                <c:pt idx="180">
                  <c:v>9.1669067382827016</c:v>
                </c:pt>
                <c:pt idx="181">
                  <c:v>9.185137491296766</c:v>
                </c:pt>
                <c:pt idx="182">
                  <c:v>9.2215885553080437</c:v>
                </c:pt>
                <c:pt idx="183">
                  <c:v>9.2843270445459325</c:v>
                </c:pt>
                <c:pt idx="184">
                  <c:v>9.3280183350898405</c:v>
                </c:pt>
                <c:pt idx="185">
                  <c:v>9.3574294849177413</c:v>
                </c:pt>
                <c:pt idx="186">
                  <c:v>9.3742339658715572</c:v>
                </c:pt>
                <c:pt idx="187">
                  <c:v>9.3887775813525458</c:v>
                </c:pt>
                <c:pt idx="188">
                  <c:v>9.4149857527969214</c:v>
                </c:pt>
                <c:pt idx="189">
                  <c:v>9.4596624233156152</c:v>
                </c:pt>
                <c:pt idx="190">
                  <c:v>9.5081784377753387</c:v>
                </c:pt>
                <c:pt idx="191">
                  <c:v>9.5808425283300487</c:v>
                </c:pt>
                <c:pt idx="192">
                  <c:v>9.7607023424199433</c:v>
                </c:pt>
                <c:pt idx="193">
                  <c:v>9.8309426051471576</c:v>
                </c:pt>
                <c:pt idx="194">
                  <c:v>9.8823253557913286</c:v>
                </c:pt>
                <c:pt idx="195">
                  <c:v>9.9184891731339508</c:v>
                </c:pt>
                <c:pt idx="196">
                  <c:v>10.045556561322824</c:v>
                </c:pt>
                <c:pt idx="197">
                  <c:v>10.513571094741604</c:v>
                </c:pt>
                <c:pt idx="198">
                  <c:v>10.548558030852799</c:v>
                </c:pt>
                <c:pt idx="199">
                  <c:v>10.635737417791013</c:v>
                </c:pt>
              </c:numCache>
            </c:numRef>
          </c:xVal>
          <c:yVal>
            <c:numRef>
              <c:f>SheetS5!$M$4:$M$203</c:f>
              <c:numCache>
                <c:formatCode>General</c:formatCode>
                <c:ptCount val="200"/>
                <c:pt idx="0">
                  <c:v>199.32137650091113</c:v>
                </c:pt>
                <c:pt idx="1">
                  <c:v>0.46384836641724458</c:v>
                </c:pt>
                <c:pt idx="2">
                  <c:v>1.9274894019790485</c:v>
                </c:pt>
                <c:pt idx="3">
                  <c:v>0.20767426064455052</c:v>
                </c:pt>
                <c:pt idx="4">
                  <c:v>0.18160985981060504</c:v>
                </c:pt>
                <c:pt idx="5">
                  <c:v>0.42412152822484761</c:v>
                </c:pt>
                <c:pt idx="6">
                  <c:v>0.24342715771939602</c:v>
                </c:pt>
                <c:pt idx="7">
                  <c:v>0.27436122218087516</c:v>
                </c:pt>
                <c:pt idx="8">
                  <c:v>0.39856900277001767</c:v>
                </c:pt>
                <c:pt idx="9">
                  <c:v>0.16777721568193141</c:v>
                </c:pt>
                <c:pt idx="10">
                  <c:v>0.2671305546155085</c:v>
                </c:pt>
                <c:pt idx="11">
                  <c:v>0.2042443609412242</c:v>
                </c:pt>
                <c:pt idx="12">
                  <c:v>0.39780826391475999</c:v>
                </c:pt>
                <c:pt idx="13">
                  <c:v>0.58151807474371764</c:v>
                </c:pt>
                <c:pt idx="14">
                  <c:v>0.28984013429853966</c:v>
                </c:pt>
                <c:pt idx="15">
                  <c:v>2.8226060336566116E-2</c:v>
                </c:pt>
                <c:pt idx="16">
                  <c:v>0.69255281626989396</c:v>
                </c:pt>
                <c:pt idx="17">
                  <c:v>6.4290596634912878E-2</c:v>
                </c:pt>
                <c:pt idx="18">
                  <c:v>0.23427659041091417</c:v>
                </c:pt>
                <c:pt idx="19">
                  <c:v>0.64004355942578928</c:v>
                </c:pt>
                <c:pt idx="20">
                  <c:v>0.13256583681250278</c:v>
                </c:pt>
                <c:pt idx="21">
                  <c:v>0.12312194416825803</c:v>
                </c:pt>
                <c:pt idx="22">
                  <c:v>2.3480326049395518E-2</c:v>
                </c:pt>
                <c:pt idx="23">
                  <c:v>0.20815812996451272</c:v>
                </c:pt>
                <c:pt idx="24">
                  <c:v>0.10640918408341619</c:v>
                </c:pt>
                <c:pt idx="25">
                  <c:v>8.2376553378011211E-2</c:v>
                </c:pt>
                <c:pt idx="26">
                  <c:v>0.13415596396731971</c:v>
                </c:pt>
                <c:pt idx="27">
                  <c:v>0.11636938486329357</c:v>
                </c:pt>
                <c:pt idx="28">
                  <c:v>0.27298792578601344</c:v>
                </c:pt>
                <c:pt idx="29">
                  <c:v>4.1983936751084583E-2</c:v>
                </c:pt>
                <c:pt idx="30">
                  <c:v>0.20517103475601048</c:v>
                </c:pt>
                <c:pt idx="31">
                  <c:v>0.21783481042166475</c:v>
                </c:pt>
                <c:pt idx="32">
                  <c:v>1.5604526226098913E-2</c:v>
                </c:pt>
                <c:pt idx="33">
                  <c:v>0.11215388508426295</c:v>
                </c:pt>
                <c:pt idx="34">
                  <c:v>0.22088392239307073</c:v>
                </c:pt>
                <c:pt idx="35">
                  <c:v>2.6306419636495902E-2</c:v>
                </c:pt>
                <c:pt idx="36">
                  <c:v>0.15985488343998328</c:v>
                </c:pt>
                <c:pt idx="37">
                  <c:v>1.03593924351432E-2</c:v>
                </c:pt>
                <c:pt idx="38">
                  <c:v>3.3591430788709367E-2</c:v>
                </c:pt>
                <c:pt idx="39">
                  <c:v>5.2877658786326762E-2</c:v>
                </c:pt>
                <c:pt idx="40">
                  <c:v>4.0336528306523789E-2</c:v>
                </c:pt>
                <c:pt idx="41">
                  <c:v>3.7378154532324445E-2</c:v>
                </c:pt>
                <c:pt idx="42">
                  <c:v>9.6263292512192428E-2</c:v>
                </c:pt>
                <c:pt idx="43">
                  <c:v>8.5086855227711929E-3</c:v>
                </c:pt>
                <c:pt idx="44">
                  <c:v>0.1100457102682009</c:v>
                </c:pt>
                <c:pt idx="45">
                  <c:v>0.19564985978151211</c:v>
                </c:pt>
                <c:pt idx="46">
                  <c:v>5.4767869662680616E-2</c:v>
                </c:pt>
                <c:pt idx="47">
                  <c:v>0.10739719072254091</c:v>
                </c:pt>
                <c:pt idx="48">
                  <c:v>4.1556971563853788E-2</c:v>
                </c:pt>
                <c:pt idx="49">
                  <c:v>9.0337825551966081E-2</c:v>
                </c:pt>
                <c:pt idx="50">
                  <c:v>8.5757014678157578E-2</c:v>
                </c:pt>
                <c:pt idx="51">
                  <c:v>8.3936976362837368E-2</c:v>
                </c:pt>
                <c:pt idx="52">
                  <c:v>0.19686384858170869</c:v>
                </c:pt>
                <c:pt idx="53">
                  <c:v>0.14883034646371296</c:v>
                </c:pt>
                <c:pt idx="54">
                  <c:v>9.0146898801405473E-2</c:v>
                </c:pt>
                <c:pt idx="55">
                  <c:v>1.1962712660314078E-2</c:v>
                </c:pt>
                <c:pt idx="56">
                  <c:v>0.22167644481067547</c:v>
                </c:pt>
                <c:pt idx="57">
                  <c:v>6.2155345856199792E-2</c:v>
                </c:pt>
                <c:pt idx="58">
                  <c:v>9.4542859692011098E-3</c:v>
                </c:pt>
                <c:pt idx="59">
                  <c:v>7.5408342067519424E-2</c:v>
                </c:pt>
                <c:pt idx="60">
                  <c:v>8.9594604834221631E-2</c:v>
                </c:pt>
                <c:pt idx="61">
                  <c:v>0.16827144969585889</c:v>
                </c:pt>
                <c:pt idx="62">
                  <c:v>3.845017665032243E-2</c:v>
                </c:pt>
                <c:pt idx="63">
                  <c:v>0.31968693373804596</c:v>
                </c:pt>
                <c:pt idx="64">
                  <c:v>0.13241489416903279</c:v>
                </c:pt>
                <c:pt idx="65">
                  <c:v>3.0446966673816855E-2</c:v>
                </c:pt>
                <c:pt idx="66">
                  <c:v>5.352123567046798E-2</c:v>
                </c:pt>
                <c:pt idx="67">
                  <c:v>0.12524763699204922</c:v>
                </c:pt>
                <c:pt idx="68">
                  <c:v>1.7612462301714687E-2</c:v>
                </c:pt>
                <c:pt idx="69">
                  <c:v>0.19669997515744864</c:v>
                </c:pt>
                <c:pt idx="70">
                  <c:v>3.9527419651995556E-2</c:v>
                </c:pt>
                <c:pt idx="71">
                  <c:v>5.6103125660289669E-3</c:v>
                </c:pt>
                <c:pt idx="72">
                  <c:v>0.12607182516967214</c:v>
                </c:pt>
                <c:pt idx="73">
                  <c:v>0.2011163370227593</c:v>
                </c:pt>
                <c:pt idx="74">
                  <c:v>1.9188676650388536E-2</c:v>
                </c:pt>
                <c:pt idx="75">
                  <c:v>1.6716626866233955E-3</c:v>
                </c:pt>
                <c:pt idx="76">
                  <c:v>3.7384248829563226E-2</c:v>
                </c:pt>
                <c:pt idx="77">
                  <c:v>0.14125571331519127</c:v>
                </c:pt>
                <c:pt idx="78">
                  <c:v>9.2078550298407523E-3</c:v>
                </c:pt>
                <c:pt idx="79">
                  <c:v>0.10750260925006673</c:v>
                </c:pt>
                <c:pt idx="80">
                  <c:v>7.7949796766459384E-2</c:v>
                </c:pt>
                <c:pt idx="81">
                  <c:v>1.2089970529898686E-3</c:v>
                </c:pt>
                <c:pt idx="82">
                  <c:v>8.6659401971700536E-2</c:v>
                </c:pt>
                <c:pt idx="83">
                  <c:v>9.3427424453281074E-2</c:v>
                </c:pt>
                <c:pt idx="84">
                  <c:v>3.4246863210966268E-2</c:v>
                </c:pt>
                <c:pt idx="85">
                  <c:v>9.4109101401759002E-2</c:v>
                </c:pt>
                <c:pt idx="86">
                  <c:v>1.8012831357659086E-2</c:v>
                </c:pt>
                <c:pt idx="87">
                  <c:v>5.5102458227760262E-2</c:v>
                </c:pt>
                <c:pt idx="88">
                  <c:v>1.5845976604626305E-2</c:v>
                </c:pt>
                <c:pt idx="89">
                  <c:v>8.8803634299158787E-2</c:v>
                </c:pt>
                <c:pt idx="90">
                  <c:v>0.11127684308676125</c:v>
                </c:pt>
                <c:pt idx="91">
                  <c:v>0.18011318370093027</c:v>
                </c:pt>
                <c:pt idx="92">
                  <c:v>6.0155599045412884E-3</c:v>
                </c:pt>
                <c:pt idx="93">
                  <c:v>0.18735760487935718</c:v>
                </c:pt>
                <c:pt idx="94">
                  <c:v>3.2952116794392868E-2</c:v>
                </c:pt>
                <c:pt idx="95">
                  <c:v>0.12714164700472588</c:v>
                </c:pt>
                <c:pt idx="96">
                  <c:v>8.5301141717477755E-2</c:v>
                </c:pt>
                <c:pt idx="97">
                  <c:v>2.5568768215798239E-2</c:v>
                </c:pt>
                <c:pt idx="98">
                  <c:v>0.12408229066699022</c:v>
                </c:pt>
                <c:pt idx="99">
                  <c:v>7.4410722522207901E-2</c:v>
                </c:pt>
                <c:pt idx="100">
                  <c:v>2.5175794660449839E-2</c:v>
                </c:pt>
                <c:pt idx="101">
                  <c:v>0.20863580903289936</c:v>
                </c:pt>
                <c:pt idx="102">
                  <c:v>7.6995484284941532E-2</c:v>
                </c:pt>
                <c:pt idx="103">
                  <c:v>7.7076678447371538E-2</c:v>
                </c:pt>
                <c:pt idx="104">
                  <c:v>0.23507158623837862</c:v>
                </c:pt>
                <c:pt idx="105">
                  <c:v>0.23025464444488278</c:v>
                </c:pt>
                <c:pt idx="106">
                  <c:v>5.7648024908576463E-2</c:v>
                </c:pt>
                <c:pt idx="107">
                  <c:v>0.11904755398510278</c:v>
                </c:pt>
                <c:pt idx="108">
                  <c:v>0.20193922195413741</c:v>
                </c:pt>
                <c:pt idx="109">
                  <c:v>6.7702414426084517E-2</c:v>
                </c:pt>
                <c:pt idx="110">
                  <c:v>8.391665107245859E-2</c:v>
                </c:pt>
                <c:pt idx="111">
                  <c:v>0.19359768956428969</c:v>
                </c:pt>
                <c:pt idx="112">
                  <c:v>6.9934702544863878E-2</c:v>
                </c:pt>
                <c:pt idx="113">
                  <c:v>0.19614397521200461</c:v>
                </c:pt>
                <c:pt idx="114">
                  <c:v>0.25169433128812274</c:v>
                </c:pt>
                <c:pt idx="115">
                  <c:v>0.13974912183394955</c:v>
                </c:pt>
                <c:pt idx="116">
                  <c:v>0.130372452626563</c:v>
                </c:pt>
                <c:pt idx="117">
                  <c:v>8.428810369371504E-3</c:v>
                </c:pt>
                <c:pt idx="118">
                  <c:v>3.2688157162490496E-2</c:v>
                </c:pt>
                <c:pt idx="119">
                  <c:v>7.8903236092626783E-2</c:v>
                </c:pt>
                <c:pt idx="120">
                  <c:v>4.1282530540566353E-2</c:v>
                </c:pt>
                <c:pt idx="121">
                  <c:v>0.23420068234755667</c:v>
                </c:pt>
                <c:pt idx="122">
                  <c:v>3.86161403607631E-2</c:v>
                </c:pt>
                <c:pt idx="123">
                  <c:v>0.27915779838711718</c:v>
                </c:pt>
                <c:pt idx="124">
                  <c:v>7.597478271660886E-2</c:v>
                </c:pt>
                <c:pt idx="125">
                  <c:v>4.6512925643621104E-3</c:v>
                </c:pt>
                <c:pt idx="126">
                  <c:v>3.8155012773910812E-2</c:v>
                </c:pt>
                <c:pt idx="127">
                  <c:v>9.2128458992351545E-2</c:v>
                </c:pt>
                <c:pt idx="128">
                  <c:v>0.13515416320727192</c:v>
                </c:pt>
                <c:pt idx="129">
                  <c:v>3.8573134666537313E-2</c:v>
                </c:pt>
                <c:pt idx="130">
                  <c:v>5.3052399686286847E-2</c:v>
                </c:pt>
                <c:pt idx="131">
                  <c:v>7.2788828851347284E-2</c:v>
                </c:pt>
                <c:pt idx="132">
                  <c:v>3.7624107006866539E-2</c:v>
                </c:pt>
                <c:pt idx="133">
                  <c:v>1.674618802647956E-2</c:v>
                </c:pt>
                <c:pt idx="134">
                  <c:v>6.3527497936557473E-2</c:v>
                </c:pt>
                <c:pt idx="135">
                  <c:v>3.7350490645106989E-2</c:v>
                </c:pt>
                <c:pt idx="136">
                  <c:v>2.4718954835798876E-2</c:v>
                </c:pt>
                <c:pt idx="137">
                  <c:v>2.4366692674847031E-2</c:v>
                </c:pt>
                <c:pt idx="138">
                  <c:v>3.4389827056701121E-2</c:v>
                </c:pt>
                <c:pt idx="139">
                  <c:v>4.2631762406815189E-2</c:v>
                </c:pt>
                <c:pt idx="140">
                  <c:v>4.7348240242659718E-2</c:v>
                </c:pt>
                <c:pt idx="141">
                  <c:v>1.7992490479065822E-2</c:v>
                </c:pt>
                <c:pt idx="142">
                  <c:v>0.15700953699220171</c:v>
                </c:pt>
                <c:pt idx="143">
                  <c:v>5.5793565923766344E-2</c:v>
                </c:pt>
                <c:pt idx="144">
                  <c:v>2.9613747335575126E-3</c:v>
                </c:pt>
                <c:pt idx="145">
                  <c:v>2.3597554559303791E-2</c:v>
                </c:pt>
                <c:pt idx="146">
                  <c:v>3.1083851689314747E-2</c:v>
                </c:pt>
                <c:pt idx="147">
                  <c:v>4.1506034131227977E-2</c:v>
                </c:pt>
                <c:pt idx="148">
                  <c:v>0.12875682600689822</c:v>
                </c:pt>
                <c:pt idx="149">
                  <c:v>0.19055354786024586</c:v>
                </c:pt>
                <c:pt idx="150">
                  <c:v>7.4162254841596692E-2</c:v>
                </c:pt>
                <c:pt idx="151">
                  <c:v>5.6458475287699608E-2</c:v>
                </c:pt>
                <c:pt idx="152">
                  <c:v>0.1377444712703228</c:v>
                </c:pt>
                <c:pt idx="153">
                  <c:v>0.19625074006500201</c:v>
                </c:pt>
                <c:pt idx="154">
                  <c:v>4.8140023736164946E-2</c:v>
                </c:pt>
                <c:pt idx="155">
                  <c:v>2.1337961715112975E-2</c:v>
                </c:pt>
                <c:pt idx="156">
                  <c:v>6.7773566645726202E-2</c:v>
                </c:pt>
                <c:pt idx="157">
                  <c:v>5.511714966595363E-2</c:v>
                </c:pt>
                <c:pt idx="158">
                  <c:v>6.4123206481616707E-2</c:v>
                </c:pt>
                <c:pt idx="159">
                  <c:v>0.1728989781847699</c:v>
                </c:pt>
                <c:pt idx="160">
                  <c:v>3.90087726210923E-2</c:v>
                </c:pt>
                <c:pt idx="161">
                  <c:v>3.1771492097791482E-2</c:v>
                </c:pt>
                <c:pt idx="162">
                  <c:v>0.19506472640142886</c:v>
                </c:pt>
                <c:pt idx="163">
                  <c:v>0.10428478765819935</c:v>
                </c:pt>
                <c:pt idx="164">
                  <c:v>2.7130657663371607E-2</c:v>
                </c:pt>
                <c:pt idx="165">
                  <c:v>2.9750656426885496E-2</c:v>
                </c:pt>
                <c:pt idx="166">
                  <c:v>8.8931824580948976E-2</c:v>
                </c:pt>
                <c:pt idx="167">
                  <c:v>6.5283906852797766E-2</c:v>
                </c:pt>
                <c:pt idx="168">
                  <c:v>0.14744303588606469</c:v>
                </c:pt>
                <c:pt idx="169">
                  <c:v>3.7143821759228271E-2</c:v>
                </c:pt>
                <c:pt idx="170">
                  <c:v>0.16007651481791066</c:v>
                </c:pt>
                <c:pt idx="171">
                  <c:v>0.16508376796442323</c:v>
                </c:pt>
                <c:pt idx="172">
                  <c:v>0.11228215182885129</c:v>
                </c:pt>
                <c:pt idx="173">
                  <c:v>0.119017984441658</c:v>
                </c:pt>
                <c:pt idx="174">
                  <c:v>0.10705321256986478</c:v>
                </c:pt>
                <c:pt idx="175">
                  <c:v>6.1435889775070245E-2</c:v>
                </c:pt>
                <c:pt idx="176">
                  <c:v>0.1444796025899899</c:v>
                </c:pt>
                <c:pt idx="177">
                  <c:v>0.13459867479436968</c:v>
                </c:pt>
                <c:pt idx="178">
                  <c:v>0.11032597213114535</c:v>
                </c:pt>
                <c:pt idx="179">
                  <c:v>2.0351882494058355E-2</c:v>
                </c:pt>
                <c:pt idx="180">
                  <c:v>0.15648803355599955</c:v>
                </c:pt>
                <c:pt idx="181">
                  <c:v>7.4386561202453627E-2</c:v>
                </c:pt>
                <c:pt idx="182">
                  <c:v>9.699214700099737E-2</c:v>
                </c:pt>
                <c:pt idx="183">
                  <c:v>8.2625632595408852E-2</c:v>
                </c:pt>
                <c:pt idx="184">
                  <c:v>8.16319430838508E-2</c:v>
                </c:pt>
                <c:pt idx="185">
                  <c:v>0.26878062730504859</c:v>
                </c:pt>
                <c:pt idx="186">
                  <c:v>0.21834083588034769</c:v>
                </c:pt>
                <c:pt idx="187">
                  <c:v>6.0285047014240534E-2</c:v>
                </c:pt>
                <c:pt idx="188">
                  <c:v>3.5569137138414725E-2</c:v>
                </c:pt>
                <c:pt idx="189">
                  <c:v>6.8243314547061451E-2</c:v>
                </c:pt>
                <c:pt idx="190">
                  <c:v>4.6784061868224057E-2</c:v>
                </c:pt>
                <c:pt idx="191">
                  <c:v>3.720310810008786E-2</c:v>
                </c:pt>
                <c:pt idx="192">
                  <c:v>0.11805184135587929</c:v>
                </c:pt>
                <c:pt idx="193">
                  <c:v>4.8495559036001619E-2</c:v>
                </c:pt>
                <c:pt idx="194">
                  <c:v>3.9474970577619027E-2</c:v>
                </c:pt>
                <c:pt idx="195">
                  <c:v>0.13146642667098346</c:v>
                </c:pt>
                <c:pt idx="196">
                  <c:v>6.8326559932457273E-2</c:v>
                </c:pt>
                <c:pt idx="197">
                  <c:v>0.11225241192251635</c:v>
                </c:pt>
                <c:pt idx="198">
                  <c:v>3.1427268369216541E-2</c:v>
                </c:pt>
                <c:pt idx="199">
                  <c:v>3.2847975531951179E-2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B79-48FE-AD2E-363A90996A55}"/>
            </c:ext>
          </c:extLst>
        </c:ser>
        <c:ser>
          <c:idx val="0"/>
          <c:order val="1"/>
          <c:tx>
            <c:v>LCL0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FF0000"/>
                </a:solidFill>
              </a:ln>
            </c:spPr>
          </c:marker>
          <c:xVal>
            <c:numRef>
              <c:f>SheetS5!$S$34</c:f>
              <c:numCache>
                <c:formatCode>0.000</c:formatCode>
                <c:ptCount val="1"/>
                <c:pt idx="0">
                  <c:v>3.2973308571939461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AB79-48FE-AD2E-363A90996A55}"/>
            </c:ext>
          </c:extLst>
        </c:ser>
        <c:ser>
          <c:idx val="1"/>
          <c:order val="2"/>
          <c:tx>
            <c:v>cE0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002060"/>
                </a:solidFill>
              </a:ln>
            </c:spPr>
          </c:marker>
          <c:xVal>
            <c:numRef>
              <c:f>SheetS5!$AA$4</c:f>
              <c:numCache>
                <c:formatCode>0.000</c:formatCode>
                <c:ptCount val="1"/>
                <c:pt idx="0">
                  <c:v>1.6043668412960719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AB79-48FE-AD2E-363A90996A55}"/>
            </c:ext>
          </c:extLst>
        </c:ser>
        <c:ser>
          <c:idx val="2"/>
          <c:order val="3"/>
          <c:tx>
            <c:v>LCL1, LCL2</c:v>
          </c:tx>
          <c:spPr>
            <a:ln w="19050">
              <a:noFill/>
            </a:ln>
          </c:spPr>
          <c:marker>
            <c:symbol val="plus"/>
            <c:size val="12"/>
            <c:spPr>
              <a:noFill/>
              <a:ln w="25400">
                <a:solidFill>
                  <a:srgbClr val="33CC33"/>
                </a:solidFill>
              </a:ln>
            </c:spPr>
          </c:marker>
          <c:xVal>
            <c:numRef>
              <c:f>SheetS5!$Z$4</c:f>
              <c:numCache>
                <c:formatCode>0.000</c:formatCode>
                <c:ptCount val="1"/>
                <c:pt idx="0">
                  <c:v>1.5150162399886145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AB79-48FE-AD2E-363A90996A55}"/>
            </c:ext>
          </c:extLst>
        </c:ser>
        <c:ser>
          <c:idx val="5"/>
          <c:order val="4"/>
          <c:tx>
            <c:v>cE1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C00000"/>
                </a:solidFill>
              </a:ln>
            </c:spPr>
          </c:marker>
          <c:xVal>
            <c:numRef>
              <c:f>SheetS5!$Z$25</c:f>
              <c:numCache>
                <c:formatCode>0.000</c:formatCode>
                <c:ptCount val="1"/>
                <c:pt idx="0">
                  <c:v>1.8942811273905371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AB79-48FE-AD2E-363A90996A55}"/>
            </c:ext>
          </c:extLst>
        </c:ser>
        <c:ser>
          <c:idx val="3"/>
          <c:order val="5"/>
          <c:tx>
            <c:v>cE2</c:v>
          </c:tx>
          <c:spPr>
            <a:ln w="19050">
              <a:noFill/>
            </a:ln>
          </c:spPr>
          <c:marker>
            <c:symbol val="star"/>
            <c:size val="12"/>
            <c:spPr>
              <a:noFill/>
              <a:ln w="25400">
                <a:solidFill>
                  <a:srgbClr val="FF00FF"/>
                </a:solidFill>
              </a:ln>
            </c:spPr>
          </c:marker>
          <c:xVal>
            <c:numRef>
              <c:f>SheetS5!$S$25</c:f>
              <c:numCache>
                <c:formatCode>0.000</c:formatCode>
                <c:ptCount val="1"/>
                <c:pt idx="0">
                  <c:v>2.2312110972603221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AB79-48FE-AD2E-363A90996A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74432"/>
        <c:axId val="147113088"/>
        <c:extLst/>
      </c:scatterChart>
      <c:valAx>
        <c:axId val="147074432"/>
        <c:scaling>
          <c:orientation val="minMax"/>
          <c:max val="12"/>
          <c:min val="0"/>
        </c:scaling>
        <c:delete val="0"/>
        <c:axPos val="b"/>
        <c:title>
          <c:tx>
            <c:rich>
              <a:bodyPr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sz="2000" b="1" i="0" baseline="0"/>
                  <a:t>C</a:t>
                </a:r>
                <a:r>
                  <a:rPr lang="en-US" sz="2000" b="1" i="0" baseline="0"/>
                  <a:t>oncentration</a:t>
                </a:r>
                <a:endParaRPr lang="cs-CZ" sz="2000"/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rich>
          </c:tx>
          <c:layout>
            <c:manualLayout>
              <c:xMode val="edge"/>
              <c:yMode val="edge"/>
              <c:x val="0.44581918254454506"/>
              <c:y val="0.8961428571428571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7113088"/>
        <c:crosses val="autoZero"/>
        <c:crossBetween val="midCat"/>
        <c:majorUnit val="4"/>
      </c:valAx>
      <c:valAx>
        <c:axId val="147113088"/>
        <c:scaling>
          <c:orientation val="minMax"/>
          <c:max val="1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cs-CZ" sz="2000"/>
                  <a:t>Absolute </a:t>
                </a:r>
                <a:r>
                  <a:rPr lang="en-US" sz="2000"/>
                  <a:t>Relative </a:t>
                </a:r>
                <a:r>
                  <a:rPr lang="cs-CZ" sz="2000"/>
                  <a:t>D</a:t>
                </a:r>
                <a:r>
                  <a:rPr lang="en-US" sz="2000"/>
                  <a:t>ifference</a:t>
                </a:r>
              </a:p>
            </c:rich>
          </c:tx>
          <c:layout>
            <c:manualLayout>
              <c:xMode val="edge"/>
              <c:yMode val="edge"/>
              <c:x val="3.2396713675401784E-2"/>
              <c:y val="0.183478622318498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2000"/>
            </a:pPr>
            <a:endParaRPr lang="cs-CZ"/>
          </a:p>
        </c:txPr>
        <c:crossAx val="147074432"/>
        <c:crosses val="autoZero"/>
        <c:crossBetween val="midCat"/>
        <c:majorUnit val="1"/>
      </c:valAx>
      <c:spPr>
        <a:ln>
          <a:solidFill>
            <a:sysClr val="windowText" lastClr="000000"/>
          </a:solidFill>
        </a:ln>
      </c:spPr>
    </c:plotArea>
    <c:legend>
      <c:legendPos val="t"/>
      <c:layout>
        <c:manualLayout>
          <c:xMode val="edge"/>
          <c:yMode val="edge"/>
          <c:x val="0.30221193053000128"/>
          <c:y val="0.1180594092405116"/>
          <c:w val="0.49341048676377364"/>
          <c:h val="4.8453503390834672E-2"/>
        </c:manualLayout>
      </c:layout>
      <c:overlay val="0"/>
      <c:txPr>
        <a:bodyPr/>
        <a:lstStyle/>
        <a:p>
          <a:pPr>
            <a:defRPr sz="1400"/>
          </a:pPr>
          <a:endParaRPr lang="cs-CZ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70000000000000007" r="0.70000000000000007" t="0.78740157499999996" header="0.30000000000000004" footer="0.30000000000000004"/>
    <c:pageSetup/>
  </c:printSettings>
</c:chartSpace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0</xdr:row>
      <xdr:rowOff>99060</xdr:rowOff>
    </xdr:from>
    <xdr:to>
      <xdr:col>12</xdr:col>
      <xdr:colOff>129540</xdr:colOff>
      <xdr:row>9</xdr:row>
      <xdr:rowOff>91440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620" y="99060"/>
          <a:ext cx="6875145" cy="1706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Electronic Supplementary Information ESM</a:t>
          </a:r>
          <a:r>
            <a:rPr lang="cs-CZ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_</a:t>
          </a:r>
          <a:r>
            <a:rPr lang="en-GB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</a:t>
          </a:r>
          <a:r>
            <a:rPr lang="cs-CZ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.xlsx</a:t>
          </a:r>
        </a:p>
        <a:p>
          <a:endParaRPr lang="cs-CZ" sz="1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GB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Estimation of uncertainty from duplicate meas</a:t>
          </a:r>
          <a:r>
            <a:rPr lang="en-GB" sz="1200" b="1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urements: </a:t>
          </a:r>
          <a:r>
            <a:rPr lang="cs-CZ" sz="1200" b="1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new</a:t>
          </a:r>
          <a:r>
            <a:rPr lang="cs-CZ" sz="1200" b="1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quantification procedure in the case</a:t>
          </a:r>
          <a:r>
            <a:rPr lang="en-GB" sz="1200" b="1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of</a:t>
          </a:r>
          <a:r>
            <a:rPr lang="cs-CZ" sz="1200" b="1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concentration-dependent</a:t>
          </a:r>
          <a:r>
            <a:rPr lang="en-GB" sz="1200" b="1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precision</a:t>
          </a:r>
          <a:endParaRPr lang="cs-CZ" sz="1200">
            <a:solidFill>
              <a:sysClr val="windowText" lastClr="000000"/>
            </a:solidFill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>
            <a:spcBef>
              <a:spcPts val="600"/>
            </a:spcBef>
            <a:spcAft>
              <a:spcPts val="600"/>
            </a:spcAft>
          </a:pPr>
          <a:r>
            <a:rPr lang="cs-CZ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Václav Synek, </a:t>
          </a:r>
          <a:r>
            <a:rPr lang="en-GB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Sylvie Kříženecká</a:t>
          </a:r>
          <a:endParaRPr lang="cs-CZ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>
            <a:spcAft>
              <a:spcPts val="600"/>
            </a:spcAft>
          </a:pPr>
          <a:r>
            <a:rPr lang="en-GB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Faculty of Environment. Jan Evangelista Purkyně University in Ústí nad Labem, Pasteurova 3632/15, CZ-400 96 Ústí nad Labem, Czech Republic</a:t>
          </a:r>
          <a:endParaRPr lang="cs-CZ" sz="1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Correspondence to Sylvie Kříženecká</a:t>
          </a:r>
          <a:r>
            <a:rPr lang="cs-CZ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  <a:r>
            <a:rPr lang="cs-CZ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E-mail address: </a:t>
          </a:r>
          <a:r>
            <a:rPr lang="cs-CZ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sylvie.krizenecka@ujep.cz</a:t>
          </a:r>
          <a:endParaRPr lang="cs-CZ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cs-CZ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</xdr:colOff>
          <xdr:row>1</xdr:row>
          <xdr:rowOff>0</xdr:rowOff>
        </xdr:from>
        <xdr:to>
          <xdr:col>11</xdr:col>
          <xdr:colOff>594360</xdr:colOff>
          <xdr:row>19</xdr:row>
          <xdr:rowOff>68580</xdr:rowOff>
        </xdr:to>
        <xdr:sp macro="" textlink="">
          <xdr:nvSpPr>
            <xdr:cNvPr id="21505" name="Object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1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</xdr:colOff>
          <xdr:row>1</xdr:row>
          <xdr:rowOff>0</xdr:rowOff>
        </xdr:from>
        <xdr:to>
          <xdr:col>12</xdr:col>
          <xdr:colOff>22860</xdr:colOff>
          <xdr:row>49</xdr:row>
          <xdr:rowOff>129540</xdr:rowOff>
        </xdr:to>
        <xdr:sp macro="" textlink="">
          <xdr:nvSpPr>
            <xdr:cNvPr id="10242" name="Object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2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268605</xdr:colOff>
      <xdr:row>0</xdr:row>
      <xdr:rowOff>0</xdr:rowOff>
    </xdr:from>
    <xdr:to>
      <xdr:col>13</xdr:col>
      <xdr:colOff>260985</xdr:colOff>
      <xdr:row>28</xdr:row>
      <xdr:rowOff>15240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274320</xdr:colOff>
      <xdr:row>0</xdr:row>
      <xdr:rowOff>85725</xdr:rowOff>
    </xdr:from>
    <xdr:to>
      <xdr:col>13</xdr:col>
      <xdr:colOff>266700</xdr:colOff>
      <xdr:row>28</xdr:row>
      <xdr:rowOff>55245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</xdr:colOff>
          <xdr:row>1</xdr:row>
          <xdr:rowOff>0</xdr:rowOff>
        </xdr:from>
        <xdr:to>
          <xdr:col>12</xdr:col>
          <xdr:colOff>22860</xdr:colOff>
          <xdr:row>49</xdr:row>
          <xdr:rowOff>60960</xdr:rowOff>
        </xdr:to>
        <xdr:sp macro="" textlink="">
          <xdr:nvSpPr>
            <xdr:cNvPr id="29697" name="Object 1" hidden="1">
              <a:extLst>
                <a:ext uri="{63B3BB69-23CF-44E3-9099-C40C66FF867C}">
                  <a14:compatExt spid="_x0000_s29697"/>
                </a:ext>
                <a:ext uri="{FF2B5EF4-FFF2-40B4-BE49-F238E27FC236}">
                  <a16:creationId xmlns:a16="http://schemas.microsoft.com/office/drawing/2014/main" id="{00000000-0008-0000-0600-000001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283845</xdr:colOff>
      <xdr:row>0</xdr:row>
      <xdr:rowOff>0</xdr:rowOff>
    </xdr:from>
    <xdr:to>
      <xdr:col>13</xdr:col>
      <xdr:colOff>306705</xdr:colOff>
      <xdr:row>28</xdr:row>
      <xdr:rowOff>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249555</xdr:colOff>
      <xdr:row>0</xdr:row>
      <xdr:rowOff>0</xdr:rowOff>
    </xdr:from>
    <xdr:to>
      <xdr:col>13</xdr:col>
      <xdr:colOff>257175</xdr:colOff>
      <xdr:row>28</xdr:row>
      <xdr:rowOff>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</xdr:colOff>
          <xdr:row>9</xdr:row>
          <xdr:rowOff>15240</xdr:rowOff>
        </xdr:from>
        <xdr:to>
          <xdr:col>2</xdr:col>
          <xdr:colOff>5661660</xdr:colOff>
          <xdr:row>28</xdr:row>
          <xdr:rowOff>152400</xdr:rowOff>
        </xdr:to>
        <xdr:sp macro="" textlink="">
          <xdr:nvSpPr>
            <xdr:cNvPr id="32786" name="Object 18" hidden="1">
              <a:extLst>
                <a:ext uri="{63B3BB69-23CF-44E3-9099-C40C66FF867C}">
                  <a14:compatExt spid="_x0000_s32786"/>
                </a:ext>
                <a:ext uri="{FF2B5EF4-FFF2-40B4-BE49-F238E27FC236}">
                  <a16:creationId xmlns:a16="http://schemas.microsoft.com/office/drawing/2014/main" id="{00000000-0008-0000-0A00-0000128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1.docx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2.docx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Relationship Id="rId5" Type="http://schemas.openxmlformats.org/officeDocument/2006/relationships/image" Target="../media/image4.emf"/><Relationship Id="rId4" Type="http://schemas.openxmlformats.org/officeDocument/2006/relationships/package" Target="../embeddings/Microsoft_Word_Document3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C25"/>
  <sheetViews>
    <sheetView tabSelected="1" workbookViewId="0"/>
  </sheetViews>
  <sheetFormatPr defaultRowHeight="14.4"/>
  <cols>
    <col min="2" max="2" width="9.88671875" customWidth="1"/>
  </cols>
  <sheetData>
    <row r="12" spans="2:3" ht="18">
      <c r="B12" s="11" t="s">
        <v>42</v>
      </c>
    </row>
    <row r="14" spans="2:3">
      <c r="B14" s="5" t="s">
        <v>79</v>
      </c>
    </row>
    <row r="15" spans="2:3">
      <c r="B15" s="65" t="s">
        <v>47</v>
      </c>
      <c r="C15" s="59" t="s">
        <v>40</v>
      </c>
    </row>
    <row r="16" spans="2:3">
      <c r="B16" s="65" t="s">
        <v>48</v>
      </c>
      <c r="C16" s="59" t="s">
        <v>67</v>
      </c>
    </row>
    <row r="17" spans="2:3">
      <c r="B17" s="65" t="s">
        <v>49</v>
      </c>
      <c r="C17" s="59" t="s">
        <v>66</v>
      </c>
    </row>
    <row r="18" spans="2:3" ht="15.6">
      <c r="B18" s="65" t="s">
        <v>36</v>
      </c>
      <c r="C18" t="s">
        <v>68</v>
      </c>
    </row>
    <row r="19" spans="2:3" ht="15.6">
      <c r="B19" s="65" t="s">
        <v>37</v>
      </c>
      <c r="C19" t="s">
        <v>69</v>
      </c>
    </row>
    <row r="20" spans="2:3">
      <c r="B20" s="65" t="s">
        <v>50</v>
      </c>
      <c r="C20" s="59" t="s">
        <v>70</v>
      </c>
    </row>
    <row r="21" spans="2:3">
      <c r="B21" s="65" t="s">
        <v>51</v>
      </c>
      <c r="C21" s="59" t="s">
        <v>71</v>
      </c>
    </row>
    <row r="22" spans="2:3" ht="15.6">
      <c r="B22" s="65" t="s">
        <v>38</v>
      </c>
      <c r="C22" t="s">
        <v>72</v>
      </c>
    </row>
    <row r="23" spans="2:3" ht="15.6">
      <c r="B23" s="65" t="s">
        <v>39</v>
      </c>
      <c r="C23" t="s">
        <v>73</v>
      </c>
    </row>
    <row r="24" spans="2:3">
      <c r="B24" s="65" t="s">
        <v>45</v>
      </c>
      <c r="C24" t="s">
        <v>74</v>
      </c>
    </row>
    <row r="25" spans="2:3">
      <c r="B25" s="69"/>
    </row>
  </sheetData>
  <phoneticPr fontId="43" type="noConversion"/>
  <hyperlinks>
    <hyperlink ref="B15" location="SheetS1!A1" display="Sheet S1" xr:uid="{00000000-0004-0000-0000-000000000000}"/>
    <hyperlink ref="B16" location="SheetS2!A1" display="Sheet S2" xr:uid="{00000000-0004-0000-0000-000001000000}"/>
    <hyperlink ref="B17" location="SheetS3!A1" display="Sheet S3" xr:uid="{00000000-0004-0000-0000-000002000000}"/>
    <hyperlink ref="B18" location="FigS1!A1" display="Fig. S1" xr:uid="{00000000-0004-0000-0000-000003000000}"/>
    <hyperlink ref="B19" location="FigS2!A1" display="Fig. S2" xr:uid="{00000000-0004-0000-0000-000004000000}"/>
    <hyperlink ref="B20" location="SheetS4!A1" display="Sheet S4" xr:uid="{00000000-0004-0000-0000-000005000000}"/>
    <hyperlink ref="B21" location="SheetS5!A1" display="Sheet S5" xr:uid="{00000000-0004-0000-0000-000006000000}"/>
    <hyperlink ref="B22" location="FigS3!A1" display="Fig. S3" xr:uid="{00000000-0004-0000-0000-000007000000}"/>
    <hyperlink ref="B23" location="FigS4!A1" display="Fig. S4" xr:uid="{00000000-0004-0000-0000-000008000000}"/>
    <hyperlink ref="B24" location="SheetS6!A1" display="Sheet S6" xr:uid="{00000000-0004-0000-0000-000009000000}"/>
  </hyperlinks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0866141732283472" right="0.70866141732283472" top="0.78740157480314965" bottom="0.78740157480314965" header="0.31496062992125984" footer="0.31496062992125984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Document" shapeId="21505" r:id="rId4">
          <objectPr defaultSize="0" autoPict="0" r:id="rId5">
            <anchor moveWithCells="1">
              <from>
                <xdr:col>1</xdr:col>
                <xdr:colOff>15240</xdr:colOff>
                <xdr:row>1</xdr:row>
                <xdr:rowOff>0</xdr:rowOff>
              </from>
              <to>
                <xdr:col>11</xdr:col>
                <xdr:colOff>594360</xdr:colOff>
                <xdr:row>19</xdr:row>
                <xdr:rowOff>68580</xdr:rowOff>
              </to>
            </anchor>
          </objectPr>
        </oleObject>
      </mc:Choice>
      <mc:Fallback>
        <oleObject progId="Document" shapeId="2150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"/>
  <sheetViews>
    <sheetView workbookViewId="0"/>
  </sheetViews>
  <sheetFormatPr defaultRowHeight="14.4"/>
  <sheetData>
    <row r="2" spans="2:2" ht="16.8">
      <c r="B2" s="56"/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Document" shapeId="10242" r:id="rId4">
          <objectPr defaultSize="0" autoPict="0" r:id="rId5">
            <anchor moveWithCells="1">
              <from>
                <xdr:col>1</xdr:col>
                <xdr:colOff>15240</xdr:colOff>
                <xdr:row>1</xdr:row>
                <xdr:rowOff>0</xdr:rowOff>
              </from>
              <to>
                <xdr:col>12</xdr:col>
                <xdr:colOff>22860</xdr:colOff>
                <xdr:row>49</xdr:row>
                <xdr:rowOff>129540</xdr:rowOff>
              </to>
            </anchor>
          </objectPr>
        </oleObject>
      </mc:Choice>
      <mc:Fallback>
        <oleObject progId="Document" shapeId="10242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203"/>
  <sheetViews>
    <sheetView topLeftCell="F1" workbookViewId="0">
      <selection activeCell="V24" sqref="V24"/>
    </sheetView>
  </sheetViews>
  <sheetFormatPr defaultRowHeight="14.4"/>
  <cols>
    <col min="9" max="9" width="9.44140625" bestFit="1" customWidth="1"/>
    <col min="15" max="28" width="9" customWidth="1"/>
  </cols>
  <sheetData>
    <row r="1" spans="1:28" ht="15.6">
      <c r="A1" s="1"/>
      <c r="L1" s="2"/>
      <c r="M1" s="3"/>
      <c r="N1" s="3"/>
      <c r="R1" s="11" t="s">
        <v>76</v>
      </c>
      <c r="Y1" s="11" t="s">
        <v>80</v>
      </c>
    </row>
    <row r="2" spans="1:28" ht="15.6">
      <c r="A2" s="1"/>
      <c r="B2" s="61" t="s">
        <v>66</v>
      </c>
      <c r="C2" s="2"/>
      <c r="D2" s="2"/>
      <c r="E2" s="2"/>
      <c r="F2" s="2"/>
      <c r="G2" s="2"/>
      <c r="H2" s="2"/>
      <c r="I2" s="2"/>
      <c r="J2" s="2"/>
      <c r="K2" s="4"/>
      <c r="L2" s="2"/>
      <c r="M2" s="4"/>
      <c r="N2" s="4"/>
      <c r="R2" s="11" t="s">
        <v>77</v>
      </c>
      <c r="S2" s="10"/>
      <c r="T2" s="10"/>
      <c r="U2" s="10"/>
      <c r="W2" s="10"/>
      <c r="Y2" s="11" t="s">
        <v>77</v>
      </c>
      <c r="Z2" s="10"/>
      <c r="AA2" s="10"/>
      <c r="AB2" s="10"/>
    </row>
    <row r="3" spans="1:28" s="10" customFormat="1" ht="18.600000000000001">
      <c r="A3" s="23" t="s">
        <v>16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8" t="s">
        <v>9</v>
      </c>
      <c r="H3" s="18" t="s">
        <v>10</v>
      </c>
      <c r="I3" s="19" t="s">
        <v>11</v>
      </c>
      <c r="J3" s="19" t="s">
        <v>12</v>
      </c>
      <c r="K3" s="19" t="s">
        <v>13</v>
      </c>
      <c r="L3" s="20" t="s">
        <v>14</v>
      </c>
      <c r="M3" s="20" t="s">
        <v>15</v>
      </c>
      <c r="N3" s="55"/>
      <c r="R3" s="26" t="s">
        <v>52</v>
      </c>
      <c r="S3" s="26" t="s">
        <v>53</v>
      </c>
      <c r="T3" s="28" t="s">
        <v>23</v>
      </c>
      <c r="Y3" s="26" t="s">
        <v>54</v>
      </c>
      <c r="Z3" s="26" t="s">
        <v>55</v>
      </c>
      <c r="AA3" s="28" t="s">
        <v>23</v>
      </c>
    </row>
    <row r="4" spans="1:28" ht="16.2">
      <c r="A4" s="13">
        <v>1</v>
      </c>
      <c r="B4" s="13">
        <v>5.2845149595212797E-2</v>
      </c>
      <c r="C4" s="12">
        <v>-0.19271497577379754</v>
      </c>
      <c r="D4" s="12">
        <v>-4.8910726214691856E-2</v>
      </c>
      <c r="E4" s="12">
        <v>-4.0935915385913414E-3</v>
      </c>
      <c r="F4" s="12">
        <v>-2.5572449799837324E-3</v>
      </c>
      <c r="G4" s="12">
        <v>-0.14396341771717608</v>
      </c>
      <c r="H4" s="12">
        <v>1.3771784005372082E-3</v>
      </c>
      <c r="I4" s="14">
        <v>-7.1293119658319429E-2</v>
      </c>
      <c r="J4" s="21">
        <v>1E-3</v>
      </c>
      <c r="K4" s="12">
        <v>1000</v>
      </c>
      <c r="L4" s="12">
        <v>0.1453405961177133</v>
      </c>
      <c r="M4" s="12">
        <v>145.34059611771329</v>
      </c>
      <c r="N4" s="44"/>
      <c r="P4" s="10"/>
      <c r="Q4" s="22" t="s">
        <v>78</v>
      </c>
      <c r="R4" s="34">
        <f>J157</f>
        <v>3.0415267955683838</v>
      </c>
      <c r="S4" s="34">
        <f>J115</f>
        <v>1.7874187131841626</v>
      </c>
      <c r="T4" s="34">
        <f>Z25</f>
        <v>2.1740681304113529</v>
      </c>
      <c r="V4" s="5"/>
      <c r="W4" s="22"/>
      <c r="X4" s="22" t="s">
        <v>78</v>
      </c>
      <c r="Y4" s="34">
        <f>J114</f>
        <v>1.786016685131151</v>
      </c>
      <c r="Z4" s="34">
        <f>J158</f>
        <v>3.0493954545685154</v>
      </c>
      <c r="AA4" s="32" t="s">
        <v>24</v>
      </c>
    </row>
    <row r="5" spans="1:28" ht="15.6">
      <c r="A5" s="13">
        <v>2</v>
      </c>
      <c r="B5" s="13">
        <v>6.6998170853690697E-3</v>
      </c>
      <c r="C5" s="12">
        <v>-0.22620870318704484</v>
      </c>
      <c r="D5" s="12">
        <v>0.11362965160613388</v>
      </c>
      <c r="E5" s="12">
        <v>-1.2527684237310219E-4</v>
      </c>
      <c r="F5" s="12">
        <v>-2.4143008702572446E-4</v>
      </c>
      <c r="G5" s="12">
        <v>-0.21963416294404886</v>
      </c>
      <c r="H5" s="12">
        <v>0.12008803860447723</v>
      </c>
      <c r="I5" s="14">
        <v>-4.9773062169785817E-2</v>
      </c>
      <c r="J5" s="21">
        <v>1E-3</v>
      </c>
      <c r="K5" s="12">
        <v>1000</v>
      </c>
      <c r="L5" s="12">
        <v>0.33972220154852606</v>
      </c>
      <c r="M5" s="12">
        <v>339.72220154852607</v>
      </c>
      <c r="N5" s="12"/>
      <c r="O5" s="10"/>
      <c r="P5" s="22"/>
    </row>
    <row r="6" spans="1:28">
      <c r="A6" s="13">
        <v>3</v>
      </c>
      <c r="B6" s="13">
        <v>2.1840604643562671E-2</v>
      </c>
      <c r="C6" s="12">
        <v>-0.22081188321428483</v>
      </c>
      <c r="D6" s="12">
        <v>9.796257795752529E-2</v>
      </c>
      <c r="E6" s="12">
        <v>4.1548516591696305E-4</v>
      </c>
      <c r="F6" s="12">
        <v>2.6424060177787411E-3</v>
      </c>
      <c r="G6" s="12">
        <v>-0.1985557934048052</v>
      </c>
      <c r="H6" s="12">
        <v>0.1224455886188667</v>
      </c>
      <c r="I6" s="14">
        <v>-3.8055102392969248E-2</v>
      </c>
      <c r="J6" s="21">
        <v>1E-3</v>
      </c>
      <c r="K6" s="12">
        <v>1000</v>
      </c>
      <c r="L6" s="12">
        <v>0.3210013820236719</v>
      </c>
      <c r="M6" s="12">
        <v>321.00138202367191</v>
      </c>
      <c r="N6" s="12"/>
      <c r="O6" s="5"/>
      <c r="Q6" s="22" t="s">
        <v>0</v>
      </c>
      <c r="R6" s="9">
        <v>4</v>
      </c>
      <c r="S6" s="9">
        <v>115</v>
      </c>
      <c r="U6" s="43"/>
      <c r="W6" s="24" t="s">
        <v>41</v>
      </c>
      <c r="X6" s="22" t="s">
        <v>0</v>
      </c>
      <c r="Y6" s="9">
        <v>4</v>
      </c>
      <c r="Z6" s="9">
        <v>158</v>
      </c>
    </row>
    <row r="7" spans="1:28">
      <c r="A7" s="13">
        <v>4</v>
      </c>
      <c r="B7" s="13">
        <v>5.2374590029900785E-3</v>
      </c>
      <c r="C7" s="12">
        <v>8.2700853738118821E-2</v>
      </c>
      <c r="D7" s="12">
        <v>-0.10663995468113412</v>
      </c>
      <c r="E7" s="12">
        <v>-4.509956110918701E-5</v>
      </c>
      <c r="F7" s="12">
        <v>-5.7388838000991421E-4</v>
      </c>
      <c r="G7" s="12">
        <v>8.7893213179999707E-2</v>
      </c>
      <c r="H7" s="12">
        <v>-0.10197638405815396</v>
      </c>
      <c r="I7" s="14">
        <v>-7.0415854390771249E-3</v>
      </c>
      <c r="J7" s="21">
        <v>1E-3</v>
      </c>
      <c r="K7" s="12">
        <v>1000</v>
      </c>
      <c r="L7" s="12">
        <v>0.18986959723815366</v>
      </c>
      <c r="M7" s="12">
        <v>189.86959723815366</v>
      </c>
      <c r="P7" s="24" t="s">
        <v>41</v>
      </c>
      <c r="Q7" s="22" t="s">
        <v>1</v>
      </c>
      <c r="R7" s="9">
        <v>157</v>
      </c>
      <c r="S7" s="9">
        <v>203</v>
      </c>
      <c r="W7" s="5"/>
      <c r="X7" s="22" t="s">
        <v>1</v>
      </c>
      <c r="Y7" s="9">
        <v>114</v>
      </c>
      <c r="Z7" s="9">
        <v>203</v>
      </c>
    </row>
    <row r="8" spans="1:28">
      <c r="A8" s="13">
        <v>5</v>
      </c>
      <c r="B8" s="13">
        <v>0.17082398893587727</v>
      </c>
      <c r="C8" s="12">
        <v>-0.24335001567600467</v>
      </c>
      <c r="D8" s="12">
        <v>-0.10511116032102834</v>
      </c>
      <c r="E8" s="12">
        <v>6.678209041245527E-3</v>
      </c>
      <c r="F8" s="12">
        <v>-1.1923076830636634E-2</v>
      </c>
      <c r="G8" s="12">
        <v>-6.5847817698881872E-2</v>
      </c>
      <c r="H8" s="12">
        <v>5.3789751784212303E-2</v>
      </c>
      <c r="I8" s="14">
        <v>-6.0290329573347845E-3</v>
      </c>
      <c r="J8" s="21">
        <v>1E-3</v>
      </c>
      <c r="K8" s="12">
        <v>1000</v>
      </c>
      <c r="L8" s="12">
        <v>0.11963756948309417</v>
      </c>
      <c r="M8" s="12">
        <v>119.63756948309417</v>
      </c>
      <c r="N8" s="12"/>
      <c r="P8" s="5"/>
    </row>
    <row r="9" spans="1:28" ht="15.6">
      <c r="A9" s="13">
        <v>6</v>
      </c>
      <c r="B9" s="13">
        <v>0.1668260283019059</v>
      </c>
      <c r="C9" s="12">
        <v>5.217122468909955E-2</v>
      </c>
      <c r="D9" s="12">
        <v>-0.22938674068264603</v>
      </c>
      <c r="E9" s="12">
        <v>-7.8238023293521405E-3</v>
      </c>
      <c r="F9" s="12">
        <v>2.3816195900358177E-3</v>
      </c>
      <c r="G9" s="12">
        <v>0.2111734506616533</v>
      </c>
      <c r="H9" s="12">
        <v>-6.0179092790704304E-2</v>
      </c>
      <c r="I9" s="14">
        <v>7.5497178935474502E-2</v>
      </c>
      <c r="J9" s="12">
        <v>7.5497178935474502E-2</v>
      </c>
      <c r="K9" s="12">
        <v>13.245528032970268</v>
      </c>
      <c r="L9" s="12">
        <v>0.2713525434523576</v>
      </c>
      <c r="M9" s="12">
        <v>3.5942077211159855</v>
      </c>
      <c r="N9" s="12"/>
      <c r="R9" s="11" t="s">
        <v>27</v>
      </c>
      <c r="Y9" s="11" t="s">
        <v>27</v>
      </c>
    </row>
    <row r="10" spans="1:28" ht="15.6">
      <c r="A10" s="13">
        <v>7</v>
      </c>
      <c r="B10" s="13">
        <v>0.21289862285968555</v>
      </c>
      <c r="C10" s="12">
        <v>-0.24404122568642711</v>
      </c>
      <c r="D10" s="12">
        <v>1.4325425545795205E-2</v>
      </c>
      <c r="E10" s="12">
        <v>1.3912448202537613E-2</v>
      </c>
      <c r="F10" s="12">
        <v>-2.3551134057382631E-3</v>
      </c>
      <c r="G10" s="12">
        <v>-1.7230154624203943E-2</v>
      </c>
      <c r="H10" s="12">
        <v>0.2248689349997425</v>
      </c>
      <c r="I10" s="14">
        <v>0.10381939018776928</v>
      </c>
      <c r="J10" s="12">
        <v>0.10381939018776928</v>
      </c>
      <c r="K10" s="12">
        <v>9.6321120572119057</v>
      </c>
      <c r="L10" s="12">
        <v>0.24209908962394644</v>
      </c>
      <c r="M10" s="12">
        <v>2.3319255602068405</v>
      </c>
      <c r="N10" s="12"/>
      <c r="Q10" s="30" t="s">
        <v>17</v>
      </c>
      <c r="R10" s="32">
        <f>COUNT(J4:J157)</f>
        <v>154</v>
      </c>
      <c r="S10" s="31" t="s">
        <v>18</v>
      </c>
      <c r="T10" s="32">
        <f>COUNT(J115:J203)</f>
        <v>89</v>
      </c>
      <c r="X10" s="30" t="s">
        <v>17</v>
      </c>
      <c r="Y10" s="32">
        <f>COUNT(J4:J114)</f>
        <v>111</v>
      </c>
      <c r="Z10" s="31" t="s">
        <v>18</v>
      </c>
      <c r="AA10" s="32">
        <f>COUNT(J158:J203)</f>
        <v>46</v>
      </c>
    </row>
    <row r="11" spans="1:28" ht="16.8">
      <c r="A11" s="13">
        <v>8</v>
      </c>
      <c r="B11" s="13">
        <v>0.16696819530013005</v>
      </c>
      <c r="C11" s="12">
        <v>-2.2378392558818537E-2</v>
      </c>
      <c r="D11" s="12">
        <v>-6.1727792890039795E-2</v>
      </c>
      <c r="E11" s="12">
        <v>9.8285620968397821E-5</v>
      </c>
      <c r="F11" s="12">
        <v>1.1292019298851778E-4</v>
      </c>
      <c r="G11" s="12">
        <v>0.14468808836227989</v>
      </c>
      <c r="H11" s="12">
        <v>0.10535332260307877</v>
      </c>
      <c r="I11" s="14">
        <v>0.12502070548267932</v>
      </c>
      <c r="J11" s="12">
        <v>0.12502070548267932</v>
      </c>
      <c r="K11" s="12">
        <v>7.998675068575281</v>
      </c>
      <c r="L11" s="12">
        <v>3.9334765759201126E-2</v>
      </c>
      <c r="M11" s="12">
        <v>0.31462601020637065</v>
      </c>
      <c r="N11" s="12"/>
      <c r="Q11" s="29" t="s">
        <v>19</v>
      </c>
      <c r="R11" s="25">
        <f>SUMSQ(L4:L157)</f>
        <v>9.2452715074561453</v>
      </c>
      <c r="S11" s="29" t="s">
        <v>20</v>
      </c>
      <c r="T11" s="25">
        <f>SUMSQ(M115:M203)</f>
        <v>1.2092884123078596</v>
      </c>
      <c r="X11" s="29" t="s">
        <v>19</v>
      </c>
      <c r="Y11" s="25">
        <f>SUMSQ(L4:L114)</f>
        <v>5.4729933932571457</v>
      </c>
      <c r="Z11" s="29" t="s">
        <v>20</v>
      </c>
      <c r="AA11" s="25">
        <f>SUMSQ(M158:M203)</f>
        <v>0.47985881502961125</v>
      </c>
    </row>
    <row r="12" spans="1:28" ht="16.8">
      <c r="A12" s="13">
        <v>9</v>
      </c>
      <c r="B12" s="13">
        <v>0.18133224802061376</v>
      </c>
      <c r="C12" s="12">
        <v>0.13025464106049678</v>
      </c>
      <c r="D12" s="12">
        <v>-0.22441392979106736</v>
      </c>
      <c r="E12" s="12">
        <v>-7.860230297685622E-3</v>
      </c>
      <c r="F12" s="12">
        <v>7.4182198603628307E-3</v>
      </c>
      <c r="G12" s="12">
        <v>0.30372665878342492</v>
      </c>
      <c r="H12" s="12">
        <v>-3.5663461910090767E-2</v>
      </c>
      <c r="I12" s="14">
        <v>0.13403159843666707</v>
      </c>
      <c r="J12" s="12">
        <v>0.13403159843666707</v>
      </c>
      <c r="K12" s="12">
        <v>7.4609272116718239</v>
      </c>
      <c r="L12" s="12">
        <v>0.33939012069351571</v>
      </c>
      <c r="M12" s="12">
        <v>2.5321649868548359</v>
      </c>
      <c r="N12" s="12"/>
      <c r="Q12" s="29" t="s">
        <v>21</v>
      </c>
      <c r="R12" s="33">
        <f>SUMSQ(J4:J157)</f>
        <v>332.43308382267821</v>
      </c>
      <c r="S12" s="29" t="s">
        <v>22</v>
      </c>
      <c r="T12" s="34">
        <f>SUMSQ(K115:K203)</f>
        <v>11.033901216251278</v>
      </c>
      <c r="X12" s="29" t="s">
        <v>21</v>
      </c>
      <c r="Y12" s="33">
        <f>SUMSQ(J4:J114)</f>
        <v>103.51069806241556</v>
      </c>
      <c r="Z12" s="29" t="s">
        <v>22</v>
      </c>
      <c r="AA12" s="34">
        <f>SUMSQ(K158:K203)</f>
        <v>2.1362164315806713</v>
      </c>
    </row>
    <row r="13" spans="1:28" ht="15.6">
      <c r="A13" s="13">
        <v>10</v>
      </c>
      <c r="B13" s="13">
        <v>6.8087732126139111E-2</v>
      </c>
      <c r="C13" s="12">
        <v>3.2445515064146349E-2</v>
      </c>
      <c r="D13" s="12">
        <v>9.802109582049337E-2</v>
      </c>
      <c r="E13" s="12">
        <v>4.7261051484423474E-3</v>
      </c>
      <c r="F13" s="12">
        <v>5.5343895724198171E-3</v>
      </c>
      <c r="G13" s="12">
        <v>0.10525935233872781</v>
      </c>
      <c r="H13" s="12">
        <v>0.17164321751905229</v>
      </c>
      <c r="I13" s="14">
        <v>0.13845128492889006</v>
      </c>
      <c r="J13" s="12">
        <v>0.13845128492889006</v>
      </c>
      <c r="K13" s="12">
        <v>7.2227570911574412</v>
      </c>
      <c r="L13" s="12">
        <v>6.6383865180324478E-2</v>
      </c>
      <c r="M13" s="12">
        <v>0.47947453296962816</v>
      </c>
      <c r="N13" s="12"/>
      <c r="R13" s="11" t="s">
        <v>28</v>
      </c>
      <c r="T13" s="37"/>
      <c r="U13" s="24"/>
      <c r="Y13" s="11" t="s">
        <v>60</v>
      </c>
      <c r="AA13" s="37"/>
      <c r="AB13" s="24"/>
    </row>
    <row r="14" spans="1:28" ht="18">
      <c r="A14" s="13">
        <v>11</v>
      </c>
      <c r="B14" s="13">
        <v>0.33281059983702443</v>
      </c>
      <c r="C14" s="12">
        <v>-7.4123141933606584E-2</v>
      </c>
      <c r="D14" s="12">
        <v>-0.28363088382278839</v>
      </c>
      <c r="E14" s="12">
        <v>4.063699473264179E-2</v>
      </c>
      <c r="F14" s="12">
        <v>-2.9020852341351145E-2</v>
      </c>
      <c r="G14" s="12">
        <v>0.29932445263605967</v>
      </c>
      <c r="H14" s="12">
        <v>2.0158863672884896E-2</v>
      </c>
      <c r="I14" s="14">
        <v>0.15974165815447228</v>
      </c>
      <c r="J14" s="12">
        <v>0.15974165815447228</v>
      </c>
      <c r="K14" s="12">
        <v>6.2601077987620917</v>
      </c>
      <c r="L14" s="12">
        <v>0.27916558896317478</v>
      </c>
      <c r="M14" s="12">
        <v>1.7476066806143831</v>
      </c>
      <c r="N14" s="12"/>
      <c r="Q14" s="41" t="s">
        <v>16</v>
      </c>
      <c r="R14" s="26" t="s">
        <v>2</v>
      </c>
      <c r="S14" s="28" t="s">
        <v>3</v>
      </c>
      <c r="T14" s="38" t="s">
        <v>31</v>
      </c>
      <c r="U14" s="39" t="s">
        <v>32</v>
      </c>
      <c r="X14" s="41" t="s">
        <v>16</v>
      </c>
      <c r="Y14" s="26" t="s">
        <v>2</v>
      </c>
      <c r="Z14" s="28" t="s">
        <v>3</v>
      </c>
      <c r="AA14" s="38" t="s">
        <v>31</v>
      </c>
      <c r="AB14" s="39" t="s">
        <v>32</v>
      </c>
    </row>
    <row r="15" spans="1:28">
      <c r="A15" s="13">
        <v>12</v>
      </c>
      <c r="B15" s="13">
        <v>0.15766778757573199</v>
      </c>
      <c r="C15" s="12">
        <v>8.6461995118064013E-3</v>
      </c>
      <c r="D15" s="12">
        <v>2.5721049878154694E-2</v>
      </c>
      <c r="E15" s="12">
        <v>-1.1344525968756722E-2</v>
      </c>
      <c r="F15" s="12">
        <v>-1.8828916525198993E-2</v>
      </c>
      <c r="G15" s="12">
        <v>0.15496946111878168</v>
      </c>
      <c r="H15" s="12">
        <v>0.16455992092868768</v>
      </c>
      <c r="I15" s="14">
        <v>0.1597646910237347</v>
      </c>
      <c r="J15" s="12">
        <v>0.1597646910237347</v>
      </c>
      <c r="K15" s="12">
        <v>6.2592052949386652</v>
      </c>
      <c r="L15" s="12">
        <v>9.590459809905999E-3</v>
      </c>
      <c r="M15" s="12">
        <v>6.0028656823060092E-2</v>
      </c>
      <c r="N15" s="12"/>
      <c r="Q15" s="27">
        <v>0</v>
      </c>
      <c r="R15" s="25">
        <f>SQRT($R$11/2/$R$10)</f>
        <v>0.17325448128100043</v>
      </c>
      <c r="S15" s="71">
        <f>SQRT($T$11/2/$T$10)</f>
        <v>8.2424238700306199E-2</v>
      </c>
      <c r="T15" s="32" t="s">
        <v>24</v>
      </c>
      <c r="U15" s="32" t="s">
        <v>24</v>
      </c>
      <c r="X15" s="27">
        <v>0</v>
      </c>
      <c r="Y15" s="25">
        <f>SQRT($Y$11/2/$Y$10)</f>
        <v>0.15701313127585922</v>
      </c>
      <c r="Z15" s="71">
        <f>SQRT($AA$11/2/$AA$10)</f>
        <v>7.2220888149513024E-2</v>
      </c>
      <c r="AA15" s="32" t="s">
        <v>24</v>
      </c>
      <c r="AB15" s="32" t="s">
        <v>24</v>
      </c>
    </row>
    <row r="16" spans="1:28">
      <c r="A16" s="13">
        <v>13</v>
      </c>
      <c r="B16" s="13">
        <v>0.29250860621058533</v>
      </c>
      <c r="C16" s="12">
        <v>-0.12923003988882403</v>
      </c>
      <c r="D16" s="12">
        <v>-0.10352134166853076</v>
      </c>
      <c r="E16" s="12">
        <v>6.8813319316507263E-3</v>
      </c>
      <c r="F16" s="12">
        <v>5.6446204541852072E-3</v>
      </c>
      <c r="G16" s="12">
        <v>0.17015989825341202</v>
      </c>
      <c r="H16" s="12">
        <v>0.19463188499623976</v>
      </c>
      <c r="I16" s="14">
        <v>0.18239589162482589</v>
      </c>
      <c r="J16" s="12">
        <v>0.18239589162482589</v>
      </c>
      <c r="K16" s="12">
        <v>5.4825796299015437</v>
      </c>
      <c r="L16" s="12">
        <v>2.4471986742827745E-2</v>
      </c>
      <c r="M16" s="12">
        <v>0.13416961601944802</v>
      </c>
      <c r="N16" s="12"/>
      <c r="Q16" s="27">
        <v>1</v>
      </c>
      <c r="R16" s="71">
        <f>SQRT($R$11/2/$R$10-S16^2*$R$12/$R$10)</f>
        <v>0.15292150740914673</v>
      </c>
      <c r="S16" s="71">
        <f>SQRT($T$11/2/$T$10-R15^2*$T$12/$T$10)</f>
        <v>5.5428699145131669E-2</v>
      </c>
      <c r="T16" s="40">
        <f>(R15-R16)/R16</f>
        <v>0.13296346744380524</v>
      </c>
      <c r="U16" s="40">
        <f>(S15-S16)/S16</f>
        <v>0.48703180791760586</v>
      </c>
    </row>
    <row r="17" spans="1:28">
      <c r="A17" s="13">
        <v>14</v>
      </c>
      <c r="B17" s="13">
        <v>0.14421466768126018</v>
      </c>
      <c r="C17" s="12">
        <v>-5.8093730773244062E-2</v>
      </c>
      <c r="D17" s="12">
        <v>0.18895401839724627</v>
      </c>
      <c r="E17" s="12">
        <v>-1.8192499293741945E-2</v>
      </c>
      <c r="F17" s="12">
        <v>-1.0188779092928934E-2</v>
      </c>
      <c r="G17" s="12">
        <v>6.7928437614274167E-2</v>
      </c>
      <c r="H17" s="12">
        <v>0.32297990698557755</v>
      </c>
      <c r="I17" s="14">
        <v>0.19545417229992584</v>
      </c>
      <c r="J17" s="12">
        <v>0.19545417229992584</v>
      </c>
      <c r="K17" s="12">
        <v>5.1162888375976578</v>
      </c>
      <c r="L17" s="12">
        <v>0.25505146937130341</v>
      </c>
      <c r="M17" s="12">
        <v>1.3049169857572807</v>
      </c>
      <c r="N17" s="12"/>
      <c r="Q17" s="27">
        <v>2</v>
      </c>
      <c r="R17" s="71">
        <f>SQRT($R$11/2/$R$10-S17^2*$R$12/$R$10)</f>
        <v>0.1470036764061472</v>
      </c>
      <c r="S17" s="71">
        <f>SQRT($T$11/2/$T$10-R16^2*$T$12/$T$10)</f>
        <v>6.2406475186847374E-2</v>
      </c>
      <c r="T17" s="40">
        <f t="shared" ref="T17:T20" si="0">(R16-R17)/R17</f>
        <v>4.0256346968150149E-2</v>
      </c>
      <c r="U17" s="40">
        <f t="shared" ref="U17:U20" si="1">(S16-S17)/S17</f>
        <v>-0.11181173140806265</v>
      </c>
    </row>
    <row r="18" spans="1:28">
      <c r="A18" s="13">
        <v>15</v>
      </c>
      <c r="B18" s="13">
        <v>0.41218708468795712</v>
      </c>
      <c r="C18" s="12">
        <v>-0.17695872126405057</v>
      </c>
      <c r="D18" s="12">
        <v>-0.22662340443786202</v>
      </c>
      <c r="E18" s="12">
        <v>3.2934668002576003E-3</v>
      </c>
      <c r="F18" s="12">
        <v>-2.2073482811034183E-2</v>
      </c>
      <c r="G18" s="12">
        <v>0.23852183022416415</v>
      </c>
      <c r="H18" s="12">
        <v>0.1634901974390609</v>
      </c>
      <c r="I18" s="14">
        <v>0.20100601383161254</v>
      </c>
      <c r="J18" s="12">
        <v>0.20100601383161254</v>
      </c>
      <c r="K18" s="12">
        <v>4.9749755290293134</v>
      </c>
      <c r="L18" s="12">
        <v>7.5031632785103247E-2</v>
      </c>
      <c r="M18" s="12">
        <v>0.37328053700900216</v>
      </c>
      <c r="N18" s="12"/>
      <c r="Q18" s="27">
        <v>3</v>
      </c>
      <c r="R18" s="71">
        <f>SQRT($R$11/2/$R$10-S18^2*$R$12/$R$10)</f>
        <v>0.14537907680032125</v>
      </c>
      <c r="S18" s="71">
        <f>SQRT($T$11/2/$T$10-R17^2*$T$12/$T$10)</f>
        <v>6.4145262506700051E-2</v>
      </c>
      <c r="T18" s="40">
        <f t="shared" si="0"/>
        <v>1.1174920363934786E-2</v>
      </c>
      <c r="U18" s="40">
        <f t="shared" si="1"/>
        <v>-2.7107026332163799E-2</v>
      </c>
    </row>
    <row r="19" spans="1:28">
      <c r="A19" s="13">
        <v>16</v>
      </c>
      <c r="B19" s="13">
        <v>0.12132608887913551</v>
      </c>
      <c r="C19" s="12">
        <v>0.13718239323755635</v>
      </c>
      <c r="D19" s="12">
        <v>1.3876166869517989E-2</v>
      </c>
      <c r="E19" s="12">
        <v>7.9905000314720778E-3</v>
      </c>
      <c r="F19" s="12">
        <v>1.9916714423544746E-3</v>
      </c>
      <c r="G19" s="12">
        <v>0.26649898214816392</v>
      </c>
      <c r="H19" s="12">
        <v>0.13719392719100798</v>
      </c>
      <c r="I19" s="14">
        <v>0.20184645466958595</v>
      </c>
      <c r="J19" s="12">
        <v>0.20184645466958595</v>
      </c>
      <c r="K19" s="12">
        <v>4.9542609090506815</v>
      </c>
      <c r="L19" s="12">
        <v>0.12930505495715594</v>
      </c>
      <c r="M19" s="12">
        <v>0.64061097911688769</v>
      </c>
      <c r="N19" s="12"/>
      <c r="Q19" s="27">
        <v>4</v>
      </c>
      <c r="R19" s="72">
        <f>SQRT($R$11/2/$R$10-S19^2*$R$12/$R$10)</f>
        <v>0.14494120869200541</v>
      </c>
      <c r="S19" s="72">
        <f>SQRT($T$11/2/$T$10-R18^2*$T$12/$T$10)</f>
        <v>6.4602663326363094E-2</v>
      </c>
      <c r="T19" s="40">
        <f t="shared" si="0"/>
        <v>3.0210049458486966E-3</v>
      </c>
      <c r="U19" s="40">
        <f t="shared" si="1"/>
        <v>-7.0802161414355511E-3</v>
      </c>
    </row>
    <row r="20" spans="1:28">
      <c r="A20" s="13">
        <v>17</v>
      </c>
      <c r="B20" s="13">
        <v>0.21801769358071771</v>
      </c>
      <c r="C20" s="12">
        <v>-0.21070584570738773</v>
      </c>
      <c r="D20" s="12">
        <v>0.17062661034226181</v>
      </c>
      <c r="E20" s="12">
        <v>-4.7024624392360236E-3</v>
      </c>
      <c r="F20" s="12">
        <v>1.883342300561211E-2</v>
      </c>
      <c r="G20" s="12">
        <v>2.6093854340939505E-3</v>
      </c>
      <c r="H20" s="12">
        <v>0.40747772692859163</v>
      </c>
      <c r="I20" s="14">
        <v>0.20504355618134279</v>
      </c>
      <c r="J20" s="12">
        <v>0.20504355618134279</v>
      </c>
      <c r="K20" s="12">
        <v>4.8770125656403902</v>
      </c>
      <c r="L20" s="12">
        <v>0.40486834149449769</v>
      </c>
      <c r="M20" s="12">
        <v>1.9745479888986497</v>
      </c>
      <c r="N20" s="12"/>
      <c r="Q20" s="27">
        <v>5</v>
      </c>
      <c r="R20" s="71">
        <f>SQRT($R$11/2/$R$10-S20^2*$R$12/$R$10)</f>
        <v>0.14482380078165788</v>
      </c>
      <c r="S20" s="71">
        <f>SQRT($T$11/2/$T$10-R19^2*$T$12/$T$10)</f>
        <v>6.4724525787150211E-2</v>
      </c>
      <c r="T20" s="40">
        <f t="shared" si="0"/>
        <v>8.1069485618971032E-4</v>
      </c>
      <c r="U20" s="40">
        <f t="shared" si="1"/>
        <v>-1.8827864600795665E-3</v>
      </c>
    </row>
    <row r="21" spans="1:28">
      <c r="A21" s="13">
        <v>18</v>
      </c>
      <c r="B21" s="13">
        <v>0.23274640212318665</v>
      </c>
      <c r="C21" s="12">
        <v>6.4218687016182385E-2</v>
      </c>
      <c r="D21" s="12">
        <v>-7.4855741056079741E-2</v>
      </c>
      <c r="E21" s="12">
        <v>-1.9180926048121317E-3</v>
      </c>
      <c r="F21" s="12">
        <v>3.5300169298842043E-3</v>
      </c>
      <c r="G21" s="12">
        <v>0.2950469965345569</v>
      </c>
      <c r="H21" s="12">
        <v>0.16142067799699111</v>
      </c>
      <c r="I21" s="14">
        <v>0.22823383726577401</v>
      </c>
      <c r="J21" s="12">
        <v>0.22823383726577401</v>
      </c>
      <c r="K21" s="12">
        <v>4.3814712663991138</v>
      </c>
      <c r="L21" s="12">
        <v>0.13362631853756579</v>
      </c>
      <c r="M21" s="12">
        <v>0.58547987510703969</v>
      </c>
      <c r="N21" s="12"/>
    </row>
    <row r="22" spans="1:28" ht="15.6">
      <c r="A22" s="13">
        <v>19</v>
      </c>
      <c r="B22" s="13">
        <v>0.40858502778413452</v>
      </c>
      <c r="C22" s="12">
        <v>-0.13782341010565435</v>
      </c>
      <c r="D22" s="12">
        <v>-0.19954279420536775</v>
      </c>
      <c r="E22" s="12">
        <v>-1.1029605228499158E-3</v>
      </c>
      <c r="F22" s="12">
        <v>-2.1948570009357814E-2</v>
      </c>
      <c r="G22" s="12">
        <v>0.26965865715563025</v>
      </c>
      <c r="H22" s="12">
        <v>0.18709366356940896</v>
      </c>
      <c r="I22" s="14">
        <v>0.22837616036251962</v>
      </c>
      <c r="J22" s="12">
        <v>0.22837616036251962</v>
      </c>
      <c r="K22" s="12">
        <v>4.3787407512790324</v>
      </c>
      <c r="L22" s="12">
        <v>8.2564993586221297E-2</v>
      </c>
      <c r="M22" s="12">
        <v>0.36153070204507914</v>
      </c>
      <c r="N22" s="12"/>
      <c r="R22" s="70" t="s">
        <v>29</v>
      </c>
      <c r="S22" s="57"/>
      <c r="Y22" s="70" t="s">
        <v>29</v>
      </c>
      <c r="Z22" s="57"/>
    </row>
    <row r="23" spans="1:28" ht="18">
      <c r="A23" s="13">
        <v>20</v>
      </c>
      <c r="B23" s="13">
        <v>2.3843225243866846E-2</v>
      </c>
      <c r="C23" s="12">
        <v>0.32884361063846129</v>
      </c>
      <c r="D23" s="12">
        <v>8.4544826092685599E-2</v>
      </c>
      <c r="E23" s="12">
        <v>-1.916157606301675E-3</v>
      </c>
      <c r="F23" s="12">
        <v>1.3423650274295271E-3</v>
      </c>
      <c r="G23" s="12">
        <v>0.35077067827602648</v>
      </c>
      <c r="H23" s="12">
        <v>0.10973041636398197</v>
      </c>
      <c r="I23" s="14">
        <v>0.23025054732000422</v>
      </c>
      <c r="J23" s="12">
        <v>0.23025054732000422</v>
      </c>
      <c r="K23" s="12">
        <v>4.3430949964700467</v>
      </c>
      <c r="L23" s="12">
        <v>0.24104026191204453</v>
      </c>
      <c r="M23" s="12">
        <v>1.04686075545803</v>
      </c>
      <c r="N23" s="12"/>
      <c r="R23" s="26" t="s">
        <v>2</v>
      </c>
      <c r="S23" s="35">
        <f>R19</f>
        <v>0.14494120869200541</v>
      </c>
      <c r="W23" s="10"/>
      <c r="Y23" s="26" t="s">
        <v>2</v>
      </c>
      <c r="Z23" s="35">
        <f>Y15</f>
        <v>0.15701313127585922</v>
      </c>
    </row>
    <row r="24" spans="1:28" ht="18">
      <c r="A24" s="13">
        <v>21</v>
      </c>
      <c r="B24" s="13">
        <v>0.25101094675158159</v>
      </c>
      <c r="C24" s="12">
        <v>6.2417064964316239E-2</v>
      </c>
      <c r="D24" s="12">
        <v>-6.0859809645131158E-2</v>
      </c>
      <c r="E24" s="12">
        <v>-1.3214460286901687E-2</v>
      </c>
      <c r="F24" s="12">
        <v>-2.3518517450102319E-2</v>
      </c>
      <c r="G24" s="12">
        <v>0.30021355142899614</v>
      </c>
      <c r="H24" s="12">
        <v>0.16663261965634812</v>
      </c>
      <c r="I24" s="14">
        <v>0.23342308554267213</v>
      </c>
      <c r="J24" s="12">
        <v>0.23342308554267213</v>
      </c>
      <c r="K24" s="12">
        <v>4.2840664096062158</v>
      </c>
      <c r="L24" s="12">
        <v>0.13358093177264801</v>
      </c>
      <c r="M24" s="12">
        <v>0.57226958277110107</v>
      </c>
      <c r="N24" s="12"/>
      <c r="R24" s="28" t="s">
        <v>3</v>
      </c>
      <c r="S24" s="36">
        <f>S19</f>
        <v>6.4602663326363094E-2</v>
      </c>
      <c r="Y24" s="28" t="s">
        <v>3</v>
      </c>
      <c r="Z24" s="36">
        <f>Z15</f>
        <v>7.2220888149513024E-2</v>
      </c>
    </row>
    <row r="25" spans="1:28" ht="18">
      <c r="A25" s="13">
        <v>22</v>
      </c>
      <c r="B25" s="13">
        <v>0.13545193158944524</v>
      </c>
      <c r="C25" s="12">
        <v>0.21510740847643248</v>
      </c>
      <c r="D25" s="12">
        <v>3.6743010413820597E-3</v>
      </c>
      <c r="E25" s="12">
        <v>2.2131550818340301E-3</v>
      </c>
      <c r="F25" s="12">
        <v>8.5810368825220123E-3</v>
      </c>
      <c r="G25" s="12">
        <v>0.35277249514771175</v>
      </c>
      <c r="H25" s="12">
        <v>0.14770726951334931</v>
      </c>
      <c r="I25" s="14">
        <v>0.25023988233053052</v>
      </c>
      <c r="J25" s="12">
        <v>0.25023988233053052</v>
      </c>
      <c r="K25" s="12">
        <v>3.996165561967238</v>
      </c>
      <c r="L25" s="12">
        <v>0.20506522563436244</v>
      </c>
      <c r="M25" s="12">
        <v>0.81947459263708045</v>
      </c>
      <c r="N25" s="12"/>
      <c r="R25" s="28" t="s">
        <v>23</v>
      </c>
      <c r="S25" s="35">
        <f>S23/S24</f>
        <v>2.2435794629670895</v>
      </c>
      <c r="Y25" s="28" t="s">
        <v>23</v>
      </c>
      <c r="Z25" s="35">
        <f>Z23/Z24</f>
        <v>2.1740681304113529</v>
      </c>
    </row>
    <row r="26" spans="1:28" ht="18.600000000000001">
      <c r="A26" s="13">
        <v>23</v>
      </c>
      <c r="B26" s="13">
        <v>0.49780944425808843</v>
      </c>
      <c r="C26" s="12">
        <v>-7.8646247469144476E-2</v>
      </c>
      <c r="D26" s="12">
        <v>-0.40221444167572706</v>
      </c>
      <c r="E26" s="12">
        <v>-2.5149077896966621E-2</v>
      </c>
      <c r="F26" s="12">
        <v>1.1929835077643187E-2</v>
      </c>
      <c r="G26" s="12">
        <v>0.39401411889197735</v>
      </c>
      <c r="H26" s="12">
        <v>0.10752483766000455</v>
      </c>
      <c r="I26" s="14">
        <v>0.25076947827599094</v>
      </c>
      <c r="J26" s="12">
        <v>0.25076947827599094</v>
      </c>
      <c r="K26" s="12">
        <v>3.9877261255032947</v>
      </c>
      <c r="L26" s="12">
        <v>0.28648928123197281</v>
      </c>
      <c r="M26" s="12">
        <v>1.1424407914453987</v>
      </c>
      <c r="N26" s="12"/>
      <c r="P26" s="10"/>
      <c r="R26" s="26" t="s">
        <v>25</v>
      </c>
      <c r="S26" s="42">
        <f>1-(R18/R15)^2</f>
        <v>0.29589916381420045</v>
      </c>
      <c r="X26" s="6"/>
      <c r="Y26" s="26" t="s">
        <v>25</v>
      </c>
      <c r="Z26" s="32" t="s">
        <v>24</v>
      </c>
    </row>
    <row r="27" spans="1:28" ht="18.600000000000001">
      <c r="A27" s="13">
        <v>24</v>
      </c>
      <c r="B27" s="13">
        <v>0.15918837817634809</v>
      </c>
      <c r="C27" s="12">
        <v>0.2264451963611247</v>
      </c>
      <c r="D27" s="12">
        <v>-9.4741546307071413E-3</v>
      </c>
      <c r="E27" s="12">
        <v>-9.4117401766883688E-3</v>
      </c>
      <c r="F27" s="12">
        <v>-8.419994634263038E-3</v>
      </c>
      <c r="G27" s="12">
        <v>0.37622183436078444</v>
      </c>
      <c r="H27" s="12">
        <v>0.14129422891137791</v>
      </c>
      <c r="I27" s="14">
        <v>0.25875803163608119</v>
      </c>
      <c r="J27" s="12">
        <v>0.25875803163608119</v>
      </c>
      <c r="K27" s="12">
        <v>3.8646143413488545</v>
      </c>
      <c r="L27" s="12">
        <v>0.23492760544940652</v>
      </c>
      <c r="M27" s="12">
        <v>0.90790459319852179</v>
      </c>
      <c r="N27" s="12"/>
      <c r="Q27" s="6"/>
      <c r="R27" s="28" t="s">
        <v>26</v>
      </c>
      <c r="S27" s="42">
        <f>1-(S18/S15)^2</f>
        <v>0.39435339865055974</v>
      </c>
      <c r="X27" s="6"/>
      <c r="Y27" s="28" t="s">
        <v>26</v>
      </c>
      <c r="Z27" s="32" t="s">
        <v>24</v>
      </c>
      <c r="AB27" s="8"/>
    </row>
    <row r="28" spans="1:28" ht="18.600000000000001">
      <c r="A28" s="13">
        <v>25</v>
      </c>
      <c r="B28" s="13">
        <v>0.23375593182670396</v>
      </c>
      <c r="C28" s="12">
        <v>-1.9227740787490569E-2</v>
      </c>
      <c r="D28" s="12">
        <v>0.12498735260802188</v>
      </c>
      <c r="E28" s="12">
        <v>1.8157297667472896E-2</v>
      </c>
      <c r="F28" s="12">
        <v>-2.0903670508429055E-2</v>
      </c>
      <c r="G28" s="12">
        <v>0.23268548870668629</v>
      </c>
      <c r="H28" s="12">
        <v>0.33783961392629674</v>
      </c>
      <c r="I28" s="14">
        <v>0.28526255131649153</v>
      </c>
      <c r="J28" s="12">
        <v>0.28526255131649153</v>
      </c>
      <c r="K28" s="12">
        <v>3.5055425094706019</v>
      </c>
      <c r="L28" s="12">
        <v>0.10515412521961046</v>
      </c>
      <c r="M28" s="12">
        <v>0.36862225600353909</v>
      </c>
      <c r="N28" s="12"/>
      <c r="Q28" s="6"/>
      <c r="R28" s="26" t="s">
        <v>34</v>
      </c>
      <c r="S28" s="42">
        <f>(S23-0.15)/0.15</f>
        <v>-3.3725275386630546E-2</v>
      </c>
      <c r="T28" s="12"/>
      <c r="U28" s="12"/>
      <c r="X28" s="6"/>
      <c r="Y28" s="26" t="s">
        <v>34</v>
      </c>
      <c r="Z28" s="42">
        <f>(Z23-0.15)/0.15</f>
        <v>4.6754208505728201E-2</v>
      </c>
    </row>
    <row r="29" spans="1:28" ht="18">
      <c r="A29" s="13">
        <v>26</v>
      </c>
      <c r="B29" s="13">
        <v>0.24244599068020772</v>
      </c>
      <c r="C29" s="12">
        <v>0.22074981951738687</v>
      </c>
      <c r="D29" s="12">
        <v>-7.2236439155884583E-2</v>
      </c>
      <c r="E29" s="12">
        <v>-3.7441393466518362E-2</v>
      </c>
      <c r="F29" s="12">
        <v>-1.2220085089266901E-2</v>
      </c>
      <c r="G29" s="12">
        <v>0.42575441673107622</v>
      </c>
      <c r="H29" s="12">
        <v>0.15798946643505626</v>
      </c>
      <c r="I29" s="14">
        <v>0.29187194158306623</v>
      </c>
      <c r="J29" s="12">
        <v>0.29187194158306623</v>
      </c>
      <c r="K29" s="12">
        <v>3.4261600980764428</v>
      </c>
      <c r="L29" s="12">
        <v>0.26776495029601999</v>
      </c>
      <c r="M29" s="12">
        <v>0.91740558836764574</v>
      </c>
      <c r="N29" s="12"/>
      <c r="R29" s="28" t="s">
        <v>35</v>
      </c>
      <c r="S29" s="42">
        <f>(S24-0.07)/0.07</f>
        <v>-7.7104809623384465E-2</v>
      </c>
      <c r="T29" s="12"/>
      <c r="U29" s="12"/>
      <c r="Y29" s="28" t="s">
        <v>35</v>
      </c>
      <c r="Z29" s="42">
        <f>(Z24-0.07)/0.07</f>
        <v>3.1726973564471669E-2</v>
      </c>
    </row>
    <row r="30" spans="1:28">
      <c r="A30" s="13">
        <v>27</v>
      </c>
      <c r="B30" s="13">
        <v>0.30723615934256815</v>
      </c>
      <c r="C30" s="12">
        <v>-0.11037108155270869</v>
      </c>
      <c r="D30" s="12">
        <v>9.6071530384767581E-2</v>
      </c>
      <c r="E30" s="12">
        <v>-1.4332227552969647E-2</v>
      </c>
      <c r="F30" s="12">
        <v>-5.4964481161137995E-4</v>
      </c>
      <c r="G30" s="12">
        <v>0.18253285023688981</v>
      </c>
      <c r="H30" s="12">
        <v>0.40275804491572431</v>
      </c>
      <c r="I30" s="14">
        <v>0.29264544757630706</v>
      </c>
      <c r="J30" s="12">
        <v>0.29264544757630706</v>
      </c>
      <c r="K30" s="12">
        <v>3.4171042409236549</v>
      </c>
      <c r="L30" s="12">
        <v>0.2202251946788345</v>
      </c>
      <c r="M30" s="12">
        <v>0.75253244669528285</v>
      </c>
      <c r="N30" s="12"/>
      <c r="Q30" s="12"/>
    </row>
    <row r="31" spans="1:28">
      <c r="A31" s="13">
        <v>28</v>
      </c>
      <c r="B31" s="13">
        <v>0.3071449389500191</v>
      </c>
      <c r="C31" s="12">
        <v>-0.12589954907756903</v>
      </c>
      <c r="D31" s="12">
        <v>0.16201739666999229</v>
      </c>
      <c r="E31" s="12">
        <v>-3.0706266745027206E-2</v>
      </c>
      <c r="F31" s="12">
        <v>-8.5774017213405187E-3</v>
      </c>
      <c r="G31" s="12">
        <v>0.15053912312742285</v>
      </c>
      <c r="H31" s="12">
        <v>0.46058493389867089</v>
      </c>
      <c r="I31" s="14">
        <v>0.30556202851304687</v>
      </c>
      <c r="J31" s="12">
        <v>0.30556202851304687</v>
      </c>
      <c r="K31" s="12">
        <v>3.2726579440066197</v>
      </c>
      <c r="L31" s="12">
        <v>0.31004581077124804</v>
      </c>
      <c r="M31" s="12">
        <v>1.0146738856264981</v>
      </c>
      <c r="N31" s="12"/>
      <c r="O31" s="12"/>
      <c r="P31" s="12"/>
    </row>
    <row r="32" spans="1:28">
      <c r="A32" s="13">
        <v>29</v>
      </c>
      <c r="B32" s="13">
        <v>0.300707974333908</v>
      </c>
      <c r="C32" s="12">
        <v>0.12459270551826479</v>
      </c>
      <c r="D32" s="12">
        <v>-6.1003989425708158E-2</v>
      </c>
      <c r="E32" s="12">
        <v>-1.4677992804834625E-2</v>
      </c>
      <c r="F32" s="12">
        <v>-8.81204850632482E-3</v>
      </c>
      <c r="G32" s="12">
        <v>0.41062268704733818</v>
      </c>
      <c r="H32" s="12">
        <v>0.230891936401875</v>
      </c>
      <c r="I32" s="14">
        <v>0.32075731172460659</v>
      </c>
      <c r="J32" s="12">
        <v>0.32075731172460659</v>
      </c>
      <c r="K32" s="12">
        <v>3.1176218388392423</v>
      </c>
      <c r="L32" s="12">
        <v>0.17973075064546318</v>
      </c>
      <c r="M32" s="12">
        <v>0.56033251332326628</v>
      </c>
      <c r="N32" s="12"/>
      <c r="O32" s="12"/>
      <c r="P32" s="12"/>
    </row>
    <row r="33" spans="1:21">
      <c r="A33" s="13">
        <v>30</v>
      </c>
      <c r="B33" s="13">
        <v>0.33466102362708539</v>
      </c>
      <c r="C33" s="12">
        <v>1.0524452409589952E-2</v>
      </c>
      <c r="D33" s="12">
        <v>-5.011329437064542E-2</v>
      </c>
      <c r="E33" s="12">
        <v>-6.8489883164106775E-3</v>
      </c>
      <c r="F33" s="12">
        <v>4.3213393451763296E-2</v>
      </c>
      <c r="G33" s="12">
        <v>0.33833648772026464</v>
      </c>
      <c r="H33" s="12">
        <v>0.32776112270820323</v>
      </c>
      <c r="I33" s="14">
        <v>0.33304880521423397</v>
      </c>
      <c r="J33" s="12">
        <v>0.33304880521423397</v>
      </c>
      <c r="K33" s="12">
        <v>3.0025629407580339</v>
      </c>
      <c r="L33" s="12">
        <v>1.0575365012061411E-2</v>
      </c>
      <c r="M33" s="12">
        <v>3.1753199070204734E-2</v>
      </c>
      <c r="N33" s="12"/>
      <c r="O33" s="12"/>
      <c r="P33" s="12"/>
      <c r="Q33" s="12"/>
      <c r="R33" s="12"/>
      <c r="T33" s="12"/>
      <c r="U33" s="12"/>
    </row>
    <row r="34" spans="1:21">
      <c r="A34" s="13">
        <v>31</v>
      </c>
      <c r="B34" s="13">
        <v>0.51801590055565805</v>
      </c>
      <c r="C34" s="12">
        <v>6.0455580563706708E-2</v>
      </c>
      <c r="D34" s="12">
        <v>-0.31678779691695902</v>
      </c>
      <c r="E34" s="12">
        <v>-4.9201271384283374E-2</v>
      </c>
      <c r="F34" s="12">
        <v>-3.5536970742763518E-2</v>
      </c>
      <c r="G34" s="12">
        <v>0.52927020973508143</v>
      </c>
      <c r="H34" s="12">
        <v>0.16569113289593551</v>
      </c>
      <c r="I34" s="14">
        <v>0.34748067131550847</v>
      </c>
      <c r="J34" s="12">
        <v>0.34748067131550847</v>
      </c>
      <c r="K34" s="12">
        <v>2.8778579142665794</v>
      </c>
      <c r="L34" s="12">
        <v>0.36357907683914592</v>
      </c>
      <c r="M34" s="12">
        <v>1.0463289237432729</v>
      </c>
      <c r="N34" s="12"/>
      <c r="O34" s="12"/>
      <c r="P34" s="12"/>
      <c r="Q34" s="12"/>
      <c r="R34" s="12"/>
      <c r="S34" s="12"/>
      <c r="T34" s="12"/>
      <c r="U34" s="12"/>
    </row>
    <row r="35" spans="1:21">
      <c r="A35" s="13">
        <v>32</v>
      </c>
      <c r="B35" s="13">
        <v>0.25500109240876268</v>
      </c>
      <c r="C35" s="12">
        <v>0.20604363979924936</v>
      </c>
      <c r="D35" s="12">
        <v>9.0270535558349713E-2</v>
      </c>
      <c r="E35" s="12">
        <v>-1.5656668797087721E-2</v>
      </c>
      <c r="F35" s="12">
        <v>-1.3314632810400474E-2</v>
      </c>
      <c r="G35" s="12">
        <v>0.4453880634109243</v>
      </c>
      <c r="H35" s="12">
        <v>0.33195699515671195</v>
      </c>
      <c r="I35" s="14">
        <v>0.38867252928381812</v>
      </c>
      <c r="J35" s="12">
        <v>0.38867252928381812</v>
      </c>
      <c r="K35" s="12">
        <v>2.5728599904980052</v>
      </c>
      <c r="L35" s="12">
        <v>0.11343106825421234</v>
      </c>
      <c r="M35" s="12">
        <v>0.29184225719071138</v>
      </c>
      <c r="N35" s="12"/>
      <c r="O35" s="12"/>
      <c r="P35" s="12"/>
      <c r="Q35" s="12"/>
      <c r="R35" s="12"/>
      <c r="S35" s="12"/>
      <c r="T35" s="12"/>
      <c r="U35" s="12"/>
    </row>
    <row r="36" spans="1:21">
      <c r="A36" s="13">
        <v>33</v>
      </c>
      <c r="B36" s="13">
        <v>0.69208330660640871</v>
      </c>
      <c r="C36" s="12">
        <v>-0.29055561580028555</v>
      </c>
      <c r="D36" s="12">
        <v>-0.23269989395281551</v>
      </c>
      <c r="E36" s="12">
        <v>4.3205143189065875E-2</v>
      </c>
      <c r="F36" s="12">
        <v>4.7630242874288665E-2</v>
      </c>
      <c r="G36" s="12">
        <v>0.44473283399518904</v>
      </c>
      <c r="H36" s="12">
        <v>0.5070136555278818</v>
      </c>
      <c r="I36" s="14">
        <v>0.47587324476153542</v>
      </c>
      <c r="J36" s="12">
        <v>0.47587324476153542</v>
      </c>
      <c r="K36" s="12">
        <v>2.1013999232108742</v>
      </c>
      <c r="L36" s="12">
        <v>6.2280821532692765E-2</v>
      </c>
      <c r="M36" s="12">
        <v>0.13087691358631073</v>
      </c>
      <c r="N36" s="12"/>
      <c r="O36" s="12"/>
      <c r="P36" s="12"/>
      <c r="Q36" s="12"/>
      <c r="R36" s="12"/>
      <c r="S36" s="12"/>
      <c r="T36" s="12"/>
      <c r="U36" s="12"/>
    </row>
    <row r="37" spans="1:21">
      <c r="A37" s="13">
        <v>34</v>
      </c>
      <c r="B37" s="13">
        <v>0.70619173666076818</v>
      </c>
      <c r="C37" s="12">
        <v>-0.16514407362601244</v>
      </c>
      <c r="D37" s="12">
        <v>-0.26147181121844032</v>
      </c>
      <c r="E37" s="12">
        <v>-2.5814961357134483E-2</v>
      </c>
      <c r="F37" s="12">
        <v>-1.8719775542423854E-3</v>
      </c>
      <c r="G37" s="12">
        <v>0.51523270167762125</v>
      </c>
      <c r="H37" s="12">
        <v>0.44284794788808546</v>
      </c>
      <c r="I37" s="14">
        <v>0.47904032478285336</v>
      </c>
      <c r="J37" s="12">
        <v>0.47904032478285336</v>
      </c>
      <c r="K37" s="12">
        <v>2.0875069347310067</v>
      </c>
      <c r="L37" s="12">
        <v>7.2384753789535794E-2</v>
      </c>
      <c r="M37" s="12">
        <v>0.15110367550445247</v>
      </c>
      <c r="N37" s="12"/>
      <c r="O37" s="12"/>
      <c r="P37" s="12"/>
      <c r="Q37" s="12"/>
      <c r="R37" s="12"/>
      <c r="S37" s="12"/>
      <c r="T37" s="12"/>
      <c r="U37" s="12"/>
    </row>
    <row r="38" spans="1:21">
      <c r="A38" s="13">
        <v>35</v>
      </c>
      <c r="B38" s="13">
        <v>0.47176191675519774</v>
      </c>
      <c r="C38" s="12">
        <v>-8.1671197830041023E-2</v>
      </c>
      <c r="D38" s="12">
        <v>0.17197249437118051</v>
      </c>
      <c r="E38" s="12">
        <v>-2.2925847755340789E-2</v>
      </c>
      <c r="F38" s="12">
        <v>-2.3883761843503666E-2</v>
      </c>
      <c r="G38" s="12">
        <v>0.36716487116981594</v>
      </c>
      <c r="H38" s="12">
        <v>0.61985064928287459</v>
      </c>
      <c r="I38" s="14">
        <v>0.49350776022634524</v>
      </c>
      <c r="J38" s="12">
        <v>0.49350776022634524</v>
      </c>
      <c r="K38" s="12">
        <v>2.0263105883914658</v>
      </c>
      <c r="L38" s="12">
        <v>0.25268577811305865</v>
      </c>
      <c r="M38" s="12">
        <v>0.51201986772642716</v>
      </c>
      <c r="N38" s="12"/>
      <c r="O38" s="12"/>
      <c r="P38" s="12"/>
      <c r="Q38" s="12"/>
      <c r="R38" s="12"/>
      <c r="S38" s="12"/>
      <c r="T38" s="12"/>
      <c r="U38" s="12"/>
    </row>
    <row r="39" spans="1:21">
      <c r="A39" s="13">
        <v>36</v>
      </c>
      <c r="B39" s="13">
        <v>0.34659156562929916</v>
      </c>
      <c r="C39" s="12">
        <v>0.38557310628015307</v>
      </c>
      <c r="D39" s="12">
        <v>-4.9844482555012927E-2</v>
      </c>
      <c r="E39" s="12">
        <v>-2.0528474601668737E-2</v>
      </c>
      <c r="F39" s="12">
        <v>-1.5075949772790405E-2</v>
      </c>
      <c r="G39" s="12">
        <v>0.71163619730778349</v>
      </c>
      <c r="H39" s="12">
        <v>0.28167113330149579</v>
      </c>
      <c r="I39" s="14">
        <v>0.49665366530463961</v>
      </c>
      <c r="J39" s="12">
        <v>0.49665366530463961</v>
      </c>
      <c r="K39" s="12">
        <v>2.0134755260219728</v>
      </c>
      <c r="L39" s="12">
        <v>0.4299650640062877</v>
      </c>
      <c r="M39" s="12">
        <v>0.8657241334211313</v>
      </c>
      <c r="N39" s="12"/>
      <c r="O39" s="12"/>
      <c r="P39" s="12"/>
      <c r="Q39" s="12"/>
      <c r="R39" s="12"/>
      <c r="S39" s="12"/>
      <c r="T39" s="12"/>
      <c r="U39" s="12"/>
    </row>
    <row r="40" spans="1:21">
      <c r="A40" s="13">
        <v>37</v>
      </c>
      <c r="B40" s="13">
        <v>0.6023951962586922</v>
      </c>
      <c r="C40" s="12">
        <v>3.821301124153343E-2</v>
      </c>
      <c r="D40" s="12">
        <v>-0.17636926510749223</v>
      </c>
      <c r="E40" s="12">
        <v>-7.2369707114225386E-3</v>
      </c>
      <c r="F40" s="12">
        <v>-2.2371951404104896E-2</v>
      </c>
      <c r="G40" s="12">
        <v>0.63337123678880314</v>
      </c>
      <c r="H40" s="12">
        <v>0.40365397974709505</v>
      </c>
      <c r="I40" s="14">
        <v>0.51851260826794909</v>
      </c>
      <c r="J40" s="12">
        <v>0.51851260826794909</v>
      </c>
      <c r="K40" s="12">
        <v>1.9285934113355931</v>
      </c>
      <c r="L40" s="12">
        <v>0.22971725704170809</v>
      </c>
      <c r="M40" s="12">
        <v>0.44303118840072309</v>
      </c>
      <c r="N40" s="12"/>
      <c r="O40" s="12"/>
      <c r="P40" s="12"/>
      <c r="Q40" s="12"/>
      <c r="R40" s="12"/>
      <c r="S40" s="12"/>
      <c r="T40" s="12"/>
      <c r="U40" s="12"/>
    </row>
    <row r="41" spans="1:21">
      <c r="A41" s="13">
        <v>38</v>
      </c>
      <c r="B41" s="13">
        <v>0.36408091479425297</v>
      </c>
      <c r="C41" s="12">
        <v>1.5596891571008445E-2</v>
      </c>
      <c r="D41" s="12">
        <v>0.25600754268496423</v>
      </c>
      <c r="E41" s="12">
        <v>1.6328818614071591E-2</v>
      </c>
      <c r="F41" s="12">
        <v>2.3488094461333223E-2</v>
      </c>
      <c r="G41" s="12">
        <v>0.39600662497933303</v>
      </c>
      <c r="H41" s="12">
        <v>0.64357655194055041</v>
      </c>
      <c r="I41" s="14">
        <v>0.51979158845994178</v>
      </c>
      <c r="J41" s="12">
        <v>0.51979158845994178</v>
      </c>
      <c r="K41" s="12">
        <v>1.9238479848487697</v>
      </c>
      <c r="L41" s="12">
        <v>0.24756992696121738</v>
      </c>
      <c r="M41" s="12">
        <v>0.47628690509349514</v>
      </c>
      <c r="N41" s="12"/>
      <c r="O41" s="12"/>
      <c r="P41" s="12"/>
      <c r="Q41" s="12"/>
      <c r="R41" s="12"/>
      <c r="S41" s="12"/>
      <c r="T41" s="12"/>
      <c r="U41" s="12"/>
    </row>
    <row r="42" spans="1:21">
      <c r="A42" s="13">
        <v>39</v>
      </c>
      <c r="B42" s="13">
        <v>0.47703044345764156</v>
      </c>
      <c r="C42" s="12">
        <v>0.13694884954231365</v>
      </c>
      <c r="D42" s="12">
        <v>-5.5533829999629976E-2</v>
      </c>
      <c r="E42" s="12">
        <v>-2.8749830043812579E-2</v>
      </c>
      <c r="F42" s="12">
        <v>3.5738647974101763E-2</v>
      </c>
      <c r="G42" s="12">
        <v>0.58522946295614264</v>
      </c>
      <c r="H42" s="12">
        <v>0.45723526143211335</v>
      </c>
      <c r="I42" s="14">
        <v>0.52123236219412794</v>
      </c>
      <c r="J42" s="12">
        <v>0.52123236219412794</v>
      </c>
      <c r="K42" s="12">
        <v>1.9185301461146798</v>
      </c>
      <c r="L42" s="12">
        <v>0.12799420152402929</v>
      </c>
      <c r="M42" s="12">
        <v>0.24556073415172769</v>
      </c>
      <c r="N42" s="12"/>
      <c r="O42" s="12"/>
      <c r="P42" s="12"/>
      <c r="Q42" s="12"/>
      <c r="R42" s="12"/>
      <c r="S42" s="12"/>
      <c r="T42" s="12"/>
      <c r="U42" s="12"/>
    </row>
    <row r="43" spans="1:21">
      <c r="A43" s="13">
        <v>40</v>
      </c>
      <c r="B43" s="13">
        <v>0.50229424794238209</v>
      </c>
      <c r="C43" s="12">
        <v>-3.5731126927631841E-2</v>
      </c>
      <c r="D43" s="12">
        <v>0.12450719181018671</v>
      </c>
      <c r="E43" s="12">
        <v>-3.4132556166202976E-2</v>
      </c>
      <c r="F43" s="12">
        <v>2.1692740421004442E-2</v>
      </c>
      <c r="G43" s="12">
        <v>0.43243056484854725</v>
      </c>
      <c r="H43" s="12">
        <v>0.64849418017357319</v>
      </c>
      <c r="I43" s="14">
        <v>0.54046237251106022</v>
      </c>
      <c r="J43" s="12">
        <v>0.54046237251106022</v>
      </c>
      <c r="K43" s="12">
        <v>1.8502675687742456</v>
      </c>
      <c r="L43" s="12">
        <v>0.21606361532502594</v>
      </c>
      <c r="M43" s="12">
        <v>0.39977550022800956</v>
      </c>
      <c r="N43" s="12"/>
      <c r="O43" s="12"/>
      <c r="P43" s="12"/>
      <c r="Q43" s="12"/>
      <c r="R43" s="12"/>
      <c r="S43" s="12"/>
      <c r="T43" s="12"/>
      <c r="U43" s="12"/>
    </row>
    <row r="44" spans="1:21">
      <c r="A44" s="13">
        <v>41</v>
      </c>
      <c r="B44" s="13">
        <v>0.42143262294459088</v>
      </c>
      <c r="C44" s="12">
        <v>0.11777970486889562</v>
      </c>
      <c r="D44" s="12">
        <v>0.19476173869909377</v>
      </c>
      <c r="E44" s="12">
        <v>3.0744340812008529E-3</v>
      </c>
      <c r="F44" s="12">
        <v>-1.8733319673700458E-2</v>
      </c>
      <c r="G44" s="12">
        <v>0.54228676189468739</v>
      </c>
      <c r="H44" s="12">
        <v>0.59746104196998417</v>
      </c>
      <c r="I44" s="14">
        <v>0.56987390193233578</v>
      </c>
      <c r="J44" s="12">
        <v>0.56987390193233578</v>
      </c>
      <c r="K44" s="12">
        <v>1.7547741642654402</v>
      </c>
      <c r="L44" s="12">
        <v>5.5174280075296789E-2</v>
      </c>
      <c r="M44" s="12">
        <v>9.6818401208076263E-2</v>
      </c>
      <c r="N44" s="12"/>
      <c r="O44" s="12"/>
      <c r="P44" s="12"/>
      <c r="Q44" s="12"/>
      <c r="R44" s="12"/>
      <c r="S44" s="12"/>
      <c r="T44" s="12"/>
      <c r="U44" s="12"/>
    </row>
    <row r="45" spans="1:21">
      <c r="A45" s="13">
        <v>42</v>
      </c>
      <c r="B45" s="13">
        <v>0.47629306176604042</v>
      </c>
      <c r="C45" s="12">
        <v>0.19878387094046418</v>
      </c>
      <c r="D45" s="12">
        <v>-3.5967401345508375E-2</v>
      </c>
      <c r="E45" s="12">
        <v>8.7399123612507919E-5</v>
      </c>
      <c r="F45" s="12">
        <v>3.4687540052930114E-2</v>
      </c>
      <c r="G45" s="12">
        <v>0.67516433183011715</v>
      </c>
      <c r="H45" s="12">
        <v>0.47501320047346218</v>
      </c>
      <c r="I45" s="14">
        <v>0.57508876615178961</v>
      </c>
      <c r="J45" s="12">
        <v>0.57508876615178961</v>
      </c>
      <c r="K45" s="12">
        <v>1.7388619963688507</v>
      </c>
      <c r="L45" s="12">
        <v>0.20015113135665497</v>
      </c>
      <c r="M45" s="12">
        <v>0.34803519584631715</v>
      </c>
      <c r="N45" s="12"/>
      <c r="O45" s="12"/>
      <c r="P45" s="12"/>
      <c r="Q45" s="12"/>
      <c r="R45" s="12"/>
      <c r="S45" s="12"/>
      <c r="T45" s="12"/>
      <c r="U45" s="12"/>
    </row>
    <row r="46" spans="1:21">
      <c r="A46" s="13">
        <v>43</v>
      </c>
      <c r="B46" s="13">
        <v>0.56418339996314326</v>
      </c>
      <c r="C46" s="12">
        <v>7.6148232270712352E-2</v>
      </c>
      <c r="D46" s="12">
        <v>1.5054840609424669E-2</v>
      </c>
      <c r="E46" s="12">
        <v>-5.1778633282852309E-2</v>
      </c>
      <c r="F46" s="12">
        <v>-1.5054378529653514E-2</v>
      </c>
      <c r="G46" s="12">
        <v>0.58855299895100333</v>
      </c>
      <c r="H46" s="12">
        <v>0.56418386204291437</v>
      </c>
      <c r="I46" s="14">
        <v>0.57636843049695885</v>
      </c>
      <c r="J46" s="12">
        <v>0.57636843049695885</v>
      </c>
      <c r="K46" s="12">
        <v>1.7350013413083289</v>
      </c>
      <c r="L46" s="12">
        <v>2.4369136908088951E-2</v>
      </c>
      <c r="M46" s="12">
        <v>4.2280485222060633E-2</v>
      </c>
      <c r="N46" s="12"/>
      <c r="O46" s="12"/>
      <c r="P46" s="12"/>
      <c r="Q46" s="12"/>
      <c r="R46" s="12"/>
      <c r="S46" s="12"/>
      <c r="T46" s="12"/>
      <c r="U46" s="12"/>
    </row>
    <row r="47" spans="1:21">
      <c r="A47" s="13">
        <v>44</v>
      </c>
      <c r="B47" s="13">
        <v>0.50337507214580668</v>
      </c>
      <c r="C47" s="12">
        <v>0.14375833465604299</v>
      </c>
      <c r="D47" s="12">
        <v>6.3637411765767898E-2</v>
      </c>
      <c r="E47" s="12">
        <v>6.0182520350936389E-3</v>
      </c>
      <c r="F47" s="12">
        <v>-9.3577941548154062E-3</v>
      </c>
      <c r="G47" s="12">
        <v>0.65315165883694337</v>
      </c>
      <c r="H47" s="12">
        <v>0.55765468975675914</v>
      </c>
      <c r="I47" s="14">
        <v>0.60540317429685131</v>
      </c>
      <c r="J47" s="12">
        <v>0.60540317429685131</v>
      </c>
      <c r="K47" s="12">
        <v>1.6517918016559052</v>
      </c>
      <c r="L47" s="12">
        <v>9.5496969080184235E-2</v>
      </c>
      <c r="M47" s="12">
        <v>0.15774111060963578</v>
      </c>
      <c r="N47" s="12"/>
      <c r="O47" s="12"/>
      <c r="P47" s="12"/>
      <c r="Q47" s="12"/>
      <c r="R47" s="12"/>
      <c r="S47" s="12"/>
      <c r="T47" s="12"/>
      <c r="U47" s="12"/>
    </row>
    <row r="48" spans="1:21">
      <c r="A48" s="13">
        <v>45</v>
      </c>
      <c r="B48" s="13">
        <v>0.50774345101460239</v>
      </c>
      <c r="C48" s="12">
        <v>0.20720984301174003</v>
      </c>
      <c r="D48" s="12">
        <v>3.5393744931036059E-2</v>
      </c>
      <c r="E48" s="12">
        <v>-4.8281365780257095E-2</v>
      </c>
      <c r="F48" s="12">
        <v>4.5790251532967117E-3</v>
      </c>
      <c r="G48" s="12">
        <v>0.66667192824608534</v>
      </c>
      <c r="H48" s="12">
        <v>0.54771622109893514</v>
      </c>
      <c r="I48" s="14">
        <v>0.60719407467251019</v>
      </c>
      <c r="J48" s="12">
        <v>0.60719407467251019</v>
      </c>
      <c r="K48" s="12">
        <v>1.6469198921931996</v>
      </c>
      <c r="L48" s="12">
        <v>0.1189557071471502</v>
      </c>
      <c r="M48" s="12">
        <v>0.19591052039055043</v>
      </c>
      <c r="N48" s="12"/>
      <c r="O48" s="12"/>
      <c r="P48" s="12"/>
      <c r="Q48" s="12"/>
      <c r="R48" s="12"/>
      <c r="S48" s="12"/>
      <c r="T48" s="12"/>
      <c r="U48" s="12"/>
    </row>
    <row r="49" spans="1:21">
      <c r="A49" s="13">
        <v>46</v>
      </c>
      <c r="B49" s="13">
        <v>0.73113524048470435</v>
      </c>
      <c r="C49" s="12">
        <v>-9.8392532152921028E-2</v>
      </c>
      <c r="D49" s="12">
        <v>-0.18615565512395951</v>
      </c>
      <c r="E49" s="12">
        <v>6.967180145490269E-2</v>
      </c>
      <c r="F49" s="12">
        <v>-3.1563141757453728E-2</v>
      </c>
      <c r="G49" s="12">
        <v>0.70241450978668607</v>
      </c>
      <c r="H49" s="12">
        <v>0.51341644360329108</v>
      </c>
      <c r="I49" s="14">
        <v>0.60791547669498858</v>
      </c>
      <c r="J49" s="12">
        <v>0.60791547669498858</v>
      </c>
      <c r="K49" s="12">
        <v>1.6449655228990547</v>
      </c>
      <c r="L49" s="12">
        <v>0.18899806618339499</v>
      </c>
      <c r="M49" s="12">
        <v>0.31089530276627847</v>
      </c>
      <c r="N49" s="12"/>
      <c r="O49" s="12"/>
      <c r="P49" s="12"/>
      <c r="Q49" s="12"/>
      <c r="R49" s="12"/>
      <c r="S49" s="12"/>
      <c r="T49" s="12"/>
      <c r="U49" s="12"/>
    </row>
    <row r="50" spans="1:21">
      <c r="A50" s="13">
        <v>47</v>
      </c>
      <c r="B50" s="13">
        <v>0.50358452904228546</v>
      </c>
      <c r="C50" s="12">
        <v>1.3995428225862869E-2</v>
      </c>
      <c r="D50" s="12">
        <v>0.37898670381736493</v>
      </c>
      <c r="E50" s="12">
        <v>-8.0740437956359351E-2</v>
      </c>
      <c r="F50" s="12">
        <v>-4.1365201243943869E-2</v>
      </c>
      <c r="G50" s="12">
        <v>0.43683951931178899</v>
      </c>
      <c r="H50" s="12">
        <v>0.84120603161570662</v>
      </c>
      <c r="I50" s="14">
        <v>0.63902277546374786</v>
      </c>
      <c r="J50" s="12">
        <v>0.63902277546374786</v>
      </c>
      <c r="K50" s="12">
        <v>1.5648894505744115</v>
      </c>
      <c r="L50" s="12">
        <v>0.40436651230391762</v>
      </c>
      <c r="M50" s="12">
        <v>0.63278888926996868</v>
      </c>
      <c r="N50" s="12"/>
      <c r="O50" s="12"/>
      <c r="P50" s="12"/>
      <c r="Q50" s="12"/>
      <c r="R50" s="12"/>
      <c r="S50" s="12"/>
      <c r="T50" s="12"/>
      <c r="U50" s="12"/>
    </row>
    <row r="51" spans="1:21">
      <c r="A51" s="13">
        <v>48</v>
      </c>
      <c r="B51" s="13">
        <v>0.87497316987374396</v>
      </c>
      <c r="C51" s="12">
        <v>-0.28940106449061154</v>
      </c>
      <c r="D51" s="12">
        <v>-9.6396996439558916E-2</v>
      </c>
      <c r="E51" s="12">
        <v>-6.7168171970370866E-2</v>
      </c>
      <c r="F51" s="12">
        <v>-1.2541372015142868E-2</v>
      </c>
      <c r="G51" s="12">
        <v>0.51840393341276159</v>
      </c>
      <c r="H51" s="12">
        <v>0.76603480141904223</v>
      </c>
      <c r="I51" s="14">
        <v>0.64221936741590191</v>
      </c>
      <c r="J51" s="12">
        <v>0.64221936741590191</v>
      </c>
      <c r="K51" s="12">
        <v>1.5571003472282376</v>
      </c>
      <c r="L51" s="12">
        <v>0.24763086800628065</v>
      </c>
      <c r="M51" s="12">
        <v>0.38558611055700948</v>
      </c>
      <c r="N51" s="12"/>
      <c r="O51" s="12"/>
      <c r="P51" s="12"/>
      <c r="Q51" s="12"/>
      <c r="R51" s="12"/>
      <c r="S51" s="12"/>
      <c r="T51" s="12"/>
      <c r="U51" s="12"/>
    </row>
    <row r="52" spans="1:21">
      <c r="A52" s="13">
        <v>49</v>
      </c>
      <c r="B52" s="13">
        <v>0.60439253953498218</v>
      </c>
      <c r="C52" s="12">
        <v>9.4671299702283593E-2</v>
      </c>
      <c r="D52" s="12">
        <v>1.0033810064994002E-2</v>
      </c>
      <c r="E52" s="12">
        <v>3.8681303662097362E-3</v>
      </c>
      <c r="F52" s="12">
        <v>1.1482970735685183E-2</v>
      </c>
      <c r="G52" s="12">
        <v>0.70293196960347548</v>
      </c>
      <c r="H52" s="12">
        <v>0.62590932033566138</v>
      </c>
      <c r="I52" s="14">
        <v>0.66442064496956843</v>
      </c>
      <c r="J52" s="12">
        <v>0.66442064496956843</v>
      </c>
      <c r="K52" s="12">
        <v>1.5050706319425124</v>
      </c>
      <c r="L52" s="12">
        <v>7.7022649267814103E-2</v>
      </c>
      <c r="M52" s="12">
        <v>0.11592452740739546</v>
      </c>
      <c r="N52" s="12"/>
      <c r="O52" s="12"/>
      <c r="P52" s="12"/>
      <c r="Q52" s="12"/>
      <c r="R52" s="12"/>
      <c r="S52" s="12"/>
      <c r="T52" s="12"/>
      <c r="U52" s="12"/>
    </row>
    <row r="53" spans="1:21">
      <c r="A53" s="13">
        <v>50</v>
      </c>
      <c r="B53" s="13">
        <v>0.74106246606514015</v>
      </c>
      <c r="C53" s="12">
        <v>-2.7796024340262782E-2</v>
      </c>
      <c r="D53" s="12">
        <v>-0.18153410134841494</v>
      </c>
      <c r="E53" s="12">
        <v>5.5145788445142743E-2</v>
      </c>
      <c r="F53" s="12">
        <v>2.0617323027013731E-2</v>
      </c>
      <c r="G53" s="12">
        <v>0.76841223017002014</v>
      </c>
      <c r="H53" s="12">
        <v>0.58014568774373887</v>
      </c>
      <c r="I53" s="14">
        <v>0.6742789589568795</v>
      </c>
      <c r="J53" s="12">
        <v>0.6742789589568795</v>
      </c>
      <c r="K53" s="12">
        <v>1.4830657055456933</v>
      </c>
      <c r="L53" s="12">
        <v>0.18826654242628127</v>
      </c>
      <c r="M53" s="12">
        <v>0.27921165257408104</v>
      </c>
      <c r="N53" s="12"/>
      <c r="O53" s="12"/>
      <c r="P53" s="12"/>
      <c r="Q53" s="12"/>
      <c r="R53" s="12"/>
      <c r="S53" s="12"/>
      <c r="T53" s="12"/>
      <c r="U53" s="12"/>
    </row>
    <row r="54" spans="1:21">
      <c r="A54" s="13">
        <v>51</v>
      </c>
      <c r="B54" s="13">
        <v>0.70776441985183636</v>
      </c>
      <c r="C54" s="12">
        <v>-0.1205601713236978</v>
      </c>
      <c r="D54" s="12">
        <v>9.6591929423203188E-2</v>
      </c>
      <c r="E54" s="12">
        <v>-2.5521815994244263E-2</v>
      </c>
      <c r="F54" s="12">
        <v>5.0270629883124342E-2</v>
      </c>
      <c r="G54" s="12">
        <v>0.56168243253389427</v>
      </c>
      <c r="H54" s="12">
        <v>0.85462697915816388</v>
      </c>
      <c r="I54" s="14">
        <v>0.70815470584602913</v>
      </c>
      <c r="J54" s="12">
        <v>0.70815470584602913</v>
      </c>
      <c r="K54" s="12">
        <v>1.4121208144840394</v>
      </c>
      <c r="L54" s="12">
        <v>0.29294454662426961</v>
      </c>
      <c r="M54" s="12">
        <v>0.41367309177772127</v>
      </c>
      <c r="N54" s="12"/>
      <c r="O54" s="12"/>
      <c r="P54" s="12"/>
      <c r="Q54" s="12"/>
      <c r="R54" s="12"/>
      <c r="S54" s="12"/>
      <c r="T54" s="12"/>
      <c r="U54" s="12"/>
    </row>
    <row r="55" spans="1:21">
      <c r="A55" s="13">
        <v>52</v>
      </c>
      <c r="B55" s="13">
        <v>0.60046893454863015</v>
      </c>
      <c r="C55" s="12">
        <v>-0.14315479338813034</v>
      </c>
      <c r="D55" s="12">
        <v>0.29986058415208722</v>
      </c>
      <c r="E55" s="12">
        <v>5.3185818219607876E-2</v>
      </c>
      <c r="F55" s="12">
        <v>2.667628924444105E-2</v>
      </c>
      <c r="G55" s="12">
        <v>0.51049995938010773</v>
      </c>
      <c r="H55" s="12">
        <v>0.92700580794515852</v>
      </c>
      <c r="I55" s="14">
        <v>0.71875288366263312</v>
      </c>
      <c r="J55" s="12">
        <v>0.71875288366263312</v>
      </c>
      <c r="K55" s="12">
        <v>1.391298765862591</v>
      </c>
      <c r="L55" s="12">
        <v>0.4165058485650508</v>
      </c>
      <c r="M55" s="12">
        <v>0.57948407308310645</v>
      </c>
      <c r="N55" s="12"/>
      <c r="O55" s="12"/>
      <c r="P55" s="12"/>
      <c r="Q55" s="12"/>
      <c r="R55" s="12"/>
      <c r="S55" s="12"/>
      <c r="T55" s="12"/>
      <c r="U55" s="12"/>
    </row>
    <row r="56" spans="1:21">
      <c r="A56" s="13">
        <v>53</v>
      </c>
      <c r="B56" s="13">
        <v>0.73802782162756841</v>
      </c>
      <c r="C56" s="12">
        <v>9.7008428012170703E-2</v>
      </c>
      <c r="D56" s="12">
        <v>-0.19724491218943321</v>
      </c>
      <c r="E56" s="12">
        <v>4.9945634649951151E-2</v>
      </c>
      <c r="F56" s="12">
        <v>1.674886797034493E-2</v>
      </c>
      <c r="G56" s="12">
        <v>0.88498188428969027</v>
      </c>
      <c r="H56" s="12">
        <v>0.55753177740848014</v>
      </c>
      <c r="I56" s="14">
        <v>0.72125683084908521</v>
      </c>
      <c r="J56" s="12">
        <v>0.72125683084908521</v>
      </c>
      <c r="K56" s="12">
        <v>1.3864686713923666</v>
      </c>
      <c r="L56" s="12">
        <v>0.32745010688121012</v>
      </c>
      <c r="M56" s="12">
        <v>0.4539993146348798</v>
      </c>
      <c r="N56" s="12"/>
      <c r="O56" s="12"/>
      <c r="P56" s="12"/>
      <c r="Q56" s="12"/>
      <c r="R56" s="12"/>
      <c r="S56" s="12"/>
      <c r="T56" s="12"/>
      <c r="U56" s="12"/>
    </row>
    <row r="57" spans="1:21">
      <c r="A57" s="13">
        <v>54</v>
      </c>
      <c r="B57" s="13">
        <v>0.59518565995025019</v>
      </c>
      <c r="C57" s="12">
        <v>0.31279476262238642</v>
      </c>
      <c r="D57" s="12">
        <v>-5.5497147471065621E-2</v>
      </c>
      <c r="E57" s="12">
        <v>-5.9091614886809113E-2</v>
      </c>
      <c r="F57" s="12">
        <v>8.8151585080390837E-2</v>
      </c>
      <c r="G57" s="12">
        <v>0.84888880768582753</v>
      </c>
      <c r="H57" s="12">
        <v>0.62784009755957548</v>
      </c>
      <c r="I57" s="14">
        <v>0.73836445262270156</v>
      </c>
      <c r="J57" s="12">
        <v>0.73836445262270156</v>
      </c>
      <c r="K57" s="12">
        <v>1.3543447229182797</v>
      </c>
      <c r="L57" s="12">
        <v>0.22104871012625205</v>
      </c>
      <c r="M57" s="12">
        <v>0.29937615406738194</v>
      </c>
      <c r="N57" s="12"/>
      <c r="O57" s="12"/>
      <c r="P57" s="12"/>
      <c r="Q57" s="12"/>
      <c r="R57" s="12"/>
      <c r="S57" s="12"/>
      <c r="T57" s="12"/>
      <c r="U57" s="12"/>
    </row>
    <row r="58" spans="1:21">
      <c r="A58" s="13">
        <v>55</v>
      </c>
      <c r="B58" s="13">
        <v>0.78159958943768548</v>
      </c>
      <c r="C58" s="12">
        <v>0.13747934722555735</v>
      </c>
      <c r="D58" s="12">
        <v>-0.24718252729209195</v>
      </c>
      <c r="E58" s="12">
        <v>6.5092811263116083E-3</v>
      </c>
      <c r="F58" s="12">
        <v>2.0307706400302755E-2</v>
      </c>
      <c r="G58" s="12">
        <v>0.92558821778955447</v>
      </c>
      <c r="H58" s="12">
        <v>0.55472476854589625</v>
      </c>
      <c r="I58" s="14">
        <v>0.74015649316772536</v>
      </c>
      <c r="J58" s="12">
        <v>0.74015649316772536</v>
      </c>
      <c r="K58" s="12">
        <v>1.3510656317020135</v>
      </c>
      <c r="L58" s="12">
        <v>0.37086344924365822</v>
      </c>
      <c r="M58" s="12">
        <v>0.5010608603275708</v>
      </c>
      <c r="N58" s="12"/>
      <c r="O58" s="12"/>
      <c r="P58" s="12"/>
      <c r="Q58" s="12"/>
      <c r="R58" s="12"/>
      <c r="S58" s="12"/>
      <c r="T58" s="12"/>
      <c r="U58" s="12"/>
    </row>
    <row r="59" spans="1:21">
      <c r="A59" s="13">
        <v>56</v>
      </c>
      <c r="B59" s="13">
        <v>0.73392246618891599</v>
      </c>
      <c r="C59" s="12">
        <v>4.8474942091827067E-2</v>
      </c>
      <c r="D59" s="12">
        <v>8.859069659030773E-2</v>
      </c>
      <c r="E59" s="12">
        <v>-9.0554723434480192E-2</v>
      </c>
      <c r="F59" s="12">
        <v>-2.0521497586374077E-2</v>
      </c>
      <c r="G59" s="12">
        <v>0.69184268484626277</v>
      </c>
      <c r="H59" s="12">
        <v>0.80199166519284959</v>
      </c>
      <c r="I59" s="14">
        <v>0.74691717501955623</v>
      </c>
      <c r="J59" s="12">
        <v>0.74691717501955623</v>
      </c>
      <c r="K59" s="12">
        <v>1.3388365316058202</v>
      </c>
      <c r="L59" s="12">
        <v>0.11014898034658682</v>
      </c>
      <c r="M59" s="12">
        <v>0.14747147880714195</v>
      </c>
      <c r="N59" s="12"/>
      <c r="O59" s="12"/>
      <c r="P59" s="12"/>
      <c r="Q59" s="12"/>
      <c r="R59" s="12"/>
      <c r="S59" s="12"/>
      <c r="T59" s="12"/>
      <c r="U59" s="12"/>
    </row>
    <row r="60" spans="1:21">
      <c r="A60" s="13">
        <v>57</v>
      </c>
      <c r="B60" s="13">
        <v>0.87584513991791568</v>
      </c>
      <c r="C60" s="12">
        <v>-3.7748265608371374E-3</v>
      </c>
      <c r="D60" s="12">
        <v>-0.22329923817556951</v>
      </c>
      <c r="E60" s="12">
        <v>-1.8630111047328479E-2</v>
      </c>
      <c r="F60" s="12">
        <v>1.3910810798693029E-2</v>
      </c>
      <c r="G60" s="12">
        <v>0.85344020230975004</v>
      </c>
      <c r="H60" s="12">
        <v>0.66645671254103922</v>
      </c>
      <c r="I60" s="14">
        <v>0.75994845742539463</v>
      </c>
      <c r="J60" s="12">
        <v>0.75994845742539463</v>
      </c>
      <c r="K60" s="12">
        <v>1.3158787154958751</v>
      </c>
      <c r="L60" s="12">
        <v>0.18698348976871082</v>
      </c>
      <c r="M60" s="12">
        <v>0.2460475943357873</v>
      </c>
      <c r="N60" s="12"/>
      <c r="O60" s="12"/>
      <c r="P60" s="12"/>
      <c r="Q60" s="12"/>
      <c r="R60" s="12"/>
      <c r="S60" s="12"/>
      <c r="T60" s="12"/>
      <c r="U60" s="12"/>
    </row>
    <row r="61" spans="1:21">
      <c r="A61" s="13">
        <v>58</v>
      </c>
      <c r="B61" s="13">
        <v>0.77535509117940993</v>
      </c>
      <c r="C61" s="12">
        <v>-0.1795605235798558</v>
      </c>
      <c r="D61" s="12">
        <v>0.18367747740737575</v>
      </c>
      <c r="E61" s="12">
        <v>4.9235513212696142E-3</v>
      </c>
      <c r="F61" s="12">
        <v>-3.0531434902106004E-2</v>
      </c>
      <c r="G61" s="12">
        <v>0.60071811892082383</v>
      </c>
      <c r="H61" s="12">
        <v>0.92850113368467968</v>
      </c>
      <c r="I61" s="14">
        <v>0.76460962630275175</v>
      </c>
      <c r="J61" s="12">
        <v>0.76460962630275175</v>
      </c>
      <c r="K61" s="12">
        <v>1.3078569319555546</v>
      </c>
      <c r="L61" s="12">
        <v>0.32778301476385585</v>
      </c>
      <c r="M61" s="12">
        <v>0.42869328803619877</v>
      </c>
      <c r="N61" s="12"/>
      <c r="O61" s="12"/>
      <c r="P61" s="12"/>
      <c r="Q61" s="12"/>
      <c r="R61" s="12"/>
      <c r="S61" s="12"/>
      <c r="T61" s="12"/>
      <c r="U61" s="12"/>
    </row>
    <row r="62" spans="1:21">
      <c r="A62" s="13">
        <v>59</v>
      </c>
      <c r="B62" s="13">
        <v>0.67919798918922969</v>
      </c>
      <c r="C62" s="12">
        <v>-5.6131569825641554E-2</v>
      </c>
      <c r="D62" s="12">
        <v>0.19508997588344654</v>
      </c>
      <c r="E62" s="12">
        <v>3.8485597638532154E-2</v>
      </c>
      <c r="F62" s="12">
        <v>4.6463290583012289E-2</v>
      </c>
      <c r="G62" s="12">
        <v>0.6615520170021203</v>
      </c>
      <c r="H62" s="12">
        <v>0.92075125565568849</v>
      </c>
      <c r="I62" s="14">
        <v>0.7911516363289044</v>
      </c>
      <c r="J62" s="12">
        <v>0.7911516363289044</v>
      </c>
      <c r="K62" s="12">
        <v>1.2639801955541572</v>
      </c>
      <c r="L62" s="12">
        <v>0.2591992386535682</v>
      </c>
      <c r="M62" s="12">
        <v>0.3276227043608258</v>
      </c>
      <c r="N62" s="12"/>
      <c r="O62" s="12"/>
      <c r="P62" s="12"/>
      <c r="Q62" s="12"/>
      <c r="R62" s="12"/>
      <c r="S62" s="12"/>
      <c r="T62" s="12"/>
      <c r="U62" s="12"/>
    </row>
    <row r="63" spans="1:21">
      <c r="A63" s="13">
        <v>60</v>
      </c>
      <c r="B63" s="13">
        <v>0.69245097801326383</v>
      </c>
      <c r="C63" s="12">
        <v>9.7327984445390883E-2</v>
      </c>
      <c r="D63" s="12">
        <v>-3.6380816005225098E-3</v>
      </c>
      <c r="E63" s="12">
        <v>4.5355699116278805E-2</v>
      </c>
      <c r="F63" s="12">
        <v>6.6868197977735924E-2</v>
      </c>
      <c r="G63" s="12">
        <v>0.83513466157493355</v>
      </c>
      <c r="H63" s="12">
        <v>0.75568109439047726</v>
      </c>
      <c r="I63" s="14">
        <v>0.7954078779827054</v>
      </c>
      <c r="J63" s="12">
        <v>0.7954078779827054</v>
      </c>
      <c r="K63" s="12">
        <v>1.2572166151235216</v>
      </c>
      <c r="L63" s="12">
        <v>7.9453567184456286E-2</v>
      </c>
      <c r="M63" s="12">
        <v>9.9890344795131453E-2</v>
      </c>
      <c r="N63" s="12"/>
      <c r="O63" s="12"/>
      <c r="P63" s="12"/>
      <c r="Q63" s="12"/>
      <c r="R63" s="12"/>
      <c r="S63" s="12"/>
      <c r="T63" s="12"/>
      <c r="U63" s="12"/>
    </row>
    <row r="64" spans="1:21">
      <c r="A64" s="13">
        <v>61</v>
      </c>
      <c r="B64" s="13">
        <v>0.89993512212251259</v>
      </c>
      <c r="C64" s="12">
        <v>-6.2371865428942986E-3</v>
      </c>
      <c r="D64" s="12">
        <v>-0.12220922376365861</v>
      </c>
      <c r="E64" s="12">
        <v>3.5488710422511255E-2</v>
      </c>
      <c r="F64" s="12">
        <v>-0.10825949565464363</v>
      </c>
      <c r="G64" s="12">
        <v>0.92918664600212952</v>
      </c>
      <c r="H64" s="12">
        <v>0.66946640270421032</v>
      </c>
      <c r="I64" s="14">
        <v>0.79932652435316998</v>
      </c>
      <c r="J64" s="12">
        <v>0.79932652435316998</v>
      </c>
      <c r="K64" s="12">
        <v>1.2510531923223975</v>
      </c>
      <c r="L64" s="12">
        <v>0.25972024329791921</v>
      </c>
      <c r="M64" s="12">
        <v>0.32492383948861164</v>
      </c>
      <c r="N64" s="12"/>
      <c r="O64" s="12"/>
      <c r="P64" s="12"/>
      <c r="Q64" s="12"/>
      <c r="R64" s="12"/>
      <c r="S64" s="12"/>
      <c r="T64" s="12"/>
      <c r="U64" s="12"/>
    </row>
    <row r="65" spans="1:21">
      <c r="A65" s="13">
        <v>62</v>
      </c>
      <c r="B65" s="13">
        <v>0.75049591528030413</v>
      </c>
      <c r="C65" s="12">
        <v>8.5353468763338394E-2</v>
      </c>
      <c r="D65" s="12">
        <v>-5.8294139307712364E-2</v>
      </c>
      <c r="E65" s="12">
        <v>-8.1697567669001339E-3</v>
      </c>
      <c r="F65" s="12">
        <v>8.2267798616052767E-2</v>
      </c>
      <c r="G65" s="12">
        <v>0.82767962727674238</v>
      </c>
      <c r="H65" s="12">
        <v>0.77446957458864452</v>
      </c>
      <c r="I65" s="14">
        <v>0.80107460093269345</v>
      </c>
      <c r="J65" s="12">
        <v>0.80107460093269345</v>
      </c>
      <c r="K65" s="12">
        <v>1.2483231884217738</v>
      </c>
      <c r="L65" s="12">
        <v>5.3210052688097864E-2</v>
      </c>
      <c r="M65" s="12">
        <v>6.6423342627696905E-2</v>
      </c>
      <c r="N65" s="12"/>
      <c r="O65" s="12"/>
      <c r="P65" s="12"/>
      <c r="Q65" s="12"/>
      <c r="R65" s="12"/>
      <c r="S65" s="12"/>
      <c r="T65" s="12"/>
      <c r="U65" s="12"/>
    </row>
    <row r="66" spans="1:21">
      <c r="A66" s="13">
        <v>63</v>
      </c>
      <c r="B66" s="13">
        <v>1.1153924961676134</v>
      </c>
      <c r="C66" s="12">
        <v>-0.26936812655071152</v>
      </c>
      <c r="D66" s="12">
        <v>-0.1700171876781448</v>
      </c>
      <c r="E66" s="12">
        <v>-8.1085454870144485E-2</v>
      </c>
      <c r="F66" s="12">
        <v>-4.6759468626558914E-2</v>
      </c>
      <c r="G66" s="12">
        <v>0.76493891474675735</v>
      </c>
      <c r="H66" s="12">
        <v>0.89861583986290972</v>
      </c>
      <c r="I66" s="14">
        <v>0.83177737730483359</v>
      </c>
      <c r="J66" s="12">
        <v>0.83177737730483359</v>
      </c>
      <c r="K66" s="12">
        <v>1.2022447679933899</v>
      </c>
      <c r="L66" s="12">
        <v>0.13367692511615237</v>
      </c>
      <c r="M66" s="12">
        <v>0.16071238382233835</v>
      </c>
      <c r="N66" s="12"/>
      <c r="O66" s="12"/>
      <c r="P66" s="12"/>
      <c r="Q66" s="12"/>
      <c r="R66" s="12"/>
      <c r="S66" s="12"/>
      <c r="T66" s="12"/>
      <c r="U66" s="12"/>
    </row>
    <row r="67" spans="1:21">
      <c r="A67" s="13">
        <v>64</v>
      </c>
      <c r="B67" s="13">
        <v>1.002456303922769</v>
      </c>
      <c r="C67" s="12">
        <v>-6.7743905818940117E-2</v>
      </c>
      <c r="D67" s="12">
        <v>-0.11979874523558792</v>
      </c>
      <c r="E67" s="12">
        <v>-0.16202162932058395</v>
      </c>
      <c r="F67" s="12">
        <v>6.1369715335752313E-2</v>
      </c>
      <c r="G67" s="12">
        <v>0.77269076878324494</v>
      </c>
      <c r="H67" s="12">
        <v>0.94402727402293329</v>
      </c>
      <c r="I67" s="14">
        <v>0.85835902140308917</v>
      </c>
      <c r="J67" s="12">
        <v>0.85835902140308917</v>
      </c>
      <c r="K67" s="12">
        <v>1.1650136773367652</v>
      </c>
      <c r="L67" s="12">
        <v>0.17133650523968835</v>
      </c>
      <c r="M67" s="12">
        <v>0.19960937203131926</v>
      </c>
      <c r="N67" s="12"/>
      <c r="O67" s="12"/>
      <c r="P67" s="12"/>
      <c r="Q67" s="12"/>
      <c r="R67" s="12"/>
      <c r="S67" s="12"/>
      <c r="T67" s="12"/>
      <c r="U67" s="12"/>
    </row>
    <row r="68" spans="1:21">
      <c r="A68" s="13">
        <v>65</v>
      </c>
      <c r="B68" s="13">
        <v>0.73440836371564366</v>
      </c>
      <c r="C68" s="12">
        <v>0.20594855903212914</v>
      </c>
      <c r="D68" s="12">
        <v>6.215823457980077E-2</v>
      </c>
      <c r="E68" s="12">
        <v>-4.7518586240519432E-2</v>
      </c>
      <c r="F68" s="12">
        <v>3.7348046499124973E-2</v>
      </c>
      <c r="G68" s="12">
        <v>0.89283833650725342</v>
      </c>
      <c r="H68" s="12">
        <v>0.83391464479456934</v>
      </c>
      <c r="I68" s="14">
        <v>0.86337649065091138</v>
      </c>
      <c r="J68" s="12">
        <v>0.86337649065091138</v>
      </c>
      <c r="K68" s="12">
        <v>1.1582432586809102</v>
      </c>
      <c r="L68" s="12">
        <v>5.8923691712684079E-2</v>
      </c>
      <c r="M68" s="12">
        <v>6.8247968702808554E-2</v>
      </c>
      <c r="N68" s="12"/>
      <c r="O68" s="12"/>
      <c r="P68" s="12"/>
      <c r="Q68" s="12"/>
      <c r="R68" s="12"/>
      <c r="S68" s="12"/>
      <c r="T68" s="12"/>
      <c r="U68" s="12"/>
    </row>
    <row r="69" spans="1:21">
      <c r="A69" s="13">
        <v>66</v>
      </c>
      <c r="B69" s="13">
        <v>0.74913962290444513</v>
      </c>
      <c r="C69" s="12">
        <v>0.15374104379879239</v>
      </c>
      <c r="D69" s="12">
        <v>0.10808826284709509</v>
      </c>
      <c r="E69" s="12">
        <v>3.2417427351452248E-2</v>
      </c>
      <c r="F69" s="12">
        <v>-1.8111010134958135E-2</v>
      </c>
      <c r="G69" s="12">
        <v>0.93529809405468978</v>
      </c>
      <c r="H69" s="12">
        <v>0.8391168756165821</v>
      </c>
      <c r="I69" s="14">
        <v>0.88720748483563594</v>
      </c>
      <c r="J69" s="12">
        <v>0.88720748483563594</v>
      </c>
      <c r="K69" s="12">
        <v>1.1271320599659505</v>
      </c>
      <c r="L69" s="12">
        <v>9.6181218438107674E-2</v>
      </c>
      <c r="M69" s="12">
        <v>0.10840893486817935</v>
      </c>
      <c r="N69" s="12"/>
      <c r="O69" s="12"/>
      <c r="P69" s="12"/>
      <c r="Q69" s="12"/>
      <c r="R69" s="12"/>
      <c r="S69" s="12"/>
      <c r="T69" s="12"/>
      <c r="U69" s="12"/>
    </row>
    <row r="70" spans="1:21">
      <c r="A70" s="13">
        <v>67</v>
      </c>
      <c r="B70" s="13">
        <v>1.0703336318535541</v>
      </c>
      <c r="C70" s="12">
        <v>-0.2826537506038157</v>
      </c>
      <c r="D70" s="12">
        <v>2.8089976420937468E-2</v>
      </c>
      <c r="E70" s="12">
        <v>-1.0311997993129363E-2</v>
      </c>
      <c r="F70" s="12">
        <v>-4.5915059126041095E-2</v>
      </c>
      <c r="G70" s="12">
        <v>0.7773678832566091</v>
      </c>
      <c r="H70" s="12">
        <v>1.0525085491484505</v>
      </c>
      <c r="I70" s="14">
        <v>0.9149382162025298</v>
      </c>
      <c r="J70" s="12">
        <v>0.9149382162025298</v>
      </c>
      <c r="K70" s="12">
        <v>1.0929699757766387</v>
      </c>
      <c r="L70" s="12">
        <v>0.27514066589184139</v>
      </c>
      <c r="M70" s="12">
        <v>0.30072048693497411</v>
      </c>
      <c r="N70" s="12"/>
      <c r="O70" s="12"/>
      <c r="P70" s="12"/>
      <c r="Q70" s="12"/>
      <c r="R70" s="12"/>
      <c r="S70" s="12"/>
      <c r="T70" s="12"/>
      <c r="U70" s="12"/>
    </row>
    <row r="71" spans="1:21">
      <c r="A71" s="13">
        <v>68</v>
      </c>
      <c r="B71" s="13">
        <v>1.058447126978409</v>
      </c>
      <c r="C71" s="12">
        <v>-0.10154554098723974</v>
      </c>
      <c r="D71" s="12">
        <v>-0.24362895500019699</v>
      </c>
      <c r="E71" s="12">
        <v>4.8418856360096275E-2</v>
      </c>
      <c r="F71" s="12">
        <v>4.730514391719693E-2</v>
      </c>
      <c r="G71" s="12">
        <v>1.0053204423512656</v>
      </c>
      <c r="H71" s="12">
        <v>0.86212331589540903</v>
      </c>
      <c r="I71" s="14">
        <v>0.93372187912333726</v>
      </c>
      <c r="J71" s="12">
        <v>0.93372187912333726</v>
      </c>
      <c r="K71" s="12">
        <v>1.0709827223272208</v>
      </c>
      <c r="L71" s="12">
        <v>0.14319712645585658</v>
      </c>
      <c r="M71" s="12">
        <v>0.15336164832112859</v>
      </c>
      <c r="N71" s="12"/>
      <c r="O71" s="12"/>
      <c r="P71" s="12"/>
      <c r="Q71" s="12"/>
      <c r="R71" s="12"/>
      <c r="S71" s="12"/>
      <c r="T71" s="12"/>
      <c r="U71" s="12"/>
    </row>
    <row r="72" spans="1:21">
      <c r="A72" s="13">
        <v>69</v>
      </c>
      <c r="B72" s="13">
        <v>1.0037449818206843</v>
      </c>
      <c r="C72" s="12">
        <v>-0.15367430613696312</v>
      </c>
      <c r="D72" s="12">
        <v>0.22707242763565219</v>
      </c>
      <c r="E72" s="12">
        <v>-7.620961075282591E-2</v>
      </c>
      <c r="F72" s="12">
        <v>-0.10260183090236806</v>
      </c>
      <c r="G72" s="12">
        <v>0.77386106493089524</v>
      </c>
      <c r="H72" s="12">
        <v>1.1282155785539685</v>
      </c>
      <c r="I72" s="14">
        <v>0.95103832174243186</v>
      </c>
      <c r="J72" s="12">
        <v>0.95103832174243186</v>
      </c>
      <c r="K72" s="12">
        <v>1.0514823400258611</v>
      </c>
      <c r="L72" s="12">
        <v>0.35435451362307324</v>
      </c>
      <c r="M72" s="12">
        <v>0.3725975131831149</v>
      </c>
      <c r="N72" s="12"/>
      <c r="O72" s="12"/>
      <c r="P72" s="12"/>
      <c r="Q72" s="12"/>
      <c r="R72" s="12"/>
      <c r="S72" s="12"/>
      <c r="T72" s="12"/>
      <c r="U72" s="12"/>
    </row>
    <row r="73" spans="1:21">
      <c r="A73" s="13">
        <v>70</v>
      </c>
      <c r="B73" s="13">
        <v>0.96191870271949476</v>
      </c>
      <c r="C73" s="12">
        <v>0.31453873907274615</v>
      </c>
      <c r="D73" s="12">
        <v>2.9868033476588493E-2</v>
      </c>
      <c r="E73" s="12">
        <v>-0.12621120914848644</v>
      </c>
      <c r="F73" s="12">
        <v>-0.18659888913264672</v>
      </c>
      <c r="G73" s="12">
        <v>1.1502462326437546</v>
      </c>
      <c r="H73" s="12">
        <v>0.8051878470634366</v>
      </c>
      <c r="I73" s="14">
        <v>0.97771703985359559</v>
      </c>
      <c r="J73" s="12">
        <v>0.97771703985359559</v>
      </c>
      <c r="K73" s="12">
        <v>1.022790806785715</v>
      </c>
      <c r="L73" s="12">
        <v>0.34505838558031798</v>
      </c>
      <c r="M73" s="12">
        <v>0.35292254457586975</v>
      </c>
      <c r="N73" s="12"/>
      <c r="O73" s="12"/>
      <c r="P73" s="12"/>
      <c r="Q73" s="12"/>
      <c r="R73" s="12"/>
      <c r="S73" s="12"/>
      <c r="T73" s="12"/>
      <c r="U73" s="12"/>
    </row>
    <row r="74" spans="1:21">
      <c r="A74" s="13">
        <v>71</v>
      </c>
      <c r="B74" s="13">
        <v>0.93559260372549624</v>
      </c>
      <c r="C74" s="12">
        <v>9.0872358156428842E-2</v>
      </c>
      <c r="D74" s="12">
        <v>-6.2660257126699953E-2</v>
      </c>
      <c r="E74" s="12">
        <v>7.7480115579342049E-3</v>
      </c>
      <c r="F74" s="12">
        <v>7.7134334521491071E-2</v>
      </c>
      <c r="G74" s="12">
        <v>1.0342129734398593</v>
      </c>
      <c r="H74" s="12">
        <v>0.95006668112028736</v>
      </c>
      <c r="I74" s="14">
        <v>0.99213982728007333</v>
      </c>
      <c r="J74" s="12">
        <v>0.99213982728007333</v>
      </c>
      <c r="K74" s="12">
        <v>1.0079224445020771</v>
      </c>
      <c r="L74" s="12">
        <v>8.4146292319571936E-2</v>
      </c>
      <c r="M74" s="12">
        <v>8.4812936650529289E-2</v>
      </c>
      <c r="N74" s="12"/>
      <c r="O74" s="12"/>
      <c r="P74" s="12"/>
      <c r="Q74" s="12"/>
      <c r="R74" s="12"/>
      <c r="S74" s="12"/>
      <c r="T74" s="12"/>
      <c r="U74" s="12"/>
    </row>
    <row r="75" spans="1:21">
      <c r="A75" s="13">
        <v>72</v>
      </c>
      <c r="B75" s="13">
        <v>0.95270158044058229</v>
      </c>
      <c r="C75" s="12">
        <v>-9.2015074831656121E-2</v>
      </c>
      <c r="D75" s="12">
        <v>2.315132219404931E-2</v>
      </c>
      <c r="E75" s="12">
        <v>1.9071894788697915E-2</v>
      </c>
      <c r="F75" s="12">
        <v>0.13370984689084767</v>
      </c>
      <c r="G75" s="12">
        <v>0.87975840039762399</v>
      </c>
      <c r="H75" s="12">
        <v>1.1095627495254794</v>
      </c>
      <c r="I75" s="14">
        <v>0.99466057496155169</v>
      </c>
      <c r="J75" s="12">
        <v>0.99466057496155169</v>
      </c>
      <c r="K75" s="12">
        <v>1.005368087539465</v>
      </c>
      <c r="L75" s="12">
        <v>0.22980434912785541</v>
      </c>
      <c r="M75" s="12">
        <v>0.23103795899092355</v>
      </c>
      <c r="N75" s="12"/>
      <c r="O75" s="12"/>
      <c r="P75" s="12"/>
      <c r="Q75" s="12"/>
      <c r="R75" s="12"/>
      <c r="S75" s="12"/>
      <c r="T75" s="12"/>
      <c r="U75" s="12"/>
    </row>
    <row r="76" spans="1:21">
      <c r="A76" s="13">
        <v>73</v>
      </c>
      <c r="B76" s="13">
        <v>1.0713803078442152</v>
      </c>
      <c r="C76" s="12">
        <v>6.8268040360898105E-2</v>
      </c>
      <c r="D76" s="12">
        <v>-0.17095241409291545</v>
      </c>
      <c r="E76" s="12">
        <v>-7.0699178617100612E-3</v>
      </c>
      <c r="F76" s="12">
        <v>-2.767117283640471E-2</v>
      </c>
      <c r="G76" s="12">
        <v>1.1325784303434034</v>
      </c>
      <c r="H76" s="12">
        <v>0.87275672091489498</v>
      </c>
      <c r="I76" s="14">
        <v>1.0026675756291492</v>
      </c>
      <c r="J76" s="12">
        <v>1.0026675756291492</v>
      </c>
      <c r="K76" s="12">
        <v>0.99733952139872939</v>
      </c>
      <c r="L76" s="12">
        <v>0.25982170942850846</v>
      </c>
      <c r="M76" s="12">
        <v>0.25913045933042839</v>
      </c>
      <c r="N76" s="12"/>
      <c r="O76" s="12"/>
      <c r="P76" s="12"/>
      <c r="Q76" s="12"/>
      <c r="R76" s="12"/>
      <c r="S76" s="12"/>
      <c r="T76" s="12"/>
      <c r="U76" s="12"/>
    </row>
    <row r="77" spans="1:21">
      <c r="A77" s="13">
        <v>74</v>
      </c>
      <c r="B77" s="13">
        <v>1.1584913605653737</v>
      </c>
      <c r="C77" s="12">
        <v>-0.12268655920320892</v>
      </c>
      <c r="D77" s="12">
        <v>-0.19019510736444753</v>
      </c>
      <c r="E77" s="12">
        <v>-9.7948855216368966E-3</v>
      </c>
      <c r="F77" s="12">
        <v>1.3571963096462646E-2</v>
      </c>
      <c r="G77" s="12">
        <v>1.0260099158405278</v>
      </c>
      <c r="H77" s="12">
        <v>0.98186821629738885</v>
      </c>
      <c r="I77" s="14">
        <v>1.0039390660689582</v>
      </c>
      <c r="J77" s="12">
        <v>1.0039390660689582</v>
      </c>
      <c r="K77" s="12">
        <v>0.99607638929284614</v>
      </c>
      <c r="L77" s="12">
        <v>4.4141699543138957E-2</v>
      </c>
      <c r="M77" s="12">
        <v>4.3968504698179527E-2</v>
      </c>
      <c r="N77" s="12"/>
      <c r="O77" s="12"/>
      <c r="P77" s="12"/>
      <c r="Q77" s="12"/>
      <c r="R77" s="12"/>
      <c r="S77" s="12"/>
      <c r="T77" s="12"/>
      <c r="U77" s="12"/>
    </row>
    <row r="78" spans="1:21">
      <c r="A78" s="13">
        <v>75</v>
      </c>
      <c r="B78" s="13">
        <v>1.0789032507875644</v>
      </c>
      <c r="C78" s="12">
        <v>-3.1121483894901141E-2</v>
      </c>
      <c r="D78" s="12">
        <v>3.5967648414745951E-2</v>
      </c>
      <c r="E78" s="12">
        <v>-0.10084787818854127</v>
      </c>
      <c r="F78" s="12">
        <v>-4.6835604468528282E-2</v>
      </c>
      <c r="G78" s="12">
        <v>0.94693388870412198</v>
      </c>
      <c r="H78" s="12">
        <v>1.0680352947337821</v>
      </c>
      <c r="I78" s="14">
        <v>1.0074845917189521</v>
      </c>
      <c r="J78" s="12">
        <v>1.0074845917189521</v>
      </c>
      <c r="K78" s="12">
        <v>0.99257101122888436</v>
      </c>
      <c r="L78" s="12">
        <v>0.12110140602966013</v>
      </c>
      <c r="M78" s="12">
        <v>0.12020174504409947</v>
      </c>
      <c r="N78" s="12"/>
      <c r="O78" s="12"/>
      <c r="P78" s="12"/>
      <c r="Q78" s="12"/>
      <c r="R78" s="12"/>
      <c r="S78" s="12"/>
      <c r="T78" s="12"/>
      <c r="U78" s="12"/>
    </row>
    <row r="79" spans="1:21">
      <c r="A79" s="13">
        <v>76</v>
      </c>
      <c r="B79" s="13">
        <v>1.1940889498873963</v>
      </c>
      <c r="C79" s="12">
        <v>3.2691742260973523E-2</v>
      </c>
      <c r="D79" s="12">
        <v>-5.9942833881069718E-2</v>
      </c>
      <c r="E79" s="12">
        <v>-0.12644654865681684</v>
      </c>
      <c r="F79" s="12">
        <v>-0.1423572626340544</v>
      </c>
      <c r="G79" s="12">
        <v>1.100334143491553</v>
      </c>
      <c r="H79" s="12">
        <v>0.99178885337227229</v>
      </c>
      <c r="I79" s="14">
        <v>1.0460614984319125</v>
      </c>
      <c r="J79" s="12">
        <v>1.0460614984319125</v>
      </c>
      <c r="K79" s="12">
        <v>0.95596673952634659</v>
      </c>
      <c r="L79" s="12">
        <v>0.10854529011928071</v>
      </c>
      <c r="M79" s="12">
        <v>0.10376568708627015</v>
      </c>
      <c r="N79" s="12"/>
      <c r="O79" s="12"/>
      <c r="P79" s="12"/>
      <c r="Q79" s="12"/>
      <c r="R79" s="12"/>
      <c r="S79" s="12"/>
      <c r="T79" s="12"/>
      <c r="U79" s="12"/>
    </row>
    <row r="80" spans="1:21">
      <c r="A80" s="13">
        <v>77</v>
      </c>
      <c r="B80" s="13">
        <v>1.0891358841780643</v>
      </c>
      <c r="C80" s="12">
        <v>-0.10879861695959184</v>
      </c>
      <c r="D80" s="12">
        <v>9.3030186628689351E-2</v>
      </c>
      <c r="E80" s="12">
        <v>-8.8357659483307746E-2</v>
      </c>
      <c r="F80" s="12">
        <v>5.3505757831480288E-2</v>
      </c>
      <c r="G80" s="12">
        <v>0.89197960773516471</v>
      </c>
      <c r="H80" s="12">
        <v>1.235671828638234</v>
      </c>
      <c r="I80" s="14">
        <v>1.0638257181866995</v>
      </c>
      <c r="J80" s="12">
        <v>1.0638257181866995</v>
      </c>
      <c r="K80" s="12">
        <v>0.94000359542398448</v>
      </c>
      <c r="L80" s="12">
        <v>0.34369222090306928</v>
      </c>
      <c r="M80" s="12">
        <v>0.32307192336813945</v>
      </c>
      <c r="N80" s="12"/>
      <c r="O80" s="12"/>
      <c r="P80" s="12"/>
      <c r="Q80" s="12"/>
      <c r="R80" s="12"/>
      <c r="S80" s="12"/>
      <c r="T80" s="12"/>
      <c r="U80" s="12"/>
    </row>
    <row r="81" spans="1:21">
      <c r="A81" s="13">
        <v>78</v>
      </c>
      <c r="B81" s="13">
        <v>1.1857531492018549</v>
      </c>
      <c r="C81" s="12">
        <v>-0.1759693118015096</v>
      </c>
      <c r="D81" s="12">
        <v>8.0309682187972214E-2</v>
      </c>
      <c r="E81" s="12">
        <v>-7.9180608746174351E-3</v>
      </c>
      <c r="F81" s="12">
        <v>-0.11939178532811315</v>
      </c>
      <c r="G81" s="12">
        <v>1.0018657765257279</v>
      </c>
      <c r="H81" s="12">
        <v>1.146671046061714</v>
      </c>
      <c r="I81" s="14">
        <v>1.0742684112937209</v>
      </c>
      <c r="J81" s="12">
        <v>1.0742684112937209</v>
      </c>
      <c r="K81" s="12">
        <v>0.9308660568318482</v>
      </c>
      <c r="L81" s="12">
        <v>0.14480526953598605</v>
      </c>
      <c r="M81" s="12">
        <v>0.13479431026143629</v>
      </c>
      <c r="N81" s="12"/>
      <c r="O81" s="12"/>
      <c r="P81" s="12"/>
      <c r="Q81" s="12"/>
      <c r="R81" s="12"/>
      <c r="S81" s="12"/>
      <c r="T81" s="12"/>
      <c r="U81" s="12"/>
    </row>
    <row r="82" spans="1:21">
      <c r="A82" s="13">
        <v>79</v>
      </c>
      <c r="B82" s="13">
        <v>1.0688098780285433</v>
      </c>
      <c r="C82" s="12">
        <v>1.4946760897348433E-2</v>
      </c>
      <c r="D82" s="12">
        <v>0.15964437126057876</v>
      </c>
      <c r="E82" s="12">
        <v>-6.7593187254145176E-2</v>
      </c>
      <c r="F82" s="12">
        <v>-4.791910774403281E-2</v>
      </c>
      <c r="G82" s="12">
        <v>1.0161634516717466</v>
      </c>
      <c r="H82" s="12">
        <v>1.1805351415450893</v>
      </c>
      <c r="I82" s="14">
        <v>1.0983492966084181</v>
      </c>
      <c r="J82" s="12">
        <v>1.0983492966084181</v>
      </c>
      <c r="K82" s="12">
        <v>0.91045717704549012</v>
      </c>
      <c r="L82" s="12">
        <v>0.16437168987334272</v>
      </c>
      <c r="M82" s="12">
        <v>0.14965338474828038</v>
      </c>
      <c r="N82" s="12"/>
      <c r="O82" s="12"/>
      <c r="P82" s="12"/>
      <c r="Q82" s="12"/>
      <c r="R82" s="12"/>
      <c r="S82" s="12"/>
      <c r="T82" s="12"/>
      <c r="U82" s="12"/>
    </row>
    <row r="83" spans="1:21">
      <c r="A83" s="13">
        <v>80</v>
      </c>
      <c r="B83" s="13">
        <v>0.90143062024242115</v>
      </c>
      <c r="C83" s="12">
        <v>7.9635628946841591E-2</v>
      </c>
      <c r="D83" s="12">
        <v>0.27680820954308866</v>
      </c>
      <c r="E83" s="12">
        <v>1.0642397879689037E-2</v>
      </c>
      <c r="F83" s="12">
        <v>4.4612386317527543E-2</v>
      </c>
      <c r="G83" s="12">
        <v>0.99170864706895179</v>
      </c>
      <c r="H83" s="12">
        <v>1.2228512161030374</v>
      </c>
      <c r="I83" s="14">
        <v>1.1072799315859947</v>
      </c>
      <c r="J83" s="12">
        <v>1.1072799315859947</v>
      </c>
      <c r="K83" s="12">
        <v>0.90311399265375103</v>
      </c>
      <c r="L83" s="12">
        <v>0.23114256903408559</v>
      </c>
      <c r="M83" s="12">
        <v>0.20874808839261833</v>
      </c>
      <c r="N83" s="12"/>
      <c r="O83" s="12"/>
      <c r="P83" s="12"/>
      <c r="Q83" s="12"/>
      <c r="R83" s="12"/>
      <c r="S83" s="12"/>
      <c r="T83" s="12"/>
      <c r="U83" s="12"/>
    </row>
    <row r="84" spans="1:21">
      <c r="A84" s="13">
        <v>81</v>
      </c>
      <c r="B84" s="13">
        <v>1.1516626129281367</v>
      </c>
      <c r="C84" s="12">
        <v>0.192844661435668</v>
      </c>
      <c r="D84" s="12">
        <v>-7.2114987004405245E-2</v>
      </c>
      <c r="E84" s="12">
        <v>-2.4663179879885453E-2</v>
      </c>
      <c r="F84" s="12">
        <v>-5.4545067076465746E-2</v>
      </c>
      <c r="G84" s="12">
        <v>1.3198440944839192</v>
      </c>
      <c r="H84" s="12">
        <v>1.0250025588472655</v>
      </c>
      <c r="I84" s="14">
        <v>1.1724233266655923</v>
      </c>
      <c r="J84" s="12">
        <v>1.1724233266655923</v>
      </c>
      <c r="K84" s="12">
        <v>0.85293424077805624</v>
      </c>
      <c r="L84" s="12">
        <v>0.29484153563665361</v>
      </c>
      <c r="M84" s="12">
        <v>0.25148044134808534</v>
      </c>
      <c r="N84" s="12"/>
      <c r="O84" s="12"/>
      <c r="P84" s="12"/>
      <c r="Q84" s="12"/>
      <c r="R84" s="12"/>
      <c r="S84" s="12"/>
      <c r="T84" s="12"/>
      <c r="U84" s="12"/>
    </row>
    <row r="85" spans="1:21">
      <c r="A85" s="13">
        <v>82</v>
      </c>
      <c r="B85" s="13">
        <v>0.9561713119303612</v>
      </c>
      <c r="C85" s="12">
        <v>0.2295275773516694</v>
      </c>
      <c r="D85" s="12">
        <v>0.25065868363153504</v>
      </c>
      <c r="E85" s="12">
        <v>-1.8813162778430585E-2</v>
      </c>
      <c r="F85" s="12">
        <v>7.3420353611755487E-2</v>
      </c>
      <c r="G85" s="12">
        <v>1.1668857265036001</v>
      </c>
      <c r="H85" s="12">
        <v>1.2802503491736517</v>
      </c>
      <c r="I85" s="14">
        <v>1.2235680378386258</v>
      </c>
      <c r="J85" s="12">
        <v>1.2235680378386258</v>
      </c>
      <c r="K85" s="12">
        <v>0.81728189121910377</v>
      </c>
      <c r="L85" s="12">
        <v>0.11336462267005154</v>
      </c>
      <c r="M85" s="12">
        <v>9.2650853213119805E-2</v>
      </c>
      <c r="N85" s="12"/>
      <c r="O85" s="12"/>
      <c r="P85" s="12"/>
      <c r="Q85" s="12"/>
      <c r="R85" s="12"/>
      <c r="S85" s="12"/>
      <c r="T85" s="12"/>
      <c r="U85" s="12"/>
    </row>
    <row r="86" spans="1:21">
      <c r="A86" s="13">
        <v>83</v>
      </c>
      <c r="B86" s="13">
        <v>1.4398071390170999</v>
      </c>
      <c r="C86" s="12">
        <v>-3.0020880921175538E-2</v>
      </c>
      <c r="D86" s="12">
        <v>6.5316458337473949E-3</v>
      </c>
      <c r="E86" s="12">
        <v>-0.29084637065146196</v>
      </c>
      <c r="F86" s="12">
        <v>-5.3386496033010827E-3</v>
      </c>
      <c r="G86" s="12">
        <v>1.1189398874444625</v>
      </c>
      <c r="H86" s="12">
        <v>1.4410001352475463</v>
      </c>
      <c r="I86" s="14">
        <v>1.2799700113460044</v>
      </c>
      <c r="J86" s="12">
        <v>1.2799700113460044</v>
      </c>
      <c r="K86" s="12">
        <v>0.78126830405066239</v>
      </c>
      <c r="L86" s="12">
        <v>0.32206024780308384</v>
      </c>
      <c r="M86" s="12">
        <v>0.25161546360325138</v>
      </c>
      <c r="N86" s="12"/>
      <c r="O86" s="12"/>
      <c r="P86" s="12"/>
      <c r="Q86" s="12"/>
      <c r="R86" s="12"/>
      <c r="S86" s="12"/>
      <c r="T86" s="12"/>
      <c r="U86" s="12"/>
    </row>
    <row r="87" spans="1:21">
      <c r="A87" s="13">
        <v>84</v>
      </c>
      <c r="B87" s="13">
        <v>1.2898891734982123</v>
      </c>
      <c r="C87" s="12">
        <v>6.6476434155838288E-2</v>
      </c>
      <c r="D87" s="12">
        <v>0.12595001274767584</v>
      </c>
      <c r="E87" s="12">
        <v>-0.18373123286761164</v>
      </c>
      <c r="F87" s="12">
        <v>-1.9540084743837339E-4</v>
      </c>
      <c r="G87" s="12">
        <v>1.1726343747864389</v>
      </c>
      <c r="H87" s="12">
        <v>1.4156437853984498</v>
      </c>
      <c r="I87" s="14">
        <v>1.2941390800924444</v>
      </c>
      <c r="J87" s="12">
        <v>1.2941390800924444</v>
      </c>
      <c r="K87" s="12">
        <v>0.77271447511543112</v>
      </c>
      <c r="L87" s="12">
        <v>0.24300941061201087</v>
      </c>
      <c r="M87" s="12">
        <v>0.18777688916917024</v>
      </c>
      <c r="N87" s="12"/>
      <c r="O87" s="12"/>
      <c r="P87" s="12"/>
      <c r="Q87" s="12"/>
      <c r="R87" s="12"/>
      <c r="S87" s="12"/>
      <c r="T87" s="12"/>
      <c r="U87" s="12"/>
    </row>
    <row r="88" spans="1:21">
      <c r="A88" s="13">
        <v>85</v>
      </c>
      <c r="B88" s="13">
        <v>1.1904938355473054</v>
      </c>
      <c r="C88" s="12">
        <v>0.21245327630170038</v>
      </c>
      <c r="D88" s="12">
        <v>7.0011044030691069E-2</v>
      </c>
      <c r="E88" s="12">
        <v>-7.7701806664765491E-3</v>
      </c>
      <c r="F88" s="12">
        <v>-2.14099333843134E-2</v>
      </c>
      <c r="G88" s="12">
        <v>1.3951769311825293</v>
      </c>
      <c r="H88" s="12">
        <v>1.2390949461936831</v>
      </c>
      <c r="I88" s="14">
        <v>1.3171359386881063</v>
      </c>
      <c r="J88" s="12">
        <v>1.3171359386881063</v>
      </c>
      <c r="K88" s="12">
        <v>0.75922307684962265</v>
      </c>
      <c r="L88" s="12">
        <v>0.15608198498884618</v>
      </c>
      <c r="M88" s="12">
        <v>0.11850104488402841</v>
      </c>
      <c r="N88" s="12"/>
      <c r="O88" s="12"/>
      <c r="P88" s="12"/>
      <c r="Q88" s="12"/>
      <c r="R88" s="12"/>
      <c r="S88" s="12"/>
      <c r="T88" s="12"/>
      <c r="U88" s="12"/>
    </row>
    <row r="89" spans="1:21">
      <c r="A89" s="13">
        <v>86</v>
      </c>
      <c r="B89" s="13">
        <v>1.2467476840336809</v>
      </c>
      <c r="C89" s="12">
        <v>0.10871905781735917</v>
      </c>
      <c r="D89" s="12">
        <v>1.0986866837370999E-2</v>
      </c>
      <c r="E89" s="12">
        <v>5.1854292523673295E-2</v>
      </c>
      <c r="F89" s="12">
        <v>2.168376927222428E-2</v>
      </c>
      <c r="G89" s="12">
        <v>1.4073210343747133</v>
      </c>
      <c r="H89" s="12">
        <v>1.2794183201432761</v>
      </c>
      <c r="I89" s="14">
        <v>1.3433696772589947</v>
      </c>
      <c r="J89" s="12">
        <v>1.3433696772589947</v>
      </c>
      <c r="K89" s="12">
        <v>0.74439673377204363</v>
      </c>
      <c r="L89" s="12">
        <v>0.12790271423143729</v>
      </c>
      <c r="M89" s="12">
        <v>9.5210362714460997E-2</v>
      </c>
      <c r="N89" s="12"/>
      <c r="O89" s="12"/>
      <c r="P89" s="12"/>
      <c r="Q89" s="12"/>
      <c r="R89" s="12"/>
      <c r="S89" s="12"/>
      <c r="T89" s="12"/>
      <c r="U89" s="12"/>
    </row>
    <row r="90" spans="1:21">
      <c r="A90" s="13">
        <v>87</v>
      </c>
      <c r="B90" s="13">
        <v>1.2449527443681319</v>
      </c>
      <c r="C90" s="12">
        <v>0.17162533234179692</v>
      </c>
      <c r="D90" s="12">
        <v>-1.8209970678752307E-2</v>
      </c>
      <c r="E90" s="12">
        <v>0.11664940807588575</v>
      </c>
      <c r="F90" s="12">
        <v>-7.9477908568937675E-3</v>
      </c>
      <c r="G90" s="12">
        <v>1.5332274847858145</v>
      </c>
      <c r="H90" s="12">
        <v>1.2187949828324858</v>
      </c>
      <c r="I90" s="14">
        <v>1.3760112338091501</v>
      </c>
      <c r="J90" s="12">
        <v>1.3760112338091501</v>
      </c>
      <c r="K90" s="12">
        <v>0.72673825287875371</v>
      </c>
      <c r="L90" s="12">
        <v>0.31443250195332872</v>
      </c>
      <c r="M90" s="12">
        <v>0.22851012711785743</v>
      </c>
      <c r="N90" s="12"/>
      <c r="O90" s="12"/>
      <c r="P90" s="12"/>
      <c r="Q90" s="12"/>
      <c r="R90" s="12"/>
      <c r="S90" s="12"/>
      <c r="T90" s="12"/>
      <c r="U90" s="12"/>
    </row>
    <row r="91" spans="1:21">
      <c r="A91" s="13">
        <v>88</v>
      </c>
      <c r="B91" s="13">
        <v>1.2757298846889351</v>
      </c>
      <c r="C91" s="12">
        <v>0.14355334146975662</v>
      </c>
      <c r="D91" s="12">
        <v>0.25132121964342147</v>
      </c>
      <c r="E91" s="12">
        <v>-0.14295501960317786</v>
      </c>
      <c r="F91" s="12">
        <v>-4.1686947542457789E-2</v>
      </c>
      <c r="G91" s="12">
        <v>1.2763282065555139</v>
      </c>
      <c r="H91" s="12">
        <v>1.485364156789899</v>
      </c>
      <c r="I91" s="14">
        <v>1.3808461816727065</v>
      </c>
      <c r="J91" s="12">
        <v>1.3808461816727065</v>
      </c>
      <c r="K91" s="12">
        <v>0.72419362364361006</v>
      </c>
      <c r="L91" s="12">
        <v>0.20903595023438504</v>
      </c>
      <c r="M91" s="12">
        <v>0.15138250227202465</v>
      </c>
      <c r="N91" s="12"/>
      <c r="O91" s="12"/>
      <c r="P91" s="12"/>
      <c r="Q91" s="12"/>
      <c r="R91" s="12"/>
      <c r="S91" s="12"/>
      <c r="T91" s="12"/>
      <c r="U91" s="12"/>
    </row>
    <row r="92" spans="1:21">
      <c r="A92" s="13">
        <v>89</v>
      </c>
      <c r="B92" s="13">
        <v>1.2252010653731555</v>
      </c>
      <c r="C92" s="12">
        <v>0.10082943842125282</v>
      </c>
      <c r="D92" s="12">
        <v>0.14294061936151417</v>
      </c>
      <c r="E92" s="12">
        <v>7.6205190632885099E-3</v>
      </c>
      <c r="F92" s="12">
        <v>6.4936856573408072E-2</v>
      </c>
      <c r="G92" s="12">
        <v>1.333651022857697</v>
      </c>
      <c r="H92" s="12">
        <v>1.4330785413080778</v>
      </c>
      <c r="I92" s="14">
        <v>1.3833647820828874</v>
      </c>
      <c r="J92" s="12">
        <v>1.3833647820828874</v>
      </c>
      <c r="K92" s="12">
        <v>0.7228751323959054</v>
      </c>
      <c r="L92" s="12">
        <v>9.9427518450380781E-2</v>
      </c>
      <c r="M92" s="12">
        <v>7.187368056361533E-2</v>
      </c>
      <c r="N92" s="12"/>
      <c r="O92" s="12"/>
      <c r="P92" s="12"/>
      <c r="Q92" s="12"/>
      <c r="R92" s="12"/>
      <c r="S92" s="12"/>
      <c r="T92" s="12"/>
      <c r="U92" s="12"/>
    </row>
    <row r="93" spans="1:21">
      <c r="A93" s="13">
        <v>90</v>
      </c>
      <c r="B93" s="13">
        <v>1.5067823568720959</v>
      </c>
      <c r="C93" s="12">
        <v>-0.17379199435073286</v>
      </c>
      <c r="D93" s="12">
        <v>-6.2340394422770486E-2</v>
      </c>
      <c r="E93" s="12">
        <v>-1.0734381607719902E-2</v>
      </c>
      <c r="F93" s="12">
        <v>5.2379513643486968E-2</v>
      </c>
      <c r="G93" s="12">
        <v>1.3222559809136432</v>
      </c>
      <c r="H93" s="12">
        <v>1.4968214760928125</v>
      </c>
      <c r="I93" s="14">
        <v>1.4095387285032279</v>
      </c>
      <c r="J93" s="12">
        <v>1.4095387285032279</v>
      </c>
      <c r="K93" s="12">
        <v>0.70945195032838004</v>
      </c>
      <c r="L93" s="12">
        <v>0.17456549517916931</v>
      </c>
      <c r="M93" s="12">
        <v>0.12384583101490108</v>
      </c>
      <c r="N93" s="12"/>
      <c r="O93" s="12"/>
      <c r="P93" s="12"/>
      <c r="Q93" s="12"/>
      <c r="R93" s="12"/>
      <c r="S93" s="12"/>
      <c r="T93" s="12"/>
      <c r="U93" s="12"/>
    </row>
    <row r="94" spans="1:21">
      <c r="A94" s="13">
        <v>91</v>
      </c>
      <c r="B94" s="13">
        <v>1.4159349903169063</v>
      </c>
      <c r="C94" s="12">
        <v>-3.2675941992551034E-2</v>
      </c>
      <c r="D94" s="12">
        <v>3.5942105849534466E-2</v>
      </c>
      <c r="E94" s="12">
        <v>0.2370313172702572</v>
      </c>
      <c r="F94" s="12">
        <v>-0.15742791277013132</v>
      </c>
      <c r="G94" s="12">
        <v>1.6202903655946124</v>
      </c>
      <c r="H94" s="12">
        <v>1.2944491833963094</v>
      </c>
      <c r="I94" s="14">
        <v>1.457369774495461</v>
      </c>
      <c r="J94" s="12">
        <v>1.457369774495461</v>
      </c>
      <c r="K94" s="12">
        <v>0.68616765456536133</v>
      </c>
      <c r="L94" s="12">
        <v>0.32584118219830294</v>
      </c>
      <c r="M94" s="12">
        <v>0.22358167974981408</v>
      </c>
      <c r="N94" s="12"/>
      <c r="O94" s="12"/>
      <c r="P94" s="12"/>
      <c r="Q94" s="12"/>
      <c r="R94" s="12"/>
      <c r="S94" s="12"/>
      <c r="T94" s="12"/>
      <c r="U94" s="12"/>
    </row>
    <row r="95" spans="1:21">
      <c r="A95" s="13">
        <v>92</v>
      </c>
      <c r="B95" s="13">
        <v>1.5336012147822056</v>
      </c>
      <c r="C95" s="12">
        <v>2.0250839159464649E-2</v>
      </c>
      <c r="D95" s="12">
        <v>-0.14442917915660675</v>
      </c>
      <c r="E95" s="12">
        <v>-6.3421223380024636E-2</v>
      </c>
      <c r="F95" s="12">
        <v>7.4760894953424972E-2</v>
      </c>
      <c r="G95" s="12">
        <v>1.4904308305616456</v>
      </c>
      <c r="H95" s="12">
        <v>1.4639329305790239</v>
      </c>
      <c r="I95" s="14">
        <v>1.4771818805703347</v>
      </c>
      <c r="J95" s="12">
        <v>1.4771818805703347</v>
      </c>
      <c r="K95" s="12">
        <v>0.67696470769997774</v>
      </c>
      <c r="L95" s="12">
        <v>2.6497899982621753E-2</v>
      </c>
      <c r="M95" s="12">
        <v>1.793814311639878E-2</v>
      </c>
      <c r="N95" s="12"/>
      <c r="O95" s="12"/>
      <c r="P95" s="12"/>
      <c r="Q95" s="12"/>
      <c r="R95" s="12"/>
      <c r="S95" s="12"/>
      <c r="T95" s="12"/>
      <c r="U95" s="12"/>
    </row>
    <row r="96" spans="1:21">
      <c r="A96" s="13">
        <v>93</v>
      </c>
      <c r="B96" s="13">
        <v>1.2742468440047299</v>
      </c>
      <c r="C96" s="12">
        <v>0.35004243952222058</v>
      </c>
      <c r="D96" s="12">
        <v>3.6540737776362221E-2</v>
      </c>
      <c r="E96" s="12">
        <v>5.6612052107543387E-2</v>
      </c>
      <c r="F96" s="12">
        <v>-1.7739294868968192E-2</v>
      </c>
      <c r="G96" s="12">
        <v>1.680901335634494</v>
      </c>
      <c r="H96" s="12">
        <v>1.293048286912124</v>
      </c>
      <c r="I96" s="14">
        <v>1.486974811273309</v>
      </c>
      <c r="J96" s="12">
        <v>1.486974811273309</v>
      </c>
      <c r="K96" s="12">
        <v>0.67250634806899767</v>
      </c>
      <c r="L96" s="12">
        <v>0.38785304872236992</v>
      </c>
      <c r="M96" s="12">
        <v>0.26083363738370802</v>
      </c>
      <c r="N96" s="12"/>
      <c r="O96" s="12"/>
      <c r="P96" s="12"/>
      <c r="Q96" s="12"/>
      <c r="R96" s="12"/>
      <c r="S96" s="12"/>
      <c r="T96" s="12"/>
      <c r="U96" s="12"/>
    </row>
    <row r="97" spans="1:21">
      <c r="A97" s="13">
        <v>94</v>
      </c>
      <c r="B97" s="13">
        <v>1.4611661357179651</v>
      </c>
      <c r="C97" s="12">
        <v>-4.9272352572842168E-2</v>
      </c>
      <c r="D97" s="12">
        <v>4.1630649784612124E-2</v>
      </c>
      <c r="E97" s="12">
        <v>0.13872069032769127</v>
      </c>
      <c r="F97" s="12">
        <v>-7.0090973587860622E-2</v>
      </c>
      <c r="G97" s="12">
        <v>1.550614473472814</v>
      </c>
      <c r="H97" s="12">
        <v>1.4327058119147167</v>
      </c>
      <c r="I97" s="14">
        <v>1.4916601426937652</v>
      </c>
      <c r="J97" s="12">
        <v>1.4916601426937652</v>
      </c>
      <c r="K97" s="12">
        <v>0.67039399349647832</v>
      </c>
      <c r="L97" s="12">
        <v>0.11790866155809732</v>
      </c>
      <c r="M97" s="12">
        <v>7.9045258489757561E-2</v>
      </c>
      <c r="N97" s="12"/>
      <c r="O97" s="12"/>
      <c r="P97" s="12"/>
      <c r="Q97" s="12"/>
      <c r="R97" s="12"/>
      <c r="S97" s="12"/>
      <c r="T97" s="12"/>
      <c r="U97" s="12"/>
    </row>
    <row r="98" spans="1:21">
      <c r="A98" s="13">
        <v>95</v>
      </c>
      <c r="B98" s="13">
        <v>1.4995643312020415</v>
      </c>
      <c r="C98" s="12">
        <v>3.477178930848359E-2</v>
      </c>
      <c r="D98" s="12">
        <v>0.16330234306499317</v>
      </c>
      <c r="E98" s="12">
        <v>-0.11087836964028162</v>
      </c>
      <c r="F98" s="12">
        <v>-7.327257229537891E-2</v>
      </c>
      <c r="G98" s="12">
        <v>1.4234577508702435</v>
      </c>
      <c r="H98" s="12">
        <v>1.5895941019716557</v>
      </c>
      <c r="I98" s="14">
        <v>1.5065259264209496</v>
      </c>
      <c r="J98" s="12">
        <v>1.5065259264209496</v>
      </c>
      <c r="K98" s="12">
        <v>0.66377881884561907</v>
      </c>
      <c r="L98" s="12">
        <v>0.16613635110141223</v>
      </c>
      <c r="M98" s="12">
        <v>0.11027779090141648</v>
      </c>
      <c r="N98" s="12"/>
      <c r="O98" s="12"/>
      <c r="P98" s="12"/>
      <c r="Q98" s="12"/>
      <c r="R98" s="12"/>
      <c r="S98" s="12"/>
      <c r="T98" s="12"/>
      <c r="U98" s="12"/>
    </row>
    <row r="99" spans="1:21">
      <c r="A99" s="13">
        <v>96</v>
      </c>
      <c r="B99" s="13">
        <v>1.5895183307798215</v>
      </c>
      <c r="C99" s="12">
        <v>6.5521966200279419E-2</v>
      </c>
      <c r="D99" s="12">
        <v>-0.17073134706616938</v>
      </c>
      <c r="E99" s="12">
        <v>5.2562772484975581E-2</v>
      </c>
      <c r="F99" s="12">
        <v>-0.10723457343609234</v>
      </c>
      <c r="G99" s="12">
        <v>1.7076030694650766</v>
      </c>
      <c r="H99" s="12">
        <v>1.3115524102775598</v>
      </c>
      <c r="I99" s="14">
        <v>1.5095777398713182</v>
      </c>
      <c r="J99" s="12">
        <v>1.5095777398713182</v>
      </c>
      <c r="K99" s="12">
        <v>0.66243690111994069</v>
      </c>
      <c r="L99" s="12">
        <v>0.39605065918751681</v>
      </c>
      <c r="M99" s="12">
        <v>0.2623585713586884</v>
      </c>
      <c r="N99" s="12"/>
      <c r="O99" s="12"/>
      <c r="P99" s="12"/>
      <c r="Q99" s="12"/>
      <c r="R99" s="12"/>
      <c r="S99" s="12"/>
      <c r="T99" s="12"/>
      <c r="U99" s="12"/>
    </row>
    <row r="100" spans="1:21">
      <c r="A100" s="13">
        <v>97</v>
      </c>
      <c r="B100" s="13">
        <v>1.6616221371722764</v>
      </c>
      <c r="C100" s="12">
        <v>-7.026662128256872E-2</v>
      </c>
      <c r="D100" s="12">
        <v>-0.11435748355815575</v>
      </c>
      <c r="E100" s="12">
        <v>-5.7681904996756683E-2</v>
      </c>
      <c r="F100" s="12">
        <v>-5.620172297481069E-3</v>
      </c>
      <c r="G100" s="12">
        <v>1.533673610892951</v>
      </c>
      <c r="H100" s="12">
        <v>1.5416444813166394</v>
      </c>
      <c r="I100" s="14">
        <v>1.5376590461047952</v>
      </c>
      <c r="J100" s="12">
        <v>1.5376590461047952</v>
      </c>
      <c r="K100" s="12">
        <v>0.6503392299698717</v>
      </c>
      <c r="L100" s="12">
        <v>7.970870423688492E-3</v>
      </c>
      <c r="M100" s="12">
        <v>5.1837697335311989E-3</v>
      </c>
      <c r="N100" s="12"/>
      <c r="O100" s="12"/>
      <c r="P100" s="12"/>
      <c r="Q100" s="12"/>
      <c r="R100" s="12"/>
      <c r="S100" s="12"/>
      <c r="T100" s="12"/>
      <c r="U100" s="12"/>
    </row>
    <row r="101" spans="1:21">
      <c r="A101" s="13">
        <v>98</v>
      </c>
      <c r="B101" s="13">
        <v>1.4672284053870845</v>
      </c>
      <c r="C101" s="12">
        <v>-1.0584503819048262E-2</v>
      </c>
      <c r="D101" s="12">
        <v>-0.12357289417694131</v>
      </c>
      <c r="E101" s="12">
        <v>0.17594321478228925</v>
      </c>
      <c r="F101" s="12">
        <v>0.11391254531930785</v>
      </c>
      <c r="G101" s="12">
        <v>1.6325871163503256</v>
      </c>
      <c r="H101" s="12">
        <v>1.4575680565294511</v>
      </c>
      <c r="I101" s="14">
        <v>1.5450775864398882</v>
      </c>
      <c r="J101" s="12">
        <v>1.5450775864398882</v>
      </c>
      <c r="K101" s="12">
        <v>0.64721668916585851</v>
      </c>
      <c r="L101" s="12">
        <v>0.17501905982087451</v>
      </c>
      <c r="M101" s="12">
        <v>0.11327525643818773</v>
      </c>
      <c r="N101" s="12"/>
      <c r="O101" s="12"/>
      <c r="P101" s="12"/>
      <c r="Q101" s="12"/>
      <c r="R101" s="12"/>
      <c r="S101" s="12"/>
      <c r="T101" s="12"/>
      <c r="U101" s="12"/>
    </row>
    <row r="102" spans="1:21">
      <c r="A102" s="13">
        <v>99</v>
      </c>
      <c r="B102" s="13">
        <v>1.5409352634799547</v>
      </c>
      <c r="C102" s="12">
        <v>3.9577163807745161E-3</v>
      </c>
      <c r="D102" s="12">
        <v>-1.2822889239969246E-2</v>
      </c>
      <c r="E102" s="12">
        <v>8.9340000500107736E-2</v>
      </c>
      <c r="F102" s="12">
        <v>-1.6068059340497223E-2</v>
      </c>
      <c r="G102" s="12">
        <v>1.6342329803608369</v>
      </c>
      <c r="H102" s="12">
        <v>1.5120443148994882</v>
      </c>
      <c r="I102" s="14">
        <v>1.5731386476301625</v>
      </c>
      <c r="J102" s="12">
        <v>1.5731386476301625</v>
      </c>
      <c r="K102" s="12">
        <v>0.63567187895767419</v>
      </c>
      <c r="L102" s="12">
        <v>0.12218866546134866</v>
      </c>
      <c r="M102" s="12">
        <v>7.7671898561146174E-2</v>
      </c>
      <c r="N102" s="12"/>
      <c r="O102" s="12"/>
      <c r="P102" s="12"/>
      <c r="Q102" s="12"/>
      <c r="R102" s="12"/>
      <c r="S102" s="12"/>
      <c r="T102" s="12"/>
      <c r="U102" s="12"/>
    </row>
    <row r="103" spans="1:21">
      <c r="A103" s="13">
        <v>100</v>
      </c>
      <c r="B103" s="13">
        <v>1.4818256118583131</v>
      </c>
      <c r="C103" s="12">
        <v>9.7551908230668893E-2</v>
      </c>
      <c r="D103" s="12">
        <v>8.0288316433123438E-2</v>
      </c>
      <c r="E103" s="12">
        <v>-0.10338401073670661</v>
      </c>
      <c r="F103" s="12">
        <v>0.12228937508015283</v>
      </c>
      <c r="G103" s="12">
        <v>1.4759935093522754</v>
      </c>
      <c r="H103" s="12">
        <v>1.6844033033715893</v>
      </c>
      <c r="I103" s="14">
        <v>1.5801984063619323</v>
      </c>
      <c r="J103" s="12">
        <v>1.5801984063619323</v>
      </c>
      <c r="K103" s="12">
        <v>0.63283192539238498</v>
      </c>
      <c r="L103" s="12">
        <v>0.20840979401931392</v>
      </c>
      <c r="M103" s="12">
        <v>0.13188837121987279</v>
      </c>
      <c r="N103" s="12"/>
      <c r="O103" s="12"/>
      <c r="P103" s="12"/>
      <c r="Q103" s="12"/>
      <c r="R103" s="12"/>
      <c r="S103" s="12"/>
      <c r="T103" s="12"/>
      <c r="U103" s="12"/>
    </row>
    <row r="104" spans="1:21">
      <c r="A104" s="13">
        <v>101</v>
      </c>
      <c r="B104" s="13">
        <v>1.5086182501421186</v>
      </c>
      <c r="C104" s="12">
        <v>0.23153181938182846</v>
      </c>
      <c r="D104" s="12">
        <v>1.9476082660760872E-2</v>
      </c>
      <c r="E104" s="12">
        <v>-0.18348387814373379</v>
      </c>
      <c r="F104" s="12">
        <v>9.9273315019252545E-2</v>
      </c>
      <c r="G104" s="12">
        <v>1.5566661913802133</v>
      </c>
      <c r="H104" s="12">
        <v>1.6273676478221322</v>
      </c>
      <c r="I104" s="14">
        <v>1.5920169196011726</v>
      </c>
      <c r="J104" s="12">
        <v>1.5920169196011726</v>
      </c>
      <c r="K104" s="12">
        <v>0.62813402777812</v>
      </c>
      <c r="L104" s="12">
        <v>7.0701456441918831E-2</v>
      </c>
      <c r="M104" s="12">
        <v>4.4409990604641784E-2</v>
      </c>
      <c r="N104" s="12"/>
      <c r="O104" s="12"/>
      <c r="P104" s="12"/>
      <c r="Q104" s="12"/>
      <c r="R104" s="12"/>
      <c r="S104" s="12"/>
      <c r="T104" s="12"/>
      <c r="U104" s="12"/>
    </row>
    <row r="105" spans="1:21">
      <c r="A105" s="13">
        <v>102</v>
      </c>
      <c r="B105" s="13">
        <v>1.6227943709691437</v>
      </c>
      <c r="C105" s="12">
        <v>9.9043169818011853E-2</v>
      </c>
      <c r="D105" s="12">
        <v>-4.5316987822463108E-2</v>
      </c>
      <c r="E105" s="12">
        <v>-7.8409460477767895E-2</v>
      </c>
      <c r="F105" s="12">
        <v>-2.8964304695687781E-2</v>
      </c>
      <c r="G105" s="12">
        <v>1.6434280803093877</v>
      </c>
      <c r="H105" s="12">
        <v>1.5485130784509928</v>
      </c>
      <c r="I105" s="14">
        <v>1.5959705793801904</v>
      </c>
      <c r="J105" s="12">
        <v>1.5959705793801904</v>
      </c>
      <c r="K105" s="12">
        <v>0.62657796636098329</v>
      </c>
      <c r="L105" s="12">
        <v>9.4915001858394854E-2</v>
      </c>
      <c r="M105" s="12">
        <v>5.9471648841582E-2</v>
      </c>
      <c r="N105" s="12"/>
      <c r="O105" s="12"/>
      <c r="P105" s="12"/>
      <c r="Q105" s="12"/>
      <c r="R105" s="12"/>
      <c r="S105" s="12"/>
      <c r="T105" s="12"/>
      <c r="U105" s="12"/>
    </row>
    <row r="106" spans="1:21">
      <c r="A106" s="13">
        <v>103</v>
      </c>
      <c r="B106" s="13">
        <v>1.4979760153666788</v>
      </c>
      <c r="C106" s="12">
        <v>5.9182397377662482E-2</v>
      </c>
      <c r="D106" s="12">
        <v>-0.10104079875525203</v>
      </c>
      <c r="E106" s="12">
        <v>3.6137680943652134E-2</v>
      </c>
      <c r="F106" s="12">
        <v>0.24283858261985714</v>
      </c>
      <c r="G106" s="12">
        <v>1.5932960936879934</v>
      </c>
      <c r="H106" s="12">
        <v>1.639773799231284</v>
      </c>
      <c r="I106" s="14">
        <v>1.6165349464596388</v>
      </c>
      <c r="J106" s="12">
        <v>1.6165349464596388</v>
      </c>
      <c r="K106" s="12">
        <v>0.61860710292103027</v>
      </c>
      <c r="L106" s="12">
        <v>4.6477705543290559E-2</v>
      </c>
      <c r="M106" s="12">
        <v>2.8751438776551685E-2</v>
      </c>
      <c r="N106" s="12"/>
      <c r="O106" s="12"/>
      <c r="P106" s="12"/>
      <c r="Q106" s="12"/>
      <c r="R106" s="12"/>
      <c r="S106" s="12"/>
      <c r="T106" s="12"/>
      <c r="U106" s="12"/>
    </row>
    <row r="107" spans="1:21">
      <c r="A107" s="13">
        <v>104</v>
      </c>
      <c r="B107" s="13">
        <v>1.872438707443435</v>
      </c>
      <c r="C107" s="12">
        <v>-0.23363236520591668</v>
      </c>
      <c r="D107" s="12">
        <v>-0.13091844374802783</v>
      </c>
      <c r="E107" s="12">
        <v>-5.6988418807861152E-2</v>
      </c>
      <c r="F107" s="12">
        <v>1.0135872453261608E-2</v>
      </c>
      <c r="G107" s="12">
        <v>1.5818179234296572</v>
      </c>
      <c r="H107" s="12">
        <v>1.7516561361486689</v>
      </c>
      <c r="I107" s="14">
        <v>1.666737029789163</v>
      </c>
      <c r="J107" s="12">
        <v>1.666737029789163</v>
      </c>
      <c r="K107" s="12">
        <v>0.59997467034526542</v>
      </c>
      <c r="L107" s="12">
        <v>0.16983821271901167</v>
      </c>
      <c r="M107" s="12">
        <v>0.1018986256881181</v>
      </c>
      <c r="N107" s="12"/>
      <c r="O107" s="12"/>
      <c r="P107" s="12"/>
      <c r="Q107" s="12"/>
      <c r="R107" s="12"/>
      <c r="S107" s="12"/>
      <c r="T107" s="12"/>
      <c r="U107" s="12"/>
    </row>
    <row r="108" spans="1:21">
      <c r="A108" s="13">
        <v>105</v>
      </c>
      <c r="B108" s="13">
        <v>1.8426302953079874</v>
      </c>
      <c r="C108" s="12">
        <v>2.6472821277220486E-3</v>
      </c>
      <c r="D108" s="12">
        <v>-0.24707152138255076</v>
      </c>
      <c r="E108" s="12">
        <v>-8.4369812034338479E-2</v>
      </c>
      <c r="F108" s="12">
        <v>-1.7035997343804083E-2</v>
      </c>
      <c r="G108" s="12">
        <v>1.760907765401371</v>
      </c>
      <c r="H108" s="12">
        <v>1.5785227765816325</v>
      </c>
      <c r="I108" s="14">
        <v>1.6697152709915017</v>
      </c>
      <c r="J108" s="12">
        <v>1.6697152709915017</v>
      </c>
      <c r="K108" s="12">
        <v>0.59890450627919645</v>
      </c>
      <c r="L108" s="12">
        <v>0.18238498881973841</v>
      </c>
      <c r="M108" s="12">
        <v>0.10923119168182219</v>
      </c>
      <c r="N108" s="12"/>
      <c r="O108" s="12"/>
      <c r="P108" s="12"/>
      <c r="Q108" s="12"/>
      <c r="R108" s="12"/>
      <c r="S108" s="12"/>
      <c r="T108" s="12"/>
      <c r="U108" s="12"/>
    </row>
    <row r="109" spans="1:21">
      <c r="A109" s="13">
        <v>106</v>
      </c>
      <c r="B109" s="13">
        <v>1.5990409174639739</v>
      </c>
      <c r="C109" s="12">
        <v>0.12351099375104474</v>
      </c>
      <c r="D109" s="12">
        <v>-6.3358409963853377E-2</v>
      </c>
      <c r="E109" s="12">
        <v>0.15816087826726355</v>
      </c>
      <c r="F109" s="12">
        <v>-4.0236190314049541E-2</v>
      </c>
      <c r="G109" s="12">
        <v>1.8807127894822822</v>
      </c>
      <c r="H109" s="12">
        <v>1.495446317186071</v>
      </c>
      <c r="I109" s="14">
        <v>1.6880795533341766</v>
      </c>
      <c r="J109" s="12">
        <v>1.6880795533341766</v>
      </c>
      <c r="K109" s="12">
        <v>0.59238914305008317</v>
      </c>
      <c r="L109" s="12">
        <v>0.38526647229621114</v>
      </c>
      <c r="M109" s="12">
        <v>0.2282276753694811</v>
      </c>
      <c r="N109" s="12"/>
      <c r="O109" s="12"/>
      <c r="P109" s="12"/>
      <c r="Q109" s="12"/>
      <c r="R109" s="12"/>
      <c r="S109" s="12"/>
      <c r="T109" s="12"/>
      <c r="U109" s="12"/>
    </row>
    <row r="110" spans="1:21">
      <c r="A110" s="13">
        <v>107</v>
      </c>
      <c r="B110" s="13">
        <v>1.6957130778005531</v>
      </c>
      <c r="C110" s="12">
        <v>0.13895877737784948</v>
      </c>
      <c r="D110" s="12">
        <v>-5.0536871567166174E-3</v>
      </c>
      <c r="E110" s="12">
        <v>-0.2160045127667983</v>
      </c>
      <c r="F110" s="12">
        <v>9.5750990324817181E-2</v>
      </c>
      <c r="G110" s="12">
        <v>1.6186673424116045</v>
      </c>
      <c r="H110" s="12">
        <v>1.7864103809686538</v>
      </c>
      <c r="I110" s="14">
        <v>1.7025388616901291</v>
      </c>
      <c r="J110" s="12">
        <v>1.7025388616901291</v>
      </c>
      <c r="K110" s="12">
        <v>0.58735810529886467</v>
      </c>
      <c r="L110" s="12">
        <v>0.16774303855704931</v>
      </c>
      <c r="M110" s="12">
        <v>9.8525233303942875E-2</v>
      </c>
      <c r="N110" s="12"/>
      <c r="O110" s="12"/>
      <c r="P110" s="12"/>
      <c r="Q110" s="12"/>
      <c r="R110" s="12"/>
      <c r="S110" s="12"/>
      <c r="T110" s="12"/>
      <c r="U110" s="12"/>
    </row>
    <row r="111" spans="1:21">
      <c r="A111" s="13">
        <v>108</v>
      </c>
      <c r="B111" s="13">
        <v>1.7487428264915721</v>
      </c>
      <c r="C111" s="12">
        <v>-0.14639859212715869</v>
      </c>
      <c r="D111" s="12">
        <v>-1.4754404912184507E-2</v>
      </c>
      <c r="E111" s="12">
        <v>-6.0426104049994066E-2</v>
      </c>
      <c r="F111" s="12">
        <v>0.15336279882309284</v>
      </c>
      <c r="G111" s="12">
        <v>1.5419181303144194</v>
      </c>
      <c r="H111" s="12">
        <v>1.8873512204024803</v>
      </c>
      <c r="I111" s="14">
        <v>1.7146346753584498</v>
      </c>
      <c r="J111" s="12">
        <v>1.7146346753584498</v>
      </c>
      <c r="K111" s="12">
        <v>0.58321461380159412</v>
      </c>
      <c r="L111" s="12">
        <v>0.34543309008806089</v>
      </c>
      <c r="M111" s="12">
        <v>0.20146162622999969</v>
      </c>
      <c r="N111" s="12"/>
      <c r="O111" s="12"/>
      <c r="P111" s="12"/>
      <c r="Q111" s="12"/>
      <c r="R111" s="12"/>
      <c r="S111" s="12"/>
      <c r="T111" s="12"/>
      <c r="U111" s="12"/>
    </row>
    <row r="112" spans="1:21">
      <c r="A112" s="13">
        <v>109</v>
      </c>
      <c r="B112" s="13">
        <v>1.7036677314624395</v>
      </c>
      <c r="C112" s="12">
        <v>3.3854137030267455E-2</v>
      </c>
      <c r="D112" s="12">
        <v>4.5580391600192781E-4</v>
      </c>
      <c r="E112" s="12">
        <v>0.10910012565652237</v>
      </c>
      <c r="F112" s="12">
        <v>-2.591920981667668E-2</v>
      </c>
      <c r="G112" s="12">
        <v>1.8466219941492292</v>
      </c>
      <c r="H112" s="12">
        <v>1.6782043255617647</v>
      </c>
      <c r="I112" s="14">
        <v>1.7624131598554968</v>
      </c>
      <c r="J112" s="12">
        <v>1.7624131598554968</v>
      </c>
      <c r="K112" s="12">
        <v>0.56740384308182967</v>
      </c>
      <c r="L112" s="12">
        <v>0.16841766858746454</v>
      </c>
      <c r="M112" s="12">
        <v>9.5560832399409337E-2</v>
      </c>
      <c r="N112" s="12"/>
      <c r="O112" s="12"/>
      <c r="P112" s="12"/>
      <c r="Q112" s="12"/>
      <c r="R112" s="12"/>
      <c r="S112" s="12"/>
      <c r="T112" s="12"/>
      <c r="U112" s="12"/>
    </row>
    <row r="113" spans="1:21">
      <c r="A113" s="13">
        <v>110</v>
      </c>
      <c r="B113" s="13">
        <v>2.002298295089965</v>
      </c>
      <c r="C113" s="12">
        <v>-0.33867781648297601</v>
      </c>
      <c r="D113" s="12">
        <v>-6.7151795906660011E-2</v>
      </c>
      <c r="E113" s="12">
        <v>8.2679993225293191E-3</v>
      </c>
      <c r="F113" s="12">
        <v>-3.9096331461271325E-2</v>
      </c>
      <c r="G113" s="12">
        <v>1.6718884779295184</v>
      </c>
      <c r="H113" s="12">
        <v>1.8960501677220336</v>
      </c>
      <c r="I113" s="14">
        <v>1.783969322825776</v>
      </c>
      <c r="J113" s="12">
        <v>1.783969322825776</v>
      </c>
      <c r="K113" s="12">
        <v>0.56054775561724213</v>
      </c>
      <c r="L113" s="12">
        <v>0.22416168979251516</v>
      </c>
      <c r="M113" s="12">
        <v>0.12565333210856283</v>
      </c>
      <c r="N113" s="12"/>
      <c r="O113" s="12"/>
      <c r="P113" s="12"/>
      <c r="Q113" s="12"/>
      <c r="R113" s="12"/>
      <c r="S113" s="12"/>
      <c r="T113" s="12"/>
      <c r="U113" s="12"/>
    </row>
    <row r="114" spans="1:21">
      <c r="A114" s="13">
        <v>111</v>
      </c>
      <c r="B114" s="13">
        <v>2.0132317361447898</v>
      </c>
      <c r="C114" s="12">
        <v>-9.7149576630279275E-2</v>
      </c>
      <c r="D114" s="12">
        <v>-3.888358644226645E-2</v>
      </c>
      <c r="E114" s="12">
        <v>-0.13053710145098066</v>
      </c>
      <c r="F114" s="12">
        <v>-0.18785983750375132</v>
      </c>
      <c r="G114" s="12">
        <v>1.7855450580635299</v>
      </c>
      <c r="H114" s="12">
        <v>1.786488312198772</v>
      </c>
      <c r="I114" s="14">
        <v>1.786016685131151</v>
      </c>
      <c r="J114" s="12">
        <v>1.786016685131151</v>
      </c>
      <c r="K114" s="12">
        <v>0.55990518359942865</v>
      </c>
      <c r="L114" s="12">
        <v>9.4325413524209978E-4</v>
      </c>
      <c r="M114" s="12">
        <v>5.281328797736482E-4</v>
      </c>
      <c r="N114" s="12"/>
      <c r="O114" s="12"/>
      <c r="P114" s="12"/>
      <c r="Q114" s="12"/>
      <c r="R114" s="12"/>
      <c r="S114" s="12"/>
      <c r="T114" s="12"/>
      <c r="U114" s="12"/>
    </row>
    <row r="115" spans="1:21">
      <c r="A115" s="13">
        <v>112</v>
      </c>
      <c r="B115" s="13">
        <v>1.8468766540343544</v>
      </c>
      <c r="C115" s="12">
        <v>-0.14803456381492844</v>
      </c>
      <c r="D115" s="12">
        <v>0.19527377600194892</v>
      </c>
      <c r="E115" s="12">
        <v>-0.2096759037341959</v>
      </c>
      <c r="F115" s="12">
        <v>4.352080984679188E-2</v>
      </c>
      <c r="G115" s="12">
        <v>1.4891661864852299</v>
      </c>
      <c r="H115" s="12">
        <v>2.0856712398830952</v>
      </c>
      <c r="I115" s="14">
        <v>1.7874187131841626</v>
      </c>
      <c r="J115" s="12">
        <v>1.7874187131841626</v>
      </c>
      <c r="K115" s="12">
        <v>0.55946600123625723</v>
      </c>
      <c r="L115" s="12">
        <v>0.5965050533978653</v>
      </c>
      <c r="M115" s="12">
        <v>0.33372429694172379</v>
      </c>
      <c r="N115" s="12"/>
      <c r="O115" s="12"/>
      <c r="P115" s="12"/>
      <c r="Q115" s="12"/>
      <c r="R115" s="12"/>
      <c r="S115" s="12"/>
      <c r="T115" s="12"/>
      <c r="U115" s="12"/>
    </row>
    <row r="116" spans="1:21">
      <c r="A116" s="13">
        <v>113</v>
      </c>
      <c r="B116" s="13">
        <v>1.8581964646432185</v>
      </c>
      <c r="C116" s="12">
        <v>-4.2614306012705806E-2</v>
      </c>
      <c r="D116" s="12">
        <v>-5.1097662095962934E-2</v>
      </c>
      <c r="E116" s="12">
        <v>-2.7748074079804685E-2</v>
      </c>
      <c r="F116" s="12">
        <v>-1.8634799292370954E-2</v>
      </c>
      <c r="G116" s="12">
        <v>1.7878340845507081</v>
      </c>
      <c r="H116" s="12">
        <v>1.7884640032548846</v>
      </c>
      <c r="I116" s="14">
        <v>1.7881490439027963</v>
      </c>
      <c r="J116" s="12">
        <v>1.7881490439027963</v>
      </c>
      <c r="K116" s="12">
        <v>0.55923749947454604</v>
      </c>
      <c r="L116" s="12">
        <v>6.2991870417650198E-4</v>
      </c>
      <c r="M116" s="12">
        <v>3.5227416099591324E-4</v>
      </c>
      <c r="N116" s="12"/>
      <c r="O116" s="12"/>
      <c r="P116" s="12"/>
      <c r="Q116" s="12"/>
      <c r="R116" s="12"/>
      <c r="S116" s="12"/>
      <c r="T116" s="12"/>
      <c r="U116" s="12"/>
    </row>
    <row r="117" spans="1:21">
      <c r="A117" s="13">
        <v>114</v>
      </c>
      <c r="B117" s="13">
        <v>1.7954604716944873</v>
      </c>
      <c r="C117" s="12">
        <v>4.0491706194086451E-2</v>
      </c>
      <c r="D117" s="12">
        <v>0.20841071949916387</v>
      </c>
      <c r="E117" s="12">
        <v>-0.11292970154913155</v>
      </c>
      <c r="F117" s="12">
        <v>-0.13689402783513266</v>
      </c>
      <c r="G117" s="12">
        <v>1.7230224763394422</v>
      </c>
      <c r="H117" s="12">
        <v>1.8669771633585186</v>
      </c>
      <c r="I117" s="14">
        <v>1.7949998198489805</v>
      </c>
      <c r="J117" s="12">
        <v>1.7949998198489805</v>
      </c>
      <c r="K117" s="12">
        <v>0.55710311997921724</v>
      </c>
      <c r="L117" s="12">
        <v>0.14395468701907643</v>
      </c>
      <c r="M117" s="12">
        <v>8.0197605273959208E-2</v>
      </c>
      <c r="N117" s="12"/>
      <c r="O117" s="12"/>
      <c r="P117" s="12"/>
      <c r="Q117" s="12"/>
      <c r="R117" s="12"/>
      <c r="S117" s="12"/>
      <c r="T117" s="12"/>
      <c r="U117" s="12"/>
    </row>
    <row r="118" spans="1:21">
      <c r="A118" s="13">
        <v>115</v>
      </c>
      <c r="B118" s="13">
        <v>1.7343205886435518</v>
      </c>
      <c r="C118" s="12">
        <v>-0.27814093759582198</v>
      </c>
      <c r="D118" s="12">
        <v>-1.57255624934125E-2</v>
      </c>
      <c r="E118" s="12">
        <v>0.21226478444985747</v>
      </c>
      <c r="F118" s="12">
        <v>0.22936821815059974</v>
      </c>
      <c r="G118" s="12">
        <v>1.6684444354975874</v>
      </c>
      <c r="H118" s="12">
        <v>1.9479632443007391</v>
      </c>
      <c r="I118" s="14">
        <v>1.8082038398991633</v>
      </c>
      <c r="J118" s="12">
        <v>1.8082038398991633</v>
      </c>
      <c r="K118" s="12">
        <v>0.55303499413858459</v>
      </c>
      <c r="L118" s="12">
        <v>0.27951880880315172</v>
      </c>
      <c r="M118" s="12">
        <v>0.15458368278807516</v>
      </c>
      <c r="N118" s="12"/>
      <c r="O118" s="12"/>
      <c r="P118" s="12"/>
      <c r="Q118" s="12"/>
      <c r="R118" s="12"/>
      <c r="S118" s="12"/>
      <c r="T118" s="12"/>
      <c r="U118" s="12"/>
    </row>
    <row r="119" spans="1:21">
      <c r="A119" s="13">
        <v>116</v>
      </c>
      <c r="B119" s="13">
        <v>2.1126816479986625</v>
      </c>
      <c r="C119" s="12">
        <v>7.8903269746614468E-4</v>
      </c>
      <c r="D119" s="12">
        <v>-0.15162737366168291</v>
      </c>
      <c r="E119" s="12">
        <v>-0.29457102885016739</v>
      </c>
      <c r="F119" s="12">
        <v>-0.15742956899103869</v>
      </c>
      <c r="G119" s="12">
        <v>1.8188996518459613</v>
      </c>
      <c r="H119" s="12">
        <v>1.8036247053459409</v>
      </c>
      <c r="I119" s="14">
        <v>1.8112621785959511</v>
      </c>
      <c r="J119" s="12">
        <v>1.8112621785959511</v>
      </c>
      <c r="K119" s="12">
        <v>0.55210118767851546</v>
      </c>
      <c r="L119" s="12">
        <v>1.527494650002037E-2</v>
      </c>
      <c r="M119" s="12">
        <v>8.43331610438703E-3</v>
      </c>
      <c r="N119" s="12"/>
      <c r="O119" s="12"/>
      <c r="P119" s="12"/>
      <c r="Q119" s="12"/>
      <c r="R119" s="12"/>
      <c r="S119" s="12"/>
      <c r="T119" s="12"/>
      <c r="U119" s="12"/>
    </row>
    <row r="120" spans="1:21">
      <c r="A120" s="13">
        <v>117</v>
      </c>
      <c r="B120" s="13">
        <v>1.6239750069120751</v>
      </c>
      <c r="C120" s="12">
        <v>0.12122704568934202</v>
      </c>
      <c r="D120" s="12">
        <v>0.14268428360015692</v>
      </c>
      <c r="E120" s="12">
        <v>4.5296032104221715E-2</v>
      </c>
      <c r="F120" s="12">
        <v>0.1143128860665443</v>
      </c>
      <c r="G120" s="12">
        <v>1.7904980847056389</v>
      </c>
      <c r="H120" s="12">
        <v>1.8809721765787764</v>
      </c>
      <c r="I120" s="14">
        <v>1.8357351306422076</v>
      </c>
      <c r="J120" s="12">
        <v>1.8357351306422076</v>
      </c>
      <c r="K120" s="12">
        <v>0.54474089606280141</v>
      </c>
      <c r="L120" s="12">
        <v>9.0474091873137485E-2</v>
      </c>
      <c r="M120" s="12">
        <v>4.9284937877441135E-2</v>
      </c>
      <c r="N120" s="12"/>
      <c r="O120" s="12"/>
      <c r="P120" s="12"/>
      <c r="Q120" s="12"/>
      <c r="R120" s="12"/>
      <c r="S120" s="12"/>
      <c r="T120" s="12"/>
      <c r="U120" s="12"/>
    </row>
    <row r="121" spans="1:21">
      <c r="A121" s="13">
        <v>118</v>
      </c>
      <c r="B121" s="13">
        <v>1.9903613877156809</v>
      </c>
      <c r="C121" s="12">
        <v>-0.16997982070947085</v>
      </c>
      <c r="D121" s="12">
        <v>4.7887266423291639E-3</v>
      </c>
      <c r="E121" s="12">
        <v>0.11435442072400991</v>
      </c>
      <c r="F121" s="12">
        <v>-0.21905880158335139</v>
      </c>
      <c r="G121" s="12">
        <v>1.9347359877302199</v>
      </c>
      <c r="H121" s="12">
        <v>1.7760913127746587</v>
      </c>
      <c r="I121" s="14">
        <v>1.8554136502524394</v>
      </c>
      <c r="J121" s="12">
        <v>1.8554136502524394</v>
      </c>
      <c r="K121" s="12">
        <v>0.53896337340406242</v>
      </c>
      <c r="L121" s="12">
        <v>0.15864467495556123</v>
      </c>
      <c r="M121" s="12">
        <v>8.5503669186640263E-2</v>
      </c>
      <c r="N121" s="12"/>
      <c r="O121" s="12"/>
      <c r="P121" s="12"/>
      <c r="Q121" s="12"/>
      <c r="R121" s="12"/>
      <c r="S121" s="12"/>
      <c r="T121" s="12"/>
      <c r="U121" s="12"/>
    </row>
    <row r="122" spans="1:21">
      <c r="A122" s="13">
        <v>119</v>
      </c>
      <c r="B122" s="13">
        <v>1.8044133363457935</v>
      </c>
      <c r="C122" s="12">
        <v>-1.9495514272971044E-2</v>
      </c>
      <c r="D122" s="12">
        <v>6.2883817074884066E-2</v>
      </c>
      <c r="E122" s="12">
        <v>0.20475605274554148</v>
      </c>
      <c r="F122" s="12">
        <v>-0.14420916341801449</v>
      </c>
      <c r="G122" s="12">
        <v>1.9896738748183638</v>
      </c>
      <c r="H122" s="12">
        <v>1.723087990002663</v>
      </c>
      <c r="I122" s="14">
        <v>1.8563809324105134</v>
      </c>
      <c r="J122" s="12">
        <v>1.8563809324105134</v>
      </c>
      <c r="K122" s="12">
        <v>0.53868254222019962</v>
      </c>
      <c r="L122" s="12">
        <v>0.26658588481570078</v>
      </c>
      <c r="M122" s="12">
        <v>0.14360516215254301</v>
      </c>
      <c r="N122" s="12"/>
      <c r="O122" s="12"/>
      <c r="P122" s="12"/>
      <c r="Q122" s="12"/>
      <c r="R122" s="12"/>
      <c r="S122" s="12"/>
      <c r="T122" s="12"/>
      <c r="U122" s="12"/>
    </row>
    <row r="123" spans="1:21">
      <c r="A123" s="13">
        <v>120</v>
      </c>
      <c r="B123" s="13">
        <v>1.9987432764148774</v>
      </c>
      <c r="C123" s="12">
        <v>-0.17269213077205284</v>
      </c>
      <c r="D123" s="12">
        <v>-2.8563924025360211E-3</v>
      </c>
      <c r="E123" s="12">
        <v>-1.4216284826575094E-2</v>
      </c>
      <c r="F123" s="12">
        <v>7.7919978848807608E-2</v>
      </c>
      <c r="G123" s="12">
        <v>1.8118348608162496</v>
      </c>
      <c r="H123" s="12">
        <v>2.073806862861149</v>
      </c>
      <c r="I123" s="14">
        <v>1.9428208618386993</v>
      </c>
      <c r="J123" s="12">
        <v>1.9428208618386993</v>
      </c>
      <c r="K123" s="12">
        <v>0.5147154941776737</v>
      </c>
      <c r="L123" s="12">
        <v>0.26197200204489945</v>
      </c>
      <c r="M123" s="12">
        <v>0.13484104849325496</v>
      </c>
      <c r="N123" s="12"/>
      <c r="O123" s="12"/>
      <c r="P123" s="12"/>
      <c r="Q123" s="12"/>
      <c r="R123" s="12"/>
      <c r="S123" s="12"/>
      <c r="T123" s="12"/>
      <c r="U123" s="12"/>
    </row>
    <row r="124" spans="1:21">
      <c r="A124" s="13">
        <v>121</v>
      </c>
      <c r="B124" s="13">
        <v>2.2138004266351641</v>
      </c>
      <c r="C124" s="12">
        <v>-8.6353940239817031E-2</v>
      </c>
      <c r="D124" s="12">
        <v>-0.27524080582787802</v>
      </c>
      <c r="E124" s="12">
        <v>3.5473259301173718E-2</v>
      </c>
      <c r="F124" s="12">
        <v>-0.18601012803127343</v>
      </c>
      <c r="G124" s="12">
        <v>2.1629197456965206</v>
      </c>
      <c r="H124" s="12">
        <v>1.7525494927760128</v>
      </c>
      <c r="I124" s="14">
        <v>1.9577346192362666</v>
      </c>
      <c r="J124" s="12">
        <v>1.9577346192362666</v>
      </c>
      <c r="K124" s="12">
        <v>0.51079446119725402</v>
      </c>
      <c r="L124" s="12">
        <v>0.41037025292050777</v>
      </c>
      <c r="M124" s="12">
        <v>0.20961485223191162</v>
      </c>
      <c r="N124" s="12"/>
      <c r="O124" s="12"/>
      <c r="P124" s="12"/>
      <c r="Q124" s="12"/>
      <c r="R124" s="12"/>
      <c r="S124" s="12"/>
      <c r="T124" s="12"/>
      <c r="U124" s="12"/>
    </row>
    <row r="125" spans="1:21">
      <c r="A125" s="13">
        <v>122</v>
      </c>
      <c r="B125" s="13">
        <v>1.6254561750006469</v>
      </c>
      <c r="C125" s="12">
        <v>0.30035888424530799</v>
      </c>
      <c r="D125" s="12">
        <v>0.30449116055114356</v>
      </c>
      <c r="E125" s="12">
        <v>3.3281999384119638E-2</v>
      </c>
      <c r="F125" s="12">
        <v>6.0370153146361558E-2</v>
      </c>
      <c r="G125" s="12">
        <v>1.9590970586300744</v>
      </c>
      <c r="H125" s="12">
        <v>1.9903174886981521</v>
      </c>
      <c r="I125" s="14">
        <v>1.9747072736641131</v>
      </c>
      <c r="J125" s="12">
        <v>1.9747072736641131</v>
      </c>
      <c r="K125" s="12">
        <v>0.50640417105694746</v>
      </c>
      <c r="L125" s="12">
        <v>3.122043006807762E-2</v>
      </c>
      <c r="M125" s="12">
        <v>1.5810156008666247E-2</v>
      </c>
      <c r="N125" s="12"/>
      <c r="O125" s="12"/>
      <c r="P125" s="12"/>
      <c r="Q125" s="12"/>
      <c r="R125" s="12"/>
      <c r="S125" s="12"/>
      <c r="T125" s="12"/>
      <c r="U125" s="12"/>
    </row>
    <row r="126" spans="1:21">
      <c r="A126" s="13">
        <v>123</v>
      </c>
      <c r="B126" s="13">
        <v>1.7007863559491516</v>
      </c>
      <c r="C126" s="12">
        <v>0.50844481296892041</v>
      </c>
      <c r="D126" s="12">
        <v>0.11386078551285711</v>
      </c>
      <c r="E126" s="12">
        <v>-5.7494512476963924E-2</v>
      </c>
      <c r="F126" s="12">
        <v>-1.6765585516762549E-2</v>
      </c>
      <c r="G126" s="12">
        <v>2.1517366564411078</v>
      </c>
      <c r="H126" s="12">
        <v>1.7978815559452461</v>
      </c>
      <c r="I126" s="14">
        <v>1.974809106193177</v>
      </c>
      <c r="J126" s="12">
        <v>1.974809106193177</v>
      </c>
      <c r="K126" s="12">
        <v>0.50637805794185931</v>
      </c>
      <c r="L126" s="12">
        <v>0.35385510049586166</v>
      </c>
      <c r="M126" s="12">
        <v>0.1791844585819159</v>
      </c>
      <c r="N126" s="12"/>
      <c r="O126" s="12"/>
      <c r="P126" s="12"/>
      <c r="Q126" s="12"/>
      <c r="R126" s="12"/>
      <c r="S126" s="12"/>
      <c r="T126" s="12"/>
      <c r="U126" s="12"/>
    </row>
    <row r="127" spans="1:21">
      <c r="A127" s="13">
        <v>124</v>
      </c>
      <c r="B127" s="13">
        <v>2.0794493434519823</v>
      </c>
      <c r="C127" s="12">
        <v>0.12666823674674199</v>
      </c>
      <c r="D127" s="12">
        <v>-6.6555234201079935E-2</v>
      </c>
      <c r="E127" s="12">
        <v>-0.12529934816437099</v>
      </c>
      <c r="F127" s="12">
        <v>-0.10807238167443808</v>
      </c>
      <c r="G127" s="12">
        <v>2.0808182320343533</v>
      </c>
      <c r="H127" s="12">
        <v>1.9048217275764643</v>
      </c>
      <c r="I127" s="14">
        <v>1.9928199798054087</v>
      </c>
      <c r="J127" s="12">
        <v>1.9928199798054087</v>
      </c>
      <c r="K127" s="12">
        <v>0.50180147235258354</v>
      </c>
      <c r="L127" s="12">
        <v>0.17599650445788906</v>
      </c>
      <c r="M127" s="12">
        <v>8.8315305065876773E-2</v>
      </c>
      <c r="N127" s="12"/>
      <c r="O127" s="12"/>
      <c r="P127" s="12"/>
      <c r="Q127" s="12"/>
      <c r="R127" s="12"/>
      <c r="S127" s="12"/>
      <c r="T127" s="12"/>
      <c r="U127" s="12"/>
    </row>
    <row r="128" spans="1:21">
      <c r="A128" s="13">
        <v>125</v>
      </c>
      <c r="B128" s="13">
        <v>2.1709385573412887</v>
      </c>
      <c r="C128" s="12">
        <v>-0.17413089008114804</v>
      </c>
      <c r="D128" s="12">
        <v>9.9501529195561836E-2</v>
      </c>
      <c r="E128" s="12">
        <v>-8.3217656251982533E-2</v>
      </c>
      <c r="F128" s="12">
        <v>-7.7965063215430688E-2</v>
      </c>
      <c r="G128" s="12">
        <v>1.9135900110081581</v>
      </c>
      <c r="H128" s="12">
        <v>2.1924750233214199</v>
      </c>
      <c r="I128" s="14">
        <v>2.0530325171647892</v>
      </c>
      <c r="J128" s="12">
        <v>2.0530325171647892</v>
      </c>
      <c r="K128" s="12">
        <v>0.48708434554216745</v>
      </c>
      <c r="L128" s="12">
        <v>0.27888501231326179</v>
      </c>
      <c r="M128" s="12">
        <v>0.13584052370412444</v>
      </c>
      <c r="N128" s="12"/>
      <c r="O128" s="12"/>
      <c r="P128" s="12"/>
      <c r="Q128" s="12"/>
      <c r="R128" s="12"/>
      <c r="S128" s="12"/>
      <c r="T128" s="12"/>
      <c r="U128" s="12"/>
    </row>
    <row r="129" spans="1:21">
      <c r="A129" s="13">
        <v>126</v>
      </c>
      <c r="B129" s="13">
        <v>2.1524853177787699</v>
      </c>
      <c r="C129" s="12">
        <v>-5.2757570798593117E-3</v>
      </c>
      <c r="D129" s="12">
        <v>-0.12200987905974524</v>
      </c>
      <c r="E129" s="12">
        <v>8.1571956614112401E-2</v>
      </c>
      <c r="F129" s="12">
        <v>-8.6111828967725096E-2</v>
      </c>
      <c r="G129" s="12">
        <v>2.2287815173130228</v>
      </c>
      <c r="H129" s="12">
        <v>1.9443636097512995</v>
      </c>
      <c r="I129" s="14">
        <v>2.0865725635321613</v>
      </c>
      <c r="J129" s="12">
        <v>2.0865725635321613</v>
      </c>
      <c r="K129" s="12">
        <v>0.47925483995974461</v>
      </c>
      <c r="L129" s="12">
        <v>0.28441790756172325</v>
      </c>
      <c r="M129" s="12">
        <v>0.13630865877017911</v>
      </c>
      <c r="N129" s="12"/>
      <c r="O129" s="12"/>
      <c r="P129" s="12"/>
      <c r="Q129" s="12"/>
      <c r="R129" s="12"/>
      <c r="S129" s="12"/>
      <c r="T129" s="12"/>
      <c r="U129" s="12"/>
    </row>
    <row r="130" spans="1:21">
      <c r="A130" s="13">
        <v>127</v>
      </c>
      <c r="B130" s="13">
        <v>2.5690457324772908</v>
      </c>
      <c r="C130" s="12">
        <v>-0.33141664256982145</v>
      </c>
      <c r="D130" s="12">
        <v>-0.20053057613833453</v>
      </c>
      <c r="E130" s="12">
        <v>-0.17234322667020455</v>
      </c>
      <c r="F130" s="12">
        <v>-0.24892469004694023</v>
      </c>
      <c r="G130" s="12">
        <v>2.065285863237265</v>
      </c>
      <c r="H130" s="12">
        <v>2.1195904662920162</v>
      </c>
      <c r="I130" s="14">
        <v>2.0924381647646406</v>
      </c>
      <c r="J130" s="12">
        <v>2.0924381647646406</v>
      </c>
      <c r="K130" s="12">
        <v>0.47791137479681789</v>
      </c>
      <c r="L130" s="12">
        <v>5.4304603054751155E-2</v>
      </c>
      <c r="M130" s="12">
        <v>2.5952787503691604E-2</v>
      </c>
      <c r="N130" s="12"/>
      <c r="O130" s="12"/>
      <c r="P130" s="12"/>
      <c r="Q130" s="12"/>
      <c r="R130" s="12"/>
      <c r="S130" s="12"/>
      <c r="T130" s="12"/>
      <c r="U130" s="12"/>
    </row>
    <row r="131" spans="1:21">
      <c r="A131" s="13">
        <v>128</v>
      </c>
      <c r="B131" s="13">
        <v>2.032567669198583</v>
      </c>
      <c r="C131" s="12">
        <v>-0.15247559541101552</v>
      </c>
      <c r="D131" s="12">
        <v>0.13465129982578702</v>
      </c>
      <c r="E131" s="12">
        <v>0.2107253742137655</v>
      </c>
      <c r="F131" s="12">
        <v>-4.5268587020430219E-2</v>
      </c>
      <c r="G131" s="12">
        <v>2.0908174480013328</v>
      </c>
      <c r="H131" s="12">
        <v>2.12195038200394</v>
      </c>
      <c r="I131" s="14">
        <v>2.1063839150026364</v>
      </c>
      <c r="J131" s="12">
        <v>2.1063839150026364</v>
      </c>
      <c r="K131" s="12">
        <v>0.47474726372411952</v>
      </c>
      <c r="L131" s="12">
        <v>3.1132934002607193E-2</v>
      </c>
      <c r="M131" s="12">
        <v>1.4780275229441366E-2</v>
      </c>
      <c r="N131" s="12"/>
      <c r="O131" s="12"/>
      <c r="P131" s="12"/>
      <c r="Q131" s="12"/>
      <c r="R131" s="12"/>
      <c r="S131" s="12"/>
      <c r="T131" s="12"/>
      <c r="U131" s="12"/>
    </row>
    <row r="132" spans="1:21">
      <c r="A132" s="13">
        <v>129</v>
      </c>
      <c r="B132" s="13">
        <v>2.2631536790137168</v>
      </c>
      <c r="C132" s="12">
        <v>0.17677837780447514</v>
      </c>
      <c r="D132" s="12">
        <v>-0.21960180323414766</v>
      </c>
      <c r="E132" s="12">
        <v>-0.10002975297497903</v>
      </c>
      <c r="F132" s="12">
        <v>-3.3413598483150828E-2</v>
      </c>
      <c r="G132" s="12">
        <v>2.3399023038432127</v>
      </c>
      <c r="H132" s="12">
        <v>2.0101382772964183</v>
      </c>
      <c r="I132" s="14">
        <v>2.1750202905698153</v>
      </c>
      <c r="J132" s="12">
        <v>2.1750202905698153</v>
      </c>
      <c r="K132" s="12">
        <v>0.45976582578823594</v>
      </c>
      <c r="L132" s="12">
        <v>0.32976402654679449</v>
      </c>
      <c r="M132" s="12">
        <v>0.15161422998054072</v>
      </c>
      <c r="N132" s="12"/>
      <c r="O132" s="12"/>
      <c r="P132" s="12"/>
      <c r="Q132" s="12"/>
      <c r="R132" s="12"/>
      <c r="S132" s="12"/>
      <c r="T132" s="12"/>
      <c r="U132" s="12"/>
    </row>
    <row r="133" spans="1:21">
      <c r="A133" s="13">
        <v>130</v>
      </c>
      <c r="B133" s="13">
        <v>2.0549403393673504</v>
      </c>
      <c r="C133" s="12">
        <v>-5.1014456826326667E-2</v>
      </c>
      <c r="D133" s="12">
        <v>0.23792946355267167</v>
      </c>
      <c r="E133" s="12">
        <v>-1.4788103287591628E-2</v>
      </c>
      <c r="F133" s="12">
        <v>8.0114670004820726E-2</v>
      </c>
      <c r="G133" s="12">
        <v>1.9891377792534319</v>
      </c>
      <c r="H133" s="12">
        <v>2.3729844729248426</v>
      </c>
      <c r="I133" s="14">
        <v>2.181061126089137</v>
      </c>
      <c r="J133" s="12">
        <v>2.181061126089137</v>
      </c>
      <c r="K133" s="12">
        <v>0.45849242281123087</v>
      </c>
      <c r="L133" s="12">
        <v>0.38384669367141067</v>
      </c>
      <c r="M133" s="12">
        <v>0.17599080056948543</v>
      </c>
      <c r="N133" s="12"/>
      <c r="O133" s="12"/>
      <c r="P133" s="12"/>
      <c r="Q133" s="12"/>
      <c r="R133" s="12"/>
      <c r="S133" s="12"/>
      <c r="T133" s="12"/>
      <c r="U133" s="12"/>
    </row>
    <row r="134" spans="1:21">
      <c r="A134" s="13">
        <v>131</v>
      </c>
      <c r="B134" s="13">
        <v>2.1309070057783317</v>
      </c>
      <c r="C134" s="12">
        <v>8.9521870824436203E-2</v>
      </c>
      <c r="D134" s="12">
        <v>9.0907455776675195E-2</v>
      </c>
      <c r="E134" s="12">
        <v>-2.9473107712583602E-2</v>
      </c>
      <c r="F134" s="12">
        <v>-1.6571846176403095E-2</v>
      </c>
      <c r="G134" s="12">
        <v>2.1909557688901842</v>
      </c>
      <c r="H134" s="12">
        <v>2.2052426153786038</v>
      </c>
      <c r="I134" s="14">
        <v>2.1980991921343938</v>
      </c>
      <c r="J134" s="12">
        <v>2.1980991921343938</v>
      </c>
      <c r="K134" s="12">
        <v>0.45493852305590543</v>
      </c>
      <c r="L134" s="12">
        <v>1.4286846488419602E-2</v>
      </c>
      <c r="M134" s="12">
        <v>6.4996368405680627E-3</v>
      </c>
      <c r="N134" s="12"/>
      <c r="O134" s="12"/>
      <c r="P134" s="12"/>
      <c r="Q134" s="12"/>
      <c r="R134" s="12"/>
      <c r="S134" s="12"/>
      <c r="T134" s="12"/>
      <c r="U134" s="12"/>
    </row>
    <row r="135" spans="1:21">
      <c r="A135" s="13">
        <v>132</v>
      </c>
      <c r="B135" s="13">
        <v>2.0673586449819568</v>
      </c>
      <c r="C135" s="12">
        <v>-5.368082625125931E-4</v>
      </c>
      <c r="D135" s="12">
        <v>-8.4726557137331834E-2</v>
      </c>
      <c r="E135" s="12">
        <v>0.18654929148941249</v>
      </c>
      <c r="F135" s="12">
        <v>0.18460115733683954</v>
      </c>
      <c r="G135" s="12">
        <v>2.2533711282088564</v>
      </c>
      <c r="H135" s="12">
        <v>2.1672332451814644</v>
      </c>
      <c r="I135" s="14">
        <v>2.2103021866951602</v>
      </c>
      <c r="J135" s="12">
        <v>2.2103021866951602</v>
      </c>
      <c r="K135" s="12">
        <v>0.45242682472083068</v>
      </c>
      <c r="L135" s="12">
        <v>8.6137883027392004E-2</v>
      </c>
      <c r="M135" s="12">
        <v>3.8971088906257299E-2</v>
      </c>
      <c r="N135" s="12"/>
      <c r="O135" s="12"/>
      <c r="P135" s="12"/>
      <c r="Q135" s="12"/>
      <c r="R135" s="12"/>
      <c r="S135" s="12"/>
      <c r="T135" s="12"/>
      <c r="U135" s="12"/>
    </row>
    <row r="136" spans="1:21">
      <c r="A136" s="13">
        <v>133</v>
      </c>
      <c r="B136" s="13">
        <v>2.0240846736571512</v>
      </c>
      <c r="C136" s="12">
        <v>9.4855010686531432E-2</v>
      </c>
      <c r="D136" s="12">
        <v>0.23684265880943184</v>
      </c>
      <c r="E136" s="12">
        <v>9.5544448927068815E-2</v>
      </c>
      <c r="F136" s="12">
        <v>-4.5127867717250828E-4</v>
      </c>
      <c r="G136" s="12">
        <v>2.2144841332707514</v>
      </c>
      <c r="H136" s="12">
        <v>2.2604760537894104</v>
      </c>
      <c r="I136" s="14">
        <v>2.2374800935300811</v>
      </c>
      <c r="J136" s="12">
        <v>2.2374800935300811</v>
      </c>
      <c r="K136" s="12">
        <v>0.44693135053652971</v>
      </c>
      <c r="L136" s="12">
        <v>4.5991920518658969E-2</v>
      </c>
      <c r="M136" s="12">
        <v>2.0555231151172984E-2</v>
      </c>
      <c r="N136" s="12"/>
      <c r="O136" s="12"/>
      <c r="P136" s="12"/>
      <c r="Q136" s="12"/>
      <c r="R136" s="12"/>
      <c r="S136" s="12"/>
      <c r="T136" s="12"/>
      <c r="U136" s="12"/>
    </row>
    <row r="137" spans="1:21">
      <c r="A137" s="13">
        <v>134</v>
      </c>
      <c r="B137" s="13">
        <v>2.4109510603002993</v>
      </c>
      <c r="C137" s="12">
        <v>-0.26794974285647133</v>
      </c>
      <c r="D137" s="12">
        <v>-0.1166933729795922</v>
      </c>
      <c r="E137" s="12">
        <v>0.2612069525730224</v>
      </c>
      <c r="F137" s="12">
        <v>-0.18890379116713871</v>
      </c>
      <c r="G137" s="12">
        <v>2.4042082700168503</v>
      </c>
      <c r="H137" s="12">
        <v>2.1053538961535683</v>
      </c>
      <c r="I137" s="14">
        <v>2.2547810830852093</v>
      </c>
      <c r="J137" s="12">
        <v>2.2547810830852093</v>
      </c>
      <c r="K137" s="12">
        <v>0.44350203551987555</v>
      </c>
      <c r="L137" s="12">
        <v>0.29885437386328206</v>
      </c>
      <c r="M137" s="12">
        <v>0.13254252313238349</v>
      </c>
      <c r="N137" s="12"/>
      <c r="O137" s="12"/>
      <c r="P137" s="12"/>
      <c r="Q137" s="12"/>
      <c r="R137" s="12"/>
      <c r="S137" s="12"/>
      <c r="T137" s="12"/>
      <c r="U137" s="12"/>
    </row>
    <row r="138" spans="1:21">
      <c r="A138" s="13">
        <v>135</v>
      </c>
      <c r="B138" s="13">
        <v>2.1986109265239482</v>
      </c>
      <c r="C138" s="12">
        <v>0.17354055436721819</v>
      </c>
      <c r="D138" s="12">
        <v>4.8438436776009376E-2</v>
      </c>
      <c r="E138" s="12">
        <v>-0.36340936531230855</v>
      </c>
      <c r="F138" s="12">
        <v>0.34744246115266986</v>
      </c>
      <c r="G138" s="12">
        <v>2.0087421155788578</v>
      </c>
      <c r="H138" s="12">
        <v>2.5944918244526276</v>
      </c>
      <c r="I138" s="14">
        <v>2.3016169700157425</v>
      </c>
      <c r="J138" s="12">
        <v>2.3016169700157425</v>
      </c>
      <c r="K138" s="12">
        <v>0.43447715802736725</v>
      </c>
      <c r="L138" s="12">
        <v>0.58574970887376976</v>
      </c>
      <c r="M138" s="12">
        <v>0.25449486882683325</v>
      </c>
      <c r="N138" s="12"/>
      <c r="O138" s="12"/>
      <c r="P138" s="12"/>
      <c r="Q138" s="12"/>
      <c r="R138" s="12"/>
      <c r="S138" s="12"/>
      <c r="T138" s="12"/>
      <c r="U138" s="12"/>
    </row>
    <row r="139" spans="1:21">
      <c r="A139" s="13">
        <v>136</v>
      </c>
      <c r="B139" s="13">
        <v>2.2070657751755842</v>
      </c>
      <c r="C139" s="12">
        <v>2.3560304664287685E-2</v>
      </c>
      <c r="D139" s="12">
        <v>0.23389219450563475</v>
      </c>
      <c r="E139" s="12">
        <v>5.2589766775088323E-2</v>
      </c>
      <c r="F139" s="12">
        <v>-7.5697328720874951E-2</v>
      </c>
      <c r="G139" s="12">
        <v>2.2832158466149606</v>
      </c>
      <c r="H139" s="12">
        <v>2.3652606409603441</v>
      </c>
      <c r="I139" s="14">
        <v>2.3242382437876525</v>
      </c>
      <c r="J139" s="12">
        <v>2.3242382437876525</v>
      </c>
      <c r="K139" s="12">
        <v>0.43024849224164224</v>
      </c>
      <c r="L139" s="12">
        <v>8.2044794345383476E-2</v>
      </c>
      <c r="M139" s="12">
        <v>3.5299649063376855E-2</v>
      </c>
      <c r="N139" s="12"/>
      <c r="O139" s="12"/>
      <c r="P139" s="12"/>
      <c r="Q139" s="12"/>
      <c r="R139" s="12"/>
      <c r="S139" s="12"/>
      <c r="T139" s="12"/>
      <c r="U139" s="12"/>
    </row>
    <row r="140" spans="1:21">
      <c r="A140" s="13">
        <v>137</v>
      </c>
      <c r="B140" s="13">
        <v>2.2915556717507362</v>
      </c>
      <c r="C140" s="12">
        <v>-0.16736864897670331</v>
      </c>
      <c r="D140" s="12">
        <v>3.8373303502825827E-2</v>
      </c>
      <c r="E140" s="12">
        <v>9.2284392622727876E-2</v>
      </c>
      <c r="F140" s="12">
        <v>0.12216006631332717</v>
      </c>
      <c r="G140" s="12">
        <v>2.2164714153967608</v>
      </c>
      <c r="H140" s="12">
        <v>2.4520890415668894</v>
      </c>
      <c r="I140" s="14">
        <v>2.3342802284818251</v>
      </c>
      <c r="J140" s="12">
        <v>2.3342802284818251</v>
      </c>
      <c r="K140" s="12">
        <v>0.42839757960439157</v>
      </c>
      <c r="L140" s="12">
        <v>0.2356176261701286</v>
      </c>
      <c r="M140" s="12">
        <v>0.10093802076341545</v>
      </c>
      <c r="N140" s="12"/>
      <c r="O140" s="12"/>
      <c r="P140" s="12"/>
      <c r="Q140" s="12"/>
      <c r="R140" s="12"/>
      <c r="S140" s="12"/>
      <c r="T140" s="12"/>
      <c r="U140" s="12"/>
    </row>
    <row r="141" spans="1:21">
      <c r="A141" s="13">
        <v>138</v>
      </c>
      <c r="B141" s="13">
        <v>2.4090004389607769</v>
      </c>
      <c r="C141" s="12">
        <v>-6.5861326646841967E-2</v>
      </c>
      <c r="D141" s="12">
        <v>-0.18865639832149123</v>
      </c>
      <c r="E141" s="12">
        <v>0.18641010846237208</v>
      </c>
      <c r="F141" s="12">
        <v>-2.1901253550419702E-2</v>
      </c>
      <c r="G141" s="12">
        <v>2.5295492207763068</v>
      </c>
      <c r="H141" s="12">
        <v>2.1984427870888661</v>
      </c>
      <c r="I141" s="14">
        <v>2.3639960039325865</v>
      </c>
      <c r="J141" s="12">
        <v>2.3639960039325865</v>
      </c>
      <c r="K141" s="12">
        <v>0.42301255938523863</v>
      </c>
      <c r="L141" s="12">
        <v>0.33110643368744075</v>
      </c>
      <c r="M141" s="12">
        <v>0.1400621799430431</v>
      </c>
      <c r="N141" s="12"/>
      <c r="O141" s="12"/>
      <c r="P141" s="12"/>
      <c r="Q141" s="12"/>
      <c r="R141" s="12"/>
      <c r="S141" s="12"/>
      <c r="T141" s="12"/>
      <c r="U141" s="12"/>
    </row>
    <row r="142" spans="1:21">
      <c r="A142" s="13">
        <v>139</v>
      </c>
      <c r="B142" s="13">
        <v>2.4566147937222254</v>
      </c>
      <c r="C142" s="12">
        <v>8.155574796829064E-2</v>
      </c>
      <c r="D142" s="12">
        <v>4.9444165679580411E-2</v>
      </c>
      <c r="E142" s="12">
        <v>1.0674961811719542E-2</v>
      </c>
      <c r="F142" s="12">
        <v>-0.29491145757402737</v>
      </c>
      <c r="G142" s="12">
        <v>2.5488455035022355</v>
      </c>
      <c r="H142" s="12">
        <v>2.2111475018277784</v>
      </c>
      <c r="I142" s="14">
        <v>2.3799965026650067</v>
      </c>
      <c r="J142" s="12">
        <v>2.3799965026650067</v>
      </c>
      <c r="K142" s="12">
        <v>0.42016868465153107</v>
      </c>
      <c r="L142" s="12">
        <v>0.33769800167445707</v>
      </c>
      <c r="M142" s="12">
        <v>0.14189012517300717</v>
      </c>
      <c r="N142" s="12"/>
      <c r="O142" s="12"/>
      <c r="P142" s="12"/>
      <c r="Q142" s="12"/>
      <c r="R142" s="12"/>
      <c r="S142" s="12"/>
      <c r="T142" s="12"/>
      <c r="U142" s="12"/>
    </row>
    <row r="143" spans="1:21">
      <c r="A143" s="13">
        <v>140</v>
      </c>
      <c r="B143" s="13">
        <v>2.2504689874425861</v>
      </c>
      <c r="C143" s="12">
        <v>0.27353284231791919</v>
      </c>
      <c r="D143" s="12">
        <v>3.718090097546848E-2</v>
      </c>
      <c r="E143" s="12">
        <v>3.6984160253190249E-2</v>
      </c>
      <c r="F143" s="12">
        <v>-7.7285016029180281E-2</v>
      </c>
      <c r="G143" s="12">
        <v>2.5609859900136955</v>
      </c>
      <c r="H143" s="12">
        <v>2.2103648723888742</v>
      </c>
      <c r="I143" s="14">
        <v>2.3856754312012849</v>
      </c>
      <c r="J143" s="12">
        <v>2.3856754312012849</v>
      </c>
      <c r="K143" s="12">
        <v>0.41916850336026606</v>
      </c>
      <c r="L143" s="12">
        <v>0.35062111762482129</v>
      </c>
      <c r="M143" s="12">
        <v>0.14696932912130015</v>
      </c>
      <c r="N143" s="12"/>
      <c r="O143" s="12"/>
      <c r="P143" s="12"/>
      <c r="Q143" s="12"/>
      <c r="R143" s="12"/>
      <c r="S143" s="12"/>
      <c r="T143" s="12"/>
      <c r="U143" s="12"/>
    </row>
    <row r="144" spans="1:21">
      <c r="A144" s="13">
        <v>141</v>
      </c>
      <c r="B144" s="13">
        <v>2.4801482568773006</v>
      </c>
      <c r="C144" s="12">
        <v>0.18396221537743582</v>
      </c>
      <c r="D144" s="12">
        <v>-0.23792364285115056</v>
      </c>
      <c r="E144" s="12">
        <v>-0.21816361679171201</v>
      </c>
      <c r="F144" s="12">
        <v>0.17216017158833577</v>
      </c>
      <c r="G144" s="12">
        <v>2.4459468554630241</v>
      </c>
      <c r="H144" s="12">
        <v>2.414384785614486</v>
      </c>
      <c r="I144" s="14">
        <v>2.4301658205387549</v>
      </c>
      <c r="J144" s="12">
        <v>2.4301658205387549</v>
      </c>
      <c r="K144" s="12">
        <v>0.4114945538071576</v>
      </c>
      <c r="L144" s="12">
        <v>3.1562069848538155E-2</v>
      </c>
      <c r="M144" s="12">
        <v>1.2987619849554551E-2</v>
      </c>
      <c r="N144" s="12"/>
      <c r="O144" s="12"/>
      <c r="P144" s="12"/>
      <c r="Q144" s="12"/>
      <c r="R144" s="12"/>
      <c r="S144" s="12"/>
      <c r="T144" s="12"/>
      <c r="U144" s="12"/>
    </row>
    <row r="145" spans="1:21">
      <c r="A145" s="13">
        <v>142</v>
      </c>
      <c r="B145" s="13">
        <v>2.5847650888859426</v>
      </c>
      <c r="C145" s="12">
        <v>8.2280101181098589E-2</v>
      </c>
      <c r="D145" s="12">
        <v>-0.16781570027981654</v>
      </c>
      <c r="E145" s="12">
        <v>2.3651245770371889E-2</v>
      </c>
      <c r="F145" s="12">
        <v>-0.17250258678575991</v>
      </c>
      <c r="G145" s="12">
        <v>2.6906964358374128</v>
      </c>
      <c r="H145" s="12">
        <v>2.2444468018203665</v>
      </c>
      <c r="I145" s="14">
        <v>2.4675716188288899</v>
      </c>
      <c r="J145" s="12">
        <v>2.4675716188288899</v>
      </c>
      <c r="K145" s="12">
        <v>0.40525672785724465</v>
      </c>
      <c r="L145" s="12">
        <v>0.44624963401704631</v>
      </c>
      <c r="M145" s="12">
        <v>0.18084566648924116</v>
      </c>
      <c r="N145" s="12"/>
      <c r="O145" s="12"/>
      <c r="P145" s="12"/>
      <c r="Q145" s="12"/>
      <c r="R145" s="12"/>
      <c r="S145" s="12"/>
      <c r="T145" s="12"/>
      <c r="U145" s="12"/>
    </row>
    <row r="146" spans="1:21">
      <c r="A146" s="13">
        <v>143</v>
      </c>
      <c r="B146" s="13">
        <v>2.3270845357557581</v>
      </c>
      <c r="C146" s="12">
        <v>-4.4220873837264855E-2</v>
      </c>
      <c r="D146" s="12">
        <v>7.7453197882525776E-2</v>
      </c>
      <c r="E146" s="12">
        <v>0.29580200174441063</v>
      </c>
      <c r="F146" s="12">
        <v>7.4744032391266632E-2</v>
      </c>
      <c r="G146" s="12">
        <v>2.5786656636629037</v>
      </c>
      <c r="H146" s="12">
        <v>2.4792817660295503</v>
      </c>
      <c r="I146" s="14">
        <v>2.5289737148462272</v>
      </c>
      <c r="J146" s="12">
        <v>2.5289737148462272</v>
      </c>
      <c r="K146" s="12">
        <v>0.39541731656977874</v>
      </c>
      <c r="L146" s="12">
        <v>9.9383897633353424E-2</v>
      </c>
      <c r="M146" s="12">
        <v>3.9298114112426195E-2</v>
      </c>
      <c r="N146" s="12"/>
      <c r="O146" s="12"/>
      <c r="P146" s="12"/>
      <c r="Q146" s="12"/>
      <c r="R146" s="12"/>
      <c r="S146" s="12"/>
      <c r="T146" s="12"/>
      <c r="U146" s="12"/>
    </row>
    <row r="147" spans="1:21">
      <c r="A147" s="13">
        <v>144</v>
      </c>
      <c r="B147" s="13">
        <v>2.6492218045322473</v>
      </c>
      <c r="C147" s="12">
        <v>0.16594162345249142</v>
      </c>
      <c r="D147" s="12">
        <v>-0.11666051171187061</v>
      </c>
      <c r="E147" s="12">
        <v>-0.18079180134192802</v>
      </c>
      <c r="F147" s="12">
        <v>-0.10249829404233549</v>
      </c>
      <c r="G147" s="12">
        <v>2.6343716266428108</v>
      </c>
      <c r="H147" s="12">
        <v>2.4300629987780411</v>
      </c>
      <c r="I147" s="14">
        <v>2.5322173127104257</v>
      </c>
      <c r="J147" s="12">
        <v>2.5322173127104257</v>
      </c>
      <c r="K147" s="12">
        <v>0.39491081392600685</v>
      </c>
      <c r="L147" s="12">
        <v>0.20430862786476967</v>
      </c>
      <c r="M147" s="12">
        <v>8.068368652218183E-2</v>
      </c>
      <c r="N147" s="12"/>
      <c r="O147" s="12"/>
      <c r="P147" s="12"/>
      <c r="Q147" s="12"/>
      <c r="R147" s="12"/>
      <c r="S147" s="12"/>
      <c r="T147" s="12"/>
      <c r="U147" s="12"/>
    </row>
    <row r="148" spans="1:21">
      <c r="A148" s="13">
        <v>145</v>
      </c>
      <c r="B148" s="13">
        <v>2.6533597994122111</v>
      </c>
      <c r="C148" s="12">
        <v>-0.10883019844167256</v>
      </c>
      <c r="D148" s="12">
        <v>1.4321951546497949E-2</v>
      </c>
      <c r="E148" s="12">
        <v>-0.25368379619356896</v>
      </c>
      <c r="F148" s="12">
        <v>0.10865067857145631</v>
      </c>
      <c r="G148" s="12">
        <v>2.2908458047769695</v>
      </c>
      <c r="H148" s="12">
        <v>2.7763324295301652</v>
      </c>
      <c r="I148" s="14">
        <v>2.5335891171535674</v>
      </c>
      <c r="J148" s="12">
        <v>2.5335891171535674</v>
      </c>
      <c r="K148" s="12">
        <v>0.39469699061680469</v>
      </c>
      <c r="L148" s="12">
        <v>0.48548662475319571</v>
      </c>
      <c r="M148" s="12">
        <v>0.19162010977479627</v>
      </c>
      <c r="N148" s="12"/>
      <c r="O148" s="12"/>
      <c r="P148" s="12"/>
      <c r="Q148" s="12"/>
      <c r="R148" s="12"/>
      <c r="S148" s="12"/>
      <c r="T148" s="12"/>
      <c r="U148" s="12"/>
    </row>
    <row r="149" spans="1:21">
      <c r="A149" s="13">
        <v>146</v>
      </c>
      <c r="B149" s="13">
        <v>2.4058540649136968</v>
      </c>
      <c r="C149" s="12">
        <v>-6.6107943778582437E-2</v>
      </c>
      <c r="D149" s="12">
        <v>0.18934090849736254</v>
      </c>
      <c r="E149" s="12">
        <v>3.184430528155844E-2</v>
      </c>
      <c r="F149" s="12">
        <v>0.11039638761014879</v>
      </c>
      <c r="G149" s="12">
        <v>2.3715904264166725</v>
      </c>
      <c r="H149" s="12">
        <v>2.7055913610212081</v>
      </c>
      <c r="I149" s="14">
        <v>2.5385908937189403</v>
      </c>
      <c r="J149" s="12">
        <v>2.5385908937189403</v>
      </c>
      <c r="K149" s="12">
        <v>0.39391932054677686</v>
      </c>
      <c r="L149" s="12">
        <v>0.33400093460453562</v>
      </c>
      <c r="M149" s="12">
        <v>0.13156942122140713</v>
      </c>
      <c r="N149" s="12"/>
      <c r="O149" s="12"/>
      <c r="P149" s="12"/>
      <c r="Q149" s="12"/>
      <c r="R149" s="12"/>
      <c r="S149" s="12"/>
      <c r="T149" s="12"/>
      <c r="U149" s="12"/>
    </row>
    <row r="150" spans="1:21">
      <c r="A150" s="13">
        <v>147</v>
      </c>
      <c r="B150" s="13">
        <v>2.5597764024973273</v>
      </c>
      <c r="C150" s="12">
        <v>4.0005401916942067E-2</v>
      </c>
      <c r="D150" s="12">
        <v>7.6758624301218215E-2</v>
      </c>
      <c r="E150" s="12">
        <v>0.14471781612671944</v>
      </c>
      <c r="F150" s="12">
        <v>-0.2136086717057836</v>
      </c>
      <c r="G150" s="12">
        <v>2.7444996205409891</v>
      </c>
      <c r="H150" s="12">
        <v>2.4229263550927618</v>
      </c>
      <c r="I150" s="14">
        <v>2.5837129878168756</v>
      </c>
      <c r="J150" s="12">
        <v>2.5837129878168756</v>
      </c>
      <c r="K150" s="12">
        <v>0.38703989363963998</v>
      </c>
      <c r="L150" s="12">
        <v>0.32157326544822729</v>
      </c>
      <c r="M150" s="12">
        <v>0.1244616824564336</v>
      </c>
      <c r="N150" s="12"/>
      <c r="O150" s="12"/>
      <c r="P150" s="12"/>
      <c r="Q150" s="12"/>
      <c r="R150" s="12"/>
      <c r="S150" s="12"/>
      <c r="T150" s="12"/>
      <c r="U150" s="12"/>
    </row>
    <row r="151" spans="1:21">
      <c r="A151" s="13">
        <v>148</v>
      </c>
      <c r="B151" s="13">
        <v>2.5456147649973446</v>
      </c>
      <c r="C151" s="12">
        <v>4.0799158143993382E-2</v>
      </c>
      <c r="D151" s="12">
        <v>-0.24118708339705777</v>
      </c>
      <c r="E151" s="12">
        <v>0.11601371984283557</v>
      </c>
      <c r="F151" s="12">
        <v>0.27827386429210743</v>
      </c>
      <c r="G151" s="12">
        <v>2.7024276429841736</v>
      </c>
      <c r="H151" s="12">
        <v>2.5827015458923945</v>
      </c>
      <c r="I151" s="14">
        <v>2.6425645944382841</v>
      </c>
      <c r="J151" s="12">
        <v>2.6425645944382841</v>
      </c>
      <c r="K151" s="12">
        <v>0.3784202672300484</v>
      </c>
      <c r="L151" s="12">
        <v>0.11972609709177906</v>
      </c>
      <c r="M151" s="12">
        <v>4.5306781655881756E-2</v>
      </c>
      <c r="N151" s="12"/>
      <c r="O151" s="12"/>
      <c r="P151" s="12"/>
      <c r="Q151" s="12"/>
      <c r="R151" s="12"/>
      <c r="S151" s="12"/>
      <c r="T151" s="12"/>
      <c r="U151" s="12"/>
    </row>
    <row r="152" spans="1:21">
      <c r="A152" s="13">
        <v>149</v>
      </c>
      <c r="B152" s="13">
        <v>2.9688897670299563</v>
      </c>
      <c r="C152" s="12">
        <v>1.9385490059564567E-2</v>
      </c>
      <c r="D152" s="12">
        <v>-0.2059430632937205</v>
      </c>
      <c r="E152" s="12">
        <v>-2.9556583834343758E-2</v>
      </c>
      <c r="F152" s="12">
        <v>-7.0090610837576645E-2</v>
      </c>
      <c r="G152" s="12">
        <v>2.9587186732551771</v>
      </c>
      <c r="H152" s="12">
        <v>2.6928560928986593</v>
      </c>
      <c r="I152" s="14">
        <v>2.8257873830769182</v>
      </c>
      <c r="J152" s="12">
        <v>2.8257873830769182</v>
      </c>
      <c r="K152" s="12">
        <v>0.35388366654504944</v>
      </c>
      <c r="L152" s="12">
        <v>0.26586258035651777</v>
      </c>
      <c r="M152" s="12">
        <v>9.4084424733692343E-2</v>
      </c>
      <c r="N152" s="12"/>
      <c r="O152" s="12"/>
      <c r="P152" s="12"/>
      <c r="Q152" s="12"/>
      <c r="R152" s="12"/>
      <c r="S152" s="12"/>
      <c r="T152" s="12"/>
      <c r="U152" s="12"/>
    </row>
    <row r="153" spans="1:21">
      <c r="A153" s="13">
        <v>150</v>
      </c>
      <c r="B153" s="13">
        <v>2.708815501691086</v>
      </c>
      <c r="C153" s="12">
        <v>7.4393188606807145E-2</v>
      </c>
      <c r="D153" s="12">
        <v>-6.1920782340897838E-2</v>
      </c>
      <c r="E153" s="12">
        <v>0.1809167218231636</v>
      </c>
      <c r="F153" s="12">
        <v>0.10588557752392708</v>
      </c>
      <c r="G153" s="12">
        <v>2.964125412121057</v>
      </c>
      <c r="H153" s="12">
        <v>2.7527802968741151</v>
      </c>
      <c r="I153" s="14">
        <v>2.8584528544975862</v>
      </c>
      <c r="J153" s="12">
        <v>2.8584528544975862</v>
      </c>
      <c r="K153" s="12">
        <v>0.34983959886781629</v>
      </c>
      <c r="L153" s="12">
        <v>0.21134511524694188</v>
      </c>
      <c r="M153" s="12">
        <v>7.3936890340662559E-2</v>
      </c>
      <c r="N153" s="12"/>
      <c r="O153" s="12"/>
      <c r="P153" s="12"/>
      <c r="Q153" s="12"/>
      <c r="R153" s="12"/>
      <c r="S153" s="12"/>
      <c r="T153" s="12"/>
      <c r="U153" s="12"/>
    </row>
    <row r="154" spans="1:21">
      <c r="A154" s="13">
        <v>151</v>
      </c>
      <c r="B154" s="13">
        <v>3.0329455982752127</v>
      </c>
      <c r="C154" s="12">
        <v>0.11079570590797203</v>
      </c>
      <c r="D154" s="12">
        <v>-9.2321346105361135E-2</v>
      </c>
      <c r="E154" s="12">
        <v>-2.5518999188491143E-2</v>
      </c>
      <c r="F154" s="12">
        <v>-0.22744875195225414</v>
      </c>
      <c r="G154" s="12">
        <v>3.1182223049946938</v>
      </c>
      <c r="H154" s="12">
        <v>2.7131755002175977</v>
      </c>
      <c r="I154" s="14">
        <v>2.9156989026061457</v>
      </c>
      <c r="J154" s="12">
        <v>2.9156989026061457</v>
      </c>
      <c r="K154" s="12">
        <v>0.34297094226916497</v>
      </c>
      <c r="L154" s="12">
        <v>0.40504680477709609</v>
      </c>
      <c r="M154" s="12">
        <v>0.13891928429751516</v>
      </c>
      <c r="N154" s="12"/>
      <c r="O154" s="12"/>
      <c r="P154" s="12"/>
      <c r="Q154" s="12"/>
      <c r="R154" s="12"/>
      <c r="S154" s="12"/>
      <c r="T154" s="12"/>
      <c r="U154" s="12"/>
    </row>
    <row r="155" spans="1:21">
      <c r="A155" s="13">
        <v>152</v>
      </c>
      <c r="B155" s="13">
        <v>3.2092417763154826</v>
      </c>
      <c r="C155" s="12">
        <v>-0.19715413730657608</v>
      </c>
      <c r="D155" s="12">
        <v>-0.13935251498841403</v>
      </c>
      <c r="E155" s="12">
        <v>-5.7546388790262346E-2</v>
      </c>
      <c r="F155" s="12">
        <v>-2.6851524233214224E-2</v>
      </c>
      <c r="G155" s="12">
        <v>2.9545412502186439</v>
      </c>
      <c r="H155" s="12">
        <v>3.0430377370938544</v>
      </c>
      <c r="I155" s="14">
        <v>2.9987894936562491</v>
      </c>
      <c r="J155" s="12">
        <v>2.9987894936562491</v>
      </c>
      <c r="K155" s="12">
        <v>0.33346788833142077</v>
      </c>
      <c r="L155" s="12">
        <v>8.8496486875210501E-2</v>
      </c>
      <c r="M155" s="12">
        <v>2.951073660302574E-2</v>
      </c>
      <c r="N155" s="12"/>
      <c r="O155" s="12"/>
      <c r="P155" s="12"/>
      <c r="Q155" s="12"/>
      <c r="R155" s="12"/>
      <c r="S155" s="12"/>
      <c r="T155" s="12"/>
      <c r="U155" s="12"/>
    </row>
    <row r="156" spans="1:21">
      <c r="A156" s="13">
        <v>153</v>
      </c>
      <c r="B156" s="13">
        <v>2.7993746882949457</v>
      </c>
      <c r="C156" s="12">
        <v>0.36172896319686498</v>
      </c>
      <c r="D156" s="12">
        <v>-6.4181966316379457E-2</v>
      </c>
      <c r="E156" s="12">
        <v>1.6347927822162611E-3</v>
      </c>
      <c r="F156" s="12">
        <v>0.14325468158965224</v>
      </c>
      <c r="G156" s="12">
        <v>3.1627384442740269</v>
      </c>
      <c r="H156" s="12">
        <v>2.8784474035682184</v>
      </c>
      <c r="I156" s="14">
        <v>3.0205929239211224</v>
      </c>
      <c r="J156" s="12">
        <v>3.0205929239211224</v>
      </c>
      <c r="K156" s="12">
        <v>0.33106082983928531</v>
      </c>
      <c r="L156" s="12">
        <v>0.28429104070580857</v>
      </c>
      <c r="M156" s="12">
        <v>9.4117627851939029E-2</v>
      </c>
      <c r="N156" s="12"/>
      <c r="O156" s="12"/>
      <c r="P156" s="12"/>
      <c r="Q156" s="12"/>
      <c r="R156" s="12"/>
      <c r="S156" s="12"/>
      <c r="T156" s="12"/>
      <c r="U156" s="12"/>
    </row>
    <row r="157" spans="1:21">
      <c r="A157" s="13">
        <v>154</v>
      </c>
      <c r="B157" s="13">
        <v>3.4997880280715621</v>
      </c>
      <c r="C157" s="12">
        <v>-0.17980730118353613</v>
      </c>
      <c r="D157" s="12">
        <v>-0.28012062964554074</v>
      </c>
      <c r="E157" s="12">
        <v>-0.61913589673835134</v>
      </c>
      <c r="F157" s="12">
        <v>0.1625413625610716</v>
      </c>
      <c r="G157" s="12">
        <v>2.7008448301496744</v>
      </c>
      <c r="H157" s="12">
        <v>3.3822087609870928</v>
      </c>
      <c r="I157" s="14">
        <v>3.0415267955683838</v>
      </c>
      <c r="J157" s="12">
        <v>3.0415267955683838</v>
      </c>
      <c r="K157" s="12">
        <v>0.32878224234520526</v>
      </c>
      <c r="L157" s="12">
        <v>0.68136393083741842</v>
      </c>
      <c r="M157" s="12">
        <v>0.2240203610338698</v>
      </c>
      <c r="N157" s="12"/>
      <c r="O157" s="12"/>
      <c r="P157" s="12"/>
      <c r="Q157" s="12"/>
      <c r="R157" s="12"/>
      <c r="S157" s="12"/>
      <c r="T157" s="12"/>
      <c r="U157" s="12"/>
    </row>
    <row r="158" spans="1:21">
      <c r="A158" s="13">
        <v>155</v>
      </c>
      <c r="B158" s="13">
        <v>2.6795147845805256</v>
      </c>
      <c r="C158" s="12">
        <v>0.10469793627648964</v>
      </c>
      <c r="D158" s="12">
        <v>-2.9313636629424107E-2</v>
      </c>
      <c r="E158" s="12">
        <v>0.50199410723231352</v>
      </c>
      <c r="F158" s="12">
        <v>0.16238293309660065</v>
      </c>
      <c r="G158" s="12">
        <v>3.2862068280893286</v>
      </c>
      <c r="H158" s="12">
        <v>2.8125840810477021</v>
      </c>
      <c r="I158" s="14">
        <v>3.0493954545685154</v>
      </c>
      <c r="J158" s="12">
        <v>3.0493954545685154</v>
      </c>
      <c r="K158" s="12">
        <v>0.32793385275820136</v>
      </c>
      <c r="L158" s="12">
        <v>0.47362274704162655</v>
      </c>
      <c r="M158" s="12">
        <v>0.15531693219128362</v>
      </c>
      <c r="N158" s="12"/>
      <c r="O158" s="12"/>
      <c r="P158" s="12"/>
      <c r="Q158" s="12"/>
      <c r="R158" s="12"/>
      <c r="S158" s="12"/>
      <c r="T158" s="12"/>
      <c r="U158" s="12"/>
    </row>
    <row r="159" spans="1:21">
      <c r="A159" s="13">
        <v>156</v>
      </c>
      <c r="B159" s="13">
        <v>3.0405437149970895</v>
      </c>
      <c r="C159" s="12">
        <v>-4.4717437201534108E-2</v>
      </c>
      <c r="D159" s="12">
        <v>5.8980362945413652E-2</v>
      </c>
      <c r="E159" s="12">
        <v>8.5385258123675339E-2</v>
      </c>
      <c r="F159" s="12">
        <v>2.0066419351189895E-2</v>
      </c>
      <c r="G159" s="12">
        <v>3.0812115359192309</v>
      </c>
      <c r="H159" s="12">
        <v>3.119590497293693</v>
      </c>
      <c r="I159" s="14">
        <v>3.1004010166064617</v>
      </c>
      <c r="J159" s="12">
        <v>3.1004010166064617</v>
      </c>
      <c r="K159" s="12">
        <v>0.32253892146331065</v>
      </c>
      <c r="L159" s="12">
        <v>3.8378961374462062E-2</v>
      </c>
      <c r="M159" s="12">
        <v>1.2378708808601051E-2</v>
      </c>
      <c r="N159" s="12"/>
      <c r="O159" s="12"/>
      <c r="P159" s="12"/>
      <c r="Q159" s="12"/>
      <c r="R159" s="12"/>
      <c r="S159" s="12"/>
      <c r="T159" s="12"/>
      <c r="U159" s="12"/>
    </row>
    <row r="160" spans="1:21">
      <c r="A160" s="13">
        <v>157</v>
      </c>
      <c r="B160" s="13">
        <v>2.9504460965360804</v>
      </c>
      <c r="C160" s="12">
        <v>1.5607396925213515E-3</v>
      </c>
      <c r="D160" s="12">
        <v>1.2099535784965204E-2</v>
      </c>
      <c r="E160" s="12">
        <v>0.26912957360498913</v>
      </c>
      <c r="F160" s="12">
        <v>0.13084652984133469</v>
      </c>
      <c r="G160" s="12">
        <v>3.2211364098335911</v>
      </c>
      <c r="H160" s="12">
        <v>3.0933921621623806</v>
      </c>
      <c r="I160" s="14">
        <v>3.1572642859979858</v>
      </c>
      <c r="J160" s="12">
        <v>3.1572642859979858</v>
      </c>
      <c r="K160" s="12">
        <v>0.31672989950029096</v>
      </c>
      <c r="L160" s="12">
        <v>0.12774424767121051</v>
      </c>
      <c r="M160" s="12">
        <v>4.0460422726642783E-2</v>
      </c>
      <c r="N160" s="12"/>
      <c r="O160" s="12"/>
      <c r="P160" s="12"/>
      <c r="Q160" s="12"/>
      <c r="R160" s="12"/>
      <c r="S160" s="12"/>
      <c r="T160" s="12"/>
      <c r="U160" s="12"/>
    </row>
    <row r="161" spans="1:21">
      <c r="A161" s="13">
        <v>158</v>
      </c>
      <c r="B161" s="13">
        <v>3.1138138940824334</v>
      </c>
      <c r="C161" s="12">
        <v>3.4179919263861609E-2</v>
      </c>
      <c r="D161" s="12">
        <v>-0.14935199098646212</v>
      </c>
      <c r="E161" s="12">
        <v>0.29531156630311411</v>
      </c>
      <c r="F161" s="12">
        <v>0.14382812046678461</v>
      </c>
      <c r="G161" s="12">
        <v>3.4433053796494089</v>
      </c>
      <c r="H161" s="12">
        <v>3.108290023562756</v>
      </c>
      <c r="I161" s="14">
        <v>3.2757977016060824</v>
      </c>
      <c r="J161" s="12">
        <v>3.2757977016060824</v>
      </c>
      <c r="K161" s="12">
        <v>0.30526915612332001</v>
      </c>
      <c r="L161" s="12">
        <v>0.33501535608665289</v>
      </c>
      <c r="M161" s="12">
        <v>0.10226985504092609</v>
      </c>
      <c r="N161" s="12"/>
      <c r="O161" s="12"/>
      <c r="P161" s="12"/>
      <c r="Q161" s="12"/>
      <c r="R161" s="12"/>
      <c r="S161" s="12"/>
      <c r="T161" s="12"/>
      <c r="U161" s="12"/>
    </row>
    <row r="162" spans="1:21">
      <c r="A162" s="13">
        <v>159</v>
      </c>
      <c r="B162" s="13">
        <v>3.0431196284986139</v>
      </c>
      <c r="C162" s="12">
        <v>0.34174355648336946</v>
      </c>
      <c r="D162" s="12">
        <v>0.17186187348050966</v>
      </c>
      <c r="E162" s="12">
        <v>-0.20011631900812135</v>
      </c>
      <c r="F162" s="12">
        <v>0.32817349628868658</v>
      </c>
      <c r="G162" s="12">
        <v>3.184746865973862</v>
      </c>
      <c r="H162" s="12">
        <v>3.5431549982678101</v>
      </c>
      <c r="I162" s="14">
        <v>3.3639509321208361</v>
      </c>
      <c r="J162" s="12">
        <v>3.3639509321208361</v>
      </c>
      <c r="K162" s="12">
        <v>0.29726949654688933</v>
      </c>
      <c r="L162" s="12">
        <v>0.35840813229394808</v>
      </c>
      <c r="M162" s="12">
        <v>0.10654380504533285</v>
      </c>
      <c r="N162" s="12"/>
      <c r="O162" s="12"/>
      <c r="P162" s="12"/>
      <c r="Q162" s="12"/>
      <c r="R162" s="12"/>
      <c r="S162" s="12"/>
      <c r="T162" s="12"/>
      <c r="U162" s="12"/>
    </row>
    <row r="163" spans="1:21">
      <c r="A163" s="13">
        <v>160</v>
      </c>
      <c r="B163" s="13">
        <v>3.7061242656067579</v>
      </c>
      <c r="C163" s="12">
        <v>-3.665193365337379E-2</v>
      </c>
      <c r="D163" s="12">
        <v>0.13568737463279809</v>
      </c>
      <c r="E163" s="12">
        <v>-0.34982230617198457</v>
      </c>
      <c r="F163" s="12">
        <v>-0.22377558459140728</v>
      </c>
      <c r="G163" s="12">
        <v>3.3196500257813994</v>
      </c>
      <c r="H163" s="12">
        <v>3.6180360556481488</v>
      </c>
      <c r="I163" s="14">
        <v>3.4688430407147743</v>
      </c>
      <c r="J163" s="12">
        <v>3.4688430407147743</v>
      </c>
      <c r="K163" s="12">
        <v>0.28828055586912471</v>
      </c>
      <c r="L163" s="12">
        <v>0.29838602986674934</v>
      </c>
      <c r="M163" s="12">
        <v>8.6018890553567748E-2</v>
      </c>
      <c r="N163" s="12"/>
      <c r="O163" s="12"/>
      <c r="P163" s="12"/>
      <c r="Q163" s="12"/>
      <c r="R163" s="12"/>
      <c r="S163" s="12"/>
      <c r="T163" s="12"/>
      <c r="U163" s="12"/>
    </row>
    <row r="164" spans="1:21">
      <c r="A164" s="13">
        <v>161</v>
      </c>
      <c r="B164" s="13">
        <v>3.7648443655912818</v>
      </c>
      <c r="C164" s="12">
        <v>-0.17699365642256301</v>
      </c>
      <c r="D164" s="12">
        <v>-0.10450869706689077</v>
      </c>
      <c r="E164" s="12">
        <v>-0.25941494944828841</v>
      </c>
      <c r="F164" s="12">
        <v>-3.9456330330638306E-2</v>
      </c>
      <c r="G164" s="12">
        <v>3.3284357597204304</v>
      </c>
      <c r="H164" s="12">
        <v>3.6208793381937525</v>
      </c>
      <c r="I164" s="14">
        <v>3.4746575489570914</v>
      </c>
      <c r="J164" s="12">
        <v>3.4746575489570914</v>
      </c>
      <c r="K164" s="12">
        <v>0.28779814583458652</v>
      </c>
      <c r="L164" s="12">
        <v>0.29244357847332214</v>
      </c>
      <c r="M164" s="12">
        <v>8.4164719645853522E-2</v>
      </c>
      <c r="N164" s="12"/>
      <c r="O164" s="12"/>
      <c r="P164" s="12"/>
      <c r="Q164" s="12"/>
      <c r="R164" s="12"/>
      <c r="S164" s="12"/>
      <c r="T164" s="12"/>
      <c r="U164" s="12"/>
    </row>
    <row r="165" spans="1:21">
      <c r="A165" s="13">
        <v>162</v>
      </c>
      <c r="B165" s="13">
        <v>3.4994168111455015</v>
      </c>
      <c r="C165" s="12">
        <v>4.6304702573369702E-2</v>
      </c>
      <c r="D165" s="12">
        <v>-0.25609207052479238</v>
      </c>
      <c r="E165" s="12">
        <v>0.20055526243929475</v>
      </c>
      <c r="F165" s="12">
        <v>-3.3574410418386054E-2</v>
      </c>
      <c r="G165" s="12">
        <v>3.7462767761581661</v>
      </c>
      <c r="H165" s="12">
        <v>3.2097503302023229</v>
      </c>
      <c r="I165" s="14">
        <v>3.4780135531802445</v>
      </c>
      <c r="J165" s="12">
        <v>3.4780135531802445</v>
      </c>
      <c r="K165" s="12">
        <v>0.28752044369856311</v>
      </c>
      <c r="L165" s="12">
        <v>0.5365264459558432</v>
      </c>
      <c r="M165" s="12">
        <v>0.1542623217972372</v>
      </c>
      <c r="N165" s="12"/>
      <c r="O165" s="12"/>
      <c r="P165" s="12"/>
      <c r="Q165" s="12"/>
      <c r="R165" s="12"/>
      <c r="S165" s="12"/>
      <c r="T165" s="12"/>
      <c r="U165" s="12"/>
    </row>
    <row r="166" spans="1:21">
      <c r="A166" s="13">
        <v>163</v>
      </c>
      <c r="B166" s="13">
        <v>3.3548274704420584</v>
      </c>
      <c r="C166" s="12">
        <v>-7.2618720725260155E-2</v>
      </c>
      <c r="D166" s="12">
        <v>6.0039210499330644E-3</v>
      </c>
      <c r="E166" s="12">
        <v>0.17004485145487536</v>
      </c>
      <c r="F166" s="12">
        <v>0.24698414129682889</v>
      </c>
      <c r="G166" s="12">
        <v>3.4522536011716736</v>
      </c>
      <c r="H166" s="12">
        <v>3.6078155327888202</v>
      </c>
      <c r="I166" s="14">
        <v>3.5300345669802469</v>
      </c>
      <c r="J166" s="12">
        <v>3.5300345669802469</v>
      </c>
      <c r="K166" s="12">
        <v>0.28328334497173091</v>
      </c>
      <c r="L166" s="12">
        <v>0.1555619316171466</v>
      </c>
      <c r="M166" s="12">
        <v>4.4068104338768954E-2</v>
      </c>
      <c r="N166" s="12"/>
      <c r="O166" s="12"/>
      <c r="P166" s="12"/>
      <c r="Q166" s="12"/>
      <c r="R166" s="12"/>
      <c r="S166" s="12"/>
      <c r="T166" s="12"/>
      <c r="U166" s="12"/>
    </row>
    <row r="167" spans="1:21">
      <c r="A167" s="13">
        <v>164</v>
      </c>
      <c r="B167" s="13">
        <v>3.7249288605181468</v>
      </c>
      <c r="C167" s="12">
        <v>0.14420920668315831</v>
      </c>
      <c r="D167" s="12">
        <v>-8.0344964003903799E-2</v>
      </c>
      <c r="E167" s="12">
        <v>-9.1743670288254517E-2</v>
      </c>
      <c r="F167" s="12">
        <v>-0.23303365130033252</v>
      </c>
      <c r="G167" s="12">
        <v>3.7773943969130506</v>
      </c>
      <c r="H167" s="12">
        <v>3.4115502452139101</v>
      </c>
      <c r="I167" s="14">
        <v>3.5944723210634804</v>
      </c>
      <c r="J167" s="12">
        <v>3.5944723210634804</v>
      </c>
      <c r="K167" s="12">
        <v>0.27820495212608409</v>
      </c>
      <c r="L167" s="12">
        <v>0.36584415169914042</v>
      </c>
      <c r="M167" s="12">
        <v>0.10177965470906722</v>
      </c>
      <c r="N167" s="12"/>
      <c r="O167" s="12"/>
      <c r="P167" s="12"/>
      <c r="Q167" s="12"/>
      <c r="R167" s="12"/>
      <c r="S167" s="12"/>
      <c r="T167" s="12"/>
      <c r="U167" s="12"/>
    </row>
    <row r="168" spans="1:21">
      <c r="A168" s="13">
        <v>165</v>
      </c>
      <c r="B168" s="13">
        <v>3.5185001097592545</v>
      </c>
      <c r="C168" s="12">
        <v>1.4319393112821814E-2</v>
      </c>
      <c r="D168" s="12">
        <v>-7.7536126150997808E-2</v>
      </c>
      <c r="E168" s="12">
        <v>-7.848445332206945E-3</v>
      </c>
      <c r="F168" s="12">
        <v>0.34301499465680169</v>
      </c>
      <c r="G168" s="12">
        <v>3.5249710575398696</v>
      </c>
      <c r="H168" s="12">
        <v>3.7839789782650581</v>
      </c>
      <c r="I168" s="14">
        <v>3.6544750179024641</v>
      </c>
      <c r="J168" s="12">
        <v>3.6544750179024641</v>
      </c>
      <c r="K168" s="12">
        <v>0.27363711479794534</v>
      </c>
      <c r="L168" s="12">
        <v>0.25900792072518852</v>
      </c>
      <c r="M168" s="12">
        <v>7.0874180137055542E-2</v>
      </c>
      <c r="N168" s="12"/>
      <c r="O168" s="12"/>
      <c r="P168" s="12"/>
      <c r="Q168" s="12"/>
      <c r="R168" s="12"/>
      <c r="S168" s="12"/>
      <c r="T168" s="12"/>
      <c r="U168" s="12"/>
    </row>
    <row r="169" spans="1:21">
      <c r="A169" s="13">
        <v>166</v>
      </c>
      <c r="B169" s="13">
        <v>4.0003059733135897</v>
      </c>
      <c r="C169" s="12">
        <v>1.1022950264948631E-2</v>
      </c>
      <c r="D169" s="12">
        <v>3.5708296233951782E-2</v>
      </c>
      <c r="E169" s="12">
        <v>-0.1604225687294048</v>
      </c>
      <c r="F169" s="12">
        <v>-0.32017197043408951</v>
      </c>
      <c r="G169" s="12">
        <v>3.8509063548491338</v>
      </c>
      <c r="H169" s="12">
        <v>3.7158422991134517</v>
      </c>
      <c r="I169" s="14">
        <v>3.7833743269812929</v>
      </c>
      <c r="J169" s="12">
        <v>3.7833743269812929</v>
      </c>
      <c r="K169" s="12">
        <v>0.26431431668509719</v>
      </c>
      <c r="L169" s="12">
        <v>0.13506405573568214</v>
      </c>
      <c r="M169" s="12">
        <v>3.5699363600494707E-2</v>
      </c>
      <c r="N169" s="12"/>
      <c r="O169" s="12"/>
      <c r="P169" s="12"/>
      <c r="Q169" s="12"/>
      <c r="R169" s="12"/>
      <c r="S169" s="12"/>
      <c r="T169" s="12"/>
      <c r="U169" s="12"/>
    </row>
    <row r="170" spans="1:21">
      <c r="A170" s="13">
        <v>167</v>
      </c>
      <c r="B170" s="13">
        <v>3.8930919829959123</v>
      </c>
      <c r="C170" s="12">
        <v>-0.23109030666239852</v>
      </c>
      <c r="D170" s="12">
        <v>-0.14452593950568501</v>
      </c>
      <c r="E170" s="12">
        <v>0.25876721940860054</v>
      </c>
      <c r="F170" s="12">
        <v>-8.5447047873956378E-2</v>
      </c>
      <c r="G170" s="12">
        <v>3.9207688957421141</v>
      </c>
      <c r="H170" s="12">
        <v>3.6631189956162711</v>
      </c>
      <c r="I170" s="14">
        <v>3.7919439456791926</v>
      </c>
      <c r="J170" s="12">
        <v>3.7919439456791926</v>
      </c>
      <c r="K170" s="12">
        <v>0.26371697850108528</v>
      </c>
      <c r="L170" s="12">
        <v>0.25764990012584299</v>
      </c>
      <c r="M170" s="12">
        <v>6.7946653172293703E-2</v>
      </c>
      <c r="N170" s="12"/>
      <c r="O170" s="12"/>
      <c r="P170" s="12"/>
      <c r="Q170" s="12"/>
      <c r="R170" s="12"/>
      <c r="S170" s="12"/>
      <c r="T170" s="12"/>
      <c r="U170" s="12"/>
    </row>
    <row r="171" spans="1:21">
      <c r="A171" s="13">
        <v>168</v>
      </c>
      <c r="B171" s="13">
        <v>3.811502501600581</v>
      </c>
      <c r="C171" s="12">
        <v>4.3774053340230037E-3</v>
      </c>
      <c r="D171" s="12">
        <v>6.4247835790214217E-2</v>
      </c>
      <c r="E171" s="12">
        <v>0.39697691303490867</v>
      </c>
      <c r="F171" s="12">
        <v>-0.2599524535628383</v>
      </c>
      <c r="G171" s="12">
        <v>4.2128568199695131</v>
      </c>
      <c r="H171" s="12">
        <v>3.6157978838279572</v>
      </c>
      <c r="I171" s="14">
        <v>3.9143273518987352</v>
      </c>
      <c r="J171" s="12">
        <v>3.9143273518987352</v>
      </c>
      <c r="K171" s="12">
        <v>0.25547173501340575</v>
      </c>
      <c r="L171" s="12">
        <v>0.59705893614155592</v>
      </c>
      <c r="M171" s="12">
        <v>0.15253168232134154</v>
      </c>
      <c r="N171" s="12"/>
      <c r="O171" s="12"/>
      <c r="P171" s="12"/>
      <c r="Q171" s="12"/>
      <c r="R171" s="12"/>
      <c r="S171" s="12"/>
      <c r="T171" s="12"/>
      <c r="U171" s="12"/>
    </row>
    <row r="172" spans="1:21">
      <c r="A172" s="13">
        <v>169</v>
      </c>
      <c r="B172" s="13">
        <v>3.9010666340269524</v>
      </c>
      <c r="C172" s="12">
        <v>2.2618984976574521E-2</v>
      </c>
      <c r="D172" s="12">
        <v>-1.2421353730334952E-2</v>
      </c>
      <c r="E172" s="12">
        <v>-0.28709616787677944</v>
      </c>
      <c r="F172" s="12">
        <v>0.37143678461283991</v>
      </c>
      <c r="G172" s="12">
        <v>3.6365894511267474</v>
      </c>
      <c r="H172" s="12">
        <v>4.2600820649094571</v>
      </c>
      <c r="I172" s="14">
        <v>3.9483357580181022</v>
      </c>
      <c r="J172" s="12">
        <v>3.9483357580181022</v>
      </c>
      <c r="K172" s="12">
        <v>0.25327126700642039</v>
      </c>
      <c r="L172" s="12">
        <v>0.6234926137827097</v>
      </c>
      <c r="M172" s="12">
        <v>0.1579127642618916</v>
      </c>
      <c r="N172" s="12"/>
      <c r="O172" s="12"/>
      <c r="P172" s="12"/>
      <c r="Q172" s="12"/>
      <c r="R172" s="12"/>
      <c r="S172" s="12"/>
      <c r="T172" s="12"/>
      <c r="U172" s="12"/>
    </row>
    <row r="173" spans="1:21">
      <c r="A173" s="13">
        <v>170</v>
      </c>
      <c r="B173" s="13">
        <v>4.0612217162277355</v>
      </c>
      <c r="C173" s="12">
        <v>0.27933423606211893</v>
      </c>
      <c r="D173" s="12">
        <v>-0.33620392215263828</v>
      </c>
      <c r="E173" s="12">
        <v>-9.8157337812874168E-2</v>
      </c>
      <c r="F173" s="12">
        <v>0.13715349223024495</v>
      </c>
      <c r="G173" s="12">
        <v>4.2423986144769801</v>
      </c>
      <c r="H173" s="12">
        <v>3.8621712863053426</v>
      </c>
      <c r="I173" s="14">
        <v>4.0522849503911615</v>
      </c>
      <c r="J173" s="12">
        <v>4.0522849503911615</v>
      </c>
      <c r="K173" s="12">
        <v>0.24677435378858817</v>
      </c>
      <c r="L173" s="12">
        <v>0.38022732817163751</v>
      </c>
      <c r="M173" s="12">
        <v>9.3830353202317293E-2</v>
      </c>
      <c r="N173" s="12"/>
      <c r="O173" s="12"/>
      <c r="P173" s="12"/>
      <c r="Q173" s="12"/>
      <c r="R173" s="12"/>
      <c r="S173" s="12"/>
      <c r="T173" s="12"/>
      <c r="U173" s="12"/>
    </row>
    <row r="174" spans="1:21">
      <c r="A174" s="13">
        <v>171</v>
      </c>
      <c r="B174" s="13">
        <v>4.2500485090551514</v>
      </c>
      <c r="C174" s="12">
        <v>-9.3004849419137905E-2</v>
      </c>
      <c r="D174" s="12">
        <v>7.2380510694036213E-2</v>
      </c>
      <c r="E174" s="12">
        <v>8.7494332031218189E-2</v>
      </c>
      <c r="F174" s="12">
        <v>-8.050611982579009E-2</v>
      </c>
      <c r="G174" s="12">
        <v>4.2445379916672312</v>
      </c>
      <c r="H174" s="12">
        <v>4.2419228999233978</v>
      </c>
      <c r="I174" s="14">
        <v>4.2432304457953141</v>
      </c>
      <c r="J174" s="12">
        <v>4.2432304457953141</v>
      </c>
      <c r="K174" s="12">
        <v>0.23566950057848407</v>
      </c>
      <c r="L174" s="12">
        <v>2.6150917438334531E-3</v>
      </c>
      <c r="M174" s="12">
        <v>6.1629736523614691E-4</v>
      </c>
      <c r="N174" s="12"/>
      <c r="O174" s="12"/>
      <c r="P174" s="12"/>
      <c r="Q174" s="12"/>
      <c r="R174" s="12"/>
      <c r="S174" s="12"/>
      <c r="T174" s="12"/>
      <c r="U174" s="12"/>
    </row>
    <row r="175" spans="1:21">
      <c r="A175" s="13">
        <v>172</v>
      </c>
      <c r="B175" s="13">
        <v>4.2714208391337847</v>
      </c>
      <c r="C175" s="12">
        <v>4.3396120198574868E-2</v>
      </c>
      <c r="D175" s="12">
        <v>6.8840062997706175E-2</v>
      </c>
      <c r="E175" s="12">
        <v>7.7189871469244969E-2</v>
      </c>
      <c r="F175" s="12">
        <v>-3.6315003747926955E-2</v>
      </c>
      <c r="G175" s="12">
        <v>4.3920068308016047</v>
      </c>
      <c r="H175" s="12">
        <v>4.3039458983835637</v>
      </c>
      <c r="I175" s="14">
        <v>4.3479763645925846</v>
      </c>
      <c r="J175" s="12">
        <v>4.3479763645925846</v>
      </c>
      <c r="K175" s="12">
        <v>0.22999205058781461</v>
      </c>
      <c r="L175" s="12">
        <v>8.8060932418041027E-2</v>
      </c>
      <c r="M175" s="12">
        <v>2.0253314423500215E-2</v>
      </c>
      <c r="N175" s="12"/>
      <c r="O175" s="12"/>
      <c r="P175" s="12"/>
      <c r="Q175" s="12"/>
      <c r="R175" s="12"/>
      <c r="S175" s="12"/>
      <c r="T175" s="12"/>
      <c r="U175" s="12"/>
    </row>
    <row r="176" spans="1:21">
      <c r="A176" s="13">
        <v>173</v>
      </c>
      <c r="B176" s="13">
        <v>4.1663114336912761</v>
      </c>
      <c r="C176" s="12">
        <v>9.4237243242446967E-3</v>
      </c>
      <c r="D176" s="12">
        <v>-1.3334655196065354E-2</v>
      </c>
      <c r="E176" s="12">
        <v>1.5656519162698723E-2</v>
      </c>
      <c r="F176" s="12">
        <v>0.45319604104943495</v>
      </c>
      <c r="G176" s="12">
        <v>4.1913916771782196</v>
      </c>
      <c r="H176" s="12">
        <v>4.6061728195446463</v>
      </c>
      <c r="I176" s="14">
        <v>4.3987822483614334</v>
      </c>
      <c r="J176" s="12">
        <v>4.3987822483614334</v>
      </c>
      <c r="K176" s="12">
        <v>0.22733564508052304</v>
      </c>
      <c r="L176" s="12">
        <v>0.41478114236642671</v>
      </c>
      <c r="M176" s="12">
        <v>9.4294538567107886E-2</v>
      </c>
      <c r="N176" s="12"/>
      <c r="O176" s="12"/>
      <c r="P176" s="12"/>
      <c r="Q176" s="12"/>
      <c r="R176" s="12"/>
      <c r="S176" s="12"/>
      <c r="T176" s="12"/>
      <c r="U176" s="12"/>
    </row>
    <row r="177" spans="1:21">
      <c r="A177" s="13">
        <v>174</v>
      </c>
      <c r="B177" s="13">
        <v>4.5639985996619385</v>
      </c>
      <c r="C177" s="12">
        <v>-0.11147075662402885</v>
      </c>
      <c r="D177" s="12">
        <v>4.9262630628317913E-2</v>
      </c>
      <c r="E177" s="12">
        <v>0.18905100700903016</v>
      </c>
      <c r="F177" s="12">
        <v>-0.35949735392524496</v>
      </c>
      <c r="G177" s="12">
        <v>4.6415788500469395</v>
      </c>
      <c r="H177" s="12">
        <v>4.2537638763650119</v>
      </c>
      <c r="I177" s="14">
        <v>4.4476713632059752</v>
      </c>
      <c r="J177" s="12">
        <v>4.4476713632059752</v>
      </c>
      <c r="K177" s="12">
        <v>0.22483675576227352</v>
      </c>
      <c r="L177" s="12">
        <v>0.38781497368192763</v>
      </c>
      <c r="M177" s="12">
        <v>8.7195060518676093E-2</v>
      </c>
      <c r="N177" s="12"/>
      <c r="O177" s="12"/>
      <c r="P177" s="12"/>
      <c r="Q177" s="12"/>
      <c r="R177" s="12"/>
      <c r="S177" s="12"/>
      <c r="T177" s="12"/>
      <c r="U177" s="12"/>
    </row>
    <row r="178" spans="1:21">
      <c r="A178" s="13">
        <v>175</v>
      </c>
      <c r="B178" s="13">
        <v>4.4768318773281166</v>
      </c>
      <c r="C178" s="12">
        <v>7.0914295748921621E-2</v>
      </c>
      <c r="D178" s="12">
        <v>-0.11476640071111251</v>
      </c>
      <c r="E178" s="12">
        <v>-4.3629105884364514E-2</v>
      </c>
      <c r="F178" s="12">
        <v>0.42563495241957638</v>
      </c>
      <c r="G178" s="12">
        <v>4.5041170671926736</v>
      </c>
      <c r="H178" s="12">
        <v>4.7877004290365806</v>
      </c>
      <c r="I178" s="14">
        <v>4.6459087481146266</v>
      </c>
      <c r="J178" s="12">
        <v>4.6459087481146266</v>
      </c>
      <c r="K178" s="12">
        <v>0.21524314277713993</v>
      </c>
      <c r="L178" s="12">
        <v>0.28358336184390698</v>
      </c>
      <c r="M178" s="12">
        <v>6.1039374042589405E-2</v>
      </c>
      <c r="N178" s="12"/>
      <c r="O178" s="12"/>
      <c r="P178" s="12"/>
      <c r="Q178" s="12"/>
      <c r="R178" s="12"/>
      <c r="S178" s="12"/>
      <c r="T178" s="12"/>
      <c r="U178" s="12"/>
    </row>
    <row r="179" spans="1:21">
      <c r="A179" s="13">
        <v>176</v>
      </c>
      <c r="B179" s="13">
        <v>4.5536517835278367</v>
      </c>
      <c r="C179" s="12">
        <v>0.13281038744393084</v>
      </c>
      <c r="D179" s="12">
        <v>9.1273425604850592E-2</v>
      </c>
      <c r="E179" s="12">
        <v>0.18663023416727512</v>
      </c>
      <c r="F179" s="12">
        <v>6.9358828274914228E-2</v>
      </c>
      <c r="G179" s="12">
        <v>4.873092405139043</v>
      </c>
      <c r="H179" s="12">
        <v>4.7142840374076007</v>
      </c>
      <c r="I179" s="14">
        <v>4.7936882212733218</v>
      </c>
      <c r="J179" s="12">
        <v>4.7936882212733218</v>
      </c>
      <c r="K179" s="12">
        <v>0.20860764276704991</v>
      </c>
      <c r="L179" s="12">
        <v>0.15880836773144225</v>
      </c>
      <c r="M179" s="12">
        <v>3.3128639244139002E-2</v>
      </c>
      <c r="N179" s="12"/>
      <c r="O179" s="12"/>
      <c r="P179" s="12"/>
      <c r="Q179" s="12"/>
      <c r="R179" s="12"/>
      <c r="S179" s="12"/>
      <c r="T179" s="12"/>
      <c r="U179" s="12"/>
    </row>
    <row r="180" spans="1:21">
      <c r="A180" s="13">
        <v>177</v>
      </c>
      <c r="B180" s="13">
        <v>4.8396927833885393</v>
      </c>
      <c r="C180" s="12">
        <v>0.25828913973839435</v>
      </c>
      <c r="D180" s="12">
        <v>2.0105540671314977E-2</v>
      </c>
      <c r="E180" s="12">
        <v>-8.9256313689407299E-2</v>
      </c>
      <c r="F180" s="12">
        <v>6.5989688831997836E-2</v>
      </c>
      <c r="G180" s="12">
        <v>5.0087256094375263</v>
      </c>
      <c r="H180" s="12">
        <v>4.9257880128918519</v>
      </c>
      <c r="I180" s="14">
        <v>4.9672568111646891</v>
      </c>
      <c r="J180" s="12">
        <v>4.9672568111646891</v>
      </c>
      <c r="K180" s="12">
        <v>0.201318361022193</v>
      </c>
      <c r="L180" s="12">
        <v>8.2937596545674452E-2</v>
      </c>
      <c r="M180" s="12">
        <v>1.6696861003695076E-2</v>
      </c>
      <c r="N180" s="12"/>
      <c r="O180" s="12"/>
      <c r="P180" s="12"/>
      <c r="Q180" s="12"/>
      <c r="R180" s="12"/>
      <c r="S180" s="12"/>
      <c r="T180" s="12"/>
      <c r="U180" s="12"/>
    </row>
    <row r="181" spans="1:21">
      <c r="A181" s="13">
        <v>178</v>
      </c>
      <c r="B181" s="13">
        <v>5.3093850603943755</v>
      </c>
      <c r="C181" s="12">
        <v>7.7189217755400857E-2</v>
      </c>
      <c r="D181" s="12">
        <v>4.1445219974341092E-2</v>
      </c>
      <c r="E181" s="12">
        <v>-0.31360670985674288</v>
      </c>
      <c r="F181" s="12">
        <v>-0.19631246357321022</v>
      </c>
      <c r="G181" s="12">
        <v>5.0729675682930333</v>
      </c>
      <c r="H181" s="12">
        <v>5.154517816795507</v>
      </c>
      <c r="I181" s="14">
        <v>5.1137426925442702</v>
      </c>
      <c r="J181" s="12">
        <v>5.1137426925442702</v>
      </c>
      <c r="K181" s="12">
        <v>0.19555148941263295</v>
      </c>
      <c r="L181" s="12">
        <v>8.1550248502473721E-2</v>
      </c>
      <c r="M181" s="12">
        <v>1.5947272556629078E-2</v>
      </c>
      <c r="N181" s="12"/>
      <c r="O181" s="12"/>
      <c r="P181" s="12"/>
      <c r="Q181" s="12"/>
      <c r="R181" s="12"/>
      <c r="S181" s="12"/>
      <c r="T181" s="12"/>
      <c r="U181" s="12"/>
    </row>
    <row r="182" spans="1:21">
      <c r="A182" s="13">
        <v>179</v>
      </c>
      <c r="B182" s="13">
        <v>5.638955951638005</v>
      </c>
      <c r="C182" s="12">
        <v>-1.8646228202123021E-2</v>
      </c>
      <c r="D182" s="12">
        <v>-0.13552112588825599</v>
      </c>
      <c r="E182" s="12">
        <v>-0.70886219782064286</v>
      </c>
      <c r="F182" s="12">
        <v>0.30249656062909192</v>
      </c>
      <c r="G182" s="12">
        <v>4.9114475256152392</v>
      </c>
      <c r="H182" s="12">
        <v>5.8059313863788411</v>
      </c>
      <c r="I182" s="14">
        <v>5.3586894559970402</v>
      </c>
      <c r="J182" s="12">
        <v>5.3586894559970402</v>
      </c>
      <c r="K182" s="12">
        <v>0.18661279184239266</v>
      </c>
      <c r="L182" s="12">
        <v>0.89448386076360187</v>
      </c>
      <c r="M182" s="12">
        <v>0.16692213051505778</v>
      </c>
      <c r="N182" s="12"/>
      <c r="O182" s="12"/>
      <c r="P182" s="12"/>
      <c r="Q182" s="12"/>
      <c r="R182" s="12"/>
      <c r="S182" s="12"/>
      <c r="T182" s="12"/>
      <c r="U182" s="12"/>
    </row>
    <row r="183" spans="1:21">
      <c r="A183" s="13">
        <v>180</v>
      </c>
      <c r="B183" s="13">
        <v>4.8620595382764664</v>
      </c>
      <c r="C183" s="12">
        <v>4.1179835048857333E-2</v>
      </c>
      <c r="D183" s="12">
        <v>3.366944747125112E-2</v>
      </c>
      <c r="E183" s="12">
        <v>-2.2082012092603412E-3</v>
      </c>
      <c r="F183" s="12">
        <v>0.92134693191663097</v>
      </c>
      <c r="G183" s="12">
        <v>4.9010311721160633</v>
      </c>
      <c r="H183" s="12">
        <v>5.8170759176643481</v>
      </c>
      <c r="I183" s="14">
        <v>5.3590535448902052</v>
      </c>
      <c r="J183" s="12">
        <v>5.3590535448902052</v>
      </c>
      <c r="K183" s="12">
        <v>0.18660011355055189</v>
      </c>
      <c r="L183" s="12">
        <v>0.91604474554828474</v>
      </c>
      <c r="M183" s="12">
        <v>0.17093405353669636</v>
      </c>
      <c r="N183" s="12"/>
      <c r="O183" s="12"/>
      <c r="P183" s="12"/>
      <c r="Q183" s="12"/>
      <c r="R183" s="12"/>
      <c r="S183" s="12"/>
      <c r="T183" s="12"/>
      <c r="U183" s="12"/>
    </row>
    <row r="184" spans="1:21">
      <c r="A184" s="13">
        <v>181</v>
      </c>
      <c r="B184" s="13">
        <v>5.6624645509590597</v>
      </c>
      <c r="C184" s="12">
        <v>-0.2022838838426432</v>
      </c>
      <c r="D184" s="12">
        <v>-3.8950225843008252E-2</v>
      </c>
      <c r="E184" s="12">
        <v>1.7418685011162408E-2</v>
      </c>
      <c r="F184" s="12">
        <v>-0.32256190791584782</v>
      </c>
      <c r="G184" s="12">
        <v>5.4775993521275792</v>
      </c>
      <c r="H184" s="12">
        <v>5.3009524172002038</v>
      </c>
      <c r="I184" s="14">
        <v>5.389275884663892</v>
      </c>
      <c r="J184" s="12">
        <v>5.389275884663892</v>
      </c>
      <c r="K184" s="12">
        <v>0.18555368502207714</v>
      </c>
      <c r="L184" s="12">
        <v>0.17664693492737538</v>
      </c>
      <c r="M184" s="12">
        <v>3.2777489723629573E-2</v>
      </c>
      <c r="N184" s="12"/>
      <c r="O184" s="12"/>
      <c r="P184" s="12"/>
      <c r="Q184" s="12"/>
      <c r="R184" s="12"/>
      <c r="S184" s="12"/>
      <c r="T184" s="12"/>
      <c r="U184" s="12"/>
    </row>
    <row r="185" spans="1:21">
      <c r="A185" s="13">
        <v>182</v>
      </c>
      <c r="B185" s="13">
        <v>5.8636361302284863</v>
      </c>
      <c r="C185" s="12">
        <v>4.809745028134129E-2</v>
      </c>
      <c r="D185" s="12">
        <v>2.2285693250454919E-2</v>
      </c>
      <c r="E185" s="12">
        <v>-0.72347586284845689</v>
      </c>
      <c r="F185" s="12">
        <v>0.25467045068383515</v>
      </c>
      <c r="G185" s="12">
        <v>5.1882577176613704</v>
      </c>
      <c r="H185" s="12">
        <v>6.1405922741627759</v>
      </c>
      <c r="I185" s="14">
        <v>5.6644249959120732</v>
      </c>
      <c r="J185" s="12">
        <v>5.6644249959120732</v>
      </c>
      <c r="K185" s="12">
        <v>0.17654042567810224</v>
      </c>
      <c r="L185" s="12">
        <v>0.95233455650140542</v>
      </c>
      <c r="M185" s="12">
        <v>0.16812554799272483</v>
      </c>
      <c r="N185" s="12"/>
      <c r="O185" s="12"/>
      <c r="P185" s="12"/>
      <c r="Q185" s="12"/>
      <c r="R185" s="12"/>
      <c r="S185" s="12"/>
      <c r="T185" s="12"/>
      <c r="U185" s="12"/>
    </row>
    <row r="186" spans="1:21">
      <c r="A186" s="13">
        <v>183</v>
      </c>
      <c r="B186" s="13">
        <v>5.6073764354680469</v>
      </c>
      <c r="C186" s="12">
        <v>0.28587232233243648</v>
      </c>
      <c r="D186" s="12">
        <v>-1.7583029249054003E-2</v>
      </c>
      <c r="E186" s="12">
        <v>0.47677963321434191</v>
      </c>
      <c r="F186" s="12">
        <v>-6.983431409790973E-2</v>
      </c>
      <c r="G186" s="12">
        <v>6.3700283910148254</v>
      </c>
      <c r="H186" s="12">
        <v>5.5199590921210833</v>
      </c>
      <c r="I186" s="14">
        <v>5.9449937415679539</v>
      </c>
      <c r="J186" s="12">
        <v>5.9449937415679539</v>
      </c>
      <c r="K186" s="12">
        <v>0.16820875571456134</v>
      </c>
      <c r="L186" s="12">
        <v>0.85006929889374216</v>
      </c>
      <c r="M186" s="12">
        <v>0.14298909903806592</v>
      </c>
      <c r="N186" s="12"/>
      <c r="O186" s="12"/>
      <c r="P186" s="12"/>
      <c r="Q186" s="12"/>
      <c r="R186" s="12"/>
      <c r="S186" s="12"/>
      <c r="T186" s="12"/>
      <c r="U186" s="12"/>
    </row>
    <row r="187" spans="1:21">
      <c r="A187" s="13">
        <v>184</v>
      </c>
      <c r="B187" s="13">
        <v>6.8180714624552632</v>
      </c>
      <c r="C187" s="12">
        <v>0.43552555311977387</v>
      </c>
      <c r="D187" s="12">
        <v>-5.8572161643057077E-2</v>
      </c>
      <c r="E187" s="12">
        <v>-0.77220019776392168</v>
      </c>
      <c r="F187" s="12">
        <v>-0.36240437947685372</v>
      </c>
      <c r="G187" s="12">
        <v>6.4813968178111159</v>
      </c>
      <c r="H187" s="12">
        <v>6.3970949213353521</v>
      </c>
      <c r="I187" s="14">
        <v>6.4392458695732344</v>
      </c>
      <c r="J187" s="12">
        <v>6.4392458695732344</v>
      </c>
      <c r="K187" s="12">
        <v>0.155297688619906</v>
      </c>
      <c r="L187" s="12">
        <v>8.4301896475763805E-2</v>
      </c>
      <c r="M187" s="12">
        <v>1.3091889668960719E-2</v>
      </c>
      <c r="N187" s="12"/>
      <c r="O187" s="12"/>
      <c r="P187" s="12"/>
      <c r="Q187" s="12"/>
      <c r="R187" s="12"/>
      <c r="S187" s="12"/>
      <c r="T187" s="12"/>
      <c r="U187" s="12"/>
    </row>
    <row r="188" spans="1:21">
      <c r="A188" s="13">
        <v>185</v>
      </c>
      <c r="B188" s="13">
        <v>6.5583040866336395</v>
      </c>
      <c r="C188" s="12">
        <v>-8.1764281869236094E-2</v>
      </c>
      <c r="D188" s="12">
        <v>8.8296076831997805E-2</v>
      </c>
      <c r="E188" s="12">
        <v>-0.10843090621804553</v>
      </c>
      <c r="F188" s="12">
        <v>6.2511714602282817E-2</v>
      </c>
      <c r="G188" s="12">
        <v>6.3681088985463576</v>
      </c>
      <c r="H188" s="12">
        <v>6.7091118780679198</v>
      </c>
      <c r="I188" s="14">
        <v>6.5386103883071387</v>
      </c>
      <c r="J188" s="12">
        <v>6.5386103883071387</v>
      </c>
      <c r="K188" s="12">
        <v>0.15293769480259586</v>
      </c>
      <c r="L188" s="12">
        <v>0.34100297952156211</v>
      </c>
      <c r="M188" s="12">
        <v>5.2152209608844514E-2</v>
      </c>
      <c r="N188" s="12"/>
      <c r="O188" s="12"/>
      <c r="P188" s="12"/>
      <c r="Q188" s="12"/>
      <c r="R188" s="12"/>
      <c r="S188" s="12"/>
      <c r="T188" s="12"/>
      <c r="U188" s="12"/>
    </row>
    <row r="189" spans="1:21">
      <c r="A189" s="13">
        <v>186</v>
      </c>
      <c r="B189" s="13">
        <v>7.3280034796810867</v>
      </c>
      <c r="C189" s="12">
        <v>-3.8078440440121798E-2</v>
      </c>
      <c r="D189" s="12">
        <v>0.17868192743323366</v>
      </c>
      <c r="E189" s="12">
        <v>-6.3122283005224544E-2</v>
      </c>
      <c r="F189" s="12">
        <v>-1.1256404134776856</v>
      </c>
      <c r="G189" s="12">
        <v>7.22680275623574</v>
      </c>
      <c r="H189" s="12">
        <v>6.3810449936366345</v>
      </c>
      <c r="I189" s="14">
        <v>6.8039238749361868</v>
      </c>
      <c r="J189" s="12">
        <v>6.8039238749361868</v>
      </c>
      <c r="K189" s="12">
        <v>0.14697401358115267</v>
      </c>
      <c r="L189" s="12">
        <v>0.84575776259910551</v>
      </c>
      <c r="M189" s="12">
        <v>0.12430441288660622</v>
      </c>
      <c r="N189" s="12"/>
      <c r="O189" s="12"/>
      <c r="P189" s="12"/>
      <c r="Q189" s="12"/>
      <c r="R189" s="12"/>
      <c r="S189" s="12"/>
      <c r="T189" s="12"/>
      <c r="U189" s="12"/>
    </row>
    <row r="190" spans="1:21">
      <c r="A190" s="13">
        <v>187</v>
      </c>
      <c r="B190" s="13">
        <v>6.8988352217341022</v>
      </c>
      <c r="C190" s="12">
        <v>-8.9683095509347666E-2</v>
      </c>
      <c r="D190" s="12">
        <v>-6.0089409340275728E-2</v>
      </c>
      <c r="E190" s="12">
        <v>-0.43546293430761984</v>
      </c>
      <c r="F190" s="12">
        <v>0.4267314279178151</v>
      </c>
      <c r="G190" s="12">
        <v>6.3736891919171343</v>
      </c>
      <c r="H190" s="12">
        <v>7.2654772403116414</v>
      </c>
      <c r="I190" s="14">
        <v>6.8195832161143883</v>
      </c>
      <c r="J190" s="12">
        <v>6.8195832161143883</v>
      </c>
      <c r="K190" s="12">
        <v>0.14663652723483775</v>
      </c>
      <c r="L190" s="12">
        <v>0.89178804839450709</v>
      </c>
      <c r="M190" s="12">
        <v>0.13076870244610395</v>
      </c>
      <c r="N190" s="12"/>
      <c r="O190" s="12"/>
      <c r="P190" s="12"/>
      <c r="Q190" s="12"/>
      <c r="R190" s="12"/>
      <c r="S190" s="12"/>
      <c r="T190" s="12"/>
      <c r="U190" s="12"/>
    </row>
    <row r="191" spans="1:21">
      <c r="A191" s="13">
        <v>188</v>
      </c>
      <c r="B191" s="13">
        <v>6.545315884047727</v>
      </c>
      <c r="C191" s="12">
        <v>-1.0284281738350826E-2</v>
      </c>
      <c r="D191" s="12">
        <v>9.3998830401756009E-2</v>
      </c>
      <c r="E191" s="12">
        <v>0.1333017879594903</v>
      </c>
      <c r="F191" s="12">
        <v>0.42498872816329974</v>
      </c>
      <c r="G191" s="12">
        <v>6.6683333902688666</v>
      </c>
      <c r="H191" s="12">
        <v>7.0643034426127826</v>
      </c>
      <c r="I191" s="14">
        <v>6.8663184164408246</v>
      </c>
      <c r="J191" s="12">
        <v>6.8663184164408246</v>
      </c>
      <c r="K191" s="12">
        <v>0.14563845416862459</v>
      </c>
      <c r="L191" s="12">
        <v>0.39597005234391602</v>
      </c>
      <c r="M191" s="12">
        <v>5.7668466320437296E-2</v>
      </c>
      <c r="N191" s="12"/>
      <c r="O191" s="12"/>
      <c r="P191" s="12"/>
      <c r="Q191" s="12"/>
      <c r="R191" s="12"/>
      <c r="S191" s="12"/>
      <c r="T191" s="12"/>
      <c r="U191" s="12"/>
    </row>
    <row r="192" spans="1:21">
      <c r="A192" s="13">
        <v>189</v>
      </c>
      <c r="B192" s="13">
        <v>6.3532828338708054</v>
      </c>
      <c r="C192" s="12">
        <v>4.864893847506415E-2</v>
      </c>
      <c r="D192" s="12">
        <v>0.20134402294626311</v>
      </c>
      <c r="E192" s="12">
        <v>0.50402703300426388</v>
      </c>
      <c r="F192" s="12">
        <v>0.60743997718082099</v>
      </c>
      <c r="G192" s="12">
        <v>6.9059588053501333</v>
      </c>
      <c r="H192" s="12">
        <v>7.1620668339978897</v>
      </c>
      <c r="I192" s="14">
        <v>7.034012819674011</v>
      </c>
      <c r="J192" s="12">
        <v>7.034012819674011</v>
      </c>
      <c r="K192" s="12">
        <v>0.14216636017537776</v>
      </c>
      <c r="L192" s="12">
        <v>0.25610802864775639</v>
      </c>
      <c r="M192" s="12">
        <v>3.6409946244542905E-2</v>
      </c>
      <c r="N192" s="12"/>
      <c r="O192" s="12"/>
      <c r="P192" s="12"/>
      <c r="Q192" s="12"/>
      <c r="R192" s="12"/>
      <c r="S192" s="12"/>
      <c r="T192" s="12"/>
      <c r="U192" s="12"/>
    </row>
    <row r="193" spans="1:21">
      <c r="A193" s="13">
        <v>190</v>
      </c>
      <c r="B193" s="13">
        <v>7.513145279072746</v>
      </c>
      <c r="C193" s="12">
        <v>-0.21842258960017308</v>
      </c>
      <c r="D193" s="12">
        <v>-0.14128019318972601</v>
      </c>
      <c r="E193" s="12">
        <v>0.14640383634855994</v>
      </c>
      <c r="F193" s="12">
        <v>-0.48231764102320157</v>
      </c>
      <c r="G193" s="12">
        <v>7.4411265258211321</v>
      </c>
      <c r="H193" s="12">
        <v>6.8895474448598186</v>
      </c>
      <c r="I193" s="14">
        <v>7.1653369853404758</v>
      </c>
      <c r="J193" s="12">
        <v>7.1653369853404758</v>
      </c>
      <c r="K193" s="12">
        <v>0.13956077739901063</v>
      </c>
      <c r="L193" s="12">
        <v>0.55157908096131347</v>
      </c>
      <c r="M193" s="12">
        <v>7.6978805335992731E-2</v>
      </c>
      <c r="N193" s="12"/>
      <c r="O193" s="12"/>
      <c r="P193" s="12"/>
      <c r="Q193" s="12"/>
      <c r="R193" s="12"/>
      <c r="S193" s="12"/>
      <c r="T193" s="12"/>
      <c r="U193" s="12"/>
    </row>
    <row r="194" spans="1:21">
      <c r="A194" s="13">
        <v>191</v>
      </c>
      <c r="B194" s="13">
        <v>7.2768299372504055</v>
      </c>
      <c r="C194" s="12">
        <v>0.17308093871326344</v>
      </c>
      <c r="D194" s="12">
        <v>9.6645007380778039E-2</v>
      </c>
      <c r="E194" s="12">
        <v>-0.36619557082976278</v>
      </c>
      <c r="F194" s="12">
        <v>0.66515462460584462</v>
      </c>
      <c r="G194" s="12">
        <v>7.0837153051339063</v>
      </c>
      <c r="H194" s="12">
        <v>8.0386295692370275</v>
      </c>
      <c r="I194" s="14">
        <v>7.5611724371854674</v>
      </c>
      <c r="J194" s="12">
        <v>7.5611724371854674</v>
      </c>
      <c r="K194" s="12">
        <v>0.13225462166185367</v>
      </c>
      <c r="L194" s="12">
        <v>0.95491426410312119</v>
      </c>
      <c r="M194" s="12">
        <v>0.1262918247184657</v>
      </c>
      <c r="N194" s="12"/>
      <c r="O194" s="12"/>
      <c r="P194" s="12"/>
      <c r="Q194" s="12"/>
      <c r="R194" s="12"/>
      <c r="S194" s="12"/>
      <c r="T194" s="12"/>
      <c r="U194" s="12"/>
    </row>
    <row r="195" spans="1:21">
      <c r="A195" s="13">
        <v>192</v>
      </c>
      <c r="B195" s="13">
        <v>7.2298373209519537</v>
      </c>
      <c r="C195" s="12">
        <v>0.18703008791033246</v>
      </c>
      <c r="D195" s="12">
        <v>0.16237382895002794</v>
      </c>
      <c r="E195" s="12">
        <v>0.46257604892611642</v>
      </c>
      <c r="F195" s="12">
        <v>0.12811058147337501</v>
      </c>
      <c r="G195" s="12">
        <v>7.8794434577884029</v>
      </c>
      <c r="H195" s="12">
        <v>7.5203217313753568</v>
      </c>
      <c r="I195" s="14">
        <v>7.6998825945818794</v>
      </c>
      <c r="J195" s="12">
        <v>7.6998825945818794</v>
      </c>
      <c r="K195" s="12">
        <v>0.12987211008953081</v>
      </c>
      <c r="L195" s="12">
        <v>0.35912172641304618</v>
      </c>
      <c r="M195" s="12">
        <v>4.6639896388257503E-2</v>
      </c>
      <c r="N195" s="12"/>
      <c r="O195" s="12"/>
      <c r="P195" s="12"/>
      <c r="Q195" s="12"/>
      <c r="R195" s="12"/>
      <c r="S195" s="12"/>
      <c r="T195" s="12"/>
      <c r="U195" s="12"/>
    </row>
    <row r="196" spans="1:21">
      <c r="A196" s="13">
        <v>193</v>
      </c>
      <c r="B196" s="13">
        <v>7.6426907875458543</v>
      </c>
      <c r="C196" s="12">
        <v>-0.25818713717083375</v>
      </c>
      <c r="D196" s="12">
        <v>0.19181483058931739</v>
      </c>
      <c r="E196" s="12">
        <v>-0.138897124073736</v>
      </c>
      <c r="F196" s="12">
        <v>0.84263570806797072</v>
      </c>
      <c r="G196" s="12">
        <v>7.2456065263012839</v>
      </c>
      <c r="H196" s="12">
        <v>8.6771413262031416</v>
      </c>
      <c r="I196" s="14">
        <v>7.9613739262522127</v>
      </c>
      <c r="J196" s="12">
        <v>7.9613739262522127</v>
      </c>
      <c r="K196" s="12">
        <v>0.12560646055105545</v>
      </c>
      <c r="L196" s="12">
        <v>1.4315347999018577</v>
      </c>
      <c r="M196" s="12">
        <v>0.17981001937133576</v>
      </c>
      <c r="N196" s="12"/>
      <c r="O196" s="12"/>
      <c r="P196" s="12"/>
      <c r="Q196" s="12"/>
      <c r="R196" s="12"/>
      <c r="S196" s="12"/>
      <c r="T196" s="12"/>
      <c r="U196" s="12"/>
    </row>
    <row r="197" spans="1:21">
      <c r="A197" s="13">
        <v>194</v>
      </c>
      <c r="B197" s="13">
        <v>8.1566590530162308</v>
      </c>
      <c r="C197" s="12">
        <v>-0.19412990722350917</v>
      </c>
      <c r="D197" s="12">
        <v>2.0993054658093889E-2</v>
      </c>
      <c r="E197" s="12">
        <v>0.16048556824308885</v>
      </c>
      <c r="F197" s="12">
        <v>-0.33220197075601682</v>
      </c>
      <c r="G197" s="12">
        <v>8.1230147140358113</v>
      </c>
      <c r="H197" s="12">
        <v>7.8454501369183083</v>
      </c>
      <c r="I197" s="14">
        <v>7.9842324254770602</v>
      </c>
      <c r="J197" s="12">
        <v>7.9842324254770602</v>
      </c>
      <c r="K197" s="12">
        <v>0.1252468548897798</v>
      </c>
      <c r="L197" s="12">
        <v>0.27756457711750304</v>
      </c>
      <c r="M197" s="12">
        <v>3.4764090312779002E-2</v>
      </c>
      <c r="N197" s="12"/>
      <c r="O197" s="12"/>
      <c r="P197" s="12"/>
      <c r="Q197" s="12"/>
      <c r="R197" s="12"/>
      <c r="S197" s="12"/>
      <c r="T197" s="12"/>
      <c r="U197" s="12"/>
    </row>
    <row r="198" spans="1:21">
      <c r="A198" s="13">
        <v>195</v>
      </c>
      <c r="B198" s="13">
        <v>8.760252170848581</v>
      </c>
      <c r="C198" s="12">
        <v>-4.1863743184821174E-2</v>
      </c>
      <c r="D198" s="12">
        <v>-0.21342276509850258</v>
      </c>
      <c r="E198" s="12">
        <v>-0.82364844131489134</v>
      </c>
      <c r="F198" s="12">
        <v>-0.36704922293631675</v>
      </c>
      <c r="G198" s="12">
        <v>7.8947399863488679</v>
      </c>
      <c r="H198" s="12">
        <v>8.1797801828137615</v>
      </c>
      <c r="I198" s="14">
        <v>8.0372600845813142</v>
      </c>
      <c r="J198" s="12">
        <v>8.0372600845813142</v>
      </c>
      <c r="K198" s="12">
        <v>0.12442051015848059</v>
      </c>
      <c r="L198" s="12">
        <v>0.28504019646489365</v>
      </c>
      <c r="M198" s="12">
        <v>3.5464846659835604E-2</v>
      </c>
      <c r="N198" s="12"/>
      <c r="O198" s="12"/>
      <c r="P198" s="12"/>
      <c r="Q198" s="12"/>
      <c r="R198" s="12"/>
      <c r="S198" s="12"/>
      <c r="T198" s="12"/>
      <c r="U198" s="12"/>
    </row>
    <row r="199" spans="1:21">
      <c r="A199" s="13">
        <v>196</v>
      </c>
      <c r="B199" s="13">
        <v>8.8592303812997724</v>
      </c>
      <c r="C199" s="12">
        <v>1.5863583819077477E-2</v>
      </c>
      <c r="D199" s="12">
        <v>-0.14562452597361883</v>
      </c>
      <c r="E199" s="12">
        <v>-0.48762938993212951</v>
      </c>
      <c r="F199" s="12">
        <v>0.19226178837087504</v>
      </c>
      <c r="G199" s="12">
        <v>8.3874645751867209</v>
      </c>
      <c r="H199" s="12">
        <v>8.9058676436970288</v>
      </c>
      <c r="I199" s="14">
        <v>8.646666109441874</v>
      </c>
      <c r="J199" s="12">
        <v>8.646666109441874</v>
      </c>
      <c r="K199" s="12">
        <v>0.11565151092257778</v>
      </c>
      <c r="L199" s="12">
        <v>0.51840306851030782</v>
      </c>
      <c r="M199" s="12">
        <v>5.99540981401177E-2</v>
      </c>
      <c r="N199" s="12"/>
      <c r="O199" s="12"/>
      <c r="P199" s="12"/>
      <c r="Q199" s="12"/>
      <c r="R199" s="12"/>
      <c r="S199" s="12"/>
      <c r="T199" s="12"/>
      <c r="U199" s="12"/>
    </row>
    <row r="200" spans="1:21">
      <c r="A200" s="13">
        <v>197</v>
      </c>
      <c r="B200" s="13">
        <v>8.2650125784983004</v>
      </c>
      <c r="C200" s="12">
        <v>-0.13085922359774765</v>
      </c>
      <c r="D200" s="12">
        <v>8.0223623767121527E-2</v>
      </c>
      <c r="E200" s="12">
        <v>0.84510156156343896</v>
      </c>
      <c r="F200" s="12">
        <v>0.13080557202753346</v>
      </c>
      <c r="G200" s="12">
        <v>8.9792549164639919</v>
      </c>
      <c r="H200" s="12">
        <v>8.4760417742929555</v>
      </c>
      <c r="I200" s="14">
        <v>8.7276483453784728</v>
      </c>
      <c r="J200" s="12">
        <v>8.7276483453784728</v>
      </c>
      <c r="K200" s="12">
        <v>0.1145784019276541</v>
      </c>
      <c r="L200" s="12">
        <v>0.50321314217103641</v>
      </c>
      <c r="M200" s="12">
        <v>5.7657357658950761E-2</v>
      </c>
      <c r="N200" s="12"/>
      <c r="O200" s="12"/>
      <c r="P200" s="12"/>
      <c r="Q200" s="12"/>
      <c r="R200" s="12"/>
      <c r="S200" s="12"/>
      <c r="T200" s="12"/>
      <c r="U200" s="12"/>
    </row>
    <row r="201" spans="1:21">
      <c r="A201" s="13">
        <v>198</v>
      </c>
      <c r="B201" s="13">
        <v>9.4306319983714797</v>
      </c>
      <c r="C201" s="12">
        <v>0.14170854480499884</v>
      </c>
      <c r="D201" s="12">
        <v>-0.16023507803224904</v>
      </c>
      <c r="E201" s="12">
        <v>1.3492986352814682</v>
      </c>
      <c r="F201" s="12">
        <v>-0.70718490477435314</v>
      </c>
      <c r="G201" s="12">
        <v>10.921639178457946</v>
      </c>
      <c r="H201" s="12">
        <v>8.5632120155648774</v>
      </c>
      <c r="I201" s="14">
        <v>9.7424255970114118</v>
      </c>
      <c r="J201" s="12">
        <v>9.7424255970114118</v>
      </c>
      <c r="K201" s="12">
        <v>0.10264384264907911</v>
      </c>
      <c r="L201" s="12">
        <v>2.3584271628930686</v>
      </c>
      <c r="M201" s="12">
        <v>0.2420780266073102</v>
      </c>
      <c r="N201" s="12"/>
      <c r="O201" s="12"/>
      <c r="P201" s="12"/>
      <c r="Q201" s="12"/>
      <c r="R201" s="12"/>
      <c r="S201" s="12"/>
      <c r="T201" s="12"/>
      <c r="U201" s="12"/>
    </row>
    <row r="202" spans="1:21">
      <c r="A202" s="13">
        <v>199</v>
      </c>
      <c r="B202" s="13">
        <v>9.304968058176847</v>
      </c>
      <c r="C202" s="12">
        <v>0.42838589525266896</v>
      </c>
      <c r="D202" s="12">
        <v>9.6528497719642978E-3</v>
      </c>
      <c r="E202" s="12">
        <v>0.74231921851276506</v>
      </c>
      <c r="F202" s="12">
        <v>-0.22075880787241314</v>
      </c>
      <c r="G202" s="12">
        <v>10.475673171942281</v>
      </c>
      <c r="H202" s="12">
        <v>9.0938621000763984</v>
      </c>
      <c r="I202" s="14">
        <v>9.7847676360093399</v>
      </c>
      <c r="J202" s="12">
        <v>9.7847676360093399</v>
      </c>
      <c r="K202" s="12">
        <v>0.10219966760578529</v>
      </c>
      <c r="L202" s="12">
        <v>1.3818110718658829</v>
      </c>
      <c r="M202" s="12">
        <v>0.14122063223868711</v>
      </c>
      <c r="N202" s="12"/>
      <c r="O202" s="12"/>
      <c r="P202" s="12"/>
      <c r="Q202" s="12"/>
      <c r="R202" s="12"/>
      <c r="S202" s="12"/>
      <c r="T202" s="12"/>
      <c r="U202" s="12"/>
    </row>
    <row r="203" spans="1:21">
      <c r="A203" s="13">
        <v>200</v>
      </c>
      <c r="B203" s="13">
        <v>10.946028010325529</v>
      </c>
      <c r="C203" s="12">
        <v>0.19238116622902754</v>
      </c>
      <c r="D203" s="12">
        <v>5.9330322561311516E-2</v>
      </c>
      <c r="E203" s="12">
        <v>-0.43019772807923046</v>
      </c>
      <c r="F203" s="12">
        <v>-0.4017195652071695</v>
      </c>
      <c r="G203" s="12">
        <v>10.708211448475327</v>
      </c>
      <c r="H203" s="12">
        <v>10.603638767679671</v>
      </c>
      <c r="I203" s="14">
        <v>10.655925108077499</v>
      </c>
      <c r="J203" s="12">
        <v>10.655925108077499</v>
      </c>
      <c r="K203" s="12">
        <v>9.3844503396703791E-2</v>
      </c>
      <c r="L203" s="12">
        <v>0.10457268079565551</v>
      </c>
      <c r="M203" s="12">
        <v>9.8135712981303139E-3</v>
      </c>
      <c r="N203" s="12"/>
      <c r="O203" s="12"/>
      <c r="P203" s="12"/>
      <c r="Q203" s="12"/>
      <c r="R203" s="12"/>
      <c r="S203" s="12"/>
      <c r="T203" s="12"/>
      <c r="U203" s="12"/>
    </row>
  </sheetData>
  <conditionalFormatting sqref="T28:U29 N31:P32 N33:R33 T33:U33 M4:M203 N34:U203 N8:N30 N5:N6 Q30">
    <cfRule type="cellIs" dxfId="2" priority="4" operator="equal">
      <formula>#REF!</formula>
    </cfRule>
  </conditionalFormatting>
  <conditionalFormatting sqref="Z28 S28 N4">
    <cfRule type="cellIs" dxfId="1" priority="3" operator="equal">
      <formula>#REF!</formula>
    </cfRule>
  </conditionalFormatting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4.4"/>
  <sheetData/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4.4"/>
  <sheetData/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4.4"/>
  <sheetData/>
  <pageMargins left="0.70866141732283472" right="0.70866141732283472" top="0.78740157480314965" bottom="0.78740157480314965" header="0.31496062992125984" footer="0.31496062992125984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Document" shapeId="29697" r:id="rId4">
          <objectPr defaultSize="0" r:id="rId5">
            <anchor moveWithCells="1">
              <from>
                <xdr:col>1</xdr:col>
                <xdr:colOff>15240</xdr:colOff>
                <xdr:row>1</xdr:row>
                <xdr:rowOff>0</xdr:rowOff>
              </from>
              <to>
                <xdr:col>12</xdr:col>
                <xdr:colOff>22860</xdr:colOff>
                <xdr:row>49</xdr:row>
                <xdr:rowOff>60960</xdr:rowOff>
              </to>
            </anchor>
          </objectPr>
        </oleObject>
      </mc:Choice>
      <mc:Fallback>
        <oleObject progId="Document" shapeId="29697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P203"/>
  <sheetViews>
    <sheetView workbookViewId="0"/>
  </sheetViews>
  <sheetFormatPr defaultRowHeight="14.4"/>
  <sheetData>
    <row r="1" spans="1:42" ht="15.6">
      <c r="A1" s="1"/>
      <c r="L1" s="2"/>
      <c r="M1" s="3"/>
      <c r="N1" s="3"/>
      <c r="R1" s="11" t="s">
        <v>33</v>
      </c>
      <c r="Y1" s="11" t="s">
        <v>76</v>
      </c>
    </row>
    <row r="2" spans="1:42" ht="15.6">
      <c r="A2" s="1"/>
      <c r="B2" s="62" t="s">
        <v>71</v>
      </c>
      <c r="K2" s="4"/>
      <c r="M2" s="4"/>
      <c r="N2" s="4"/>
      <c r="P2" s="10"/>
      <c r="R2" s="11" t="s">
        <v>30</v>
      </c>
      <c r="S2" s="10"/>
      <c r="T2" s="10"/>
      <c r="U2" s="10"/>
      <c r="W2" s="10"/>
      <c r="Y2" s="11" t="s">
        <v>77</v>
      </c>
      <c r="Z2" s="10"/>
      <c r="AA2" s="10"/>
      <c r="AB2" s="10"/>
      <c r="AM2" s="15"/>
      <c r="AN2" s="16"/>
      <c r="AO2" s="16"/>
    </row>
    <row r="3" spans="1:42" s="10" customFormat="1" ht="18.600000000000001">
      <c r="A3" s="23" t="s">
        <v>16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8" t="s">
        <v>9</v>
      </c>
      <c r="H3" s="18" t="s">
        <v>10</v>
      </c>
      <c r="I3" s="19" t="s">
        <v>11</v>
      </c>
      <c r="J3" s="19" t="s">
        <v>12</v>
      </c>
      <c r="K3" s="19" t="s">
        <v>13</v>
      </c>
      <c r="L3" s="20" t="s">
        <v>14</v>
      </c>
      <c r="M3" s="20" t="s">
        <v>15</v>
      </c>
      <c r="N3" s="54"/>
      <c r="R3" s="26" t="s">
        <v>58</v>
      </c>
      <c r="S3" s="26" t="s">
        <v>59</v>
      </c>
      <c r="T3" s="28" t="s">
        <v>23</v>
      </c>
      <c r="U3"/>
      <c r="Y3" s="26" t="s">
        <v>52</v>
      </c>
      <c r="Z3" s="26" t="s">
        <v>53</v>
      </c>
      <c r="AA3" s="28" t="s">
        <v>23</v>
      </c>
      <c r="AB3" s="43"/>
      <c r="AK3"/>
      <c r="AL3" s="6"/>
      <c r="AM3"/>
      <c r="AN3"/>
      <c r="AO3" s="52"/>
      <c r="AP3"/>
    </row>
    <row r="4" spans="1:42" ht="16.2">
      <c r="A4" s="13">
        <v>1</v>
      </c>
      <c r="B4" s="46">
        <v>0.10216124999528731</v>
      </c>
      <c r="C4">
        <v>-0.31305668711956658</v>
      </c>
      <c r="D4">
        <v>-0.106320740522119</v>
      </c>
      <c r="E4">
        <v>4.6187922359450543E-3</v>
      </c>
      <c r="F4">
        <v>-2.7957778605913913E-3</v>
      </c>
      <c r="G4">
        <v>-0.20627664488833422</v>
      </c>
      <c r="H4">
        <v>-6.955268387423082E-3</v>
      </c>
      <c r="I4" s="45">
        <v>-0.10661595663787865</v>
      </c>
      <c r="J4" s="21">
        <v>1E-3</v>
      </c>
      <c r="K4">
        <f>1/J4</f>
        <v>1000</v>
      </c>
      <c r="L4" s="44">
        <v>0.19932137650091114</v>
      </c>
      <c r="M4" s="44">
        <v>199.32137650091113</v>
      </c>
      <c r="N4" s="44"/>
      <c r="P4" s="22"/>
      <c r="Q4" s="22" t="s">
        <v>78</v>
      </c>
      <c r="R4" s="34">
        <f>J67</f>
        <v>3.2674942957861459</v>
      </c>
      <c r="S4" s="58">
        <f>J32</f>
        <v>1.5150162399886145</v>
      </c>
      <c r="T4" s="34">
        <f>S51</f>
        <v>1.6043668412960719</v>
      </c>
      <c r="U4" s="10"/>
      <c r="V4" s="5"/>
      <c r="W4" s="22"/>
      <c r="X4" s="22" t="s">
        <v>78</v>
      </c>
      <c r="Y4" s="34">
        <f>J49</f>
        <v>2.4902184486729673</v>
      </c>
      <c r="Z4" s="34">
        <f>J32</f>
        <v>1.5150162399886145</v>
      </c>
      <c r="AA4" s="34">
        <f>S51</f>
        <v>1.6043668412960719</v>
      </c>
      <c r="AO4" s="52"/>
    </row>
    <row r="5" spans="1:42" ht="15.6">
      <c r="A5" s="13">
        <v>2</v>
      </c>
      <c r="B5" s="46">
        <v>0.23179505363987829</v>
      </c>
      <c r="C5">
        <v>-0.11200283072897331</v>
      </c>
      <c r="D5">
        <v>-0.15901934098964804</v>
      </c>
      <c r="E5">
        <v>-1.0546008939728674E-2</v>
      </c>
      <c r="F5">
        <v>-4.6632620863248228E-3</v>
      </c>
      <c r="G5">
        <v>0.1092462139711763</v>
      </c>
      <c r="H5">
        <v>6.8112450563905427E-2</v>
      </c>
      <c r="I5" s="45">
        <v>8.8679332267540864E-2</v>
      </c>
      <c r="J5">
        <v>8.8679332267540864E-2</v>
      </c>
      <c r="K5" s="44">
        <v>11.276584683599701</v>
      </c>
      <c r="L5" s="44">
        <v>4.1133763407270874E-2</v>
      </c>
      <c r="M5" s="44">
        <v>0.46384836641724458</v>
      </c>
      <c r="N5" s="44"/>
      <c r="O5" s="10"/>
      <c r="Y5" s="9"/>
      <c r="Z5" s="9"/>
      <c r="AO5" s="52"/>
    </row>
    <row r="6" spans="1:42">
      <c r="A6" s="13">
        <v>3</v>
      </c>
      <c r="B6" s="46">
        <v>3.8380795506718357E-2</v>
      </c>
      <c r="C6">
        <v>0.14655140094479394</v>
      </c>
      <c r="D6">
        <v>-3.7452390176543976E-2</v>
      </c>
      <c r="E6">
        <v>-3.1328050983880427E-3</v>
      </c>
      <c r="F6">
        <v>2.4280346847159063E-3</v>
      </c>
      <c r="G6">
        <v>0.18179939135312426</v>
      </c>
      <c r="H6">
        <v>3.3564400148902874E-3</v>
      </c>
      <c r="I6" s="45">
        <v>9.2577915684007278E-2</v>
      </c>
      <c r="J6">
        <v>9.2577915684007278E-2</v>
      </c>
      <c r="K6" s="44">
        <v>10.801712186017046</v>
      </c>
      <c r="L6" s="44">
        <v>0.17844295133823396</v>
      </c>
      <c r="M6" s="44">
        <v>1.9274894019790485</v>
      </c>
      <c r="N6" s="44"/>
      <c r="O6" s="5"/>
      <c r="P6" s="24" t="s">
        <v>41</v>
      </c>
      <c r="Q6" s="22" t="s">
        <v>0</v>
      </c>
      <c r="R6" s="9">
        <v>4</v>
      </c>
      <c r="S6" s="9">
        <v>32</v>
      </c>
      <c r="W6" s="24" t="s">
        <v>41</v>
      </c>
      <c r="X6" s="22" t="s">
        <v>0</v>
      </c>
      <c r="Y6" s="9">
        <v>4</v>
      </c>
      <c r="Z6" s="9">
        <v>32</v>
      </c>
    </row>
    <row r="7" spans="1:42">
      <c r="A7" s="13">
        <v>4</v>
      </c>
      <c r="B7" s="46">
        <v>0.1368980957749355</v>
      </c>
      <c r="C7">
        <v>3.4396303638817328E-2</v>
      </c>
      <c r="D7">
        <v>1.7482802868568927E-2</v>
      </c>
      <c r="E7">
        <v>8.7805019994652064E-3</v>
      </c>
      <c r="F7">
        <v>-8.1850188579716422E-3</v>
      </c>
      <c r="G7">
        <v>0.18007490141321802</v>
      </c>
      <c r="H7">
        <v>0.14619587978553278</v>
      </c>
      <c r="I7" s="45">
        <v>0.1631353905993754</v>
      </c>
      <c r="J7">
        <v>0.1631353905993754</v>
      </c>
      <c r="K7" s="44">
        <v>6.129877743424661</v>
      </c>
      <c r="L7" s="44">
        <v>3.3879021627685246E-2</v>
      </c>
      <c r="M7" s="44">
        <v>0.20767426064455052</v>
      </c>
      <c r="N7" s="44"/>
      <c r="P7" s="5"/>
      <c r="Q7" s="22" t="s">
        <v>1</v>
      </c>
      <c r="R7" s="9">
        <v>67</v>
      </c>
      <c r="S7" s="9">
        <v>203</v>
      </c>
      <c r="W7" s="5"/>
      <c r="X7" s="22" t="s">
        <v>1</v>
      </c>
      <c r="Y7" s="9">
        <v>49</v>
      </c>
      <c r="Z7" s="9">
        <v>203</v>
      </c>
      <c r="AK7" s="52"/>
    </row>
    <row r="8" spans="1:42">
      <c r="A8" s="13">
        <v>5</v>
      </c>
      <c r="B8" s="46">
        <v>0.33494263460686291</v>
      </c>
      <c r="C8">
        <v>-9.1031145208805453E-2</v>
      </c>
      <c r="D8">
        <v>-1.8745983923676456E-2</v>
      </c>
      <c r="E8">
        <v>4.0992714072788069E-3</v>
      </c>
      <c r="F8">
        <v>-1.8646246535209438E-2</v>
      </c>
      <c r="G8">
        <v>0.24801076080533627</v>
      </c>
      <c r="H8">
        <v>0.29755040414797707</v>
      </c>
      <c r="I8" s="45">
        <v>0.27278058247665665</v>
      </c>
      <c r="J8">
        <v>0.27278058247665665</v>
      </c>
      <c r="K8" s="44">
        <v>3.6659500867719408</v>
      </c>
      <c r="L8" s="44">
        <v>4.9539643342640799E-2</v>
      </c>
      <c r="M8" s="44">
        <v>0.18160985981060504</v>
      </c>
      <c r="N8" s="44"/>
    </row>
    <row r="9" spans="1:42" ht="15.6">
      <c r="A9" s="13">
        <v>6</v>
      </c>
      <c r="B9" s="46">
        <v>0.16432420181638818</v>
      </c>
      <c r="C9">
        <v>6.0105309717112913E-2</v>
      </c>
      <c r="D9">
        <v>0.18156195873578101</v>
      </c>
      <c r="E9">
        <v>1.4331066750139509E-4</v>
      </c>
      <c r="F9">
        <v>-4.3324479628001263E-4</v>
      </c>
      <c r="G9">
        <v>0.2245728222010025</v>
      </c>
      <c r="H9">
        <v>0.34545291575588921</v>
      </c>
      <c r="I9" s="45">
        <v>0.28501286897844585</v>
      </c>
      <c r="J9">
        <v>0.28501286897844585</v>
      </c>
      <c r="K9" s="44">
        <v>3.5086135008016961</v>
      </c>
      <c r="L9" s="44">
        <v>0.12088009355488671</v>
      </c>
      <c r="M9" s="44">
        <v>0.42412152822484761</v>
      </c>
      <c r="N9" s="44"/>
      <c r="R9" s="11" t="s">
        <v>27</v>
      </c>
      <c r="Y9" s="11" t="s">
        <v>27</v>
      </c>
    </row>
    <row r="10" spans="1:42" ht="18">
      <c r="A10" s="13">
        <v>7</v>
      </c>
      <c r="B10" s="46">
        <v>0.50890328150835273</v>
      </c>
      <c r="C10">
        <v>-0.18707875988328146</v>
      </c>
      <c r="D10">
        <v>-0.13742811208650477</v>
      </c>
      <c r="E10">
        <v>4.4641796106508671E-3</v>
      </c>
      <c r="F10">
        <v>4.5248188693394344E-2</v>
      </c>
      <c r="G10">
        <v>0.32628870123572212</v>
      </c>
      <c r="H10">
        <v>0.41672335811524236</v>
      </c>
      <c r="I10" s="45">
        <v>0.37150602967548224</v>
      </c>
      <c r="J10" s="48">
        <v>0.37150602967548224</v>
      </c>
      <c r="K10" s="44">
        <v>2.6917463516635771</v>
      </c>
      <c r="L10" s="44">
        <v>9.0434656879520237E-2</v>
      </c>
      <c r="M10" s="44">
        <v>0.24342715771939602</v>
      </c>
      <c r="N10" s="44"/>
      <c r="Q10" s="30" t="s">
        <v>17</v>
      </c>
      <c r="R10" s="32">
        <f>COUNT(J4:J67)</f>
        <v>64</v>
      </c>
      <c r="S10" s="31" t="s">
        <v>18</v>
      </c>
      <c r="T10" s="32">
        <f>COUNT(J32:J203)</f>
        <v>172</v>
      </c>
      <c r="X10" s="30" t="s">
        <v>17</v>
      </c>
      <c r="Y10" s="32">
        <f>COUNT(J4:J49)</f>
        <v>46</v>
      </c>
      <c r="Z10" s="31" t="s">
        <v>18</v>
      </c>
      <c r="AA10" s="32">
        <f>COUNT(J32:J203)</f>
        <v>172</v>
      </c>
      <c r="AL10" s="6"/>
    </row>
    <row r="11" spans="1:42" ht="16.8">
      <c r="A11" s="13">
        <v>8</v>
      </c>
      <c r="B11" s="46">
        <v>0.35451486057041848</v>
      </c>
      <c r="C11">
        <v>0.10253159433322953</v>
      </c>
      <c r="D11">
        <v>7.2817912500404546E-3</v>
      </c>
      <c r="E11">
        <v>4.2735315353427099E-3</v>
      </c>
      <c r="F11">
        <v>-1.1776764997570908E-2</v>
      </c>
      <c r="G11">
        <v>0.46131998643899075</v>
      </c>
      <c r="H11">
        <v>0.35001988682288804</v>
      </c>
      <c r="I11" s="45">
        <v>0.40566993663093942</v>
      </c>
      <c r="J11">
        <v>0.40566993663093942</v>
      </c>
      <c r="K11" s="44">
        <v>2.4650581906683309</v>
      </c>
      <c r="L11" s="44">
        <v>0.11130009961610271</v>
      </c>
      <c r="M11" s="44">
        <v>0.27436122218087516</v>
      </c>
      <c r="N11" s="44"/>
      <c r="Q11" s="29" t="s">
        <v>19</v>
      </c>
      <c r="R11" s="25">
        <f>SUMSQ(L4:L67)</f>
        <v>5.5865791044046667</v>
      </c>
      <c r="S11" s="29" t="s">
        <v>20</v>
      </c>
      <c r="T11" s="25">
        <f>SUMSQ(M32:M203)</f>
        <v>2.2500269409416513</v>
      </c>
      <c r="X11" s="29" t="s">
        <v>19</v>
      </c>
      <c r="Y11" s="25">
        <f>SUMSQ(L4:L49)</f>
        <v>2.7288222650241201</v>
      </c>
      <c r="Z11" s="29" t="s">
        <v>20</v>
      </c>
      <c r="AA11" s="25">
        <f>SUMSQ(M32:M203)</f>
        <v>2.2500269409416513</v>
      </c>
    </row>
    <row r="12" spans="1:42" ht="16.8">
      <c r="A12" s="13">
        <v>9</v>
      </c>
      <c r="B12" s="46">
        <v>0.51385014308977128</v>
      </c>
      <c r="C12">
        <v>-9.7049081020681188E-2</v>
      </c>
      <c r="D12">
        <v>0.11754568011317829</v>
      </c>
      <c r="E12">
        <v>-6.3647975603065869E-3</v>
      </c>
      <c r="F12">
        <v>-1.665831445838439E-2</v>
      </c>
      <c r="G12">
        <v>0.41043626450878345</v>
      </c>
      <c r="H12">
        <v>0.61473750874456512</v>
      </c>
      <c r="I12" s="45">
        <v>0.51258688662667429</v>
      </c>
      <c r="J12" s="48">
        <v>0.51258688662667429</v>
      </c>
      <c r="K12" s="44">
        <v>1.9508887684992944</v>
      </c>
      <c r="L12" s="44">
        <v>0.20430124423578166</v>
      </c>
      <c r="M12" s="44">
        <v>0.39856900277001767</v>
      </c>
      <c r="N12" s="44"/>
      <c r="Q12" s="29" t="s">
        <v>21</v>
      </c>
      <c r="R12" s="33">
        <f>SUMSQ(J4:J67)</f>
        <v>251.25543412309696</v>
      </c>
      <c r="S12" s="29" t="s">
        <v>22</v>
      </c>
      <c r="T12" s="34">
        <f>SUMSQ(K32:K203)</f>
        <v>11.434545255563526</v>
      </c>
      <c r="X12" s="29" t="s">
        <v>21</v>
      </c>
      <c r="Y12" s="33">
        <f>SUMSQ(J4:J49)</f>
        <v>93.750328398929426</v>
      </c>
      <c r="Z12" s="29" t="s">
        <v>22</v>
      </c>
      <c r="AA12" s="34">
        <f>SUMSQ(K32:K203)</f>
        <v>11.434545255563526</v>
      </c>
    </row>
    <row r="13" spans="1:42" ht="15.6">
      <c r="A13" s="13">
        <v>10</v>
      </c>
      <c r="B13" s="46">
        <v>0.65538553452777926</v>
      </c>
      <c r="C13">
        <v>-9.5966512603094259E-2</v>
      </c>
      <c r="D13">
        <v>-6.5132562809777439E-3</v>
      </c>
      <c r="E13">
        <v>-2.4644581974749977E-2</v>
      </c>
      <c r="F13">
        <v>-1.6158911523768693E-2</v>
      </c>
      <c r="G13">
        <v>0.53477443994993501</v>
      </c>
      <c r="H13">
        <v>0.6327133667230328</v>
      </c>
      <c r="I13" s="45">
        <v>0.58374390333648396</v>
      </c>
      <c r="J13">
        <v>0.58374390333648396</v>
      </c>
      <c r="K13" s="44">
        <v>1.7130799898454374</v>
      </c>
      <c r="L13" s="44">
        <v>9.793892677309779E-2</v>
      </c>
      <c r="M13" s="44">
        <v>0.16777721568193141</v>
      </c>
      <c r="N13" s="44"/>
      <c r="R13" s="11" t="s">
        <v>28</v>
      </c>
      <c r="T13" s="37"/>
      <c r="U13" s="24"/>
      <c r="Y13" s="11" t="s">
        <v>28</v>
      </c>
      <c r="AA13" s="37"/>
      <c r="AB13" s="24"/>
    </row>
    <row r="14" spans="1:42" ht="18">
      <c r="A14" s="13">
        <v>11</v>
      </c>
      <c r="B14" s="46">
        <v>0.62975543935995804</v>
      </c>
      <c r="C14">
        <v>-1.6048402040468646E-2</v>
      </c>
      <c r="D14">
        <v>-1.7815864886947776E-2</v>
      </c>
      <c r="E14">
        <v>-9.4223730224980887E-2</v>
      </c>
      <c r="F14">
        <v>6.7705670160727136E-2</v>
      </c>
      <c r="G14">
        <v>0.51948330709450852</v>
      </c>
      <c r="H14">
        <v>0.67964524463373743</v>
      </c>
      <c r="I14" s="45">
        <v>0.59956427586412298</v>
      </c>
      <c r="J14">
        <v>0.59956427586412298</v>
      </c>
      <c r="K14" s="44">
        <v>1.6678778910880712</v>
      </c>
      <c r="L14" s="44">
        <v>0.16016193753922892</v>
      </c>
      <c r="M14" s="44">
        <v>0.2671305546155085</v>
      </c>
      <c r="N14" s="44"/>
      <c r="Q14" s="41" t="s">
        <v>16</v>
      </c>
      <c r="R14" s="26" t="s">
        <v>2</v>
      </c>
      <c r="S14" s="28" t="s">
        <v>3</v>
      </c>
      <c r="T14" s="38" t="s">
        <v>31</v>
      </c>
      <c r="U14" s="39" t="s">
        <v>32</v>
      </c>
      <c r="X14" s="41" t="s">
        <v>16</v>
      </c>
      <c r="Y14" s="26" t="s">
        <v>2</v>
      </c>
      <c r="Z14" s="28" t="s">
        <v>3</v>
      </c>
      <c r="AA14" s="38" t="s">
        <v>31</v>
      </c>
      <c r="AB14" s="39" t="s">
        <v>32</v>
      </c>
      <c r="AO14" s="52"/>
    </row>
    <row r="15" spans="1:42">
      <c r="A15" s="13">
        <v>12</v>
      </c>
      <c r="B15" s="46">
        <v>0.48984548264583871</v>
      </c>
      <c r="C15">
        <v>0.15163664080115299</v>
      </c>
      <c r="D15">
        <v>0.13097030950974553</v>
      </c>
      <c r="E15">
        <v>4.8215102077827386E-2</v>
      </c>
      <c r="F15">
        <v>-5.8932679772105923E-2</v>
      </c>
      <c r="G15">
        <v>0.68969722552481916</v>
      </c>
      <c r="H15">
        <v>0.56188311238347832</v>
      </c>
      <c r="I15" s="45">
        <v>0.62579016895414874</v>
      </c>
      <c r="J15">
        <v>0.62579016895414874</v>
      </c>
      <c r="K15" s="44">
        <v>1.597979721655342</v>
      </c>
      <c r="L15" s="44">
        <v>0.12781411314134083</v>
      </c>
      <c r="M15" s="44">
        <v>0.2042443609412242</v>
      </c>
      <c r="N15" s="44"/>
      <c r="Q15" s="27">
        <v>0</v>
      </c>
      <c r="R15" s="25">
        <f>SQRT($R$11/2/$R$10)</f>
        <v>0.20891421505766777</v>
      </c>
      <c r="S15" s="71">
        <f>SQRT($T$11/2/$T$10)</f>
        <v>8.0875064087204601E-2</v>
      </c>
      <c r="T15" s="32" t="s">
        <v>24</v>
      </c>
      <c r="U15" s="32" t="s">
        <v>24</v>
      </c>
      <c r="X15" s="27">
        <v>0</v>
      </c>
      <c r="Y15" s="25">
        <f>SQRT($Y$11/2/$Y$10)</f>
        <v>0.17222401567827042</v>
      </c>
      <c r="Z15" s="71">
        <f>SQRT($AA$11/2/$AA$10)</f>
        <v>8.0875064087204601E-2</v>
      </c>
      <c r="AA15" s="32" t="s">
        <v>24</v>
      </c>
      <c r="AB15" s="32" t="s">
        <v>24</v>
      </c>
      <c r="AO15" s="52"/>
    </row>
    <row r="16" spans="1:42">
      <c r="A16" s="13">
        <v>13</v>
      </c>
      <c r="B16" s="46">
        <v>1.0588381746975783</v>
      </c>
      <c r="C16">
        <v>-0.2109691965270705</v>
      </c>
      <c r="D16">
        <v>-0.42526473620077093</v>
      </c>
      <c r="E16">
        <v>-1.7537504453285266E-2</v>
      </c>
      <c r="F16">
        <v>-7.8754170658757561E-2</v>
      </c>
      <c r="G16">
        <v>0.8303314737172226</v>
      </c>
      <c r="H16">
        <v>0.55481926783804991</v>
      </c>
      <c r="I16" s="45">
        <v>0.69257537077763631</v>
      </c>
      <c r="J16">
        <v>0.69257537077763631</v>
      </c>
      <c r="K16" s="44">
        <v>1.443886170651985</v>
      </c>
      <c r="L16" s="44">
        <v>0.27551220587917269</v>
      </c>
      <c r="M16" s="44">
        <v>0.39780826391475999</v>
      </c>
      <c r="N16" s="44"/>
      <c r="Q16" s="27">
        <v>1</v>
      </c>
      <c r="R16" s="71">
        <f>SQRT($R$11/2/$R$10-S16^2*$R$12/$R$10)</f>
        <v>0.17134158868155319</v>
      </c>
      <c r="S16" s="71">
        <f>SQRT($T$11/2/$T$10-R15^2*$T$12/$T$10)</f>
        <v>6.0326198373284123E-2</v>
      </c>
      <c r="T16" s="51">
        <f t="shared" ref="T16:U20" si="0">(R15-R16)/R16</f>
        <v>0.21928491888764476</v>
      </c>
      <c r="U16" s="51">
        <f t="shared" si="0"/>
        <v>0.34062921695759774</v>
      </c>
      <c r="X16" s="27">
        <v>1</v>
      </c>
      <c r="Y16" s="71">
        <f>SQRT($Y$11/2/$Y$10-Z16^2*$Y$12/$Y$10)</f>
        <v>0.14265148488589638</v>
      </c>
      <c r="Z16" s="71">
        <f>SQRT($AA$11/2/$AA$10-Y15^2*$AA$12/$AA$10)</f>
        <v>6.7593696719199389E-2</v>
      </c>
      <c r="AA16" s="51">
        <f t="shared" ref="AA16:AB20" si="1">(Y15-Y16)/Y16</f>
        <v>0.20730615468902006</v>
      </c>
      <c r="AB16" s="51">
        <f t="shared" si="1"/>
        <v>0.19648825279048182</v>
      </c>
    </row>
    <row r="17" spans="1:37">
      <c r="A17" s="13">
        <v>14</v>
      </c>
      <c r="B17" s="46">
        <v>0.60054347482211501</v>
      </c>
      <c r="C17">
        <v>-0.17635553900933423</v>
      </c>
      <c r="D17">
        <v>0.34873546096920488</v>
      </c>
      <c r="E17">
        <v>7.2021692863166689E-2</v>
      </c>
      <c r="F17">
        <v>-4.6219050091762026E-2</v>
      </c>
      <c r="G17">
        <v>0.49620962867594748</v>
      </c>
      <c r="H17">
        <v>0.90305988569955775</v>
      </c>
      <c r="I17" s="45">
        <v>0.69963475718775259</v>
      </c>
      <c r="J17">
        <v>0.69963475718775259</v>
      </c>
      <c r="K17" s="44">
        <v>1.429317211196873</v>
      </c>
      <c r="L17" s="44">
        <v>0.40685025702361027</v>
      </c>
      <c r="M17" s="44">
        <v>0.58151807474371764</v>
      </c>
      <c r="N17" s="44"/>
      <c r="Q17" s="27">
        <v>2</v>
      </c>
      <c r="R17" s="71">
        <f>SQRT($R$11/2/$R$10-S17^2*$R$12/$R$10)</f>
        <v>0.16009092252558055</v>
      </c>
      <c r="S17" s="71">
        <f>SQRT($T$11/2/$T$10-R16^2*$T$12/$T$10)</f>
        <v>6.7742620674000609E-2</v>
      </c>
      <c r="T17" s="51">
        <f t="shared" si="0"/>
        <v>7.0276727615052173E-2</v>
      </c>
      <c r="U17" s="51">
        <f t="shared" si="0"/>
        <v>-0.10947941232457933</v>
      </c>
      <c r="X17" s="27">
        <v>2</v>
      </c>
      <c r="Y17" s="71">
        <f>SQRT($Y$11/2/$Y$10-Z17^2*$Y$12/$Y$10)</f>
        <v>0.13815865479491743</v>
      </c>
      <c r="Z17" s="71">
        <f>SQRT($AA$11/2/$AA$10-Y16^2*$AA$12/$AA$10)</f>
        <v>7.202740142568867E-2</v>
      </c>
      <c r="AA17" s="51">
        <f t="shared" si="1"/>
        <v>3.2519353186002735E-2</v>
      </c>
      <c r="AB17" s="51">
        <f t="shared" si="1"/>
        <v>-6.1555805411966362E-2</v>
      </c>
    </row>
    <row r="18" spans="1:37">
      <c r="A18" s="13">
        <v>15</v>
      </c>
      <c r="B18" s="46">
        <v>0.72854589014834659</v>
      </c>
      <c r="C18">
        <v>0.10961005237550878</v>
      </c>
      <c r="D18">
        <v>-3.0351036706555673E-2</v>
      </c>
      <c r="E18">
        <v>-7.8285149060996762E-3</v>
      </c>
      <c r="F18">
        <v>-7.8067438940858991E-2</v>
      </c>
      <c r="G18">
        <v>0.83032742761775569</v>
      </c>
      <c r="H18">
        <v>0.62012741450093189</v>
      </c>
      <c r="I18" s="45">
        <v>0.72522742105934379</v>
      </c>
      <c r="J18">
        <v>0.72522742105934379</v>
      </c>
      <c r="K18" s="44">
        <v>1.3788778126167573</v>
      </c>
      <c r="L18" s="44">
        <v>0.21020001311682379</v>
      </c>
      <c r="M18" s="44">
        <v>0.28984013429853966</v>
      </c>
      <c r="N18" s="44"/>
      <c r="Q18" s="27">
        <v>3</v>
      </c>
      <c r="R18" s="71">
        <f>SQRT($R$11/2/$R$10-S18^2*$R$12/$R$10)</f>
        <v>0.15702200413475631</v>
      </c>
      <c r="S18" s="71">
        <f>SQRT($T$11/2/$T$10-R17^2*$T$12/$T$10)</f>
        <v>6.9548223479115573E-2</v>
      </c>
      <c r="T18" s="51">
        <f t="shared" si="0"/>
        <v>1.9544511660865644E-2</v>
      </c>
      <c r="U18" s="51">
        <f t="shared" si="0"/>
        <v>-2.5961882486576573E-2</v>
      </c>
      <c r="X18" s="27">
        <v>3</v>
      </c>
      <c r="Y18" s="72">
        <f>SQRT($Y$11/2/$Y$10-Z18^2*$Y$12/$Y$10)</f>
        <v>0.13753863479226386</v>
      </c>
      <c r="Z18" s="72">
        <f>SQRT($AA$11/2/$AA$10-Y17^2*$AA$12/$AA$10)</f>
        <v>7.2607298253417066E-2</v>
      </c>
      <c r="AA18" s="51">
        <f t="shared" si="1"/>
        <v>4.5079697322140721E-3</v>
      </c>
      <c r="AB18" s="51">
        <f t="shared" si="1"/>
        <v>-7.9867567266367033E-3</v>
      </c>
    </row>
    <row r="19" spans="1:37">
      <c r="A19" s="13">
        <v>16</v>
      </c>
      <c r="B19" s="46">
        <v>0.66289309393598117</v>
      </c>
      <c r="C19">
        <v>6.4722850707040661E-2</v>
      </c>
      <c r="D19">
        <v>7.8653345059581992E-2</v>
      </c>
      <c r="E19">
        <v>-5.7673604726085417E-3</v>
      </c>
      <c r="F19">
        <v>9.6875535850718441E-4</v>
      </c>
      <c r="G19">
        <v>0.72184858417041331</v>
      </c>
      <c r="H19">
        <v>0.74251519435407032</v>
      </c>
      <c r="I19" s="45">
        <v>0.73218188926224181</v>
      </c>
      <c r="J19">
        <v>0.73218188926224181</v>
      </c>
      <c r="K19" s="44">
        <v>1.3657808458054268</v>
      </c>
      <c r="L19" s="44">
        <v>2.0666610183657008E-2</v>
      </c>
      <c r="M19" s="44">
        <v>2.8226060336566116E-2</v>
      </c>
      <c r="N19" s="44"/>
      <c r="Q19" s="27">
        <v>4</v>
      </c>
      <c r="R19" s="72">
        <f>SQRT($R$11/2/$R$10-S19^2*$R$12/$R$10)</f>
        <v>0.15621112235817189</v>
      </c>
      <c r="S19" s="72">
        <f>SQRT($T$11/2/$T$10-R18^2*$T$12/$T$10)</f>
        <v>7.0011807735261666E-2</v>
      </c>
      <c r="T19" s="51">
        <f t="shared" si="0"/>
        <v>5.1909349625257426E-3</v>
      </c>
      <c r="U19" s="51">
        <f t="shared" si="0"/>
        <v>-6.6215153006627453E-3</v>
      </c>
      <c r="X19" s="27">
        <v>4</v>
      </c>
      <c r="Y19" s="71">
        <f>SQRT($Y$11/2/$Y$10-Z19^2*$Y$12/$Y$10)</f>
        <v>0.13745441350039864</v>
      </c>
      <c r="Z19" s="71">
        <f>SQRT($AA$11/2/$AA$10-Y18^2*$AA$12/$AA$10)</f>
        <v>7.2685512258126916E-2</v>
      </c>
      <c r="AA19" s="51">
        <f t="shared" si="1"/>
        <v>6.1272162690489105E-4</v>
      </c>
      <c r="AB19" s="51">
        <f t="shared" si="1"/>
        <v>-1.0760604456097173E-3</v>
      </c>
    </row>
    <row r="20" spans="1:37">
      <c r="A20" s="13">
        <v>17</v>
      </c>
      <c r="B20" s="46">
        <v>0.92781783728301814</v>
      </c>
      <c r="C20">
        <v>-0.29379411857240484</v>
      </c>
      <c r="D20">
        <v>0.27313424346535287</v>
      </c>
      <c r="E20">
        <v>-5.1639347041981337E-2</v>
      </c>
      <c r="F20">
        <v>-1.5914491286640126E-3</v>
      </c>
      <c r="G20">
        <v>0.58238437166863188</v>
      </c>
      <c r="H20">
        <v>1.1993606316197072</v>
      </c>
      <c r="I20" s="45">
        <v>0.89087250164416953</v>
      </c>
      <c r="J20">
        <v>0.89087250164416953</v>
      </c>
      <c r="K20" s="44">
        <v>1.1224950799967759</v>
      </c>
      <c r="L20" s="44">
        <v>0.6169762599510753</v>
      </c>
      <c r="M20" s="44">
        <v>0.69255281626989396</v>
      </c>
      <c r="N20" s="44"/>
      <c r="Q20" s="27">
        <v>5</v>
      </c>
      <c r="R20" s="71">
        <f>SQRT($R$11/2/$R$10-S20^2*$R$12/$R$10)</f>
        <v>0.15599879572631498</v>
      </c>
      <c r="S20" s="71">
        <f>SQRT($T$11/2/$T$10-R19^2*$T$12/$T$10)</f>
        <v>7.0132294917909191E-2</v>
      </c>
      <c r="T20" s="51">
        <f t="shared" si="0"/>
        <v>1.3610786600520919E-3</v>
      </c>
      <c r="U20" s="51">
        <f t="shared" si="0"/>
        <v>-1.7179985738176179E-3</v>
      </c>
      <c r="X20" s="27">
        <v>5</v>
      </c>
      <c r="Y20" s="71">
        <f>SQRT($Y$11/2/$Y$10-Z20^2*$Y$12/$Y$10)</f>
        <v>0.13744299843564073</v>
      </c>
      <c r="Z20" s="71">
        <f>SQRT($AA$11/2/$AA$10-Y19^2*$AA$12/$AA$10)</f>
        <v>7.2696102955908101E-2</v>
      </c>
      <c r="AA20" s="51">
        <f t="shared" si="1"/>
        <v>8.3053083007741108E-5</v>
      </c>
      <c r="AB20" s="51">
        <f t="shared" si="1"/>
        <v>-1.4568453260291447E-4</v>
      </c>
    </row>
    <row r="21" spans="1:37">
      <c r="A21" s="13">
        <v>18</v>
      </c>
      <c r="B21" s="46">
        <v>0.7621401314162668</v>
      </c>
      <c r="C21">
        <v>0.22046827279990441</v>
      </c>
      <c r="D21">
        <v>0.1308837037289888</v>
      </c>
      <c r="E21">
        <v>-2.6977101534518648E-2</v>
      </c>
      <c r="F21">
        <v>3.082799146631259E-3</v>
      </c>
      <c r="G21">
        <v>0.95563130268165264</v>
      </c>
      <c r="H21">
        <v>0.89610663429188686</v>
      </c>
      <c r="I21" s="45">
        <v>0.92586896848676981</v>
      </c>
      <c r="J21">
        <v>0.92586896848676981</v>
      </c>
      <c r="K21" s="44">
        <v>1.0800664392439776</v>
      </c>
      <c r="L21" s="44">
        <v>5.9524668389765778E-2</v>
      </c>
      <c r="M21" s="44">
        <v>6.4290596634912878E-2</v>
      </c>
      <c r="N21" s="44"/>
    </row>
    <row r="22" spans="1:37" ht="15.6">
      <c r="A22" s="13">
        <v>19</v>
      </c>
      <c r="B22" s="46">
        <v>1.0589030956600265</v>
      </c>
      <c r="C22">
        <v>-9.7252548647244294E-2</v>
      </c>
      <c r="D22">
        <v>0.1177050828124296</v>
      </c>
      <c r="E22">
        <v>-5.384687807522251E-2</v>
      </c>
      <c r="F22">
        <v>-2.7909307980420132E-2</v>
      </c>
      <c r="G22">
        <v>0.9078036689375597</v>
      </c>
      <c r="H22">
        <v>1.1486988704920358</v>
      </c>
      <c r="I22" s="45">
        <v>1.0282512697147976</v>
      </c>
      <c r="J22">
        <v>1.0282512697147976</v>
      </c>
      <c r="K22" s="44">
        <v>0.97252493573615173</v>
      </c>
      <c r="L22" s="44">
        <v>0.24089520155447608</v>
      </c>
      <c r="M22" s="44">
        <v>0.23427659041091417</v>
      </c>
      <c r="N22" s="44"/>
      <c r="S22" s="57" t="s">
        <v>29</v>
      </c>
      <c r="Z22" s="57" t="s">
        <v>29</v>
      </c>
    </row>
    <row r="23" spans="1:37" ht="18">
      <c r="A23" s="13">
        <v>20</v>
      </c>
      <c r="B23" s="46">
        <v>0.92099357969469331</v>
      </c>
      <c r="C23">
        <v>-0.14634751695877532</v>
      </c>
      <c r="D23">
        <v>0.52234788393676013</v>
      </c>
      <c r="E23">
        <v>-3.4548000660181571E-2</v>
      </c>
      <c r="F23">
        <v>-6.6107979775082339E-3</v>
      </c>
      <c r="G23">
        <v>0.74009806207573636</v>
      </c>
      <c r="H23">
        <v>1.4367306656539451</v>
      </c>
      <c r="I23" s="45">
        <v>1.0884143638648407</v>
      </c>
      <c r="J23">
        <v>1.0884143638648407</v>
      </c>
      <c r="K23" s="44">
        <v>0.91876773515658972</v>
      </c>
      <c r="L23" s="44">
        <v>0.69663260357820878</v>
      </c>
      <c r="M23" s="44">
        <v>0.64004355942578928</v>
      </c>
      <c r="N23" s="44"/>
      <c r="R23" s="26" t="s">
        <v>2</v>
      </c>
      <c r="S23" s="35">
        <f>R19</f>
        <v>0.15621112235817189</v>
      </c>
      <c r="Y23" s="26" t="s">
        <v>2</v>
      </c>
      <c r="Z23" s="35">
        <f>Y18</f>
        <v>0.13753863479226386</v>
      </c>
    </row>
    <row r="24" spans="1:37" ht="18">
      <c r="A24" s="13">
        <v>21</v>
      </c>
      <c r="B24" s="46">
        <v>1.0559747138320574</v>
      </c>
      <c r="C24">
        <v>0.11858111345796465</v>
      </c>
      <c r="D24">
        <v>0.23992195554540663</v>
      </c>
      <c r="E24">
        <v>-2.8089676707589953E-2</v>
      </c>
      <c r="F24">
        <v>1.3340675633319348E-2</v>
      </c>
      <c r="G24">
        <v>1.1464661505824321</v>
      </c>
      <c r="H24">
        <v>1.3092373450107835</v>
      </c>
      <c r="I24" s="45">
        <v>1.2278517477966078</v>
      </c>
      <c r="J24">
        <v>1.2278517477966078</v>
      </c>
      <c r="K24" s="44">
        <v>0.81443057095004345</v>
      </c>
      <c r="L24" s="44">
        <v>0.16277119442835142</v>
      </c>
      <c r="M24" s="44">
        <v>0.13256583681250278</v>
      </c>
      <c r="N24" s="44"/>
      <c r="P24" s="10"/>
      <c r="R24" s="28" t="s">
        <v>3</v>
      </c>
      <c r="S24" s="36">
        <f>S19</f>
        <v>7.0011807735261666E-2</v>
      </c>
      <c r="W24" s="10"/>
      <c r="Y24" s="28" t="s">
        <v>3</v>
      </c>
      <c r="Z24" s="36">
        <f>Z18</f>
        <v>7.2607298253417066E-2</v>
      </c>
      <c r="AK24" s="7"/>
    </row>
    <row r="25" spans="1:37" ht="18">
      <c r="A25" s="13">
        <v>22</v>
      </c>
      <c r="B25" s="46">
        <v>1.1130261319247925</v>
      </c>
      <c r="C25">
        <v>1.2451214046936452E-2</v>
      </c>
      <c r="D25">
        <v>0.25896962668937867</v>
      </c>
      <c r="E25">
        <v>0.10489842495940778</v>
      </c>
      <c r="F25">
        <v>1.9803666351249156E-2</v>
      </c>
      <c r="G25">
        <v>1.2303757709311367</v>
      </c>
      <c r="H25">
        <v>1.3917994249654202</v>
      </c>
      <c r="I25" s="45">
        <v>1.3110875979482786</v>
      </c>
      <c r="J25">
        <v>1.3110875979482786</v>
      </c>
      <c r="K25" s="44">
        <v>0.76272554294991457</v>
      </c>
      <c r="L25" s="44">
        <v>0.16142365403428349</v>
      </c>
      <c r="M25" s="44">
        <v>0.12312194416825803</v>
      </c>
      <c r="N25" s="44"/>
      <c r="R25" s="28" t="s">
        <v>23</v>
      </c>
      <c r="S25" s="35">
        <f>S23/S24</f>
        <v>2.2312110972603221</v>
      </c>
      <c r="Y25" s="28" t="s">
        <v>23</v>
      </c>
      <c r="Z25" s="35">
        <f>Z23/Z24</f>
        <v>1.8942811273905371</v>
      </c>
      <c r="AK25" s="7"/>
    </row>
    <row r="26" spans="1:37" ht="18.600000000000001">
      <c r="A26" s="13">
        <v>23</v>
      </c>
      <c r="B26" s="46">
        <v>1.1745408760110143</v>
      </c>
      <c r="C26">
        <v>0.17285858120702677</v>
      </c>
      <c r="D26">
        <v>9.0976516635165219E-2</v>
      </c>
      <c r="E26">
        <v>1.6301777838078901E-2</v>
      </c>
      <c r="F26">
        <v>0.13058437963209737</v>
      </c>
      <c r="G26">
        <v>1.36370123505612</v>
      </c>
      <c r="H26">
        <v>1.3961017722782769</v>
      </c>
      <c r="I26" s="45">
        <v>1.3799015036671984</v>
      </c>
      <c r="J26">
        <v>1.3799015036671984</v>
      </c>
      <c r="K26" s="44">
        <v>0.72468940525278081</v>
      </c>
      <c r="L26" s="44">
        <v>3.2400537222156967E-2</v>
      </c>
      <c r="M26" s="44">
        <v>2.3480326049395518E-2</v>
      </c>
      <c r="N26" s="44"/>
      <c r="Q26" s="6"/>
      <c r="R26" s="26" t="s">
        <v>25</v>
      </c>
      <c r="S26" s="49">
        <f>1-(R18/R15)^2</f>
        <v>0.43508247298044322</v>
      </c>
      <c r="X26" s="6"/>
      <c r="Y26" s="26" t="s">
        <v>25</v>
      </c>
      <c r="Z26" s="49">
        <f>1-(Y18/Y15)^2</f>
        <v>0.36223307033430685</v>
      </c>
      <c r="AK26" s="7"/>
    </row>
    <row r="27" spans="1:37" ht="18.600000000000001">
      <c r="A27" s="13">
        <v>24</v>
      </c>
      <c r="B27" s="46">
        <v>1.359524417625686</v>
      </c>
      <c r="C27">
        <v>-0.16596712200036481</v>
      </c>
      <c r="D27">
        <v>0.21485643910310304</v>
      </c>
      <c r="E27">
        <v>5.8084288583899829E-2</v>
      </c>
      <c r="F27">
        <v>-3.1933062538938697E-2</v>
      </c>
      <c r="G27">
        <v>1.251641584209221</v>
      </c>
      <c r="H27">
        <v>1.5424477941898502</v>
      </c>
      <c r="I27" s="45">
        <v>1.3970446891995356</v>
      </c>
      <c r="J27">
        <v>1.3970446891995356</v>
      </c>
      <c r="K27" s="44">
        <v>0.71579671554599289</v>
      </c>
      <c r="L27" s="44">
        <v>0.29080620998062923</v>
      </c>
      <c r="M27" s="44">
        <v>0.20815812996451272</v>
      </c>
      <c r="N27" s="44"/>
      <c r="Q27" s="6"/>
      <c r="R27" s="28" t="s">
        <v>26</v>
      </c>
      <c r="S27" s="49">
        <f>1-(S18/S15)^2</f>
        <v>0.26049211963907137</v>
      </c>
      <c r="X27" s="6"/>
      <c r="Y27" s="28" t="s">
        <v>26</v>
      </c>
      <c r="Z27" s="49">
        <f>1-(Z18/Z15)^2</f>
        <v>0.19400698528333926</v>
      </c>
      <c r="AK27" s="7"/>
    </row>
    <row r="28" spans="1:37" ht="18">
      <c r="A28" s="13">
        <v>25</v>
      </c>
      <c r="B28" s="46">
        <v>1.3679095052148238</v>
      </c>
      <c r="C28">
        <v>0.19449773603692594</v>
      </c>
      <c r="D28">
        <v>-5.8925288901353311E-2</v>
      </c>
      <c r="E28">
        <v>-8.8345309597122251E-2</v>
      </c>
      <c r="F28">
        <v>1.6147746158510647E-2</v>
      </c>
      <c r="G28">
        <v>1.4740619316546275</v>
      </c>
      <c r="H28">
        <v>1.3251319624719811</v>
      </c>
      <c r="I28" s="45">
        <v>1.3995969470633043</v>
      </c>
      <c r="J28">
        <v>1.3995969470633043</v>
      </c>
      <c r="K28" s="44">
        <v>0.714491412758683</v>
      </c>
      <c r="L28" s="44">
        <v>0.14892996918264645</v>
      </c>
      <c r="M28" s="44">
        <v>0.10640918408341619</v>
      </c>
      <c r="N28" s="44"/>
      <c r="Q28" s="44"/>
      <c r="R28" s="26" t="s">
        <v>34</v>
      </c>
      <c r="S28" s="49">
        <f>(S23-0.15)/0.15</f>
        <v>4.1407482387812632E-2</v>
      </c>
      <c r="X28" s="44"/>
      <c r="Y28" s="26" t="s">
        <v>34</v>
      </c>
      <c r="Z28" s="49">
        <f>(Z23-0.15)/0.15</f>
        <v>-8.3075768051574239E-2</v>
      </c>
      <c r="AA28" s="44"/>
      <c r="AB28" s="44"/>
      <c r="AK28" s="7"/>
    </row>
    <row r="29" spans="1:37" ht="18">
      <c r="A29" s="13">
        <v>26</v>
      </c>
      <c r="B29" s="46">
        <v>1.4085841124891307</v>
      </c>
      <c r="C29">
        <v>-1.0821377785286346E-2</v>
      </c>
      <c r="D29">
        <v>5.5297643690611757E-4</v>
      </c>
      <c r="E29">
        <v>-2.5493350863383946E-2</v>
      </c>
      <c r="F29">
        <v>8.1031168487414373E-2</v>
      </c>
      <c r="G29">
        <v>1.3722693838404605</v>
      </c>
      <c r="H29">
        <v>1.4901682574134512</v>
      </c>
      <c r="I29" s="45">
        <v>1.4312188206269558</v>
      </c>
      <c r="J29">
        <v>1.4312188206269558</v>
      </c>
      <c r="K29" s="44">
        <v>0.69870517742489069</v>
      </c>
      <c r="L29" s="44">
        <v>0.11789887357299067</v>
      </c>
      <c r="M29" s="44">
        <v>8.2376553378011211E-2</v>
      </c>
      <c r="N29" s="44"/>
      <c r="P29" s="44"/>
      <c r="Q29" s="44"/>
      <c r="R29" s="28" t="s">
        <v>35</v>
      </c>
      <c r="S29" s="49">
        <f>(S24-0.07)/0.07</f>
        <v>1.6868193230942398E-4</v>
      </c>
      <c r="T29" s="44"/>
      <c r="V29" s="44"/>
      <c r="W29" s="44"/>
      <c r="X29" s="44"/>
      <c r="Y29" s="28" t="s">
        <v>35</v>
      </c>
      <c r="Z29" s="49">
        <f>(Z24-0.07)/0.07</f>
        <v>3.7247117905957985E-2</v>
      </c>
      <c r="AA29" s="44"/>
      <c r="AB29" s="44"/>
    </row>
    <row r="30" spans="1:37">
      <c r="A30" s="13">
        <v>27</v>
      </c>
      <c r="B30" s="46">
        <v>1.3905679755680511</v>
      </c>
      <c r="C30">
        <v>0.13394577620501738</v>
      </c>
      <c r="D30">
        <v>-4.1807742064823912E-2</v>
      </c>
      <c r="E30">
        <v>1.7699603939593092E-2</v>
      </c>
      <c r="F30">
        <v>-4.3816115702835674E-4</v>
      </c>
      <c r="G30">
        <v>1.5422133557126616</v>
      </c>
      <c r="H30">
        <v>1.3483220723461988</v>
      </c>
      <c r="I30" s="45">
        <v>1.4452677140294301</v>
      </c>
      <c r="J30">
        <v>1.4452677140294301</v>
      </c>
      <c r="K30" s="44">
        <v>0.69191333224485008</v>
      </c>
      <c r="L30" s="44">
        <v>0.19389128336646277</v>
      </c>
      <c r="M30" s="44">
        <v>0.13415596396731971</v>
      </c>
      <c r="N30" s="44"/>
      <c r="P30" s="44"/>
      <c r="V30" s="44"/>
      <c r="W30" s="44"/>
    </row>
    <row r="31" spans="1:37" ht="15.6">
      <c r="A31" s="13">
        <v>28</v>
      </c>
      <c r="B31" s="46">
        <v>1.5653787817128695</v>
      </c>
      <c r="C31">
        <v>-2.2377752154956954E-2</v>
      </c>
      <c r="D31">
        <v>-0.15582405473889741</v>
      </c>
      <c r="E31">
        <v>3.0568368987073144E-2</v>
      </c>
      <c r="F31">
        <v>-9.0319659943008789E-3</v>
      </c>
      <c r="G31">
        <v>1.5735693985449857</v>
      </c>
      <c r="H31">
        <v>1.4005227609796713</v>
      </c>
      <c r="I31" s="45">
        <v>1.4870460797623286</v>
      </c>
      <c r="J31">
        <v>1.4870460797623286</v>
      </c>
      <c r="K31" s="44">
        <v>0.67247411738567497</v>
      </c>
      <c r="L31" s="44">
        <v>0.17304663756531435</v>
      </c>
      <c r="M31" s="44">
        <v>0.11636938486329357</v>
      </c>
      <c r="N31" s="44"/>
      <c r="R31" s="11" t="s">
        <v>80</v>
      </c>
    </row>
    <row r="32" spans="1:37" ht="15.6">
      <c r="A32" s="13">
        <v>29</v>
      </c>
      <c r="B32" s="46">
        <v>1.47733381918701</v>
      </c>
      <c r="C32">
        <v>-4.7870082470024063E-2</v>
      </c>
      <c r="D32">
        <v>0.1968663514780937</v>
      </c>
      <c r="E32">
        <v>-0.12123806717168024</v>
      </c>
      <c r="F32">
        <v>4.7606639766819087E-2</v>
      </c>
      <c r="G32">
        <v>1.3082256695453058</v>
      </c>
      <c r="H32">
        <v>1.7218068104319229</v>
      </c>
      <c r="I32" s="45">
        <v>1.5150162399886145</v>
      </c>
      <c r="J32">
        <v>1.5150162399886145</v>
      </c>
      <c r="K32" s="44">
        <v>0.66005893112242486</v>
      </c>
      <c r="L32" s="44">
        <v>0.41358114088661702</v>
      </c>
      <c r="M32" s="44">
        <v>0.27298792578601344</v>
      </c>
      <c r="N32" s="44"/>
      <c r="P32" s="10"/>
      <c r="R32" s="11" t="s">
        <v>77</v>
      </c>
      <c r="S32" s="10"/>
      <c r="T32" s="10"/>
      <c r="U32" s="10"/>
      <c r="W32" s="44"/>
      <c r="X32" s="44"/>
      <c r="Y32" s="44"/>
      <c r="AA32" s="44"/>
      <c r="AB32" s="44"/>
    </row>
    <row r="33" spans="1:28" ht="18">
      <c r="A33" s="13">
        <v>30</v>
      </c>
      <c r="B33" s="46">
        <v>1.4868246185727929</v>
      </c>
      <c r="C33">
        <v>0.12418648907326417</v>
      </c>
      <c r="D33">
        <v>-0.18382467637930333</v>
      </c>
      <c r="E33">
        <v>-4.7811842422612626E-2</v>
      </c>
      <c r="F33">
        <v>0.19591942552507732</v>
      </c>
      <c r="G33">
        <v>1.5631992652234445</v>
      </c>
      <c r="H33">
        <v>1.498919367718567</v>
      </c>
      <c r="I33" s="45">
        <v>1.5310593164710058</v>
      </c>
      <c r="J33">
        <v>1.5310593164710058</v>
      </c>
      <c r="K33" s="44">
        <v>0.65314255903875518</v>
      </c>
      <c r="L33" s="44">
        <v>6.4279897504877503E-2</v>
      </c>
      <c r="M33" s="44">
        <v>4.1983936751084583E-2</v>
      </c>
      <c r="N33" s="44"/>
      <c r="O33" s="10"/>
      <c r="P33" s="10"/>
      <c r="Q33" s="10"/>
      <c r="R33" s="26" t="s">
        <v>54</v>
      </c>
      <c r="S33" s="26" t="s">
        <v>55</v>
      </c>
      <c r="T33" s="53" t="s">
        <v>23</v>
      </c>
    </row>
    <row r="34" spans="1:28" ht="15.6">
      <c r="A34" s="13">
        <v>31</v>
      </c>
      <c r="B34" s="46">
        <v>1.6336097139254147</v>
      </c>
      <c r="C34">
        <v>-0.10548263545386025</v>
      </c>
      <c r="D34">
        <v>-3.2220675348630393E-2</v>
      </c>
      <c r="E34">
        <v>-0.15141657890435192</v>
      </c>
      <c r="F34">
        <v>9.007135997844716E-2</v>
      </c>
      <c r="G34">
        <v>1.3767104995672024</v>
      </c>
      <c r="H34">
        <v>1.6914603985552312</v>
      </c>
      <c r="I34" s="45">
        <v>1.5340854490612168</v>
      </c>
      <c r="J34">
        <v>1.5340854490612168</v>
      </c>
      <c r="K34" s="44">
        <v>0.65185417188589445</v>
      </c>
      <c r="L34" s="44">
        <v>0.31474989898802885</v>
      </c>
      <c r="M34" s="44">
        <v>0.20517103475601048</v>
      </c>
      <c r="N34" s="44"/>
      <c r="O34" s="5"/>
      <c r="P34" s="22"/>
      <c r="Q34" s="22" t="s">
        <v>78</v>
      </c>
      <c r="R34" s="34">
        <f>J19</f>
        <v>0.73218188926224181</v>
      </c>
      <c r="S34" s="34">
        <f>J68</f>
        <v>3.2973308571939461</v>
      </c>
      <c r="T34" s="32" t="s">
        <v>24</v>
      </c>
      <c r="W34" s="44"/>
      <c r="X34" s="44"/>
      <c r="Y34" s="44"/>
      <c r="Z34" s="44"/>
      <c r="AA34" s="44"/>
      <c r="AB34" s="44"/>
    </row>
    <row r="35" spans="1:28">
      <c r="A35" s="13">
        <v>32</v>
      </c>
      <c r="B35" s="46">
        <v>1.9656698257575833</v>
      </c>
      <c r="C35">
        <v>-1.9611275345394079E-2</v>
      </c>
      <c r="D35">
        <v>-0.17754265492113802</v>
      </c>
      <c r="E35">
        <v>-0.12612620841176261</v>
      </c>
      <c r="F35">
        <v>-0.32570082056905075</v>
      </c>
      <c r="G35">
        <v>1.8199323420004265</v>
      </c>
      <c r="H35">
        <v>1.4624263502673944</v>
      </c>
      <c r="I35" s="45">
        <v>1.6411793461339106</v>
      </c>
      <c r="J35">
        <v>1.6411793461339106</v>
      </c>
      <c r="K35" s="44">
        <v>0.60931792881483526</v>
      </c>
      <c r="L35" s="44">
        <v>0.3575059917330321</v>
      </c>
      <c r="M35" s="44">
        <v>0.21783481042166475</v>
      </c>
      <c r="N35" s="44"/>
      <c r="W35" s="44"/>
      <c r="X35" s="44"/>
      <c r="Y35" s="44"/>
      <c r="Z35" s="44"/>
      <c r="AA35" s="44"/>
      <c r="AB35" s="44"/>
    </row>
    <row r="36" spans="1:28">
      <c r="A36" s="13">
        <v>33</v>
      </c>
      <c r="B36" s="46">
        <v>1.5157176877808087</v>
      </c>
      <c r="C36">
        <v>9.7036108835120757E-3</v>
      </c>
      <c r="D36">
        <v>-6.6279283498296301E-2</v>
      </c>
      <c r="E36">
        <v>0.13331928224284045</v>
      </c>
      <c r="F36">
        <v>0.18361870493139568</v>
      </c>
      <c r="G36">
        <v>1.6587405809071611</v>
      </c>
      <c r="H36">
        <v>1.6330571092139081</v>
      </c>
      <c r="I36" s="45">
        <v>1.6458988450605347</v>
      </c>
      <c r="J36">
        <v>1.6458988450605347</v>
      </c>
      <c r="K36" s="44">
        <v>0.60757075260188353</v>
      </c>
      <c r="L36" s="44">
        <v>2.5683471693253024E-2</v>
      </c>
      <c r="M36" s="44">
        <v>1.5604526226098913E-2</v>
      </c>
      <c r="N36" s="44"/>
      <c r="P36" s="22" t="s">
        <v>41</v>
      </c>
      <c r="Q36" s="22" t="s">
        <v>0</v>
      </c>
      <c r="R36" s="9">
        <v>4</v>
      </c>
      <c r="S36" s="9">
        <v>68</v>
      </c>
      <c r="W36" s="44"/>
      <c r="X36" s="44"/>
      <c r="Y36" s="44"/>
      <c r="Z36" s="44"/>
      <c r="AA36" s="44"/>
      <c r="AB36" s="44"/>
    </row>
    <row r="37" spans="1:28">
      <c r="A37" s="13">
        <v>34</v>
      </c>
      <c r="B37" s="46">
        <v>1.593480506847631</v>
      </c>
      <c r="C37">
        <v>4.9221902635770441E-2</v>
      </c>
      <c r="D37">
        <v>3.3497113366887148E-2</v>
      </c>
      <c r="E37">
        <v>-8.5888139133954988E-2</v>
      </c>
      <c r="F37">
        <v>0.1148122870735418</v>
      </c>
      <c r="G37">
        <v>1.5568142703494465</v>
      </c>
      <c r="H37">
        <v>1.7417899072880598</v>
      </c>
      <c r="I37" s="45">
        <v>1.6493020888187533</v>
      </c>
      <c r="J37">
        <v>1.6493020888187533</v>
      </c>
      <c r="K37" s="44">
        <v>0.60631706391411289</v>
      </c>
      <c r="L37" s="44">
        <v>0.1849756369386133</v>
      </c>
      <c r="M37" s="44">
        <v>0.11215388508426295</v>
      </c>
      <c r="N37" s="44"/>
      <c r="P37" s="5"/>
      <c r="Q37" s="22" t="s">
        <v>1</v>
      </c>
      <c r="R37" s="9">
        <v>19</v>
      </c>
      <c r="S37" s="9">
        <v>203</v>
      </c>
      <c r="W37" s="44"/>
      <c r="X37" s="44"/>
      <c r="Y37" s="44"/>
      <c r="Z37" s="44"/>
      <c r="AA37" s="44"/>
      <c r="AB37" s="44"/>
    </row>
    <row r="38" spans="1:28">
      <c r="A38" s="13">
        <v>35</v>
      </c>
      <c r="B38" s="46">
        <v>1.6066931431312548</v>
      </c>
      <c r="C38">
        <v>0.30693473667530408</v>
      </c>
      <c r="D38">
        <v>-0.15557634155631972</v>
      </c>
      <c r="E38">
        <v>-5.6364976526539932E-3</v>
      </c>
      <c r="F38">
        <v>7.7345856783075526E-2</v>
      </c>
      <c r="G38">
        <v>1.907991382153905</v>
      </c>
      <c r="H38">
        <v>1.5284626583580108</v>
      </c>
      <c r="I38" s="45">
        <v>1.718227020255958</v>
      </c>
      <c r="J38">
        <v>1.718227020255958</v>
      </c>
      <c r="K38" s="44">
        <v>0.58199527082924918</v>
      </c>
      <c r="L38" s="44">
        <v>0.3795287237958942</v>
      </c>
      <c r="M38" s="44">
        <v>0.22088392239307073</v>
      </c>
      <c r="N38" s="44"/>
      <c r="W38" s="44"/>
      <c r="X38" s="44"/>
      <c r="Y38" s="44"/>
      <c r="Z38" s="44"/>
      <c r="AA38" s="44"/>
      <c r="AB38" s="44"/>
    </row>
    <row r="39" spans="1:28" ht="15.6">
      <c r="A39" s="13">
        <v>36</v>
      </c>
      <c r="B39" s="46">
        <v>1.9895233316600702</v>
      </c>
      <c r="C39">
        <v>-0.18963110037010719</v>
      </c>
      <c r="D39">
        <v>-0.19157014416324494</v>
      </c>
      <c r="E39">
        <v>1.4474239148907859E-3</v>
      </c>
      <c r="F39">
        <v>5.1404860582318725E-2</v>
      </c>
      <c r="G39">
        <v>1.8013396552048537</v>
      </c>
      <c r="H39">
        <v>1.8493580480791441</v>
      </c>
      <c r="I39" s="45">
        <v>1.8253488516419989</v>
      </c>
      <c r="J39">
        <v>1.8253488516419989</v>
      </c>
      <c r="K39" s="44">
        <v>0.54784048490262371</v>
      </c>
      <c r="L39" s="44">
        <v>4.8018392874290328E-2</v>
      </c>
      <c r="M39" s="44">
        <v>2.6306419636495902E-2</v>
      </c>
      <c r="N39" s="44"/>
      <c r="R39" s="11" t="s">
        <v>27</v>
      </c>
      <c r="W39" s="44"/>
      <c r="X39" s="44"/>
      <c r="Y39" s="44"/>
      <c r="Z39" s="44"/>
      <c r="AA39" s="44"/>
      <c r="AB39" s="44"/>
    </row>
    <row r="40" spans="1:28" ht="15.6">
      <c r="A40" s="13">
        <v>37</v>
      </c>
      <c r="B40" s="46">
        <v>1.812136665269044</v>
      </c>
      <c r="C40">
        <v>9.0411176486139347E-2</v>
      </c>
      <c r="D40">
        <v>-0.1185717089982163</v>
      </c>
      <c r="E40">
        <v>9.3039282317759348E-2</v>
      </c>
      <c r="F40">
        <v>6.6279266807520035E-3</v>
      </c>
      <c r="G40">
        <v>1.9955871240729426</v>
      </c>
      <c r="H40">
        <v>1.7001928829515798</v>
      </c>
      <c r="I40" s="45">
        <v>1.8478900035122612</v>
      </c>
      <c r="J40">
        <v>1.8478900035122612</v>
      </c>
      <c r="K40" s="44">
        <v>0.54115775186797521</v>
      </c>
      <c r="L40" s="44">
        <v>0.29539424112136281</v>
      </c>
      <c r="M40" s="44">
        <v>0.15985488343998328</v>
      </c>
      <c r="N40" s="44"/>
      <c r="Q40" s="30" t="s">
        <v>17</v>
      </c>
      <c r="R40" s="32">
        <f>COUNT(J4:J19)</f>
        <v>16</v>
      </c>
      <c r="S40" s="31" t="s">
        <v>18</v>
      </c>
      <c r="T40" s="32">
        <f>COUNT(J68:J203)</f>
        <v>136</v>
      </c>
      <c r="W40" s="44"/>
      <c r="X40" s="44"/>
      <c r="Y40" s="44"/>
      <c r="Z40" s="44"/>
      <c r="AA40" s="44"/>
      <c r="AB40" s="44"/>
    </row>
    <row r="41" spans="1:28" ht="16.8">
      <c r="A41" s="13">
        <v>38</v>
      </c>
      <c r="B41" s="46">
        <v>1.6883408464122773</v>
      </c>
      <c r="C41">
        <v>6.1432095183930509E-2</v>
      </c>
      <c r="D41">
        <v>0.12645905587163048</v>
      </c>
      <c r="E41">
        <v>0.10366523318007577</v>
      </c>
      <c r="F41">
        <v>5.7938736439261819E-2</v>
      </c>
      <c r="G41">
        <v>1.8534381747762836</v>
      </c>
      <c r="H41">
        <v>1.8727386387231697</v>
      </c>
      <c r="I41" s="45">
        <v>1.8630884067497266</v>
      </c>
      <c r="J41">
        <v>1.8630884067497266</v>
      </c>
      <c r="K41" s="44">
        <v>0.53674318211477789</v>
      </c>
      <c r="L41" s="44">
        <v>1.9300463946886115E-2</v>
      </c>
      <c r="M41" s="44">
        <v>1.03593924351432E-2</v>
      </c>
      <c r="N41" s="44"/>
      <c r="Q41" s="29" t="s">
        <v>19</v>
      </c>
      <c r="R41" s="25">
        <f>SUMSQ(L4:L19)</f>
        <v>0.49140757227840048</v>
      </c>
      <c r="S41" s="29" t="s">
        <v>20</v>
      </c>
      <c r="T41" s="25">
        <f>SUMSQ(M68:M203)</f>
        <v>1.622756715703241</v>
      </c>
      <c r="W41" s="44"/>
      <c r="X41" s="44"/>
      <c r="Y41" s="44"/>
      <c r="Z41" s="44"/>
      <c r="AA41" s="44"/>
      <c r="AB41" s="44"/>
    </row>
    <row r="42" spans="1:28" ht="16.8">
      <c r="A42" s="13">
        <v>39</v>
      </c>
      <c r="B42" s="46">
        <v>1.866703233177065</v>
      </c>
      <c r="C42">
        <v>-0.15537722192371145</v>
      </c>
      <c r="D42">
        <v>0.11595044893980141</v>
      </c>
      <c r="E42">
        <v>0.24490960969508249</v>
      </c>
      <c r="F42">
        <v>4.0417238978633453E-2</v>
      </c>
      <c r="G42">
        <v>1.9562356209484359</v>
      </c>
      <c r="H42">
        <v>2.0230709210954996</v>
      </c>
      <c r="I42" s="45">
        <v>1.9896532710219677</v>
      </c>
      <c r="J42">
        <v>1.9896532710219677</v>
      </c>
      <c r="K42" s="44">
        <v>0.50260013368377443</v>
      </c>
      <c r="L42" s="44">
        <v>6.6835300147063625E-2</v>
      </c>
      <c r="M42" s="44">
        <v>3.3591430788709367E-2</v>
      </c>
      <c r="N42" s="44"/>
      <c r="Q42" s="29" t="s">
        <v>21</v>
      </c>
      <c r="R42" s="33">
        <f>SUMSQ(J4:J19)</f>
        <v>3.8870627457100735</v>
      </c>
      <c r="S42" s="29" t="s">
        <v>22</v>
      </c>
      <c r="T42" s="34">
        <f>SUMSQ(K68:K203)</f>
        <v>4.1761723882720965</v>
      </c>
      <c r="W42" s="44"/>
      <c r="X42" s="44"/>
      <c r="Y42" s="44"/>
      <c r="Z42" s="44"/>
      <c r="AA42" s="44"/>
      <c r="AB42" s="44"/>
    </row>
    <row r="43" spans="1:28" ht="15.6">
      <c r="A43" s="13">
        <v>40</v>
      </c>
      <c r="B43" s="46">
        <v>1.9961985785667924</v>
      </c>
      <c r="C43">
        <v>0.12252784493035256</v>
      </c>
      <c r="D43">
        <v>0.1065630626680335</v>
      </c>
      <c r="E43">
        <v>-1.0233239909402147E-2</v>
      </c>
      <c r="F43">
        <v>-0.10288884487557788</v>
      </c>
      <c r="G43">
        <v>2.108493183587743</v>
      </c>
      <c r="H43">
        <v>1.999872796359248</v>
      </c>
      <c r="I43" s="45">
        <v>2.0541829899734956</v>
      </c>
      <c r="J43">
        <v>2.0541829899734956</v>
      </c>
      <c r="K43" s="44">
        <v>0.48681154740401322</v>
      </c>
      <c r="L43" s="44">
        <v>0.10862038722849499</v>
      </c>
      <c r="M43" s="44">
        <v>5.2877658786326762E-2</v>
      </c>
      <c r="N43" s="44"/>
      <c r="R43" s="11" t="s">
        <v>60</v>
      </c>
      <c r="T43" s="37"/>
      <c r="U43" s="24"/>
      <c r="W43" s="44"/>
      <c r="X43" s="44"/>
      <c r="Y43" s="44"/>
      <c r="Z43" s="44"/>
      <c r="AA43" s="44"/>
      <c r="AB43" s="44"/>
    </row>
    <row r="44" spans="1:28" ht="18">
      <c r="A44" s="13">
        <v>41</v>
      </c>
      <c r="B44" s="46">
        <v>2.219519582104823</v>
      </c>
      <c r="C44">
        <v>-0.13743657941228477</v>
      </c>
      <c r="D44">
        <v>-4.1105381456526917E-2</v>
      </c>
      <c r="E44">
        <v>7.1252254825812378E-2</v>
      </c>
      <c r="F44">
        <v>6.3566959417051108E-2</v>
      </c>
      <c r="G44">
        <v>2.1533352575183504</v>
      </c>
      <c r="H44">
        <v>2.2419811600653472</v>
      </c>
      <c r="I44" s="45">
        <v>2.1976582087918488</v>
      </c>
      <c r="J44">
        <v>2.1976582087918488</v>
      </c>
      <c r="K44" s="44">
        <v>0.45502981127795339</v>
      </c>
      <c r="L44" s="44">
        <v>8.864590254699678E-2</v>
      </c>
      <c r="M44" s="44">
        <v>4.0336528306523789E-2</v>
      </c>
      <c r="N44" s="44"/>
      <c r="Q44" s="41" t="s">
        <v>16</v>
      </c>
      <c r="R44" s="26" t="s">
        <v>2</v>
      </c>
      <c r="S44" s="28" t="s">
        <v>3</v>
      </c>
      <c r="T44" s="38" t="s">
        <v>31</v>
      </c>
      <c r="U44" s="39" t="s">
        <v>32</v>
      </c>
      <c r="W44" s="44"/>
      <c r="X44" s="44"/>
      <c r="Y44" s="44"/>
      <c r="Z44" s="44"/>
      <c r="AA44" s="44"/>
      <c r="AB44" s="44"/>
    </row>
    <row r="45" spans="1:28">
      <c r="A45" s="13">
        <v>42</v>
      </c>
      <c r="B45" s="46">
        <v>2.1156254417583242</v>
      </c>
      <c r="C45">
        <v>7.529672681941206E-2</v>
      </c>
      <c r="D45">
        <v>6.064202339523176E-2</v>
      </c>
      <c r="E45">
        <v>5.9782536139139739E-2</v>
      </c>
      <c r="F45">
        <v>0.16016663104422479</v>
      </c>
      <c r="G45">
        <v>2.2507047047168758</v>
      </c>
      <c r="H45">
        <v>2.3364340961977805</v>
      </c>
      <c r="I45" s="45">
        <v>2.2935694004573284</v>
      </c>
      <c r="J45">
        <v>2.2935694004573284</v>
      </c>
      <c r="K45" s="44">
        <v>0.43600163125676689</v>
      </c>
      <c r="L45" s="44">
        <v>8.5729391480904749E-2</v>
      </c>
      <c r="M45" s="44">
        <v>3.7378154532324445E-2</v>
      </c>
      <c r="N45" s="44"/>
      <c r="Q45" s="27">
        <v>0</v>
      </c>
      <c r="R45" s="25">
        <f>SQRT($R$41/2/$R$40)</f>
        <v>0.12392129209179517</v>
      </c>
      <c r="S45" s="71">
        <f>SQRT($T$41/2/$T$40)</f>
        <v>7.7239998298448118E-2</v>
      </c>
      <c r="T45" s="32" t="s">
        <v>24</v>
      </c>
      <c r="U45" s="32" t="s">
        <v>24</v>
      </c>
      <c r="W45" s="44"/>
      <c r="X45" s="44"/>
      <c r="Y45" s="44"/>
      <c r="Z45" s="44"/>
      <c r="AA45" s="44"/>
      <c r="AB45" s="44"/>
    </row>
    <row r="46" spans="1:28">
      <c r="A46" s="13">
        <v>43</v>
      </c>
      <c r="B46" s="46">
        <v>2.3817091702151538</v>
      </c>
      <c r="C46">
        <v>5.4715724024916687E-2</v>
      </c>
      <c r="D46">
        <v>-0.12328332264103248</v>
      </c>
      <c r="E46">
        <v>8.586483269179708E-2</v>
      </c>
      <c r="F46">
        <v>3.2209855121925431E-2</v>
      </c>
      <c r="G46">
        <v>2.5222897269318678</v>
      </c>
      <c r="H46">
        <v>2.2906357026960471</v>
      </c>
      <c r="I46" s="45">
        <v>2.4064627148139577</v>
      </c>
      <c r="J46">
        <v>2.4064627148139577</v>
      </c>
      <c r="K46" s="44">
        <v>0.41554768076982629</v>
      </c>
      <c r="L46" s="44">
        <v>0.23165402423582071</v>
      </c>
      <c r="M46" s="44">
        <v>9.6263292512192428E-2</v>
      </c>
      <c r="N46" s="44"/>
      <c r="W46" s="44"/>
      <c r="X46" s="44"/>
      <c r="Y46" s="44"/>
      <c r="Z46" s="44"/>
      <c r="AA46" s="44"/>
      <c r="AB46" s="44"/>
    </row>
    <row r="47" spans="1:28">
      <c r="A47" s="13">
        <v>44</v>
      </c>
      <c r="B47" s="46">
        <v>2.4580150183256944</v>
      </c>
      <c r="C47">
        <v>-7.4935672102100268E-2</v>
      </c>
      <c r="D47">
        <v>3.7172415322617405E-2</v>
      </c>
      <c r="E47">
        <v>5.6993783712839682E-2</v>
      </c>
      <c r="F47">
        <v>-7.5788164935225527E-2</v>
      </c>
      <c r="G47">
        <v>2.440073129936434</v>
      </c>
      <c r="H47">
        <v>2.4193992687130863</v>
      </c>
      <c r="I47" s="45">
        <v>2.4297361993247604</v>
      </c>
      <c r="J47">
        <v>2.4297361993247604</v>
      </c>
      <c r="K47" s="44">
        <v>0.41156731347127584</v>
      </c>
      <c r="L47" s="44">
        <v>2.0673861223347689E-2</v>
      </c>
      <c r="M47" s="44">
        <v>8.5086855227711929E-3</v>
      </c>
      <c r="N47" s="44"/>
      <c r="W47" s="44"/>
      <c r="X47" s="44"/>
      <c r="Y47" s="44"/>
      <c r="Z47" s="44"/>
      <c r="AA47" s="44"/>
      <c r="AB47" s="44"/>
    </row>
    <row r="48" spans="1:28" ht="15.6">
      <c r="A48" s="13">
        <v>45</v>
      </c>
      <c r="B48" s="46">
        <v>2.5522497727770777</v>
      </c>
      <c r="C48">
        <v>5.4226464878030733E-2</v>
      </c>
      <c r="D48">
        <v>-2.3974681958638243E-2</v>
      </c>
      <c r="E48">
        <v>5.7938812696573918E-3</v>
      </c>
      <c r="F48">
        <v>-0.18848164787329882</v>
      </c>
      <c r="G48">
        <v>2.6122701189247657</v>
      </c>
      <c r="H48">
        <v>2.3397934429451404</v>
      </c>
      <c r="I48" s="45">
        <v>2.476031780934953</v>
      </c>
      <c r="J48">
        <v>2.476031780934953</v>
      </c>
      <c r="K48" s="44">
        <v>0.40387203738653088</v>
      </c>
      <c r="L48" s="44">
        <v>0.27247667597962533</v>
      </c>
      <c r="M48" s="44">
        <v>0.1100457102682009</v>
      </c>
      <c r="N48" s="44"/>
      <c r="S48" s="57" t="s">
        <v>29</v>
      </c>
      <c r="W48" s="44"/>
      <c r="X48" s="44"/>
      <c r="Y48" s="44"/>
      <c r="Z48" s="44"/>
      <c r="AA48" s="44"/>
      <c r="AB48" s="44"/>
    </row>
    <row r="49" spans="1:28" ht="18">
      <c r="A49" s="13">
        <v>46</v>
      </c>
      <c r="B49" s="46">
        <v>2.3047261218981907</v>
      </c>
      <c r="C49">
        <v>0.38036447103968735</v>
      </c>
      <c r="D49">
        <v>0.15149381559990746</v>
      </c>
      <c r="E49">
        <v>4.8733300889189701E-2</v>
      </c>
      <c r="F49">
        <v>-0.20960693397923102</v>
      </c>
      <c r="G49">
        <v>2.7338238938270676</v>
      </c>
      <c r="H49">
        <v>2.2466130035188669</v>
      </c>
      <c r="I49" s="45">
        <v>2.4902184486729673</v>
      </c>
      <c r="J49">
        <v>2.4902184486729673</v>
      </c>
      <c r="K49" s="44">
        <v>0.40157119570489813</v>
      </c>
      <c r="L49" s="44">
        <v>0.48721089030820064</v>
      </c>
      <c r="M49" s="44">
        <v>0.19564985978151211</v>
      </c>
      <c r="N49" s="44"/>
      <c r="R49" s="26" t="s">
        <v>2</v>
      </c>
      <c r="S49" s="35">
        <f>R45</f>
        <v>0.12392129209179517</v>
      </c>
      <c r="W49" s="44"/>
      <c r="X49" s="44"/>
      <c r="Y49" s="44"/>
      <c r="Z49" s="44"/>
      <c r="AA49" s="44"/>
      <c r="AB49" s="44"/>
    </row>
    <row r="50" spans="1:28" ht="18">
      <c r="A50" s="13">
        <v>47</v>
      </c>
      <c r="B50" s="46">
        <v>2.6279017611700262</v>
      </c>
      <c r="C50">
        <v>0.17587586823608972</v>
      </c>
      <c r="D50">
        <v>8.091023396348597E-2</v>
      </c>
      <c r="E50">
        <v>-1.2990134306932185E-2</v>
      </c>
      <c r="F50">
        <v>-6.6796035782473742E-2</v>
      </c>
      <c r="G50">
        <v>2.7907874950991838</v>
      </c>
      <c r="H50">
        <v>2.6420159593510384</v>
      </c>
      <c r="I50" s="45">
        <v>2.7164017272251111</v>
      </c>
      <c r="J50">
        <v>2.7164017272251111</v>
      </c>
      <c r="K50" s="44">
        <v>0.3681340613126215</v>
      </c>
      <c r="L50" s="44">
        <v>0.14877153574814539</v>
      </c>
      <c r="M50" s="44">
        <v>5.4767869662680616E-2</v>
      </c>
      <c r="N50" s="44"/>
      <c r="R50" s="28" t="s">
        <v>3</v>
      </c>
      <c r="S50" s="36">
        <f>S45</f>
        <v>7.7239998298448118E-2</v>
      </c>
      <c r="W50" s="44"/>
      <c r="X50" s="44"/>
      <c r="Y50" s="44"/>
      <c r="Z50" s="44"/>
      <c r="AA50" s="44"/>
      <c r="AB50" s="44"/>
    </row>
    <row r="51" spans="1:28" ht="18">
      <c r="A51" s="13">
        <v>48</v>
      </c>
      <c r="B51" s="46">
        <v>2.7684015326059996</v>
      </c>
      <c r="C51">
        <v>-0.28678107647898526</v>
      </c>
      <c r="D51">
        <v>-0.10597982333482399</v>
      </c>
      <c r="E51">
        <v>0.39981879548713473</v>
      </c>
      <c r="F51">
        <v>-7.4670313200688607E-2</v>
      </c>
      <c r="G51">
        <v>2.8814392516141489</v>
      </c>
      <c r="H51">
        <v>2.587751396070487</v>
      </c>
      <c r="I51" s="45">
        <v>2.734595323842318</v>
      </c>
      <c r="J51">
        <v>2.734595323842318</v>
      </c>
      <c r="K51" s="44">
        <v>0.36568482044901718</v>
      </c>
      <c r="L51" s="44">
        <v>0.29368785554366195</v>
      </c>
      <c r="M51" s="44">
        <v>0.10739719072254091</v>
      </c>
      <c r="N51" s="44"/>
      <c r="R51" s="28" t="s">
        <v>23</v>
      </c>
      <c r="S51" s="35">
        <f>S49/S50</f>
        <v>1.6043668412960719</v>
      </c>
      <c r="W51" s="44"/>
      <c r="X51" s="44"/>
      <c r="Y51" s="44"/>
      <c r="Z51" s="44"/>
      <c r="AA51" s="44"/>
      <c r="AB51" s="44"/>
    </row>
    <row r="52" spans="1:28" ht="18">
      <c r="A52" s="13">
        <v>49</v>
      </c>
      <c r="B52" s="46">
        <v>2.5393412275810778</v>
      </c>
      <c r="C52">
        <v>9.5019719137362513E-2</v>
      </c>
      <c r="D52">
        <v>0.36430946311234225</v>
      </c>
      <c r="E52">
        <v>0.15965518868410175</v>
      </c>
      <c r="F52">
        <v>-0.22338190665568464</v>
      </c>
      <c r="G52">
        <v>2.7940161354025421</v>
      </c>
      <c r="H52">
        <v>2.6802687840377355</v>
      </c>
      <c r="I52" s="45">
        <v>2.7371424597201388</v>
      </c>
      <c r="J52">
        <v>2.7371424597201388</v>
      </c>
      <c r="K52" s="44">
        <v>0.36534452068755158</v>
      </c>
      <c r="L52" s="44">
        <v>0.11374735136480663</v>
      </c>
      <c r="M52" s="44">
        <v>4.1556971563853788E-2</v>
      </c>
      <c r="N52" s="44"/>
      <c r="R52" s="26" t="s">
        <v>25</v>
      </c>
      <c r="S52" s="32" t="s">
        <v>24</v>
      </c>
      <c r="W52" s="44"/>
      <c r="X52" s="44"/>
      <c r="Y52" s="44"/>
      <c r="Z52" s="44"/>
      <c r="AA52" s="44"/>
      <c r="AB52" s="44"/>
    </row>
    <row r="53" spans="1:28" ht="18">
      <c r="A53" s="13">
        <v>50</v>
      </c>
      <c r="B53" s="46">
        <v>2.6274077634650217</v>
      </c>
      <c r="C53">
        <v>0.16743366057405315</v>
      </c>
      <c r="D53">
        <v>0.24652139613183396</v>
      </c>
      <c r="E53">
        <v>8.0807831224789545E-2</v>
      </c>
      <c r="F53">
        <v>-0.24683293494379374</v>
      </c>
      <c r="G53">
        <v>2.8756492552638644</v>
      </c>
      <c r="H53">
        <v>2.6270962246530618</v>
      </c>
      <c r="I53" s="45">
        <v>2.7513727399584633</v>
      </c>
      <c r="J53">
        <v>2.7513727399584633</v>
      </c>
      <c r="K53" s="44">
        <v>0.36345493486829294</v>
      </c>
      <c r="L53" s="44">
        <v>0.24855303061080258</v>
      </c>
      <c r="M53" s="44">
        <v>9.0337825551966081E-2</v>
      </c>
      <c r="N53" s="44"/>
      <c r="R53" s="28" t="s">
        <v>26</v>
      </c>
      <c r="S53" s="32" t="s">
        <v>24</v>
      </c>
      <c r="W53" s="44"/>
      <c r="X53" s="44"/>
      <c r="Y53" s="44"/>
      <c r="Z53" s="44"/>
      <c r="AA53" s="44"/>
      <c r="AB53" s="44"/>
    </row>
    <row r="54" spans="1:28" ht="18">
      <c r="A54" s="13">
        <v>51</v>
      </c>
      <c r="B54" s="46">
        <v>3.0145534553963937</v>
      </c>
      <c r="C54">
        <v>5.0418817389905037E-2</v>
      </c>
      <c r="D54">
        <v>-8.0219457868660499E-2</v>
      </c>
      <c r="E54">
        <v>-0.18902181657876915</v>
      </c>
      <c r="F54">
        <v>-0.29487602222857956</v>
      </c>
      <c r="G54">
        <v>2.87595045620753</v>
      </c>
      <c r="H54">
        <v>2.6394579752991536</v>
      </c>
      <c r="I54" s="45">
        <v>2.7577042157533418</v>
      </c>
      <c r="J54">
        <v>2.7577042157533418</v>
      </c>
      <c r="K54" s="44">
        <v>0.36262047042156142</v>
      </c>
      <c r="L54" s="44">
        <v>0.23649248090837638</v>
      </c>
      <c r="M54" s="44">
        <v>8.5757014678157578E-2</v>
      </c>
      <c r="N54" s="44"/>
      <c r="P54" s="10"/>
      <c r="R54" s="26" t="s">
        <v>34</v>
      </c>
      <c r="S54" s="49">
        <f>(S49-0.15)/0.15</f>
        <v>-0.17385805272136551</v>
      </c>
      <c r="W54" s="44"/>
      <c r="X54" s="44"/>
      <c r="Y54" s="44"/>
      <c r="Z54" s="44"/>
      <c r="AA54" s="44"/>
      <c r="AB54" s="44"/>
    </row>
    <row r="55" spans="1:28" ht="18">
      <c r="A55" s="13">
        <v>52</v>
      </c>
      <c r="B55" s="46">
        <v>2.8511327526789287</v>
      </c>
      <c r="C55">
        <v>-4.8938301590722287E-2</v>
      </c>
      <c r="D55">
        <v>-7.1939465617994941E-2</v>
      </c>
      <c r="E55">
        <v>-0.11941647707867786</v>
      </c>
      <c r="F55">
        <v>0.13863360612633971</v>
      </c>
      <c r="G55">
        <v>2.6827779740095288</v>
      </c>
      <c r="H55">
        <v>2.9178268931872737</v>
      </c>
      <c r="I55" s="45">
        <v>2.800302433598401</v>
      </c>
      <c r="J55">
        <v>2.800302433598401</v>
      </c>
      <c r="K55" s="44">
        <v>0.35710428559496538</v>
      </c>
      <c r="L55" s="44">
        <v>0.23504891917774495</v>
      </c>
      <c r="M55" s="44">
        <v>8.3936976362837368E-2</v>
      </c>
      <c r="N55" s="44"/>
      <c r="R55" s="28" t="s">
        <v>35</v>
      </c>
      <c r="S55" s="49">
        <f>(S50-0.07)/0.07</f>
        <v>0.10342854712068729</v>
      </c>
      <c r="W55" s="44"/>
      <c r="X55" s="44"/>
      <c r="Y55" s="44"/>
      <c r="Z55" s="44"/>
      <c r="AA55" s="44"/>
      <c r="AB55" s="44"/>
    </row>
    <row r="56" spans="1:28" ht="18">
      <c r="A56" s="13">
        <v>53</v>
      </c>
      <c r="B56" s="46">
        <v>2.8368276197094788</v>
      </c>
      <c r="C56">
        <v>-0.10012401693945193</v>
      </c>
      <c r="D56">
        <v>0.17992785250314774</v>
      </c>
      <c r="E56">
        <v>-0.20026553546436754</v>
      </c>
      <c r="F56">
        <v>7.3532019304491936E-2</v>
      </c>
      <c r="G56">
        <v>2.5364380673056597</v>
      </c>
      <c r="H56">
        <v>3.0902874915171186</v>
      </c>
      <c r="I56" s="45">
        <v>2.8133627794113893</v>
      </c>
      <c r="J56">
        <v>2.8133627794113893</v>
      </c>
      <c r="K56" s="44">
        <v>0.35544651664483157</v>
      </c>
      <c r="L56" s="44">
        <v>0.55384942421145889</v>
      </c>
      <c r="M56" s="44">
        <v>0.19686384858170869</v>
      </c>
      <c r="N56" s="44"/>
      <c r="Q56" s="6"/>
      <c r="U56" s="50"/>
      <c r="W56" s="44"/>
      <c r="X56" s="44"/>
      <c r="Y56" s="44"/>
      <c r="Z56" s="44"/>
      <c r="AA56" s="44"/>
      <c r="AB56" s="44"/>
    </row>
    <row r="57" spans="1:28" ht="18">
      <c r="A57" s="13">
        <v>54</v>
      </c>
      <c r="B57" s="46">
        <v>3.0169964793605075</v>
      </c>
      <c r="C57">
        <v>0.14181134883487412</v>
      </c>
      <c r="D57">
        <v>0.18087503657261569</v>
      </c>
      <c r="E57">
        <v>-0.47492470265527037</v>
      </c>
      <c r="F57">
        <v>-8.2430694231353727E-2</v>
      </c>
      <c r="G57">
        <v>2.683883125540111</v>
      </c>
      <c r="H57">
        <v>3.1154408217017693</v>
      </c>
      <c r="I57" s="45">
        <v>2.8996619736209404</v>
      </c>
      <c r="J57">
        <v>2.8996619736209404</v>
      </c>
      <c r="K57" s="44">
        <v>0.3448677842787497</v>
      </c>
      <c r="L57" s="44">
        <v>0.43155769616165829</v>
      </c>
      <c r="M57" s="44">
        <v>0.14883034646371296</v>
      </c>
      <c r="N57" s="44"/>
      <c r="Q57" s="6"/>
      <c r="W57" s="44"/>
      <c r="X57" s="44"/>
      <c r="Y57" s="44"/>
      <c r="Z57" s="44"/>
      <c r="AA57" s="44"/>
      <c r="AB57" s="44"/>
    </row>
    <row r="58" spans="1:28" ht="18">
      <c r="A58" s="13">
        <v>55</v>
      </c>
      <c r="B58" s="46">
        <v>2.6206893936733877</v>
      </c>
      <c r="C58">
        <v>-8.9484442484491111E-2</v>
      </c>
      <c r="D58">
        <v>0.17179600281836704</v>
      </c>
      <c r="E58">
        <v>0.23875981337752314</v>
      </c>
      <c r="F58">
        <v>0.2389693571823277</v>
      </c>
      <c r="G58">
        <v>2.7699647645664198</v>
      </c>
      <c r="H58">
        <v>3.0314547536740823</v>
      </c>
      <c r="I58" s="45">
        <v>2.9007097591202511</v>
      </c>
      <c r="J58" s="48">
        <v>2.9007097591202511</v>
      </c>
      <c r="K58" s="44">
        <v>0.34474321219344861</v>
      </c>
      <c r="L58" s="44">
        <v>0.26148998910766252</v>
      </c>
      <c r="M58" s="44">
        <v>9.0146898801405473E-2</v>
      </c>
      <c r="N58" s="44"/>
      <c r="Q58" s="6"/>
      <c r="W58" s="44"/>
      <c r="X58" s="44"/>
      <c r="Y58" s="44"/>
      <c r="Z58" s="44"/>
      <c r="AA58" s="44"/>
      <c r="AB58" s="44"/>
    </row>
    <row r="59" spans="1:28">
      <c r="A59" s="13">
        <v>56</v>
      </c>
      <c r="B59" s="46">
        <v>2.8596807552741144</v>
      </c>
      <c r="C59">
        <v>3.5957854796235623E-2</v>
      </c>
      <c r="D59">
        <v>0.11373570393984012</v>
      </c>
      <c r="E59">
        <v>4.3307198869760567E-2</v>
      </c>
      <c r="F59">
        <v>8.9867047328556695E-4</v>
      </c>
      <c r="G59">
        <v>2.9389458089401108</v>
      </c>
      <c r="H59">
        <v>2.9743151296872399</v>
      </c>
      <c r="I59" s="45">
        <v>2.9566304693136756</v>
      </c>
      <c r="J59">
        <v>2.9566304693136756</v>
      </c>
      <c r="K59" s="44">
        <v>0.33822285550352549</v>
      </c>
      <c r="L59" s="44">
        <v>3.5369320747129063E-2</v>
      </c>
      <c r="M59" s="44">
        <v>1.1962712660314078E-2</v>
      </c>
      <c r="N59" s="44"/>
      <c r="W59" s="44"/>
      <c r="X59" s="44"/>
      <c r="Y59" s="44"/>
      <c r="Z59" s="44"/>
      <c r="AA59" s="44"/>
      <c r="AB59" s="44"/>
    </row>
    <row r="60" spans="1:28">
      <c r="A60" s="13">
        <v>57</v>
      </c>
      <c r="B60" s="46">
        <v>2.8939224481785808</v>
      </c>
      <c r="C60">
        <v>0.3587370507209845</v>
      </c>
      <c r="D60">
        <v>7.3847771881373793E-3</v>
      </c>
      <c r="E60">
        <v>3.4313895784628089E-2</v>
      </c>
      <c r="F60">
        <v>-0.27027504842628342</v>
      </c>
      <c r="G60">
        <v>3.2869733946841935</v>
      </c>
      <c r="H60">
        <v>2.631032176940435</v>
      </c>
      <c r="I60" s="45">
        <v>2.9590027858123142</v>
      </c>
      <c r="J60">
        <v>2.9590027858123142</v>
      </c>
      <c r="K60" s="44">
        <v>0.33795169264278913</v>
      </c>
      <c r="L60" s="44">
        <v>0.65594121774375846</v>
      </c>
      <c r="M60" s="44">
        <v>0.22167644481067547</v>
      </c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</row>
    <row r="61" spans="1:28">
      <c r="A61" s="13">
        <v>58</v>
      </c>
      <c r="B61" s="46">
        <v>3.2227769765863012</v>
      </c>
      <c r="C61">
        <v>2.2753014171894129E-2</v>
      </c>
      <c r="D61">
        <v>-1.6048947898109616E-3</v>
      </c>
      <c r="E61">
        <v>-0.37333062526981947</v>
      </c>
      <c r="F61">
        <v>-0.16472415484768682</v>
      </c>
      <c r="G61">
        <v>2.8721993654883757</v>
      </c>
      <c r="H61">
        <v>3.0564479269488034</v>
      </c>
      <c r="I61" s="45">
        <v>2.9643236462185896</v>
      </c>
      <c r="J61">
        <v>2.9643236462185896</v>
      </c>
      <c r="K61" s="44">
        <v>0.33734508081654319</v>
      </c>
      <c r="L61" s="44">
        <v>0.18424856146042767</v>
      </c>
      <c r="M61" s="44">
        <v>6.2155345856199792E-2</v>
      </c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</row>
    <row r="62" spans="1:28">
      <c r="A62" s="13">
        <v>59</v>
      </c>
      <c r="B62" s="46">
        <v>3.2032159031363072</v>
      </c>
      <c r="C62">
        <v>-7.2908931131503721E-2</v>
      </c>
      <c r="D62">
        <v>-0.26782376203909164</v>
      </c>
      <c r="E62">
        <v>-2.0013522338280465E-2</v>
      </c>
      <c r="F62">
        <v>0.20444657699897334</v>
      </c>
      <c r="G62">
        <v>3.1102934496665231</v>
      </c>
      <c r="H62">
        <v>3.1398387180961889</v>
      </c>
      <c r="I62" s="45">
        <v>3.125066083881356</v>
      </c>
      <c r="J62">
        <v>3.125066083881356</v>
      </c>
      <c r="K62" s="44">
        <v>0.31999323315364658</v>
      </c>
      <c r="L62" s="44">
        <v>2.9545268429665761E-2</v>
      </c>
      <c r="M62" s="44">
        <v>9.4542859692011098E-3</v>
      </c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</row>
    <row r="63" spans="1:28">
      <c r="A63" s="13">
        <v>60</v>
      </c>
      <c r="B63" s="46">
        <v>2.9937730302241938</v>
      </c>
      <c r="C63">
        <v>0.11413905370219143</v>
      </c>
      <c r="D63">
        <v>0.22478556943158126</v>
      </c>
      <c r="E63">
        <v>-9.048983967204921E-2</v>
      </c>
      <c r="F63">
        <v>3.5317759754926126E-2</v>
      </c>
      <c r="G63">
        <v>3.0174222442543361</v>
      </c>
      <c r="H63">
        <v>3.2538763594107012</v>
      </c>
      <c r="I63" s="45">
        <v>3.1356493018325189</v>
      </c>
      <c r="J63">
        <v>3.1356493018325189</v>
      </c>
      <c r="K63" s="44">
        <v>0.31891321501278397</v>
      </c>
      <c r="L63" s="44">
        <v>0.23645411515636505</v>
      </c>
      <c r="M63" s="44">
        <v>7.5408342067519424E-2</v>
      </c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</row>
    <row r="64" spans="1:28">
      <c r="A64" s="13">
        <v>61</v>
      </c>
      <c r="B64" s="46">
        <v>3.2033851773729594</v>
      </c>
      <c r="C64">
        <v>8.9815808612965384E-2</v>
      </c>
      <c r="D64">
        <v>6.9557786307120353E-2</v>
      </c>
      <c r="E64">
        <v>-8.7149087588351548E-3</v>
      </c>
      <c r="F64">
        <v>-0.27011174093229706</v>
      </c>
      <c r="G64">
        <v>3.2844860772270894</v>
      </c>
      <c r="H64">
        <v>3.0028312227477825</v>
      </c>
      <c r="I64" s="45">
        <v>3.1436586499874357</v>
      </c>
      <c r="J64">
        <v>3.1436586499874357</v>
      </c>
      <c r="K64" s="44">
        <v>0.31810069455346135</v>
      </c>
      <c r="L64" s="44">
        <v>0.28165485447930694</v>
      </c>
      <c r="M64" s="44">
        <v>8.9594604834221631E-2</v>
      </c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</row>
    <row r="65" spans="1:28">
      <c r="A65" s="13">
        <v>62</v>
      </c>
      <c r="B65" s="46">
        <v>3.2763035320265965</v>
      </c>
      <c r="C65">
        <v>7.9345593581696319E-3</v>
      </c>
      <c r="D65">
        <v>-2.9007981019096546E-2</v>
      </c>
      <c r="E65">
        <v>0.20766967103851383</v>
      </c>
      <c r="F65">
        <v>-0.29737563006929657</v>
      </c>
      <c r="G65">
        <v>3.4919077624232799</v>
      </c>
      <c r="H65">
        <v>2.9499199209382034</v>
      </c>
      <c r="I65" s="45">
        <v>3.2209138416807415</v>
      </c>
      <c r="J65">
        <v>3.2209138416807415</v>
      </c>
      <c r="K65" s="44">
        <v>0.31047089402372174</v>
      </c>
      <c r="L65" s="44">
        <v>0.5419878414850765</v>
      </c>
      <c r="M65" s="44">
        <v>0.16827144969585889</v>
      </c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</row>
    <row r="66" spans="1:28">
      <c r="A66" s="13">
        <v>63</v>
      </c>
      <c r="B66" s="46">
        <v>3.5648904726406183</v>
      </c>
      <c r="C66">
        <v>-0.22494444750824341</v>
      </c>
      <c r="D66">
        <v>-0.14360839668001732</v>
      </c>
      <c r="E66">
        <v>-2.3757083396895605E-2</v>
      </c>
      <c r="F66">
        <v>-0.23019606985350419</v>
      </c>
      <c r="G66">
        <v>3.3161889417354793</v>
      </c>
      <c r="H66">
        <v>3.1910860061070969</v>
      </c>
      <c r="I66" s="45">
        <v>3.2536374739212883</v>
      </c>
      <c r="J66">
        <v>3.2536374739212883</v>
      </c>
      <c r="K66" s="44">
        <v>0.30734831646587801</v>
      </c>
      <c r="L66" s="44">
        <v>0.12510293562838237</v>
      </c>
      <c r="M66" s="44">
        <v>3.845017665032243E-2</v>
      </c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</row>
    <row r="67" spans="1:28">
      <c r="A67" s="13">
        <v>64</v>
      </c>
      <c r="B67" s="46">
        <v>4.1008056368805974</v>
      </c>
      <c r="C67">
        <v>-0.38343633338453753</v>
      </c>
      <c r="D67">
        <v>-2.3140837183113112E-3</v>
      </c>
      <c r="E67">
        <v>-0.97216262392312847</v>
      </c>
      <c r="F67">
        <v>-0.30870964116292549</v>
      </c>
      <c r="G67">
        <v>2.7452066795729317</v>
      </c>
      <c r="H67">
        <v>3.7897819119993605</v>
      </c>
      <c r="I67" s="45">
        <v>3.2674942957861459</v>
      </c>
      <c r="J67">
        <v>3.2674942957861459</v>
      </c>
      <c r="K67" s="44">
        <v>0.30604491071021261</v>
      </c>
      <c r="L67" s="44">
        <v>1.0445752324264288</v>
      </c>
      <c r="M67" s="44">
        <v>0.31968693373804596</v>
      </c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</row>
    <row r="68" spans="1:28">
      <c r="A68" s="13">
        <v>65</v>
      </c>
      <c r="B68" s="46">
        <v>3.3561149160721282</v>
      </c>
      <c r="C68">
        <v>0.14040093425243427</v>
      </c>
      <c r="D68">
        <v>-1.3557712288505034E-2</v>
      </c>
      <c r="E68">
        <v>1.9122865117195055E-2</v>
      </c>
      <c r="F68">
        <v>-0.26353420483748846</v>
      </c>
      <c r="G68">
        <v>3.5156387154417574</v>
      </c>
      <c r="H68">
        <v>3.0790229989461348</v>
      </c>
      <c r="I68" s="45">
        <v>3.2973308571939461</v>
      </c>
      <c r="J68">
        <v>3.2973308571939461</v>
      </c>
      <c r="K68" s="44">
        <v>0.30327560178507768</v>
      </c>
      <c r="L68" s="44">
        <v>0.43661571649562259</v>
      </c>
      <c r="M68" s="44">
        <v>0.13241489416903279</v>
      </c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</row>
    <row r="69" spans="1:28">
      <c r="A69" s="13">
        <v>66</v>
      </c>
      <c r="B69" s="46">
        <v>3.0698475849007512</v>
      </c>
      <c r="C69">
        <v>-2.5766279987203888E-2</v>
      </c>
      <c r="D69">
        <v>3.1359419164773868E-2</v>
      </c>
      <c r="E69">
        <v>0.23832115706461535</v>
      </c>
      <c r="F69">
        <v>0.28267959840427609</v>
      </c>
      <c r="G69">
        <v>3.2824024619781627</v>
      </c>
      <c r="H69">
        <v>3.3838866024698011</v>
      </c>
      <c r="I69" s="45">
        <v>3.3331445322239821</v>
      </c>
      <c r="J69">
        <v>3.3331445322239821</v>
      </c>
      <c r="K69" s="44">
        <v>0.30001699306233431</v>
      </c>
      <c r="L69" s="44">
        <v>0.10148414049163845</v>
      </c>
      <c r="M69" s="44">
        <v>3.0446966673816855E-2</v>
      </c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</row>
    <row r="70" spans="1:28">
      <c r="A70" s="13">
        <v>67</v>
      </c>
      <c r="B70" s="46">
        <v>3.6882617345643798</v>
      </c>
      <c r="C70">
        <v>2.2418425657643672E-3</v>
      </c>
      <c r="D70">
        <v>-0.10913938627818903</v>
      </c>
      <c r="E70">
        <v>-0.31577939314368708</v>
      </c>
      <c r="F70">
        <v>-1.881236528262328E-2</v>
      </c>
      <c r="G70">
        <v>3.3747241839864572</v>
      </c>
      <c r="H70">
        <v>3.5603099830035676</v>
      </c>
      <c r="I70" s="45">
        <v>3.4675170834950126</v>
      </c>
      <c r="J70">
        <v>3.4675170834950126</v>
      </c>
      <c r="K70" s="44">
        <v>0.28839079258178318</v>
      </c>
      <c r="L70" s="44">
        <v>0.18558579901711036</v>
      </c>
      <c r="M70" s="44">
        <v>5.352123567046798E-2</v>
      </c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</row>
    <row r="71" spans="1:28">
      <c r="A71" s="13">
        <v>68</v>
      </c>
      <c r="B71" s="46">
        <v>3.3918778802627347</v>
      </c>
      <c r="C71">
        <v>3.5585878759435127E-2</v>
      </c>
      <c r="D71">
        <v>-7.1374645630412806E-2</v>
      </c>
      <c r="E71">
        <v>0.29007118629236572</v>
      </c>
      <c r="F71">
        <v>-4.1140725537984459E-2</v>
      </c>
      <c r="G71">
        <v>3.7175349453145357</v>
      </c>
      <c r="H71">
        <v>3.2793625090943377</v>
      </c>
      <c r="I71" s="45">
        <v>3.4984487272044369</v>
      </c>
      <c r="J71">
        <v>3.4984487272044369</v>
      </c>
      <c r="K71" s="44">
        <v>0.28584097638014733</v>
      </c>
      <c r="L71" s="44">
        <v>0.43817243622019797</v>
      </c>
      <c r="M71" s="44">
        <v>0.12524763699204922</v>
      </c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</row>
    <row r="72" spans="1:28">
      <c r="A72" s="13">
        <v>69</v>
      </c>
      <c r="B72" s="46">
        <v>3.2865154284250386</v>
      </c>
      <c r="C72">
        <v>0.12941508328940007</v>
      </c>
      <c r="D72">
        <v>-6.551829119934667E-2</v>
      </c>
      <c r="E72">
        <v>0.11876396632122857</v>
      </c>
      <c r="F72">
        <v>0.25198611092248635</v>
      </c>
      <c r="G72">
        <v>3.5346944780356675</v>
      </c>
      <c r="H72">
        <v>3.4729832481481782</v>
      </c>
      <c r="I72" s="45">
        <v>3.5038388630919228</v>
      </c>
      <c r="J72">
        <v>3.5038388630919228</v>
      </c>
      <c r="K72" s="44">
        <v>0.28540125247585196</v>
      </c>
      <c r="L72" s="44">
        <v>6.1711229887489338E-2</v>
      </c>
      <c r="M72" s="44">
        <v>1.7612462301714687E-2</v>
      </c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</row>
    <row r="73" spans="1:28">
      <c r="A73" s="13">
        <v>70</v>
      </c>
      <c r="B73" s="46">
        <v>3.667259286659208</v>
      </c>
      <c r="C73">
        <v>-7.4260394454840589E-2</v>
      </c>
      <c r="D73">
        <v>5.2730931049991972E-3</v>
      </c>
      <c r="E73">
        <v>-0.36081220358548638</v>
      </c>
      <c r="F73">
        <v>0.26477384814052313</v>
      </c>
      <c r="G73">
        <v>3.232186688618881</v>
      </c>
      <c r="H73">
        <v>3.9373062279047302</v>
      </c>
      <c r="I73" s="45">
        <v>3.5847464582618054</v>
      </c>
      <c r="J73">
        <v>3.5847464582618054</v>
      </c>
      <c r="K73" s="44">
        <v>0.27895975674800899</v>
      </c>
      <c r="L73" s="44">
        <v>0.70511953928584914</v>
      </c>
      <c r="M73" s="44">
        <v>0.19669997515744864</v>
      </c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</row>
    <row r="74" spans="1:28">
      <c r="A74" s="13">
        <v>71</v>
      </c>
      <c r="B74" s="46">
        <v>3.2679839430582835</v>
      </c>
      <c r="C74">
        <v>4.1177150730208202E-2</v>
      </c>
      <c r="D74">
        <v>-3.7983437940072355E-2</v>
      </c>
      <c r="E74">
        <v>0.23870362048992338</v>
      </c>
      <c r="F74">
        <v>0.46092965045793072</v>
      </c>
      <c r="G74">
        <v>3.5478647142784152</v>
      </c>
      <c r="H74">
        <v>3.690930155576142</v>
      </c>
      <c r="I74" s="45">
        <v>3.6193974349272784</v>
      </c>
      <c r="J74">
        <v>3.6193974349272784</v>
      </c>
      <c r="K74" s="44">
        <v>0.27628908346731262</v>
      </c>
      <c r="L74" s="44">
        <v>0.1430654412977268</v>
      </c>
      <c r="M74" s="44">
        <v>3.9527419651995556E-2</v>
      </c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</row>
    <row r="75" spans="1:28">
      <c r="A75" s="13">
        <v>72</v>
      </c>
      <c r="B75" s="46">
        <v>3.7876134910375203</v>
      </c>
      <c r="C75">
        <v>-0.10635762525156887</v>
      </c>
      <c r="D75">
        <v>-0.14667039019987038</v>
      </c>
      <c r="E75">
        <v>1.0735647823943919E-2</v>
      </c>
      <c r="F75">
        <v>7.1819906440694969E-2</v>
      </c>
      <c r="G75">
        <v>3.6919915136098953</v>
      </c>
      <c r="H75">
        <v>3.7127630072783449</v>
      </c>
      <c r="I75" s="45">
        <v>3.7023772604441199</v>
      </c>
      <c r="J75">
        <v>3.7023772604441199</v>
      </c>
      <c r="K75" s="44">
        <v>0.27009673235731918</v>
      </c>
      <c r="L75" s="44">
        <v>2.0771493668449548E-2</v>
      </c>
      <c r="M75" s="44">
        <v>5.6103125660289669E-3</v>
      </c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</row>
    <row r="76" spans="1:28">
      <c r="A76" s="13">
        <v>73</v>
      </c>
      <c r="B76" s="46">
        <v>3.6153481046100389</v>
      </c>
      <c r="C76">
        <v>7.5066790471779735E-2</v>
      </c>
      <c r="D76">
        <v>-0.11682427185499222</v>
      </c>
      <c r="E76">
        <v>0.24680745969295254</v>
      </c>
      <c r="F76">
        <v>-2.8240367333815346E-2</v>
      </c>
      <c r="G76">
        <v>3.9372223547747711</v>
      </c>
      <c r="H76">
        <v>3.4702834654212316</v>
      </c>
      <c r="I76" s="45">
        <v>3.7037529100980011</v>
      </c>
      <c r="J76">
        <v>3.7037529100980011</v>
      </c>
      <c r="K76" s="44">
        <v>0.26999641290151294</v>
      </c>
      <c r="L76" s="44">
        <v>0.46693888935353955</v>
      </c>
      <c r="M76" s="44">
        <v>0.12607182516967214</v>
      </c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</row>
    <row r="77" spans="1:28">
      <c r="A77" s="13">
        <v>74</v>
      </c>
      <c r="B77" s="46">
        <v>3.8729001009823261</v>
      </c>
      <c r="C77">
        <v>-0.20154652251760766</v>
      </c>
      <c r="D77">
        <v>-4.3088159245826443E-2</v>
      </c>
      <c r="E77">
        <v>0.43642748298104284</v>
      </c>
      <c r="F77">
        <v>-0.47268805044911072</v>
      </c>
      <c r="G77">
        <v>4.1077810614457615</v>
      </c>
      <c r="H77">
        <v>3.3571238912873889</v>
      </c>
      <c r="I77" s="45">
        <v>3.732452476366575</v>
      </c>
      <c r="J77">
        <v>3.732452476366575</v>
      </c>
      <c r="K77" s="44">
        <v>0.26792035701241362</v>
      </c>
      <c r="L77" s="44">
        <v>0.75065717015837263</v>
      </c>
      <c r="M77" s="44">
        <v>0.2011163370227593</v>
      </c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</row>
    <row r="78" spans="1:28">
      <c r="A78" s="13">
        <v>75</v>
      </c>
      <c r="B78" s="46">
        <v>3.6266128564486406</v>
      </c>
      <c r="C78">
        <v>0.24373667902553137</v>
      </c>
      <c r="D78">
        <v>0.20313515987692321</v>
      </c>
      <c r="E78">
        <v>-4.8272170298473707E-2</v>
      </c>
      <c r="F78">
        <v>-8.0314290192839408E-2</v>
      </c>
      <c r="G78">
        <v>3.8220773651756983</v>
      </c>
      <c r="H78">
        <v>3.7494337261327244</v>
      </c>
      <c r="I78" s="45">
        <v>3.7857555456542116</v>
      </c>
      <c r="J78">
        <v>3.7857555456542116</v>
      </c>
      <c r="K78" s="44">
        <v>0.26414806448555073</v>
      </c>
      <c r="L78" s="44">
        <v>7.2643639042973884E-2</v>
      </c>
      <c r="M78" s="44">
        <v>1.9188676650388536E-2</v>
      </c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</row>
    <row r="79" spans="1:28">
      <c r="A79" s="13">
        <v>76</v>
      </c>
      <c r="B79" s="46">
        <v>3.9332274594955163</v>
      </c>
      <c r="C79">
        <v>-8.8346979671534057E-2</v>
      </c>
      <c r="D79">
        <v>5.9446001568173326E-2</v>
      </c>
      <c r="E79">
        <v>-4.4716768276626913E-2</v>
      </c>
      <c r="F79">
        <v>-0.1988570361348877</v>
      </c>
      <c r="G79">
        <v>3.8001637115473552</v>
      </c>
      <c r="H79">
        <v>3.793816424928802</v>
      </c>
      <c r="I79" s="45">
        <v>3.7969900682380784</v>
      </c>
      <c r="J79">
        <v>3.7969900682380784</v>
      </c>
      <c r="K79" s="44">
        <v>0.26336650400142636</v>
      </c>
      <c r="L79" s="44">
        <v>6.3472866185532162E-3</v>
      </c>
      <c r="M79" s="44">
        <v>1.6716626866233955E-3</v>
      </c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</row>
    <row r="80" spans="1:28">
      <c r="A80" s="13">
        <v>77</v>
      </c>
      <c r="B80" s="46">
        <v>3.6441037179434388</v>
      </c>
      <c r="C80">
        <v>-7.3374858630700604E-2</v>
      </c>
      <c r="D80">
        <v>0.26562616480611873</v>
      </c>
      <c r="E80">
        <v>0.18739485251087171</v>
      </c>
      <c r="F80">
        <v>-8.435372575522463E-3</v>
      </c>
      <c r="G80">
        <v>3.7581237118236097</v>
      </c>
      <c r="H80">
        <v>3.9012945101740351</v>
      </c>
      <c r="I80" s="45">
        <v>3.8297091109988224</v>
      </c>
      <c r="J80">
        <v>3.8297091109988224</v>
      </c>
      <c r="K80" s="44">
        <v>0.26111643757172748</v>
      </c>
      <c r="L80" s="44">
        <v>0.14317079835042534</v>
      </c>
      <c r="M80" s="44">
        <v>3.7384248829563226E-2</v>
      </c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</row>
    <row r="81" spans="1:28">
      <c r="A81" s="13">
        <v>78</v>
      </c>
      <c r="B81" s="46">
        <v>3.7033221560077312</v>
      </c>
      <c r="C81">
        <v>0.13362682048007715</v>
      </c>
      <c r="D81">
        <v>0.33734478430560438</v>
      </c>
      <c r="E81">
        <v>-0.26740596216954032</v>
      </c>
      <c r="F81">
        <v>7.1412611503688078E-2</v>
      </c>
      <c r="G81">
        <v>3.5695430143182683</v>
      </c>
      <c r="H81">
        <v>4.1120795518170237</v>
      </c>
      <c r="I81" s="45">
        <v>3.8408112830676462</v>
      </c>
      <c r="J81">
        <v>3.8408112830676462</v>
      </c>
      <c r="K81" s="44">
        <v>0.26036165963387364</v>
      </c>
      <c r="L81" s="44">
        <v>0.54253653749875541</v>
      </c>
      <c r="M81" s="44">
        <v>0.14125571331519127</v>
      </c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</row>
    <row r="82" spans="1:28">
      <c r="A82" s="13">
        <v>79</v>
      </c>
      <c r="B82" s="46">
        <v>3.9861475107443489</v>
      </c>
      <c r="C82">
        <v>6.8082456651968284E-2</v>
      </c>
      <c r="D82">
        <v>2.3118537732522131E-2</v>
      </c>
      <c r="E82">
        <v>-0.16027490209989437</v>
      </c>
      <c r="F82">
        <v>-0.15100163971874958</v>
      </c>
      <c r="G82">
        <v>3.8939550652964225</v>
      </c>
      <c r="H82">
        <v>3.8582644087581213</v>
      </c>
      <c r="I82" s="45">
        <v>3.8761097370272717</v>
      </c>
      <c r="J82">
        <v>3.8761097370272717</v>
      </c>
      <c r="K82" s="44">
        <v>0.257990631804696</v>
      </c>
      <c r="L82" s="44">
        <v>3.569065653830128E-2</v>
      </c>
      <c r="M82" s="44">
        <v>9.2078550298407523E-3</v>
      </c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</row>
    <row r="83" spans="1:28">
      <c r="A83" s="13">
        <v>80</v>
      </c>
      <c r="B83" s="46">
        <v>3.9151831894775335</v>
      </c>
      <c r="C83">
        <v>-1.2869856277410989E-2</v>
      </c>
      <c r="D83">
        <v>-2.0374463870164002E-2</v>
      </c>
      <c r="E83">
        <v>0.19521302964824294</v>
      </c>
      <c r="F83">
        <v>-0.21530772941217285</v>
      </c>
      <c r="G83">
        <v>4.0975263628483658</v>
      </c>
      <c r="H83">
        <v>3.6795009961951965</v>
      </c>
      <c r="I83" s="45">
        <v>3.8885136795217812</v>
      </c>
      <c r="J83">
        <v>3.8885136795217812</v>
      </c>
      <c r="K83" s="44">
        <v>0.25716766929902696</v>
      </c>
      <c r="L83" s="44">
        <v>0.41802536665316925</v>
      </c>
      <c r="M83" s="44">
        <v>0.10750260925006673</v>
      </c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</row>
    <row r="84" spans="1:28">
      <c r="A84" s="13">
        <v>81</v>
      </c>
      <c r="B84" s="46">
        <v>3.9741772415451004</v>
      </c>
      <c r="C84">
        <v>-5.1601200049042749E-2</v>
      </c>
      <c r="D84">
        <v>0.24453003419093458</v>
      </c>
      <c r="E84">
        <v>-0.16431506262393064</v>
      </c>
      <c r="F84">
        <v>-0.15560963962618796</v>
      </c>
      <c r="G84">
        <v>3.7582609788721268</v>
      </c>
      <c r="H84">
        <v>4.0630976361098474</v>
      </c>
      <c r="I84" s="45">
        <v>3.9106793074909874</v>
      </c>
      <c r="J84">
        <v>3.9106793074909874</v>
      </c>
      <c r="K84" s="44">
        <v>0.25571004967972683</v>
      </c>
      <c r="L84" s="44">
        <v>0.30483665723772058</v>
      </c>
      <c r="M84" s="44">
        <v>7.7949796766459384E-2</v>
      </c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</row>
    <row r="85" spans="1:28">
      <c r="A85" s="13">
        <v>82</v>
      </c>
      <c r="B85" s="46">
        <v>3.7932796889843434</v>
      </c>
      <c r="C85">
        <v>-0.1075298029639115</v>
      </c>
      <c r="D85">
        <v>-0.14137911055570462</v>
      </c>
      <c r="E85">
        <v>0.38976270724209983</v>
      </c>
      <c r="F85">
        <v>0.41868770885492468</v>
      </c>
      <c r="G85">
        <v>4.0755125932625322</v>
      </c>
      <c r="H85">
        <v>4.070588287283563</v>
      </c>
      <c r="I85" s="45">
        <v>4.0730504402730476</v>
      </c>
      <c r="J85">
        <v>4.0730504402730476</v>
      </c>
      <c r="K85" s="44">
        <v>0.24551623277539436</v>
      </c>
      <c r="L85" s="44">
        <v>4.9243059789692012E-3</v>
      </c>
      <c r="M85" s="44">
        <v>1.2089970529898686E-3</v>
      </c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</row>
    <row r="86" spans="1:28">
      <c r="A86" s="13">
        <v>83</v>
      </c>
      <c r="B86" s="46">
        <v>4.3938772515407472</v>
      </c>
      <c r="C86">
        <v>-0.35478076972444922</v>
      </c>
      <c r="D86">
        <v>-0.11755889339407841</v>
      </c>
      <c r="E86">
        <v>-0.12037925990284026</v>
      </c>
      <c r="F86">
        <v>-2.6265004603899388E-3</v>
      </c>
      <c r="G86">
        <v>3.9187172219134574</v>
      </c>
      <c r="H86">
        <v>4.2736918576862788</v>
      </c>
      <c r="I86" s="45">
        <v>4.0962045397998681</v>
      </c>
      <c r="J86">
        <v>4.0962045397998681</v>
      </c>
      <c r="K86" s="44">
        <v>0.24412843408665766</v>
      </c>
      <c r="L86" s="44">
        <v>0.3549746357728214</v>
      </c>
      <c r="M86" s="44">
        <v>8.6659401971700536E-2</v>
      </c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</row>
    <row r="87" spans="1:28">
      <c r="A87" s="13">
        <v>84</v>
      </c>
      <c r="B87" s="46">
        <v>4.0986362660074516</v>
      </c>
      <c r="C87">
        <v>0.11913015251576831</v>
      </c>
      <c r="D87">
        <v>-1.4040572617176981E-2</v>
      </c>
      <c r="E87">
        <v>0.17947459261992918</v>
      </c>
      <c r="F87">
        <v>-7.9842998367027226E-2</v>
      </c>
      <c r="G87">
        <v>4.3972410111431488</v>
      </c>
      <c r="H87">
        <v>4.0047526950232468</v>
      </c>
      <c r="I87" s="45">
        <v>4.2009968530831978</v>
      </c>
      <c r="J87">
        <v>4.2009968530831978</v>
      </c>
      <c r="K87" s="44">
        <v>0.23803874055894125</v>
      </c>
      <c r="L87" s="44">
        <v>0.39248831611990198</v>
      </c>
      <c r="M87" s="44">
        <v>9.3427424453281074E-2</v>
      </c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</row>
    <row r="88" spans="1:28">
      <c r="A88" s="13">
        <v>85</v>
      </c>
      <c r="B88" s="46">
        <v>4.13845909117396</v>
      </c>
      <c r="C88">
        <v>8.3056740129538273E-2</v>
      </c>
      <c r="D88">
        <v>0.23425894350653373</v>
      </c>
      <c r="E88">
        <v>6.245697365316201E-2</v>
      </c>
      <c r="F88">
        <v>-0.23298793035582183</v>
      </c>
      <c r="G88">
        <v>4.2839728049566599</v>
      </c>
      <c r="H88">
        <v>4.1397301043246717</v>
      </c>
      <c r="I88" s="45">
        <v>4.2118514546406658</v>
      </c>
      <c r="J88">
        <v>4.2118514546406658</v>
      </c>
      <c r="K88" s="44">
        <v>0.23742527740340619</v>
      </c>
      <c r="L88" s="44">
        <v>0.14424270063198819</v>
      </c>
      <c r="M88" s="44">
        <v>3.4246863210966268E-2</v>
      </c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</row>
    <row r="89" spans="1:28">
      <c r="A89" s="13">
        <v>86</v>
      </c>
      <c r="B89" s="46">
        <v>4.7534626981440553</v>
      </c>
      <c r="C89">
        <v>6.6432230215675578E-3</v>
      </c>
      <c r="D89">
        <v>8.9714205154391408E-2</v>
      </c>
      <c r="E89">
        <v>-0.25599482864969791</v>
      </c>
      <c r="F89">
        <v>-0.74389462055812705</v>
      </c>
      <c r="G89">
        <v>4.5041110925159256</v>
      </c>
      <c r="H89">
        <v>4.0992822827403197</v>
      </c>
      <c r="I89" s="45">
        <v>4.3016966876281231</v>
      </c>
      <c r="J89">
        <v>4.3016966876281231</v>
      </c>
      <c r="K89" s="44">
        <v>0.23246641328200704</v>
      </c>
      <c r="L89" s="44">
        <v>0.40482880977560587</v>
      </c>
      <c r="M89" s="44">
        <v>9.4109101401759002E-2</v>
      </c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</row>
    <row r="90" spans="1:28">
      <c r="A90" s="13">
        <v>87</v>
      </c>
      <c r="B90" s="46">
        <v>4.7259072204083896</v>
      </c>
      <c r="C90">
        <v>-0.12779622918484493</v>
      </c>
      <c r="D90">
        <v>-1.9088845026055011E-3</v>
      </c>
      <c r="E90">
        <v>-0.23894335552762985</v>
      </c>
      <c r="F90">
        <v>-0.28559612924607997</v>
      </c>
      <c r="G90">
        <v>4.3591676356959148</v>
      </c>
      <c r="H90">
        <v>4.4384022066597044</v>
      </c>
      <c r="I90" s="45">
        <v>4.3987849211778096</v>
      </c>
      <c r="J90">
        <v>4.3987849211778096</v>
      </c>
      <c r="K90" s="44">
        <v>0.2273355069454594</v>
      </c>
      <c r="L90" s="44">
        <v>7.9234570963789608E-2</v>
      </c>
      <c r="M90" s="44">
        <v>1.8012831357659086E-2</v>
      </c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</row>
    <row r="91" spans="1:28">
      <c r="A91" s="13">
        <v>88</v>
      </c>
      <c r="B91" s="46">
        <v>4.6067449834634928</v>
      </c>
      <c r="C91">
        <v>-2.7996044029602301E-2</v>
      </c>
      <c r="D91">
        <v>-0.19017786482405857</v>
      </c>
      <c r="E91">
        <v>-0.26898963841272383</v>
      </c>
      <c r="F91">
        <v>0.13739870406803595</v>
      </c>
      <c r="G91">
        <v>4.3097593010211668</v>
      </c>
      <c r="H91">
        <v>4.55396582270747</v>
      </c>
      <c r="I91" s="45">
        <v>4.4318625618643184</v>
      </c>
      <c r="J91">
        <v>4.4318625618643184</v>
      </c>
      <c r="K91" s="44">
        <v>0.22563876610364414</v>
      </c>
      <c r="L91" s="44">
        <v>0.24420652168630319</v>
      </c>
      <c r="M91" s="44">
        <v>5.5102458227760262E-2</v>
      </c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</row>
    <row r="92" spans="1:28">
      <c r="A92" s="13">
        <v>89</v>
      </c>
      <c r="B92" s="46">
        <v>4.3035298454188808</v>
      </c>
      <c r="C92">
        <v>0.10476736288999132</v>
      </c>
      <c r="D92">
        <v>-0.14548195086230628</v>
      </c>
      <c r="E92">
        <v>-2.7651139777637733E-4</v>
      </c>
      <c r="F92">
        <v>0.32038003083815769</v>
      </c>
      <c r="G92">
        <v>4.4080206969110964</v>
      </c>
      <c r="H92">
        <v>4.4784279253947323</v>
      </c>
      <c r="I92" s="45">
        <v>4.4432243111529139</v>
      </c>
      <c r="J92">
        <v>4.4432243111529139</v>
      </c>
      <c r="K92" s="44">
        <v>0.22506178621005141</v>
      </c>
      <c r="L92" s="44">
        <v>7.0407228483635897E-2</v>
      </c>
      <c r="M92" s="44">
        <v>1.5845976604626305E-2</v>
      </c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</row>
    <row r="93" spans="1:28">
      <c r="A93" s="13">
        <v>90</v>
      </c>
      <c r="B93" s="46">
        <v>4.7760905450520692</v>
      </c>
      <c r="C93">
        <v>0.11518894215339619</v>
      </c>
      <c r="D93">
        <v>-7.1164767777571331E-2</v>
      </c>
      <c r="E93">
        <v>-0.23031755458302844</v>
      </c>
      <c r="F93">
        <v>-0.44027717171669845</v>
      </c>
      <c r="G93">
        <v>4.6609619326224365</v>
      </c>
      <c r="H93">
        <v>4.2646486055577988</v>
      </c>
      <c r="I93" s="45">
        <v>4.4628052690901177</v>
      </c>
      <c r="J93">
        <v>4.4628052690901177</v>
      </c>
      <c r="K93" s="44">
        <v>0.2240743074599536</v>
      </c>
      <c r="L93" s="44">
        <v>0.39631332706463773</v>
      </c>
      <c r="M93" s="44">
        <v>8.8803634299158787E-2</v>
      </c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</row>
    <row r="94" spans="1:28">
      <c r="A94" s="13">
        <v>91</v>
      </c>
      <c r="B94" s="46">
        <v>3.9716429836120781</v>
      </c>
      <c r="C94">
        <v>1.7691597774361221E-2</v>
      </c>
      <c r="D94">
        <v>3.4551362051634685E-2</v>
      </c>
      <c r="E94">
        <v>0.3017165302278359</v>
      </c>
      <c r="F94">
        <v>0.79048367000647468</v>
      </c>
      <c r="G94">
        <v>4.2910511116142755</v>
      </c>
      <c r="H94">
        <v>4.7966780156701869</v>
      </c>
      <c r="I94" s="45">
        <v>4.5438645636422308</v>
      </c>
      <c r="J94">
        <v>4.5438645636422308</v>
      </c>
      <c r="K94" s="44">
        <v>0.2200769820477283</v>
      </c>
      <c r="L94" s="44">
        <v>0.50562690405591137</v>
      </c>
      <c r="M94" s="44">
        <v>0.11127684308676125</v>
      </c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</row>
    <row r="95" spans="1:28">
      <c r="A95" s="13">
        <v>92</v>
      </c>
      <c r="B95" s="46">
        <v>4.9612026271651626</v>
      </c>
      <c r="C95">
        <v>-3.2305701787281385E-3</v>
      </c>
      <c r="D95">
        <v>-9.1684470138962679E-2</v>
      </c>
      <c r="E95">
        <v>4.3276619391380944E-2</v>
      </c>
      <c r="F95">
        <v>-0.69464017398395039</v>
      </c>
      <c r="G95">
        <v>5.0012486763778146</v>
      </c>
      <c r="H95">
        <v>4.1748779830422498</v>
      </c>
      <c r="I95" s="45">
        <v>4.5880633297100317</v>
      </c>
      <c r="J95">
        <v>4.5880633297100317</v>
      </c>
      <c r="K95" s="44">
        <v>0.21795688684689551</v>
      </c>
      <c r="L95" s="44">
        <v>0.82637069333556479</v>
      </c>
      <c r="M95" s="44">
        <v>0.18011318370093027</v>
      </c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</row>
    <row r="96" spans="1:28">
      <c r="A96" s="13">
        <v>93</v>
      </c>
      <c r="B96" s="46">
        <v>4.6117920513250432</v>
      </c>
      <c r="C96">
        <v>-9.5297700829731616E-2</v>
      </c>
      <c r="D96">
        <v>-0.16180910536164664</v>
      </c>
      <c r="E96">
        <v>6.5333555797600487E-2</v>
      </c>
      <c r="F96">
        <v>0.15949037188677406</v>
      </c>
      <c r="G96">
        <v>4.5818279062929124</v>
      </c>
      <c r="H96">
        <v>4.6094733178501706</v>
      </c>
      <c r="I96" s="45">
        <v>4.595650612071541</v>
      </c>
      <c r="J96">
        <v>4.595650612071541</v>
      </c>
      <c r="K96" s="44">
        <v>0.21759704651464765</v>
      </c>
      <c r="L96" s="44">
        <v>2.7645411557258193E-2</v>
      </c>
      <c r="M96" s="44">
        <v>6.0155599045412884E-3</v>
      </c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</row>
    <row r="97" spans="1:28">
      <c r="A97" s="13">
        <v>94</v>
      </c>
      <c r="B97" s="46">
        <v>4.4344496903917374</v>
      </c>
      <c r="C97">
        <v>3.4810291437685874E-2</v>
      </c>
      <c r="D97">
        <v>0.2108512671264009</v>
      </c>
      <c r="E97">
        <v>-0.24752615984374665</v>
      </c>
      <c r="F97">
        <v>0.4491631277059927</v>
      </c>
      <c r="G97">
        <v>4.2217338219856764</v>
      </c>
      <c r="H97">
        <v>5.0944640852241312</v>
      </c>
      <c r="I97" s="45">
        <v>4.6580989536049042</v>
      </c>
      <c r="J97">
        <v>4.6580989536049042</v>
      </c>
      <c r="K97" s="44">
        <v>0.21467985329639674</v>
      </c>
      <c r="L97" s="44">
        <v>0.87273026323845482</v>
      </c>
      <c r="M97" s="44">
        <v>0.18735760487935718</v>
      </c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</row>
    <row r="98" spans="1:28">
      <c r="A98" s="13">
        <v>95</v>
      </c>
      <c r="B98" s="46">
        <v>4.6493010044774241</v>
      </c>
      <c r="C98">
        <v>0.2004953585754719</v>
      </c>
      <c r="D98">
        <v>1.2889754446333336E-2</v>
      </c>
      <c r="E98">
        <v>-0.10241669175170909</v>
      </c>
      <c r="F98">
        <v>-6.8711622813449183E-2</v>
      </c>
      <c r="G98">
        <v>4.7473796713011867</v>
      </c>
      <c r="H98">
        <v>4.5934791361103082</v>
      </c>
      <c r="I98" s="45">
        <v>4.6704294037057474</v>
      </c>
      <c r="J98">
        <v>4.6704294037057474</v>
      </c>
      <c r="K98" s="44">
        <v>0.21411307474352381</v>
      </c>
      <c r="L98" s="44">
        <v>0.15390053519087843</v>
      </c>
      <c r="M98" s="44">
        <v>3.2952116794392868E-2</v>
      </c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</row>
    <row r="99" spans="1:28">
      <c r="A99" s="13">
        <v>96</v>
      </c>
      <c r="B99" s="46">
        <v>4.9471406231913395</v>
      </c>
      <c r="C99">
        <v>2.9292989083353545E-2</v>
      </c>
      <c r="D99">
        <v>-0.1007609104060139</v>
      </c>
      <c r="E99">
        <v>6.6013704755041314E-2</v>
      </c>
      <c r="F99">
        <v>-0.40671788277238197</v>
      </c>
      <c r="G99">
        <v>5.042447317029735</v>
      </c>
      <c r="H99">
        <v>4.4396618300129438</v>
      </c>
      <c r="I99" s="45">
        <v>4.741054573521339</v>
      </c>
      <c r="J99">
        <v>4.741054573521339</v>
      </c>
      <c r="K99" s="44">
        <v>0.21092353705122333</v>
      </c>
      <c r="L99" s="44">
        <v>0.60278548701679124</v>
      </c>
      <c r="M99" s="44">
        <v>0.12714164700472588</v>
      </c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</row>
    <row r="100" spans="1:28">
      <c r="A100" s="13">
        <v>97</v>
      </c>
      <c r="B100" s="46">
        <v>4.8749736618283945</v>
      </c>
      <c r="C100">
        <v>0.19851212741427979</v>
      </c>
      <c r="D100">
        <v>1.2359195976234222E-2</v>
      </c>
      <c r="E100">
        <v>-0.41928404026221594</v>
      </c>
      <c r="F100">
        <v>0.18156462387985456</v>
      </c>
      <c r="G100">
        <v>4.6542017489804586</v>
      </c>
      <c r="H100">
        <v>5.0688974816844832</v>
      </c>
      <c r="I100" s="45">
        <v>4.8615496153324713</v>
      </c>
      <c r="J100">
        <v>4.8615496153324713</v>
      </c>
      <c r="K100" s="44">
        <v>0.20569573060535598</v>
      </c>
      <c r="L100" s="44">
        <v>0.4146957327040246</v>
      </c>
      <c r="M100" s="44">
        <v>8.5301141717477755E-2</v>
      </c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</row>
    <row r="101" spans="1:28">
      <c r="A101" s="13">
        <v>98</v>
      </c>
      <c r="B101" s="46">
        <v>5.1793788339165481</v>
      </c>
      <c r="C101">
        <v>0.21490876046355448</v>
      </c>
      <c r="D101">
        <v>3.6604699049460045E-2</v>
      </c>
      <c r="E101">
        <v>-0.4302276311596494</v>
      </c>
      <c r="F101">
        <v>-0.37724629450370517</v>
      </c>
      <c r="G101">
        <v>4.9640599632204534</v>
      </c>
      <c r="H101">
        <v>4.8387372384623024</v>
      </c>
      <c r="I101" s="45">
        <v>4.9013986008413779</v>
      </c>
      <c r="J101">
        <v>4.9013986008413779</v>
      </c>
      <c r="K101" s="44">
        <v>0.20402339851085347</v>
      </c>
      <c r="L101" s="44">
        <v>0.12532272475815098</v>
      </c>
      <c r="M101" s="44">
        <v>2.5568768215798239E-2</v>
      </c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</row>
    <row r="102" spans="1:28">
      <c r="A102" s="13">
        <v>99</v>
      </c>
      <c r="B102" s="46">
        <v>5.1643832328052479</v>
      </c>
      <c r="C102">
        <v>0.2246189852788851</v>
      </c>
      <c r="D102">
        <v>2.7473810007693545E-2</v>
      </c>
      <c r="E102">
        <v>-0.64297788823336577</v>
      </c>
      <c r="F102">
        <v>0.18201739739105055</v>
      </c>
      <c r="G102">
        <v>4.7460243298507665</v>
      </c>
      <c r="H102">
        <v>5.3738744402039922</v>
      </c>
      <c r="I102" s="45">
        <v>5.0599493850273793</v>
      </c>
      <c r="J102">
        <v>5.0599493850273793</v>
      </c>
      <c r="K102" s="44">
        <v>0.19763043538716921</v>
      </c>
      <c r="L102" s="44">
        <v>0.62785011035322569</v>
      </c>
      <c r="M102" s="44">
        <v>0.12408229066699022</v>
      </c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</row>
    <row r="103" spans="1:28">
      <c r="A103" s="13">
        <v>100</v>
      </c>
      <c r="B103" s="46">
        <v>5.3455257563839309</v>
      </c>
      <c r="C103">
        <v>-0.24059318790749779</v>
      </c>
      <c r="D103">
        <v>-0.17470459910706199</v>
      </c>
      <c r="E103">
        <v>0.1794419110234014</v>
      </c>
      <c r="F103">
        <v>-0.26555590511404253</v>
      </c>
      <c r="G103">
        <v>5.2843744794998342</v>
      </c>
      <c r="H103">
        <v>4.9052652521628266</v>
      </c>
      <c r="I103" s="45">
        <v>5.0948198658313304</v>
      </c>
      <c r="J103">
        <v>5.0948198658313304</v>
      </c>
      <c r="K103" s="44">
        <v>0.19627779319668415</v>
      </c>
      <c r="L103" s="44">
        <v>0.37910922733700758</v>
      </c>
      <c r="M103" s="44">
        <v>7.4410722522207901E-2</v>
      </c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</row>
    <row r="104" spans="1:28">
      <c r="A104" s="13">
        <v>101</v>
      </c>
      <c r="B104" s="46">
        <v>4.9386564964691848</v>
      </c>
      <c r="C104">
        <v>-0.17229306746816675</v>
      </c>
      <c r="D104">
        <v>0.23133255959983412</v>
      </c>
      <c r="E104">
        <v>0.26623960197656515</v>
      </c>
      <c r="F104">
        <v>-9.071028573895374E-3</v>
      </c>
      <c r="G104">
        <v>5.0326030309775831</v>
      </c>
      <c r="H104">
        <v>5.1609180274951232</v>
      </c>
      <c r="I104" s="45">
        <v>5.0967605292363531</v>
      </c>
      <c r="J104">
        <v>5.0967605292363531</v>
      </c>
      <c r="K104" s="44">
        <v>0.19620305766059404</v>
      </c>
      <c r="L104" s="44">
        <v>0.12831499651754008</v>
      </c>
      <c r="M104" s="44">
        <v>2.5175794660449839E-2</v>
      </c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</row>
    <row r="105" spans="1:28">
      <c r="A105" s="13">
        <v>102</v>
      </c>
      <c r="B105" s="46">
        <v>5.442966261804651</v>
      </c>
      <c r="C105">
        <v>-0.1602035205102314</v>
      </c>
      <c r="D105">
        <v>-2.70181325303624E-2</v>
      </c>
      <c r="E105">
        <v>-0.69763592471269509</v>
      </c>
      <c r="F105">
        <v>0.23721571486409535</v>
      </c>
      <c r="G105">
        <v>4.5851268165817247</v>
      </c>
      <c r="H105">
        <v>5.6531638441383834</v>
      </c>
      <c r="I105" s="45">
        <v>5.1191453303600536</v>
      </c>
      <c r="J105">
        <v>5.1191453303600536</v>
      </c>
      <c r="K105" s="44">
        <v>0.19534510850264633</v>
      </c>
      <c r="L105" s="44">
        <v>1.0680370275566586</v>
      </c>
      <c r="M105" s="44">
        <v>0.20863580903289936</v>
      </c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</row>
    <row r="106" spans="1:28">
      <c r="A106" s="13">
        <v>103</v>
      </c>
      <c r="B106" s="46">
        <v>4.7318772071079795</v>
      </c>
      <c r="C106">
        <v>-8.5128066507171474E-2</v>
      </c>
      <c r="D106">
        <v>0.13406160478063553</v>
      </c>
      <c r="E106">
        <v>0.29947832342164477</v>
      </c>
      <c r="F106">
        <v>0.47637423161493914</v>
      </c>
      <c r="G106">
        <v>4.9462274640224528</v>
      </c>
      <c r="H106">
        <v>5.3423130435035544</v>
      </c>
      <c r="I106" s="45">
        <v>5.1442702537630041</v>
      </c>
      <c r="J106">
        <v>5.1442702537630041</v>
      </c>
      <c r="K106" s="44">
        <v>0.19439103131654209</v>
      </c>
      <c r="L106" s="44">
        <v>0.39608557948110157</v>
      </c>
      <c r="M106" s="44">
        <v>7.6995484284941532E-2</v>
      </c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</row>
    <row r="107" spans="1:28">
      <c r="A107" s="13">
        <v>104</v>
      </c>
      <c r="B107" s="46">
        <v>5.3109152665594683</v>
      </c>
      <c r="C107">
        <v>-0.26352982095488292</v>
      </c>
      <c r="D107">
        <v>3.7764852716719047E-2</v>
      </c>
      <c r="E107">
        <v>-6.4454695338713008E-2</v>
      </c>
      <c r="F107">
        <v>3.3712998374832895E-2</v>
      </c>
      <c r="G107">
        <v>4.9829307502658722</v>
      </c>
      <c r="H107">
        <v>5.38239311765102</v>
      </c>
      <c r="I107" s="45">
        <v>5.1826619339584461</v>
      </c>
      <c r="J107">
        <v>5.1826619339584461</v>
      </c>
      <c r="K107" s="44">
        <v>0.19295103804623692</v>
      </c>
      <c r="L107" s="44">
        <v>0.39946236738514784</v>
      </c>
      <c r="M107" s="44">
        <v>7.7076678447371538E-2</v>
      </c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</row>
    <row r="108" spans="1:28">
      <c r="A108" s="13">
        <v>105</v>
      </c>
      <c r="B108" s="46">
        <v>5.0460387380130189</v>
      </c>
      <c r="C108">
        <v>-0.24343512887442073</v>
      </c>
      <c r="D108">
        <v>-4.4365970394212924E-2</v>
      </c>
      <c r="E108">
        <v>-0.21825341069837126</v>
      </c>
      <c r="F108">
        <v>0.8038606409922584</v>
      </c>
      <c r="G108">
        <v>4.5843501984402275</v>
      </c>
      <c r="H108">
        <v>5.8055334086110646</v>
      </c>
      <c r="I108" s="45">
        <v>5.1949418035256461</v>
      </c>
      <c r="J108">
        <v>5.1949418035256461</v>
      </c>
      <c r="K108" s="44">
        <v>0.19249493792622105</v>
      </c>
      <c r="L108" s="44">
        <v>1.2211832101708371</v>
      </c>
      <c r="M108" s="44">
        <v>0.23507158623837862</v>
      </c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</row>
    <row r="109" spans="1:28">
      <c r="A109" s="13">
        <v>106</v>
      </c>
      <c r="B109" s="46">
        <v>5.8352255496756955</v>
      </c>
      <c r="C109">
        <v>0.21492365172795105</v>
      </c>
      <c r="D109">
        <v>-0.33180142217493003</v>
      </c>
      <c r="E109">
        <v>-0.18051639174262485</v>
      </c>
      <c r="F109">
        <v>-0.84576970692357079</v>
      </c>
      <c r="G109">
        <v>5.869632809661022</v>
      </c>
      <c r="H109">
        <v>4.6576544205771944</v>
      </c>
      <c r="I109" s="45">
        <v>5.2636436151191077</v>
      </c>
      <c r="J109">
        <v>5.2636436151191077</v>
      </c>
      <c r="K109" s="44">
        <v>0.18998246711225558</v>
      </c>
      <c r="L109" s="44">
        <v>1.2119783890838276</v>
      </c>
      <c r="M109" s="44">
        <v>0.23025464444488278</v>
      </c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</row>
    <row r="110" spans="1:28">
      <c r="A110" s="13">
        <v>107</v>
      </c>
      <c r="B110" s="46">
        <v>5.3413459789832896</v>
      </c>
      <c r="C110">
        <v>-6.7451642859492136E-2</v>
      </c>
      <c r="D110">
        <v>0.19682429349668862</v>
      </c>
      <c r="E110">
        <v>0.16093771665501466</v>
      </c>
      <c r="F110">
        <v>-0.4078677891511629</v>
      </c>
      <c r="G110">
        <v>5.4348320527788125</v>
      </c>
      <c r="H110">
        <v>5.1303024833288156</v>
      </c>
      <c r="I110" s="45">
        <v>5.282567268053814</v>
      </c>
      <c r="J110">
        <v>5.282567268053814</v>
      </c>
      <c r="K110" s="44">
        <v>0.18930189607758968</v>
      </c>
      <c r="L110" s="44">
        <v>0.30452956944999698</v>
      </c>
      <c r="M110" s="44">
        <v>5.7648024908576463E-2</v>
      </c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</row>
    <row r="111" spans="1:28">
      <c r="A111" s="13">
        <v>108</v>
      </c>
      <c r="B111" s="46">
        <v>5.3031735775032196</v>
      </c>
      <c r="C111">
        <v>0.41013937248100457</v>
      </c>
      <c r="D111">
        <v>3.1742581831129171E-2</v>
      </c>
      <c r="E111">
        <v>-0.1132317521476064</v>
      </c>
      <c r="F111">
        <v>-0.36405724342968382</v>
      </c>
      <c r="G111">
        <v>5.6000811978366176</v>
      </c>
      <c r="H111">
        <v>4.9708589159046657</v>
      </c>
      <c r="I111" s="45">
        <v>5.2854700568706416</v>
      </c>
      <c r="J111">
        <v>5.2854700568706416</v>
      </c>
      <c r="K111" s="44">
        <v>0.18919793116604433</v>
      </c>
      <c r="L111" s="44">
        <v>0.62922228193195195</v>
      </c>
      <c r="M111" s="44">
        <v>0.11904755398510278</v>
      </c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</row>
    <row r="112" spans="1:28">
      <c r="A112" s="13">
        <v>109</v>
      </c>
      <c r="B112" s="46">
        <v>5.4511494132334448</v>
      </c>
      <c r="C112">
        <v>8.5153651559869883E-2</v>
      </c>
      <c r="D112">
        <v>-8.9818919434616229E-2</v>
      </c>
      <c r="E112">
        <v>-0.70751297874423813</v>
      </c>
      <c r="F112">
        <v>0.55209713605604616</v>
      </c>
      <c r="G112">
        <v>4.8287900860490769</v>
      </c>
      <c r="H112">
        <v>5.9134276298548745</v>
      </c>
      <c r="I112" s="45">
        <v>5.3711088579519757</v>
      </c>
      <c r="J112">
        <v>5.3711088579519757</v>
      </c>
      <c r="K112" s="44">
        <v>0.18618129448623832</v>
      </c>
      <c r="L112" s="44">
        <v>1.0846375438057976</v>
      </c>
      <c r="M112" s="44">
        <v>0.20193922195413741</v>
      </c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</row>
    <row r="113" spans="1:28">
      <c r="A113" s="13">
        <v>110</v>
      </c>
      <c r="B113" s="46">
        <v>4.8036219155241699</v>
      </c>
      <c r="C113">
        <v>0.23179030679990165</v>
      </c>
      <c r="D113">
        <v>-1.9531552789785717E-2</v>
      </c>
      <c r="E113">
        <v>0.53197269407493053</v>
      </c>
      <c r="F113">
        <v>0.4187107545165214</v>
      </c>
      <c r="G113">
        <v>5.5673849163990017</v>
      </c>
      <c r="H113">
        <v>5.202801117250905</v>
      </c>
      <c r="I113" s="45">
        <v>5.3850930168249533</v>
      </c>
      <c r="J113">
        <v>5.3850930168249533</v>
      </c>
      <c r="K113" s="44">
        <v>0.18569781373796942</v>
      </c>
      <c r="L113" s="44">
        <v>0.36458379914809669</v>
      </c>
      <c r="M113" s="44">
        <v>6.7702414426084517E-2</v>
      </c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</row>
    <row r="114" spans="1:28">
      <c r="A114" s="13">
        <v>111</v>
      </c>
      <c r="B114" s="46">
        <v>5.48861528095828</v>
      </c>
      <c r="C114">
        <v>-5.838665702615032E-2</v>
      </c>
      <c r="D114">
        <v>-9.4178171308356734E-2</v>
      </c>
      <c r="E114">
        <v>0.22421285402659052</v>
      </c>
      <c r="F114">
        <v>-0.19538984553493116</v>
      </c>
      <c r="G114">
        <v>5.65444147795872</v>
      </c>
      <c r="H114">
        <v>5.1990472641149914</v>
      </c>
      <c r="I114" s="45">
        <v>5.4267443710368557</v>
      </c>
      <c r="J114">
        <v>5.4267443710368557</v>
      </c>
      <c r="K114" s="44">
        <v>0.18427254567897325</v>
      </c>
      <c r="L114" s="44">
        <v>0.45539421384372858</v>
      </c>
      <c r="M114" s="44">
        <v>8.391665107245859E-2</v>
      </c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</row>
    <row r="115" spans="1:28">
      <c r="A115" s="13">
        <v>112</v>
      </c>
      <c r="B115" s="46">
        <v>4.8898785576882631</v>
      </c>
      <c r="C115">
        <v>5.8316458737441706E-2</v>
      </c>
      <c r="D115">
        <v>-0.26077125485806762</v>
      </c>
      <c r="E115">
        <v>1.0484818038616404</v>
      </c>
      <c r="F115">
        <v>0.30908665800268142</v>
      </c>
      <c r="G115">
        <v>5.9966768202873446</v>
      </c>
      <c r="H115">
        <v>4.9381939608328773</v>
      </c>
      <c r="I115" s="45">
        <v>5.4674353905601105</v>
      </c>
      <c r="J115">
        <v>5.4674353905601105</v>
      </c>
      <c r="K115" s="44">
        <v>0.18290110967320553</v>
      </c>
      <c r="L115" s="44">
        <v>1.0584828594544673</v>
      </c>
      <c r="M115" s="44">
        <v>0.19359768956428969</v>
      </c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</row>
    <row r="116" spans="1:28">
      <c r="A116" s="13">
        <v>113</v>
      </c>
      <c r="B116" s="46">
        <v>5.3104333473997434</v>
      </c>
      <c r="C116">
        <v>4.639785983039358E-2</v>
      </c>
      <c r="D116">
        <v>0.12395220244161426</v>
      </c>
      <c r="E116">
        <v>0.37309506284330896</v>
      </c>
      <c r="F116">
        <v>-9.1641241410398741E-2</v>
      </c>
      <c r="G116">
        <v>5.7299262700734452</v>
      </c>
      <c r="H116">
        <v>5.3427443084309596</v>
      </c>
      <c r="I116" s="45">
        <v>5.536335289252202</v>
      </c>
      <c r="J116">
        <v>5.536335289252202</v>
      </c>
      <c r="K116" s="44">
        <v>0.18062489855723152</v>
      </c>
      <c r="L116" s="44">
        <v>0.38718196164248564</v>
      </c>
      <c r="M116" s="44">
        <v>6.9934702544863878E-2</v>
      </c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</row>
    <row r="117" spans="1:28">
      <c r="A117" s="13">
        <v>114</v>
      </c>
      <c r="B117" s="46">
        <v>6.0561536701882286</v>
      </c>
      <c r="C117">
        <v>0.1052588377784853</v>
      </c>
      <c r="D117">
        <v>3.3121835630559216E-3</v>
      </c>
      <c r="E117">
        <v>-1.1396337770936213</v>
      </c>
      <c r="F117">
        <v>5.4408509337587098E-2</v>
      </c>
      <c r="G117">
        <v>5.0217787308730921</v>
      </c>
      <c r="H117">
        <v>6.113874363088871</v>
      </c>
      <c r="I117" s="45">
        <v>5.5678265469809816</v>
      </c>
      <c r="J117" s="47">
        <v>5.5678265469809816</v>
      </c>
      <c r="K117" s="44">
        <v>0.17960329610882467</v>
      </c>
      <c r="L117" s="44">
        <v>1.0920956322157789</v>
      </c>
      <c r="M117" s="44">
        <v>0.19614397521200461</v>
      </c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</row>
    <row r="118" spans="1:28">
      <c r="A118" s="13">
        <v>115</v>
      </c>
      <c r="B118" s="46">
        <v>5.7282576767550797</v>
      </c>
      <c r="C118">
        <v>-0.16040440733429551</v>
      </c>
      <c r="D118">
        <v>9.3944896288985766E-2</v>
      </c>
      <c r="E118">
        <v>-0.70009326968288454</v>
      </c>
      <c r="F118">
        <v>0.4471288108417798</v>
      </c>
      <c r="G118">
        <v>4.8677599997378991</v>
      </c>
      <c r="H118">
        <v>6.2693313838858451</v>
      </c>
      <c r="I118" s="45">
        <v>5.5685456918118721</v>
      </c>
      <c r="J118" s="47">
        <v>5.5685456918118721</v>
      </c>
      <c r="K118" s="44">
        <v>0.17958010140249453</v>
      </c>
      <c r="L118" s="44">
        <v>1.401571384147946</v>
      </c>
      <c r="M118" s="44">
        <v>0.25169433128812274</v>
      </c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</row>
    <row r="119" spans="1:28">
      <c r="A119" s="13">
        <v>116</v>
      </c>
      <c r="B119" s="46">
        <v>5.2533687129378936</v>
      </c>
      <c r="C119">
        <v>8.2312891288560328E-2</v>
      </c>
      <c r="D119">
        <v>0.21129341047053449</v>
      </c>
      <c r="E119">
        <v>-8.9058862980598064E-2</v>
      </c>
      <c r="F119">
        <v>0.57025313180842752</v>
      </c>
      <c r="G119">
        <v>5.2466227412458561</v>
      </c>
      <c r="H119">
        <v>6.0349152552168555</v>
      </c>
      <c r="I119" s="45">
        <v>5.6407689982313558</v>
      </c>
      <c r="J119" s="47">
        <v>5.6407689982313558</v>
      </c>
      <c r="K119" s="44">
        <v>0.1772807927985611</v>
      </c>
      <c r="L119" s="44">
        <v>0.78829251397099931</v>
      </c>
      <c r="M119" s="44">
        <v>0.13974912183394955</v>
      </c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</row>
    <row r="120" spans="1:28">
      <c r="A120" s="13">
        <v>117</v>
      </c>
      <c r="B120" s="46">
        <v>6.1860358945123473</v>
      </c>
      <c r="C120">
        <v>0.10947008969768247</v>
      </c>
      <c r="D120">
        <v>-1.1418941474161164E-2</v>
      </c>
      <c r="E120">
        <v>-0.23474360448503806</v>
      </c>
      <c r="F120">
        <v>-0.85565580648005979</v>
      </c>
      <c r="G120">
        <v>6.0607623797249914</v>
      </c>
      <c r="H120">
        <v>5.3189611465581264</v>
      </c>
      <c r="I120" s="45">
        <v>5.6898617631415593</v>
      </c>
      <c r="J120">
        <v>5.6898617631415593</v>
      </c>
      <c r="K120" s="44">
        <v>0.17575119425183841</v>
      </c>
      <c r="L120" s="44">
        <v>0.74180123316686508</v>
      </c>
      <c r="M120" s="44">
        <v>0.130372452626563</v>
      </c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</row>
    <row r="121" spans="1:28">
      <c r="A121" s="13">
        <v>118</v>
      </c>
      <c r="B121" s="46">
        <v>5.5948950303966711</v>
      </c>
      <c r="C121">
        <v>0.2487289019584461</v>
      </c>
      <c r="D121">
        <v>1.6549135360358527E-2</v>
      </c>
      <c r="E121">
        <v>-5.9654979083584726E-2</v>
      </c>
      <c r="F121">
        <v>0.12397740835149228</v>
      </c>
      <c r="G121">
        <v>5.7839689532715326</v>
      </c>
      <c r="H121">
        <v>5.7354215741085222</v>
      </c>
      <c r="I121" s="45">
        <v>5.7596952636900269</v>
      </c>
      <c r="J121">
        <v>5.7596952636900269</v>
      </c>
      <c r="K121" s="44">
        <v>0.17362029659870173</v>
      </c>
      <c r="L121" s="44">
        <v>4.854737916301044E-2</v>
      </c>
      <c r="M121" s="44">
        <v>8.428810369371504E-3</v>
      </c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</row>
    <row r="122" spans="1:28">
      <c r="A122" s="13">
        <v>119</v>
      </c>
      <c r="B122" s="46">
        <v>5.7154087474832878</v>
      </c>
      <c r="C122">
        <v>3.9421524660074677E-4</v>
      </c>
      <c r="D122">
        <v>-8.2676632481384155E-2</v>
      </c>
      <c r="E122">
        <v>0.15453839500386313</v>
      </c>
      <c r="F122">
        <v>4.8804442327110828E-2</v>
      </c>
      <c r="G122">
        <v>5.8703413577337518</v>
      </c>
      <c r="H122">
        <v>5.6815365573290144</v>
      </c>
      <c r="I122" s="45">
        <v>5.7759389575313831</v>
      </c>
      <c r="J122">
        <v>5.7759389575313831</v>
      </c>
      <c r="K122" s="44">
        <v>0.17313202361601768</v>
      </c>
      <c r="L122" s="44">
        <v>0.18880480040473735</v>
      </c>
      <c r="M122" s="44">
        <v>3.2688157162490496E-2</v>
      </c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</row>
    <row r="123" spans="1:28">
      <c r="A123" s="13">
        <v>120</v>
      </c>
      <c r="B123" s="46">
        <v>6.6839282307647796</v>
      </c>
      <c r="C123">
        <v>0.14589613664898241</v>
      </c>
      <c r="D123">
        <v>-0.20661390713557376</v>
      </c>
      <c r="E123">
        <v>-0.76102713214541762</v>
      </c>
      <c r="F123">
        <v>-0.86919051725279084</v>
      </c>
      <c r="G123">
        <v>6.0687972352683444</v>
      </c>
      <c r="H123">
        <v>5.6081238063764154</v>
      </c>
      <c r="I123" s="45">
        <v>5.8384605208223803</v>
      </c>
      <c r="J123">
        <v>5.8384605208223803</v>
      </c>
      <c r="K123" s="44">
        <v>0.17127802721857649</v>
      </c>
      <c r="L123" s="44">
        <v>0.46067342889192897</v>
      </c>
      <c r="M123" s="44">
        <v>7.8903236092626783E-2</v>
      </c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</row>
    <row r="124" spans="1:28">
      <c r="A124" s="13">
        <v>121</v>
      </c>
      <c r="B124" s="46">
        <v>5.6764743762211101</v>
      </c>
      <c r="C124">
        <v>-6.0746966862201643E-2</v>
      </c>
      <c r="D124">
        <v>0.2835841671781128</v>
      </c>
      <c r="E124">
        <v>0.17390923304511668</v>
      </c>
      <c r="F124">
        <v>7.3626416575369086E-2</v>
      </c>
      <c r="G124">
        <v>5.7896366424040249</v>
      </c>
      <c r="H124">
        <v>6.0336849599745914</v>
      </c>
      <c r="I124" s="45">
        <v>5.9116608011893081</v>
      </c>
      <c r="J124">
        <v>5.9116608011893081</v>
      </c>
      <c r="K124" s="44">
        <v>0.16915720194887027</v>
      </c>
      <c r="L124" s="44">
        <v>0.24404831757056655</v>
      </c>
      <c r="M124" s="44">
        <v>4.1282530540566353E-2</v>
      </c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</row>
    <row r="125" spans="1:28">
      <c r="A125" s="13">
        <v>122</v>
      </c>
      <c r="B125" s="46">
        <v>5.9745593994956181</v>
      </c>
      <c r="C125">
        <v>0.21009617129726291</v>
      </c>
      <c r="D125">
        <v>-7.9433626785620701E-2</v>
      </c>
      <c r="E125">
        <v>0.52991514379346116</v>
      </c>
      <c r="F125">
        <v>-0.58826838974317586</v>
      </c>
      <c r="G125">
        <v>6.7145707145863422</v>
      </c>
      <c r="H125">
        <v>5.3068573829668217</v>
      </c>
      <c r="I125" s="45">
        <v>6.010714048776582</v>
      </c>
      <c r="J125">
        <v>6.010714048776582</v>
      </c>
      <c r="K125" s="44">
        <v>0.16636958469244426</v>
      </c>
      <c r="L125" s="44">
        <v>1.4077133316195205</v>
      </c>
      <c r="M125" s="44">
        <v>0.23420068234755667</v>
      </c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</row>
    <row r="126" spans="1:28">
      <c r="A126" s="13">
        <v>123</v>
      </c>
      <c r="B126" s="46">
        <v>5.9239732191670953</v>
      </c>
      <c r="C126">
        <v>0.1521393545258439</v>
      </c>
      <c r="D126">
        <v>-4.1471705026045726E-2</v>
      </c>
      <c r="E126">
        <v>0.12443162003579207</v>
      </c>
      <c r="F126">
        <v>8.313716681589492E-2</v>
      </c>
      <c r="G126">
        <v>6.2005441937287316</v>
      </c>
      <c r="H126">
        <v>5.9656386809569444</v>
      </c>
      <c r="I126" s="45">
        <v>6.083091437342838</v>
      </c>
      <c r="J126">
        <v>6.083091437342838</v>
      </c>
      <c r="K126" s="44">
        <v>0.16439009840641342</v>
      </c>
      <c r="L126" s="44">
        <v>0.23490551277178717</v>
      </c>
      <c r="M126" s="44">
        <v>3.86161403607631E-2</v>
      </c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</row>
    <row r="127" spans="1:28">
      <c r="A127" s="13">
        <v>124</v>
      </c>
      <c r="B127" s="46">
        <v>5.7598629306936822</v>
      </c>
      <c r="C127">
        <v>7.4838378866178435E-3</v>
      </c>
      <c r="D127">
        <v>0.35319048224650174</v>
      </c>
      <c r="E127">
        <v>-0.41128134646693582</v>
      </c>
      <c r="F127">
        <v>0.98075115789134515</v>
      </c>
      <c r="G127">
        <v>5.3560654221133639</v>
      </c>
      <c r="H127">
        <v>7.0938045708315292</v>
      </c>
      <c r="I127" s="45">
        <v>6.224934996472447</v>
      </c>
      <c r="J127">
        <v>6.224934996472447</v>
      </c>
      <c r="K127" s="44">
        <v>0.16064424778197381</v>
      </c>
      <c r="L127" s="44">
        <v>1.7377391487181653</v>
      </c>
      <c r="M127" s="44">
        <v>0.27915779838711718</v>
      </c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</row>
    <row r="128" spans="1:28">
      <c r="A128" s="13">
        <v>125</v>
      </c>
      <c r="B128" s="46">
        <v>6.1127722908616766</v>
      </c>
      <c r="C128">
        <v>1.7823800527216358E-2</v>
      </c>
      <c r="D128">
        <v>0.2075192512660381</v>
      </c>
      <c r="E128">
        <v>0.36962431010620161</v>
      </c>
      <c r="F128">
        <v>-0.29585036177268059</v>
      </c>
      <c r="G128">
        <v>6.5002204014950946</v>
      </c>
      <c r="H128">
        <v>6.0244411803550335</v>
      </c>
      <c r="I128" s="45">
        <v>6.2623307909250645</v>
      </c>
      <c r="J128">
        <v>6.2623307909250645</v>
      </c>
      <c r="K128" s="44">
        <v>0.15968495331628452</v>
      </c>
      <c r="L128" s="44">
        <v>0.4757792211400611</v>
      </c>
      <c r="M128" s="44">
        <v>7.597478271660886E-2</v>
      </c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</row>
    <row r="129" spans="1:28">
      <c r="A129" s="13">
        <v>126</v>
      </c>
      <c r="B129" s="46">
        <v>6.1195770848807669</v>
      </c>
      <c r="C129">
        <v>-0.19372546253995301</v>
      </c>
      <c r="D129">
        <v>4.5396455970436945E-4</v>
      </c>
      <c r="E129">
        <v>0.35252371722578768</v>
      </c>
      <c r="F129">
        <v>0.18761492379971109</v>
      </c>
      <c r="G129">
        <v>6.278375339566602</v>
      </c>
      <c r="H129">
        <v>6.3076459732401826</v>
      </c>
      <c r="I129" s="45">
        <v>6.2930106564033927</v>
      </c>
      <c r="J129">
        <v>6.2930106564033927</v>
      </c>
      <c r="K129" s="44">
        <v>0.15890645266625436</v>
      </c>
      <c r="L129" s="44">
        <v>2.9270633673580626E-2</v>
      </c>
      <c r="M129" s="44">
        <v>4.6512925643621104E-3</v>
      </c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</row>
    <row r="130" spans="1:28">
      <c r="A130" s="13">
        <v>127</v>
      </c>
      <c r="B130" s="46">
        <v>6.4185098046924871</v>
      </c>
      <c r="C130">
        <v>-8.1722410234583001E-2</v>
      </c>
      <c r="D130">
        <v>2.2903063851451012E-2</v>
      </c>
      <c r="E130">
        <v>-0.1168669118295097</v>
      </c>
      <c r="F130">
        <v>2.0444308382563021E-2</v>
      </c>
      <c r="G130">
        <v>6.2199204826283943</v>
      </c>
      <c r="H130">
        <v>6.4618571769265012</v>
      </c>
      <c r="I130" s="45">
        <v>6.3408888297774482</v>
      </c>
      <c r="J130">
        <v>6.3408888297774482</v>
      </c>
      <c r="K130" s="44">
        <v>0.15770659711047133</v>
      </c>
      <c r="L130" s="44">
        <v>0.24193669429810694</v>
      </c>
      <c r="M130" s="44">
        <v>3.8155012773910812E-2</v>
      </c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</row>
    <row r="131" spans="1:28">
      <c r="A131" s="13">
        <v>128</v>
      </c>
      <c r="B131" s="46">
        <v>6.7437938423795174</v>
      </c>
      <c r="C131">
        <v>8.3983924746002234E-2</v>
      </c>
      <c r="D131">
        <v>-1.6302397011125239E-2</v>
      </c>
      <c r="E131">
        <v>-0.18697112029566473</v>
      </c>
      <c r="F131">
        <v>-0.67155068496051151</v>
      </c>
      <c r="G131">
        <v>6.640806646829855</v>
      </c>
      <c r="H131">
        <v>6.0559407604078812</v>
      </c>
      <c r="I131" s="45">
        <v>6.3483737036188685</v>
      </c>
      <c r="J131">
        <v>6.3483737036188685</v>
      </c>
      <c r="K131" s="44">
        <v>0.15752065752366681</v>
      </c>
      <c r="L131" s="44">
        <v>0.58486588642197379</v>
      </c>
      <c r="M131" s="44">
        <v>9.2128458992351545E-2</v>
      </c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</row>
    <row r="132" spans="1:28">
      <c r="A132" s="13">
        <v>129</v>
      </c>
      <c r="B132" s="46">
        <v>6.19880481568992</v>
      </c>
      <c r="C132">
        <v>5.6348170350675575E-2</v>
      </c>
      <c r="D132">
        <v>3.4946392374495682E-3</v>
      </c>
      <c r="E132">
        <v>0.53764645124652766</v>
      </c>
      <c r="F132">
        <v>-0.26946145705434749</v>
      </c>
      <c r="G132">
        <v>6.7927994372871234</v>
      </c>
      <c r="H132">
        <v>5.9328379978730217</v>
      </c>
      <c r="I132" s="45">
        <v>6.3628187175800726</v>
      </c>
      <c r="J132">
        <v>6.3628187175800726</v>
      </c>
      <c r="K132" s="44">
        <v>0.15716305058905139</v>
      </c>
      <c r="L132" s="44">
        <v>0.85996143941410175</v>
      </c>
      <c r="M132" s="44">
        <v>0.13515416320727192</v>
      </c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</row>
    <row r="133" spans="1:28">
      <c r="A133" s="13">
        <v>130</v>
      </c>
      <c r="B133" s="46">
        <v>6.3564246320264246</v>
      </c>
      <c r="C133">
        <v>8.4371267081978535E-2</v>
      </c>
      <c r="D133">
        <v>0.24535987355404071</v>
      </c>
      <c r="E133">
        <v>-1.1052074041752619E-2</v>
      </c>
      <c r="F133">
        <v>8.0852128103311924E-2</v>
      </c>
      <c r="G133">
        <v>6.4297438250666508</v>
      </c>
      <c r="H133">
        <v>6.682636633683777</v>
      </c>
      <c r="I133" s="45">
        <v>6.5561902293752139</v>
      </c>
      <c r="J133">
        <v>6.5561902293752139</v>
      </c>
      <c r="K133" s="44">
        <v>0.15252760597449858</v>
      </c>
      <c r="L133" s="44">
        <v>0.25289280861712626</v>
      </c>
      <c r="M133" s="44">
        <v>3.8573134666537313E-2</v>
      </c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</row>
    <row r="134" spans="1:28">
      <c r="A134" s="13">
        <v>131</v>
      </c>
      <c r="B134" s="46">
        <v>6.4089831814370086</v>
      </c>
      <c r="C134">
        <v>1.0987782112403444E-2</v>
      </c>
      <c r="D134">
        <v>9.4899629110109778E-3</v>
      </c>
      <c r="E134">
        <v>0.34863311050474149</v>
      </c>
      <c r="F134">
        <v>3.1941129596571658E-4</v>
      </c>
      <c r="G134">
        <v>6.7686040740541538</v>
      </c>
      <c r="H134">
        <v>6.4187925556439849</v>
      </c>
      <c r="I134" s="45">
        <v>6.5936983148490693</v>
      </c>
      <c r="J134">
        <v>6.5936983148490693</v>
      </c>
      <c r="K134" s="44">
        <v>0.15165995656003714</v>
      </c>
      <c r="L134" s="44">
        <v>0.34981151841016889</v>
      </c>
      <c r="M134" s="44">
        <v>5.3052399686286847E-2</v>
      </c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</row>
    <row r="135" spans="1:28">
      <c r="A135" s="13">
        <v>132</v>
      </c>
      <c r="B135" s="46">
        <v>6.9085947197287378</v>
      </c>
      <c r="C135">
        <v>0.171544472541381</v>
      </c>
      <c r="D135">
        <v>-5.0409909561349123E-2</v>
      </c>
      <c r="E135">
        <v>-0.24087206144191528</v>
      </c>
      <c r="F135">
        <v>-0.49925821159723621</v>
      </c>
      <c r="G135">
        <v>6.8392671308282038</v>
      </c>
      <c r="H135">
        <v>6.3589265985701529</v>
      </c>
      <c r="I135" s="45">
        <v>6.5990968646991783</v>
      </c>
      <c r="J135">
        <v>6.5990968646991783</v>
      </c>
      <c r="K135" s="44">
        <v>0.15153588748626215</v>
      </c>
      <c r="L135" s="44">
        <v>0.48034053225805096</v>
      </c>
      <c r="M135" s="44">
        <v>7.2788828851347284E-2</v>
      </c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</row>
    <row r="136" spans="1:28">
      <c r="A136" s="13">
        <v>133</v>
      </c>
      <c r="B136" s="46">
        <v>6.4711519730611844</v>
      </c>
      <c r="C136">
        <v>-2.3801683839155676E-2</v>
      </c>
      <c r="D136">
        <v>0.38851590589450852</v>
      </c>
      <c r="E136">
        <v>0.2782012038436753</v>
      </c>
      <c r="F136">
        <v>-0.38248689562742871</v>
      </c>
      <c r="G136">
        <v>6.7255514930657041</v>
      </c>
      <c r="H136">
        <v>6.4771809833282648</v>
      </c>
      <c r="I136" s="45">
        <v>6.6013662381969844</v>
      </c>
      <c r="J136">
        <v>6.6013662381969844</v>
      </c>
      <c r="K136" s="44">
        <v>0.15148379349319779</v>
      </c>
      <c r="L136" s="44">
        <v>0.24837050973743935</v>
      </c>
      <c r="M136" s="44">
        <v>3.7624107006866539E-2</v>
      </c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</row>
    <row r="137" spans="1:28">
      <c r="A137" s="13">
        <v>134</v>
      </c>
      <c r="B137" s="46">
        <v>6.954770953547067</v>
      </c>
      <c r="C137">
        <v>-0.26226645268386273</v>
      </c>
      <c r="D137">
        <v>0.17265711541566997</v>
      </c>
      <c r="E137">
        <v>-5.8416201232196277E-2</v>
      </c>
      <c r="F137">
        <v>-0.38130601008299314</v>
      </c>
      <c r="G137">
        <v>6.6340882996310082</v>
      </c>
      <c r="H137">
        <v>6.7461220588797435</v>
      </c>
      <c r="I137" s="45">
        <v>6.6901051792553758</v>
      </c>
      <c r="J137">
        <v>6.6901051792553758</v>
      </c>
      <c r="K137" s="44">
        <v>0.14947448107404826</v>
      </c>
      <c r="L137" s="44">
        <v>0.11203375924873527</v>
      </c>
      <c r="M137" s="44">
        <v>1.674618802647956E-2</v>
      </c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</row>
    <row r="138" spans="1:28">
      <c r="A138" s="13">
        <v>135</v>
      </c>
      <c r="B138" s="46">
        <v>6.3606175751790772</v>
      </c>
      <c r="C138">
        <v>4.9420087528000568E-2</v>
      </c>
      <c r="D138">
        <v>0.32096577477321492</v>
      </c>
      <c r="E138">
        <v>0.50263450566158518</v>
      </c>
      <c r="F138">
        <v>-0.19453649295095068</v>
      </c>
      <c r="G138">
        <v>6.9126721683686627</v>
      </c>
      <c r="H138">
        <v>6.4870468570013413</v>
      </c>
      <c r="I138" s="45">
        <v>6.699859512685002</v>
      </c>
      <c r="J138">
        <v>6.699859512685002</v>
      </c>
      <c r="K138" s="44">
        <v>0.14925686099935026</v>
      </c>
      <c r="L138" s="44">
        <v>0.4256253113673214</v>
      </c>
      <c r="M138" s="44">
        <v>6.3527497936557473E-2</v>
      </c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</row>
    <row r="139" spans="1:28">
      <c r="A139" s="13">
        <v>136</v>
      </c>
      <c r="B139" s="46">
        <v>6.6198378680598235</v>
      </c>
      <c r="C139">
        <v>-5.7106777534199155E-2</v>
      </c>
      <c r="D139">
        <v>0.27702460241460342</v>
      </c>
      <c r="E139">
        <v>0.10467691170258209</v>
      </c>
      <c r="F139">
        <v>2.4315712346228417E-2</v>
      </c>
      <c r="G139">
        <v>6.667408002228207</v>
      </c>
      <c r="H139">
        <v>6.9211781828206558</v>
      </c>
      <c r="I139" s="45">
        <v>6.7942930925244314</v>
      </c>
      <c r="J139">
        <v>6.7942930925244314</v>
      </c>
      <c r="K139" s="44">
        <v>0.147182346475496</v>
      </c>
      <c r="L139" s="44">
        <v>0.25377018059244882</v>
      </c>
      <c r="M139" s="44">
        <v>3.7350490645106989E-2</v>
      </c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</row>
    <row r="140" spans="1:28">
      <c r="A140" s="13">
        <v>137</v>
      </c>
      <c r="B140" s="46">
        <v>6.6240596635846831</v>
      </c>
      <c r="C140">
        <v>0.13919871157257613</v>
      </c>
      <c r="D140">
        <v>1.7287168175909313E-2</v>
      </c>
      <c r="E140">
        <v>2.2943956859939277E-2</v>
      </c>
      <c r="F140">
        <v>0.31470254998393449</v>
      </c>
      <c r="G140">
        <v>6.7862023320171989</v>
      </c>
      <c r="H140">
        <v>6.9560493817445268</v>
      </c>
      <c r="I140" s="45">
        <v>6.8711258568808624</v>
      </c>
      <c r="J140">
        <v>6.8711258568808624</v>
      </c>
      <c r="K140" s="44">
        <v>0.14553655701104398</v>
      </c>
      <c r="L140" s="44">
        <v>0.16984704972732789</v>
      </c>
      <c r="M140" s="44">
        <v>2.4718954835798876E-2</v>
      </c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</row>
    <row r="141" spans="1:28">
      <c r="A141" s="13">
        <v>138</v>
      </c>
      <c r="B141" s="46">
        <v>7.1598181812714801</v>
      </c>
      <c r="C141">
        <v>1.0914614682035856E-2</v>
      </c>
      <c r="D141">
        <v>0.23375170332788275</v>
      </c>
      <c r="E141">
        <v>1.2285952480354313E-2</v>
      </c>
      <c r="F141">
        <v>-0.38347080625696756</v>
      </c>
      <c r="G141">
        <v>7.1830187484338701</v>
      </c>
      <c r="H141">
        <v>7.0100990783423951</v>
      </c>
      <c r="I141" s="45">
        <v>7.096558913388133</v>
      </c>
      <c r="J141">
        <v>7.096558913388133</v>
      </c>
      <c r="K141" s="44">
        <v>0.14091336550640524</v>
      </c>
      <c r="L141" s="44">
        <v>0.17291967009147502</v>
      </c>
      <c r="M141" s="44">
        <v>2.4366692674847031E-2</v>
      </c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</row>
    <row r="142" spans="1:28">
      <c r="A142" s="13">
        <v>139</v>
      </c>
      <c r="B142" s="46">
        <v>8.3127547882108477</v>
      </c>
      <c r="C142">
        <v>-6.4743659885252339E-2</v>
      </c>
      <c r="D142">
        <v>-0.18801635148451859</v>
      </c>
      <c r="E142">
        <v>-1.1891337404835254</v>
      </c>
      <c r="F142">
        <v>-0.81886032012953403</v>
      </c>
      <c r="G142">
        <v>7.0588773878420703</v>
      </c>
      <c r="H142">
        <v>7.3058781165967943</v>
      </c>
      <c r="I142" s="45">
        <v>7.1823777522194323</v>
      </c>
      <c r="J142">
        <v>7.1823777522194323</v>
      </c>
      <c r="K142" s="44">
        <v>0.13922965826894709</v>
      </c>
      <c r="L142" s="44">
        <v>0.24700072875472401</v>
      </c>
      <c r="M142" s="44">
        <v>3.4389827056701121E-2</v>
      </c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</row>
    <row r="143" spans="1:28">
      <c r="A143" s="13">
        <v>140</v>
      </c>
      <c r="B143" s="46">
        <v>7.0975102294154819</v>
      </c>
      <c r="C143">
        <v>5.7153266789666944E-2</v>
      </c>
      <c r="D143">
        <v>5.2503485469745086E-2</v>
      </c>
      <c r="E143">
        <v>-1.6732898041630796E-2</v>
      </c>
      <c r="F143">
        <v>0.29884719827248901</v>
      </c>
      <c r="G143">
        <v>7.1379305981635186</v>
      </c>
      <c r="H143">
        <v>7.4488609131577164</v>
      </c>
      <c r="I143" s="45">
        <v>7.293395755660617</v>
      </c>
      <c r="J143">
        <v>7.293395755660617</v>
      </c>
      <c r="K143" s="44">
        <v>0.13711034386470403</v>
      </c>
      <c r="L143" s="44">
        <v>0.31093031499419777</v>
      </c>
      <c r="M143" s="44">
        <v>4.2631762406815189E-2</v>
      </c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</row>
    <row r="144" spans="1:28">
      <c r="A144" s="13">
        <v>141</v>
      </c>
      <c r="B144" s="46">
        <v>7.7252059658208978</v>
      </c>
      <c r="C144">
        <v>-0.12821622620813314</v>
      </c>
      <c r="D144">
        <v>-0.11136022995235258</v>
      </c>
      <c r="E144">
        <v>-0.40324805394879931</v>
      </c>
      <c r="F144">
        <v>-7.1233845495081161E-2</v>
      </c>
      <c r="G144">
        <v>7.1937416856639649</v>
      </c>
      <c r="H144">
        <v>7.5426118903734638</v>
      </c>
      <c r="I144" s="45">
        <v>7.3681767880187143</v>
      </c>
      <c r="J144">
        <v>7.3681767880187143</v>
      </c>
      <c r="K144" s="44">
        <v>0.13571878481880151</v>
      </c>
      <c r="L144" s="44">
        <v>0.34887020470949892</v>
      </c>
      <c r="M144" s="44">
        <v>4.7348240242659718E-2</v>
      </c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</row>
    <row r="145" spans="1:28">
      <c r="A145" s="13">
        <v>142</v>
      </c>
      <c r="B145" s="46">
        <v>7.2570200216700886</v>
      </c>
      <c r="C145">
        <v>1.6110012109376008E-2</v>
      </c>
      <c r="D145">
        <v>9.4560243680685732E-2</v>
      </c>
      <c r="E145">
        <v>9.6951158391071324E-2</v>
      </c>
      <c r="F145">
        <v>0.15231082919709657</v>
      </c>
      <c r="G145">
        <v>7.3700811921705363</v>
      </c>
      <c r="H145">
        <v>7.5038910945478712</v>
      </c>
      <c r="I145" s="45">
        <v>7.4369861433592037</v>
      </c>
      <c r="J145">
        <v>7.4369861433592037</v>
      </c>
      <c r="K145" s="44">
        <v>0.13446307156198509</v>
      </c>
      <c r="L145" s="44">
        <v>0.13380990237733492</v>
      </c>
      <c r="M145" s="44">
        <v>1.7992490479065822E-2</v>
      </c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</row>
    <row r="146" spans="1:28">
      <c r="A146" s="13">
        <v>143</v>
      </c>
      <c r="B146" s="46">
        <v>7.1994423317926692</v>
      </c>
      <c r="C146">
        <v>-3.7611539648626742E-2</v>
      </c>
      <c r="D146">
        <v>1.174705230332115E-2</v>
      </c>
      <c r="E146">
        <v>-0.29545932350794901</v>
      </c>
      <c r="F146">
        <v>0.82511304918281481</v>
      </c>
      <c r="G146">
        <v>6.8663714686360926</v>
      </c>
      <c r="H146">
        <v>8.0363024332788058</v>
      </c>
      <c r="I146" s="45">
        <v>7.4513369509574492</v>
      </c>
      <c r="J146">
        <v>7.4513369509574492</v>
      </c>
      <c r="K146" s="44">
        <v>0.13420410412006753</v>
      </c>
      <c r="L146" s="44">
        <v>1.1699309646427132</v>
      </c>
      <c r="M146" s="44">
        <v>0.15700953699220171</v>
      </c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</row>
    <row r="147" spans="1:28">
      <c r="A147" s="13">
        <v>144</v>
      </c>
      <c r="B147" s="46">
        <v>7.5510689799354669</v>
      </c>
      <c r="C147">
        <v>-0.17576341555390787</v>
      </c>
      <c r="D147">
        <v>-0.3503584878113018</v>
      </c>
      <c r="E147">
        <v>0.35175530993393439</v>
      </c>
      <c r="F147">
        <v>0.10693056549941811</v>
      </c>
      <c r="G147">
        <v>7.7270608743154936</v>
      </c>
      <c r="H147">
        <v>7.3076410576235835</v>
      </c>
      <c r="I147" s="45">
        <v>7.5173509659695386</v>
      </c>
      <c r="J147">
        <v>7.5173509659695386</v>
      </c>
      <c r="K147" s="44">
        <v>0.13302558368325784</v>
      </c>
      <c r="L147" s="44">
        <v>0.41941981669191009</v>
      </c>
      <c r="M147" s="44">
        <v>5.5793565923766344E-2</v>
      </c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</row>
    <row r="148" spans="1:28">
      <c r="A148" s="13">
        <v>145</v>
      </c>
      <c r="B148" s="46">
        <v>7.5224525206780406</v>
      </c>
      <c r="C148">
        <v>-0.15038573270550706</v>
      </c>
      <c r="D148">
        <v>0.13125396161388567</v>
      </c>
      <c r="E148">
        <v>0.14229379124785776</v>
      </c>
      <c r="F148">
        <v>-0.11706006715769522</v>
      </c>
      <c r="G148">
        <v>7.5143605792203916</v>
      </c>
      <c r="H148">
        <v>7.5366464151342312</v>
      </c>
      <c r="I148" s="45">
        <v>7.5255034971773114</v>
      </c>
      <c r="J148">
        <v>7.5255034971773114</v>
      </c>
      <c r="K148" s="44">
        <v>0.13288147435916853</v>
      </c>
      <c r="L148" s="44">
        <v>2.2285835913839591E-2</v>
      </c>
      <c r="M148" s="44">
        <v>2.9613747335575126E-3</v>
      </c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</row>
    <row r="149" spans="1:28">
      <c r="A149" s="13">
        <v>146</v>
      </c>
      <c r="B149" s="46">
        <v>7.9257536017747654</v>
      </c>
      <c r="C149">
        <v>2.4157178677224608E-2</v>
      </c>
      <c r="D149">
        <v>-0.30756610506051402</v>
      </c>
      <c r="E149">
        <v>-0.50777457983010821</v>
      </c>
      <c r="F149">
        <v>1.6617151792653179E-3</v>
      </c>
      <c r="G149">
        <v>7.4421362006218823</v>
      </c>
      <c r="H149">
        <v>7.6198492118935173</v>
      </c>
      <c r="I149" s="45">
        <v>7.5309927062576998</v>
      </c>
      <c r="J149">
        <v>7.5309927062576998</v>
      </c>
      <c r="K149" s="44">
        <v>0.13278461937283165</v>
      </c>
      <c r="L149" s="44">
        <v>0.17771301127163497</v>
      </c>
      <c r="M149" s="44">
        <v>2.3597554559303791E-2</v>
      </c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</row>
    <row r="150" spans="1:28">
      <c r="A150" s="13">
        <v>147</v>
      </c>
      <c r="B150" s="46">
        <v>7.7555936623178479</v>
      </c>
      <c r="C150">
        <v>0.13445123161927158</v>
      </c>
      <c r="D150">
        <v>-0.11132283255875987</v>
      </c>
      <c r="E150">
        <v>-0.18603883352948575</v>
      </c>
      <c r="F150">
        <v>-0.17607008245668909</v>
      </c>
      <c r="G150">
        <v>7.7040060604076341</v>
      </c>
      <c r="H150">
        <v>7.468200747302399</v>
      </c>
      <c r="I150" s="45">
        <v>7.5861034038550166</v>
      </c>
      <c r="J150">
        <v>7.5861034038550166</v>
      </c>
      <c r="K150" s="44">
        <v>0.13181998013523408</v>
      </c>
      <c r="L150" s="44">
        <v>0.23580531310523511</v>
      </c>
      <c r="M150" s="44">
        <v>3.1083851689314747E-2</v>
      </c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</row>
    <row r="151" spans="1:28">
      <c r="A151" s="13">
        <v>148</v>
      </c>
      <c r="B151" s="46">
        <v>7.549714914099841</v>
      </c>
      <c r="C151">
        <v>-0.36137541691300851</v>
      </c>
      <c r="D151">
        <v>0.2523474573923517</v>
      </c>
      <c r="E151">
        <v>0.5907138018544591</v>
      </c>
      <c r="F151">
        <v>-0.33932227098234841</v>
      </c>
      <c r="G151">
        <v>7.7790532990412915</v>
      </c>
      <c r="H151">
        <v>7.4627401005098442</v>
      </c>
      <c r="I151" s="45">
        <v>7.6208966997755674</v>
      </c>
      <c r="J151">
        <v>7.6208966997755674</v>
      </c>
      <c r="K151" s="44">
        <v>0.13121815442393409</v>
      </c>
      <c r="L151" s="44">
        <v>0.31631319853144735</v>
      </c>
      <c r="M151" s="44">
        <v>4.1506034131227977E-2</v>
      </c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</row>
    <row r="152" spans="1:28">
      <c r="A152" s="13">
        <v>149</v>
      </c>
      <c r="B152" s="46">
        <v>7.6388577342098252</v>
      </c>
      <c r="C152">
        <v>-4.6327922663493795E-2</v>
      </c>
      <c r="D152">
        <v>-8.3741761343680346E-2</v>
      </c>
      <c r="E152">
        <v>-0.45826720375158803</v>
      </c>
      <c r="F152">
        <v>0.56093780140660565</v>
      </c>
      <c r="G152">
        <v>7.1342626077947431</v>
      </c>
      <c r="H152">
        <v>8.1160537742727499</v>
      </c>
      <c r="I152" s="45">
        <v>7.625158191033746</v>
      </c>
      <c r="J152">
        <v>7.625158191033746</v>
      </c>
      <c r="K152" s="44">
        <v>0.13114482020528803</v>
      </c>
      <c r="L152" s="44">
        <v>0.98179116647800679</v>
      </c>
      <c r="M152" s="44">
        <v>0.12875682600689822</v>
      </c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</row>
    <row r="153" spans="1:28">
      <c r="A153" s="13">
        <v>150</v>
      </c>
      <c r="B153" s="46">
        <v>6.9123865391396251</v>
      </c>
      <c r="C153">
        <v>2.0886885575364951E-2</v>
      </c>
      <c r="D153">
        <v>-0.13252416853238988</v>
      </c>
      <c r="E153">
        <v>2.3888848348025661E-2</v>
      </c>
      <c r="F153">
        <v>1.6426231261454285</v>
      </c>
      <c r="G153">
        <v>6.957162273063016</v>
      </c>
      <c r="H153">
        <v>8.4224854967526639</v>
      </c>
      <c r="I153" s="45">
        <v>7.68982388490784</v>
      </c>
      <c r="J153">
        <v>7.68982388490784</v>
      </c>
      <c r="K153" s="44">
        <v>0.13004198990338575</v>
      </c>
      <c r="L153" s="44">
        <v>1.4653232236896478</v>
      </c>
      <c r="M153" s="44">
        <v>0.19055354786024586</v>
      </c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</row>
    <row r="154" spans="1:28">
      <c r="A154" s="13">
        <v>151</v>
      </c>
      <c r="B154" s="46">
        <v>7.7982831030701849</v>
      </c>
      <c r="C154">
        <v>-0.38335573584430771</v>
      </c>
      <c r="D154">
        <v>-6.7622712355361617E-2</v>
      </c>
      <c r="E154">
        <v>-8.2674184780943852E-4</v>
      </c>
      <c r="F154">
        <v>0.25446073873515201</v>
      </c>
      <c r="G154">
        <v>7.414100625378067</v>
      </c>
      <c r="H154">
        <v>7.9851211294499755</v>
      </c>
      <c r="I154" s="45">
        <v>7.6996108774140213</v>
      </c>
      <c r="J154">
        <v>7.6996108774140213</v>
      </c>
      <c r="K154" s="44">
        <v>0.12987669324087431</v>
      </c>
      <c r="L154" s="44">
        <v>0.57102050407190852</v>
      </c>
      <c r="M154" s="44">
        <v>7.4162254841596692E-2</v>
      </c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</row>
    <row r="155" spans="1:28">
      <c r="A155" s="13">
        <v>152</v>
      </c>
      <c r="B155" s="46">
        <v>7.7096633408457294</v>
      </c>
      <c r="C155">
        <v>0.42760796953839769</v>
      </c>
      <c r="D155">
        <v>-3.8872433059265556E-2</v>
      </c>
      <c r="E155">
        <v>-0.15137827797218967</v>
      </c>
      <c r="F155">
        <v>-0.12339089610772078</v>
      </c>
      <c r="G155">
        <v>7.9858930324119379</v>
      </c>
      <c r="H155">
        <v>7.547400011678743</v>
      </c>
      <c r="I155" s="45">
        <v>7.76664652204534</v>
      </c>
      <c r="J155">
        <v>7.76664652204534</v>
      </c>
      <c r="K155" s="44">
        <v>0.12875569876413673</v>
      </c>
      <c r="L155" s="44">
        <v>0.43849302073319496</v>
      </c>
      <c r="M155" s="44">
        <v>5.6458475287699608E-2</v>
      </c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</row>
    <row r="156" spans="1:28">
      <c r="A156" s="13">
        <v>153</v>
      </c>
      <c r="B156" s="46">
        <v>8.0286338572718119</v>
      </c>
      <c r="C156">
        <v>0.13568254822041709</v>
      </c>
      <c r="D156">
        <v>9.0873952047200446E-3</v>
      </c>
      <c r="E156">
        <v>-0.91368064946004146</v>
      </c>
      <c r="F156">
        <v>0.28552239563116488</v>
      </c>
      <c r="G156">
        <v>7.2506357560321879</v>
      </c>
      <c r="H156">
        <v>8.323243648107697</v>
      </c>
      <c r="I156" s="45">
        <v>7.786939702069942</v>
      </c>
      <c r="J156">
        <v>7.786939702069942</v>
      </c>
      <c r="K156" s="44">
        <v>0.12842015454854205</v>
      </c>
      <c r="L156" s="44">
        <v>1.0726078920755091</v>
      </c>
      <c r="M156" s="44">
        <v>0.1377444712703228</v>
      </c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</row>
    <row r="157" spans="1:28">
      <c r="A157" s="13">
        <v>154</v>
      </c>
      <c r="B157" s="46">
        <v>8.1830636425086389</v>
      </c>
      <c r="C157">
        <v>-0.13130481293753957</v>
      </c>
      <c r="D157">
        <v>-2.8575075386705576E-2</v>
      </c>
      <c r="E157">
        <v>0.52361998572052892</v>
      </c>
      <c r="F157">
        <v>-1.111652833672512</v>
      </c>
      <c r="G157">
        <v>8.5753788152916286</v>
      </c>
      <c r="H157">
        <v>7.0428357334494223</v>
      </c>
      <c r="I157" s="45">
        <v>7.8091072743705254</v>
      </c>
      <c r="J157">
        <v>7.8091072743705254</v>
      </c>
      <c r="K157" s="44">
        <v>0.12805561056665185</v>
      </c>
      <c r="L157" s="44">
        <v>1.5325430818422063</v>
      </c>
      <c r="M157" s="44">
        <v>0.19625074006500201</v>
      </c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</row>
    <row r="158" spans="1:28">
      <c r="A158" s="13">
        <v>155</v>
      </c>
      <c r="B158" s="46">
        <v>7.8498415710850233</v>
      </c>
      <c r="C158">
        <v>8.6862905864056802E-2</v>
      </c>
      <c r="D158">
        <v>-0.27363255179526641</v>
      </c>
      <c r="E158">
        <v>-0.18535185226592821</v>
      </c>
      <c r="F158">
        <v>0.55749715931369181</v>
      </c>
      <c r="G158">
        <v>7.7513526246831521</v>
      </c>
      <c r="H158">
        <v>8.1337061786034486</v>
      </c>
      <c r="I158" s="45">
        <v>7.9425294016433003</v>
      </c>
      <c r="J158">
        <v>7.9425294016433003</v>
      </c>
      <c r="K158" s="44">
        <v>0.12590447569424182</v>
      </c>
      <c r="L158" s="44">
        <v>0.38235355392029646</v>
      </c>
      <c r="M158" s="44">
        <v>4.8140023736164946E-2</v>
      </c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</row>
    <row r="159" spans="1:28">
      <c r="A159" s="13">
        <v>156</v>
      </c>
      <c r="B159" s="46">
        <v>7.997648737808194</v>
      </c>
      <c r="C159">
        <v>-5.7055285820576583E-2</v>
      </c>
      <c r="D159">
        <v>-8.8993109259902503E-2</v>
      </c>
      <c r="E159">
        <v>0.11140670904934209</v>
      </c>
      <c r="F159">
        <v>-2.6655016741096545E-2</v>
      </c>
      <c r="G159">
        <v>8.0520001610369594</v>
      </c>
      <c r="H159">
        <v>7.8820006118071948</v>
      </c>
      <c r="I159" s="45">
        <v>7.9670003864220771</v>
      </c>
      <c r="J159">
        <v>7.9670003864220771</v>
      </c>
      <c r="K159" s="44">
        <v>0.1255177546751812</v>
      </c>
      <c r="L159" s="44">
        <v>0.16999954922976457</v>
      </c>
      <c r="M159" s="44">
        <v>2.1337961715112975E-2</v>
      </c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</row>
    <row r="160" spans="1:28">
      <c r="A160" s="13">
        <v>157</v>
      </c>
      <c r="B160" s="46">
        <v>8.4496598820863866</v>
      </c>
      <c r="C160">
        <v>-2.3519879843913277E-2</v>
      </c>
      <c r="D160">
        <v>-0.26087618923447736</v>
      </c>
      <c r="E160">
        <v>-0.6791065269969625</v>
      </c>
      <c r="F160">
        <v>0.10170999024280911</v>
      </c>
      <c r="G160">
        <v>7.7470334752455106</v>
      </c>
      <c r="H160">
        <v>8.2904936830947182</v>
      </c>
      <c r="I160" s="45">
        <v>8.0187635791701144</v>
      </c>
      <c r="J160">
        <v>8.0187635791701144</v>
      </c>
      <c r="K160" s="44">
        <v>0.12470750510685251</v>
      </c>
      <c r="L160" s="44">
        <v>0.54346020784920768</v>
      </c>
      <c r="M160" s="44">
        <v>6.7773566645726202E-2</v>
      </c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</row>
    <row r="161" spans="1:28">
      <c r="A161" s="13">
        <v>158</v>
      </c>
      <c r="B161" s="46">
        <v>8.1362662365439142</v>
      </c>
      <c r="C161">
        <v>-0.24179557511998714</v>
      </c>
      <c r="D161">
        <v>3.2187316356937133E-2</v>
      </c>
      <c r="E161">
        <v>-9.0765054082626376E-2</v>
      </c>
      <c r="F161">
        <v>7.7559425123466516E-2</v>
      </c>
      <c r="G161">
        <v>7.8037056073413007</v>
      </c>
      <c r="H161">
        <v>8.2460129780243179</v>
      </c>
      <c r="I161" s="45">
        <v>8.0248592926828088</v>
      </c>
      <c r="J161">
        <v>8.0248592926828088</v>
      </c>
      <c r="K161" s="44">
        <v>0.12461277681364651</v>
      </c>
      <c r="L161" s="44">
        <v>0.44230737068301718</v>
      </c>
      <c r="M161" s="44">
        <v>5.511714966595363E-2</v>
      </c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</row>
    <row r="162" spans="1:28">
      <c r="A162" s="13">
        <v>159</v>
      </c>
      <c r="B162" s="46">
        <v>7.4729692292422616</v>
      </c>
      <c r="C162">
        <v>5.0887196175750597E-2</v>
      </c>
      <c r="D162">
        <v>0.14730105784335976</v>
      </c>
      <c r="E162">
        <v>0.75856926098303479</v>
      </c>
      <c r="F162">
        <v>0.14755850820928459</v>
      </c>
      <c r="G162">
        <v>8.2824256864010479</v>
      </c>
      <c r="H162">
        <v>7.7678287952949061</v>
      </c>
      <c r="I162" s="45">
        <v>8.0251272408479775</v>
      </c>
      <c r="J162">
        <v>8.0251272408479775</v>
      </c>
      <c r="K162" s="44">
        <v>0.1246086161612479</v>
      </c>
      <c r="L162" s="44">
        <v>0.51459689110614182</v>
      </c>
      <c r="M162" s="44">
        <v>6.4123206481616707E-2</v>
      </c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</row>
    <row r="163" spans="1:28">
      <c r="A163" s="13">
        <v>160</v>
      </c>
      <c r="B163" s="46">
        <v>8.3576416632010559</v>
      </c>
      <c r="C163">
        <v>0.30094765404892138</v>
      </c>
      <c r="D163">
        <v>6.6619481705157149E-2</v>
      </c>
      <c r="E163">
        <v>9.147411882497429E-2</v>
      </c>
      <c r="F163">
        <v>-1.0666941316636993</v>
      </c>
      <c r="G163">
        <v>8.7500634360749512</v>
      </c>
      <c r="H163">
        <v>7.3575670132425133</v>
      </c>
      <c r="I163" s="45">
        <v>8.0538152246587327</v>
      </c>
      <c r="J163">
        <v>8.0538152246587327</v>
      </c>
      <c r="K163" s="44">
        <v>0.12416475572201538</v>
      </c>
      <c r="L163" s="44">
        <v>1.3924964228324379</v>
      </c>
      <c r="M163" s="44">
        <v>0.1728989781847699</v>
      </c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</row>
    <row r="164" spans="1:28">
      <c r="A164" s="13">
        <v>161</v>
      </c>
      <c r="B164" s="46">
        <v>7.882819014735345</v>
      </c>
      <c r="C164">
        <v>0.14449199265824375</v>
      </c>
      <c r="D164">
        <v>-9.9299260439296169E-2</v>
      </c>
      <c r="E164">
        <v>-8.9382364056199703E-2</v>
      </c>
      <c r="F164">
        <v>0.47021739364570281</v>
      </c>
      <c r="G164">
        <v>7.937928643337389</v>
      </c>
      <c r="H164">
        <v>8.2537371479417523</v>
      </c>
      <c r="I164" s="45">
        <v>8.0958328956395711</v>
      </c>
      <c r="J164">
        <v>8.0958328956395711</v>
      </c>
      <c r="K164" s="44">
        <v>0.12352033606555808</v>
      </c>
      <c r="L164" s="44">
        <v>0.31580850460436327</v>
      </c>
      <c r="M164" s="44">
        <v>3.90087726210923E-2</v>
      </c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</row>
    <row r="165" spans="1:28">
      <c r="A165" s="13">
        <v>162</v>
      </c>
      <c r="B165" s="46">
        <v>8.898464799518397</v>
      </c>
      <c r="C165">
        <v>-0.2955414299924719</v>
      </c>
      <c r="D165">
        <v>3.099755530440771E-2</v>
      </c>
      <c r="E165">
        <v>-0.52194338058285394</v>
      </c>
      <c r="F165">
        <v>-0.58759315425586511</v>
      </c>
      <c r="G165">
        <v>8.0809799889430707</v>
      </c>
      <c r="H165">
        <v>8.3418692005669399</v>
      </c>
      <c r="I165" s="45">
        <v>8.2114245947550053</v>
      </c>
      <c r="J165">
        <v>8.2114245947550053</v>
      </c>
      <c r="K165" s="44">
        <v>0.12178154819064448</v>
      </c>
      <c r="L165" s="44">
        <v>0.26088921162386924</v>
      </c>
      <c r="M165" s="44">
        <v>3.1771492097791482E-2</v>
      </c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</row>
    <row r="166" spans="1:28">
      <c r="A166" s="13">
        <v>163</v>
      </c>
      <c r="B166" s="46">
        <v>8.2351820849794777</v>
      </c>
      <c r="C166">
        <v>-6.0462967074324733E-2</v>
      </c>
      <c r="D166">
        <v>1.4390781921842413E-2</v>
      </c>
      <c r="E166">
        <v>0.87585367923343405</v>
      </c>
      <c r="F166">
        <v>-0.80756084267835671</v>
      </c>
      <c r="G166">
        <v>9.050572797138587</v>
      </c>
      <c r="H166">
        <v>7.4420120242229624</v>
      </c>
      <c r="I166" s="45">
        <v>8.2462924106807751</v>
      </c>
      <c r="J166">
        <v>8.2462924106807751</v>
      </c>
      <c r="K166" s="44">
        <v>0.12126661900865636</v>
      </c>
      <c r="L166" s="44">
        <v>1.6085607729156246</v>
      </c>
      <c r="M166" s="44">
        <v>0.19506472640142886</v>
      </c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</row>
    <row r="167" spans="1:28">
      <c r="A167" s="13">
        <v>164</v>
      </c>
      <c r="B167" s="46">
        <v>7.5482181723956465</v>
      </c>
      <c r="C167">
        <v>0.12933054801090949</v>
      </c>
      <c r="D167">
        <v>-0.15522894592710826</v>
      </c>
      <c r="E167">
        <v>0.13992732533630772</v>
      </c>
      <c r="F167">
        <v>1.2845778541996331</v>
      </c>
      <c r="G167">
        <v>7.8174760457428629</v>
      </c>
      <c r="H167">
        <v>8.6775670806681706</v>
      </c>
      <c r="I167" s="45">
        <v>8.2475215632055168</v>
      </c>
      <c r="J167">
        <v>8.2475215632055168</v>
      </c>
      <c r="K167" s="44">
        <v>0.12124854628586576</v>
      </c>
      <c r="L167" s="44">
        <v>0.8600910349253077</v>
      </c>
      <c r="M167" s="44">
        <v>0.10428478765819935</v>
      </c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</row>
    <row r="168" spans="1:28">
      <c r="A168" s="13">
        <v>165</v>
      </c>
      <c r="B168" s="46">
        <v>8.0174874321225165</v>
      </c>
      <c r="C168">
        <v>0.1041336079722784</v>
      </c>
      <c r="D168">
        <v>0.17938346797488489</v>
      </c>
      <c r="E168">
        <v>0.32511328287427821</v>
      </c>
      <c r="F168">
        <v>2.3765064165895178E-2</v>
      </c>
      <c r="G168">
        <v>8.446734322969073</v>
      </c>
      <c r="H168">
        <v>8.2206359642632965</v>
      </c>
      <c r="I168" s="45">
        <v>8.3336851436161847</v>
      </c>
      <c r="J168">
        <v>8.3336851436161847</v>
      </c>
      <c r="K168" s="44">
        <v>0.11999493414579329</v>
      </c>
      <c r="L168" s="44">
        <v>0.22609835870577655</v>
      </c>
      <c r="M168" s="44">
        <v>2.7130657663371607E-2</v>
      </c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</row>
    <row r="169" spans="1:28">
      <c r="A169" s="13">
        <v>166</v>
      </c>
      <c r="B169" s="46">
        <v>8.9914654032227936</v>
      </c>
      <c r="C169">
        <v>4.2155619413869347E-2</v>
      </c>
      <c r="D169">
        <v>-0.2345734751865334</v>
      </c>
      <c r="E169">
        <v>-0.47398303298976951</v>
      </c>
      <c r="F169">
        <v>-0.44817623582740823</v>
      </c>
      <c r="G169">
        <v>8.5596379896468928</v>
      </c>
      <c r="H169">
        <v>8.3087156922088532</v>
      </c>
      <c r="I169" s="45">
        <v>8.4341768409278721</v>
      </c>
      <c r="J169">
        <v>8.4341768409278721</v>
      </c>
      <c r="K169" s="44">
        <v>0.11856521612724291</v>
      </c>
      <c r="L169" s="44">
        <v>0.25092229743803962</v>
      </c>
      <c r="M169" s="44">
        <v>2.9750656426885496E-2</v>
      </c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</row>
    <row r="170" spans="1:28">
      <c r="A170" s="13">
        <v>167</v>
      </c>
      <c r="B170" s="46">
        <v>8.5337182428062555</v>
      </c>
      <c r="C170">
        <v>-0.10421547343887401</v>
      </c>
      <c r="D170">
        <v>2.0025650821523622E-3</v>
      </c>
      <c r="E170">
        <v>0.52881130739605131</v>
      </c>
      <c r="F170">
        <v>-0.34016902584523445</v>
      </c>
      <c r="G170">
        <v>8.9583140767634326</v>
      </c>
      <c r="H170">
        <v>8.1955517820431734</v>
      </c>
      <c r="I170" s="45">
        <v>8.5769329294033021</v>
      </c>
      <c r="J170">
        <v>8.5769329294033021</v>
      </c>
      <c r="K170" s="44">
        <v>0.11659179431983387</v>
      </c>
      <c r="L170" s="44">
        <v>0.76276229472025925</v>
      </c>
      <c r="M170" s="44">
        <v>8.8931824580948976E-2</v>
      </c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</row>
    <row r="171" spans="1:28">
      <c r="A171" s="13">
        <v>168</v>
      </c>
      <c r="B171" s="46">
        <v>8.8957087725531387</v>
      </c>
      <c r="C171">
        <v>-0.19992162511988529</v>
      </c>
      <c r="D171">
        <v>-0.10551285417381676</v>
      </c>
      <c r="E171">
        <v>0.19562972798176051</v>
      </c>
      <c r="F171">
        <v>-0.46089685074651904</v>
      </c>
      <c r="G171">
        <v>8.8914168754150147</v>
      </c>
      <c r="H171">
        <v>8.3292990676328031</v>
      </c>
      <c r="I171" s="45">
        <v>8.6103579715239089</v>
      </c>
      <c r="J171">
        <v>8.6103579715239089</v>
      </c>
      <c r="K171" s="44">
        <v>0.11613918995089288</v>
      </c>
      <c r="L171" s="44">
        <v>0.56211780778221154</v>
      </c>
      <c r="M171" s="44">
        <v>6.5283906852797766E-2</v>
      </c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</row>
    <row r="172" spans="1:28">
      <c r="A172" s="13">
        <v>169</v>
      </c>
      <c r="B172" s="46">
        <v>8.5316422019865641</v>
      </c>
      <c r="C172">
        <v>-0.32446442368043726</v>
      </c>
      <c r="D172">
        <v>6.2609219002186578E-2</v>
      </c>
      <c r="E172">
        <v>-0.18392735005955843</v>
      </c>
      <c r="F172">
        <v>0.70612292164244184</v>
      </c>
      <c r="G172">
        <v>8.023250428246568</v>
      </c>
      <c r="H172">
        <v>9.3003743426311924</v>
      </c>
      <c r="I172" s="45">
        <v>8.6618123854388802</v>
      </c>
      <c r="J172">
        <v>8.6618123854388802</v>
      </c>
      <c r="K172" s="44">
        <v>0.11544927960816501</v>
      </c>
      <c r="L172" s="44">
        <v>1.2771239143846245</v>
      </c>
      <c r="M172" s="44">
        <v>0.14744303588606469</v>
      </c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</row>
    <row r="173" spans="1:28">
      <c r="A173" s="13">
        <v>170</v>
      </c>
      <c r="B173" s="46">
        <v>8.350820720622103</v>
      </c>
      <c r="C173">
        <v>1.3267288842344922E-2</v>
      </c>
      <c r="D173">
        <v>-3.2408695704216207E-2</v>
      </c>
      <c r="E173">
        <v>0.48794429091342251</v>
      </c>
      <c r="F173">
        <v>0.21081703843744984</v>
      </c>
      <c r="G173">
        <v>8.8520323003778696</v>
      </c>
      <c r="H173">
        <v>8.529229063355336</v>
      </c>
      <c r="I173" s="45">
        <v>8.6906306818666028</v>
      </c>
      <c r="J173">
        <v>8.6906306818666028</v>
      </c>
      <c r="K173" s="44">
        <v>0.11506644760391735</v>
      </c>
      <c r="L173" s="44">
        <v>0.32280323702253355</v>
      </c>
      <c r="M173" s="44">
        <v>3.7143821759228271E-2</v>
      </c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</row>
    <row r="174" spans="1:28">
      <c r="A174" s="13">
        <v>171</v>
      </c>
      <c r="B174" s="46">
        <v>9.2747361878482408</v>
      </c>
      <c r="C174">
        <v>9.7719515223613829E-2</v>
      </c>
      <c r="D174">
        <v>-9.1653711497225912E-2</v>
      </c>
      <c r="E174">
        <v>4.3726925537686936E-2</v>
      </c>
      <c r="F174">
        <v>-1.1625075382438905</v>
      </c>
      <c r="G174">
        <v>9.4161826286095422</v>
      </c>
      <c r="H174">
        <v>8.0205749381071243</v>
      </c>
      <c r="I174" s="45">
        <v>8.7183787833583324</v>
      </c>
      <c r="J174">
        <v>8.7183787833583324</v>
      </c>
      <c r="K174" s="44">
        <v>0.11470022407248501</v>
      </c>
      <c r="L174" s="44">
        <v>1.395607690502418</v>
      </c>
      <c r="M174" s="44">
        <v>0.16007651481791066</v>
      </c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</row>
    <row r="175" spans="1:28">
      <c r="A175" s="13">
        <v>172</v>
      </c>
      <c r="B175" s="46">
        <v>9.5815429478703873</v>
      </c>
      <c r="C175">
        <v>-0.16736726489147649</v>
      </c>
      <c r="D175">
        <v>-0.29842968942752651</v>
      </c>
      <c r="E175">
        <v>3.6144534307463561E-2</v>
      </c>
      <c r="F175">
        <v>-1.273933095896056</v>
      </c>
      <c r="G175">
        <v>9.4503202172863752</v>
      </c>
      <c r="H175">
        <v>8.0091801625468051</v>
      </c>
      <c r="I175" s="45">
        <v>8.7297501899165901</v>
      </c>
      <c r="J175">
        <v>8.7297501899165901</v>
      </c>
      <c r="K175" s="44">
        <v>0.11455081511439615</v>
      </c>
      <c r="L175" s="44">
        <v>1.4411400547395701</v>
      </c>
      <c r="M175" s="44">
        <v>0.16508376796442323</v>
      </c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</row>
    <row r="176" spans="1:28">
      <c r="A176" s="13">
        <v>173</v>
      </c>
      <c r="B176" s="46">
        <v>8.9102998855085325</v>
      </c>
      <c r="C176">
        <v>-0.23347362832048024</v>
      </c>
      <c r="D176">
        <v>6.4386021536621596E-2</v>
      </c>
      <c r="E176">
        <v>-0.338279541231085</v>
      </c>
      <c r="F176">
        <v>0.35582045934381318</v>
      </c>
      <c r="G176">
        <v>8.3385467159569675</v>
      </c>
      <c r="H176">
        <v>9.3305063663889669</v>
      </c>
      <c r="I176" s="45">
        <v>8.8345265411729663</v>
      </c>
      <c r="J176">
        <v>8.8345265411729663</v>
      </c>
      <c r="K176" s="44">
        <v>0.11319225714468557</v>
      </c>
      <c r="L176" s="44">
        <v>0.99195965043199941</v>
      </c>
      <c r="M176" s="44">
        <v>0.11228215182885129</v>
      </c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</row>
    <row r="177" spans="1:28">
      <c r="A177" s="13">
        <v>174</v>
      </c>
      <c r="B177" s="46">
        <v>9.4466719045447078</v>
      </c>
      <c r="C177">
        <v>-0.11437955106712201</v>
      </c>
      <c r="D177">
        <v>-0.11829760011487639</v>
      </c>
      <c r="E177">
        <v>0.12100597386457748</v>
      </c>
      <c r="F177">
        <v>-0.93699477297029732</v>
      </c>
      <c r="G177">
        <v>9.4532983273421625</v>
      </c>
      <c r="H177">
        <v>8.391379531459533</v>
      </c>
      <c r="I177" s="45">
        <v>8.9223389294008477</v>
      </c>
      <c r="J177">
        <v>8.9223389294008477</v>
      </c>
      <c r="K177" s="44">
        <v>0.11207823508080431</v>
      </c>
      <c r="L177" s="44">
        <v>1.0619187958826295</v>
      </c>
      <c r="M177" s="44">
        <v>0.119017984441658</v>
      </c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</row>
    <row r="178" spans="1:28">
      <c r="A178" s="13">
        <v>175</v>
      </c>
      <c r="B178" s="46">
        <v>8.9511792149801472</v>
      </c>
      <c r="C178">
        <v>0.13607390436550343</v>
      </c>
      <c r="D178">
        <v>-0.21683921012007942</v>
      </c>
      <c r="E178">
        <v>0.32848191752874906</v>
      </c>
      <c r="F178">
        <v>-0.27537689798799642</v>
      </c>
      <c r="G178">
        <v>9.4157350368744002</v>
      </c>
      <c r="H178">
        <v>8.458963106872071</v>
      </c>
      <c r="I178" s="45">
        <v>8.9373490718732356</v>
      </c>
      <c r="J178">
        <v>8.9373490718732356</v>
      </c>
      <c r="K178" s="44">
        <v>0.11189000138162934</v>
      </c>
      <c r="L178" s="44">
        <v>0.95677193000232919</v>
      </c>
      <c r="M178" s="44">
        <v>0.10705321256986478</v>
      </c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</row>
    <row r="179" spans="1:28">
      <c r="A179" s="13">
        <v>176</v>
      </c>
      <c r="B179" s="46">
        <v>8.2811857518311793</v>
      </c>
      <c r="C179">
        <v>3.7725267318854824E-2</v>
      </c>
      <c r="D179">
        <v>6.8107889841283334E-3</v>
      </c>
      <c r="E179">
        <v>1.0152136455220873</v>
      </c>
      <c r="F179">
        <v>0.48976810617212035</v>
      </c>
      <c r="G179">
        <v>9.334124664672121</v>
      </c>
      <c r="H179">
        <v>8.7777646469874266</v>
      </c>
      <c r="I179" s="45">
        <v>9.0559446558297729</v>
      </c>
      <c r="J179">
        <v>9.0559446558297729</v>
      </c>
      <c r="K179" s="44">
        <v>0.11042470310993444</v>
      </c>
      <c r="L179" s="44">
        <v>0.55636001768469434</v>
      </c>
      <c r="M179" s="44">
        <v>6.1435889775070245E-2</v>
      </c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</row>
    <row r="180" spans="1:28">
      <c r="A180" s="13">
        <v>177</v>
      </c>
      <c r="B180" s="46">
        <v>9.3685103974726136</v>
      </c>
      <c r="C180">
        <v>-0.20307938078099089</v>
      </c>
      <c r="D180">
        <v>-5.8488022459112138E-2</v>
      </c>
      <c r="E180">
        <v>-0.72754898738307039</v>
      </c>
      <c r="F180">
        <v>0.44188653753209367</v>
      </c>
      <c r="G180">
        <v>8.4378820293085521</v>
      </c>
      <c r="H180">
        <v>9.7519089125455949</v>
      </c>
      <c r="I180" s="45">
        <v>9.0948954709270744</v>
      </c>
      <c r="J180">
        <v>9.0948954709270744</v>
      </c>
      <c r="K180" s="44">
        <v>0.10995178594373295</v>
      </c>
      <c r="L180" s="44">
        <v>1.3140268832370428</v>
      </c>
      <c r="M180" s="44">
        <v>0.1444796025899899</v>
      </c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</row>
    <row r="181" spans="1:28">
      <c r="A181" s="13">
        <v>178</v>
      </c>
      <c r="B181" s="46">
        <v>9.5591726463724598</v>
      </c>
      <c r="C181">
        <v>-5.7415612087064638E-2</v>
      </c>
      <c r="D181">
        <v>-0.12647048540703365</v>
      </c>
      <c r="E181">
        <v>-1.0055145453455785</v>
      </c>
      <c r="F181">
        <v>0.28963893130507612</v>
      </c>
      <c r="G181">
        <v>8.4962424889398172</v>
      </c>
      <c r="H181">
        <v>9.7223410922705025</v>
      </c>
      <c r="I181" s="45">
        <v>9.1092917906051589</v>
      </c>
      <c r="J181">
        <v>9.1092917906051589</v>
      </c>
      <c r="K181" s="44">
        <v>0.10977801820239715</v>
      </c>
      <c r="L181" s="44">
        <v>1.2260986033306853</v>
      </c>
      <c r="M181" s="44">
        <v>0.13459867479436968</v>
      </c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</row>
    <row r="182" spans="1:28">
      <c r="A182" s="13">
        <v>179</v>
      </c>
      <c r="B182" s="46">
        <v>9.1302526573309866</v>
      </c>
      <c r="C182">
        <v>0.11780538813902107</v>
      </c>
      <c r="D182">
        <v>-0.23579814822879783</v>
      </c>
      <c r="E182">
        <v>0.37323238755516169</v>
      </c>
      <c r="F182">
        <v>-0.27914915534668538</v>
      </c>
      <c r="G182">
        <v>9.6212904330251678</v>
      </c>
      <c r="H182">
        <v>8.6153053537555042</v>
      </c>
      <c r="I182" s="45">
        <v>9.118297893390336</v>
      </c>
      <c r="J182">
        <v>9.118297893390336</v>
      </c>
      <c r="K182" s="44">
        <v>0.10966959093592228</v>
      </c>
      <c r="L182" s="44">
        <v>1.0059850792696636</v>
      </c>
      <c r="M182" s="44">
        <v>0.11032597213114535</v>
      </c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</row>
    <row r="183" spans="1:28">
      <c r="A183" s="13">
        <v>180</v>
      </c>
      <c r="B183" s="46">
        <v>9.2213210155044081</v>
      </c>
      <c r="C183">
        <v>-3.5597350451015045E-2</v>
      </c>
      <c r="D183">
        <v>0.20219931848928757</v>
      </c>
      <c r="E183">
        <v>-0.11275582336705157</v>
      </c>
      <c r="F183">
        <v>-0.16400219202570079</v>
      </c>
      <c r="G183">
        <v>9.0729678416863422</v>
      </c>
      <c r="H183">
        <v>9.2595181419679946</v>
      </c>
      <c r="I183" s="45">
        <v>9.1662429918271684</v>
      </c>
      <c r="J183">
        <v>9.1662429918271684</v>
      </c>
      <c r="K183" s="44">
        <v>0.10909595140469469</v>
      </c>
      <c r="L183" s="44">
        <v>0.18655030028165243</v>
      </c>
      <c r="M183" s="44">
        <v>2.0351882494058355E-2</v>
      </c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</row>
    <row r="184" spans="1:28">
      <c r="A184" s="13">
        <v>181</v>
      </c>
      <c r="B184" s="46">
        <v>9.1106793655197258</v>
      </c>
      <c r="C184">
        <v>-3.8149583495779245E-2</v>
      </c>
      <c r="D184">
        <v>-0.19454190359366019</v>
      </c>
      <c r="E184">
        <v>0.81163256089130453</v>
      </c>
      <c r="F184">
        <v>-0.46648632827591618</v>
      </c>
      <c r="G184">
        <v>9.8841623429152516</v>
      </c>
      <c r="H184">
        <v>8.4496511336501499</v>
      </c>
      <c r="I184" s="45">
        <v>9.1669067382827016</v>
      </c>
      <c r="J184" s="47">
        <v>9.1669067382827016</v>
      </c>
      <c r="K184" s="44">
        <v>0.10908805211509512</v>
      </c>
      <c r="L184" s="44">
        <v>1.4345112092651018</v>
      </c>
      <c r="M184" s="44">
        <v>0.15648803355599955</v>
      </c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</row>
    <row r="185" spans="1:28">
      <c r="A185" s="13">
        <v>182</v>
      </c>
      <c r="B185" s="46">
        <v>8.8133275172672327</v>
      </c>
      <c r="C185">
        <v>-4.5457754703314675E-3</v>
      </c>
      <c r="D185">
        <v>0.3055366613273493</v>
      </c>
      <c r="E185">
        <v>0.71798114557451354</v>
      </c>
      <c r="F185">
        <v>-0.27535208337246414</v>
      </c>
      <c r="G185">
        <v>9.5267628873714152</v>
      </c>
      <c r="H185">
        <v>8.8435120952221169</v>
      </c>
      <c r="I185" s="45">
        <v>9.185137491296766</v>
      </c>
      <c r="J185">
        <v>9.185137491296766</v>
      </c>
      <c r="K185" s="44">
        <v>0.10887153305517032</v>
      </c>
      <c r="L185" s="44">
        <v>0.68325079214929829</v>
      </c>
      <c r="M185" s="44">
        <v>7.4386561202453627E-2</v>
      </c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</row>
    <row r="186" spans="1:28">
      <c r="A186" s="13">
        <v>183</v>
      </c>
      <c r="B186" s="46">
        <v>9.2268495887160391</v>
      </c>
      <c r="C186">
        <v>0.20592029733140513</v>
      </c>
      <c r="D186">
        <v>6.4093868396363121E-2</v>
      </c>
      <c r="E186">
        <v>0.23602950563017544</v>
      </c>
      <c r="F186">
        <v>-0.51656573817393514</v>
      </c>
      <c r="G186">
        <v>9.66879939167762</v>
      </c>
      <c r="H186">
        <v>8.7743777189384673</v>
      </c>
      <c r="I186" s="45">
        <v>9.2215885553080437</v>
      </c>
      <c r="J186">
        <v>9.2215885553080437</v>
      </c>
      <c r="K186" s="44">
        <v>0.10844118602801786</v>
      </c>
      <c r="L186" s="44">
        <v>0.89442167273915274</v>
      </c>
      <c r="M186" s="44">
        <v>9.699214700099737E-2</v>
      </c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</row>
    <row r="187" spans="1:28">
      <c r="A187" s="13">
        <v>184</v>
      </c>
      <c r="B187" s="46">
        <v>9.2921588017700607</v>
      </c>
      <c r="C187">
        <v>4.8985528830592449E-2</v>
      </c>
      <c r="D187">
        <v>-1.199300599900459E-2</v>
      </c>
      <c r="E187">
        <v>0.32674441158441614</v>
      </c>
      <c r="F187">
        <v>-0.37940044886425878</v>
      </c>
      <c r="G187">
        <v>9.6678887421850686</v>
      </c>
      <c r="H187">
        <v>8.9007653469067982</v>
      </c>
      <c r="I187" s="45">
        <v>9.2843270445459325</v>
      </c>
      <c r="J187">
        <v>9.2843270445459325</v>
      </c>
      <c r="K187" s="44">
        <v>0.10770839881038539</v>
      </c>
      <c r="L187" s="44">
        <v>0.76712339527827034</v>
      </c>
      <c r="M187" s="44">
        <v>8.2625632595408852E-2</v>
      </c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</row>
    <row r="188" spans="1:28">
      <c r="A188" s="13">
        <v>185</v>
      </c>
      <c r="B188" s="46">
        <v>9.7309024084439386</v>
      </c>
      <c r="C188">
        <v>-0.11899782762988198</v>
      </c>
      <c r="D188">
        <v>7.3585446485582698E-2</v>
      </c>
      <c r="E188">
        <v>9.6845885183369007E-2</v>
      </c>
      <c r="F188">
        <v>-0.85720165074726551</v>
      </c>
      <c r="G188">
        <v>9.7087504659974257</v>
      </c>
      <c r="H188">
        <v>8.9472862041822552</v>
      </c>
      <c r="I188" s="45">
        <v>9.3280183350898405</v>
      </c>
      <c r="J188">
        <v>9.3280183350898405</v>
      </c>
      <c r="K188" s="44">
        <v>0.10720390591839127</v>
      </c>
      <c r="L188" s="44">
        <v>0.76146426181517057</v>
      </c>
      <c r="M188" s="44">
        <v>8.16319430838508E-2</v>
      </c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</row>
    <row r="189" spans="1:28">
      <c r="A189" s="13">
        <v>186</v>
      </c>
      <c r="B189" s="46">
        <v>9.8542285801077121</v>
      </c>
      <c r="C189">
        <v>-0.23849118319466514</v>
      </c>
      <c r="D189">
        <v>-0.16531300418361253</v>
      </c>
      <c r="E189">
        <v>0.99923997146416754</v>
      </c>
      <c r="F189">
        <v>-1.5890339744658333</v>
      </c>
      <c r="G189">
        <v>10.614977368377215</v>
      </c>
      <c r="H189">
        <v>8.0998816014582662</v>
      </c>
      <c r="I189" s="45">
        <v>9.3574294849177413</v>
      </c>
      <c r="J189">
        <v>9.3574294849177413</v>
      </c>
      <c r="K189" s="44">
        <v>0.10686695546162492</v>
      </c>
      <c r="L189" s="44">
        <v>2.5150957669189484</v>
      </c>
      <c r="M189" s="44">
        <v>0.26878062730504859</v>
      </c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</row>
    <row r="190" spans="1:28">
      <c r="A190" s="13">
        <v>187</v>
      </c>
      <c r="B190" s="46">
        <v>9.4045294796435268</v>
      </c>
      <c r="C190">
        <v>-0.22472967918011916</v>
      </c>
      <c r="D190">
        <v>-0.1113394632597709</v>
      </c>
      <c r="E190">
        <v>1.2178232053313205</v>
      </c>
      <c r="F190">
        <v>-0.94234509043536985</v>
      </c>
      <c r="G190">
        <v>10.397623005794729</v>
      </c>
      <c r="H190">
        <v>8.3508449259483868</v>
      </c>
      <c r="I190" s="45">
        <v>9.3742339658715572</v>
      </c>
      <c r="J190">
        <v>9.3742339658715572</v>
      </c>
      <c r="K190" s="44">
        <v>0.1066753831449764</v>
      </c>
      <c r="L190" s="44">
        <v>2.0467780798463426</v>
      </c>
      <c r="M190" s="44">
        <v>0.21834083588034769</v>
      </c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</row>
    <row r="191" spans="1:28">
      <c r="A191" s="13">
        <v>188</v>
      </c>
      <c r="B191" s="46">
        <v>9.4769130193175855</v>
      </c>
      <c r="C191">
        <v>5.0323200134186558E-3</v>
      </c>
      <c r="D191">
        <v>5.6669936020255315E-2</v>
      </c>
      <c r="E191">
        <v>-0.37616920692749961</v>
      </c>
      <c r="F191">
        <v>0.13819607496374903</v>
      </c>
      <c r="G191">
        <v>9.1057761324035038</v>
      </c>
      <c r="H191">
        <v>9.6717790303015896</v>
      </c>
      <c r="I191" s="45">
        <v>9.3887775813525458</v>
      </c>
      <c r="J191">
        <v>9.3887775813525458</v>
      </c>
      <c r="K191" s="44">
        <v>0.10651013844295799</v>
      </c>
      <c r="L191" s="44">
        <v>0.56600289789808578</v>
      </c>
      <c r="M191" s="44">
        <v>6.0285047014240534E-2</v>
      </c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</row>
    <row r="192" spans="1:28">
      <c r="A192" s="13">
        <v>189</v>
      </c>
      <c r="B192" s="46">
        <v>9.7334687194817349</v>
      </c>
      <c r="C192">
        <v>-0.20852944210314456</v>
      </c>
      <c r="D192">
        <v>9.5097257557036127E-3</v>
      </c>
      <c r="E192">
        <v>5.7487935117058513E-2</v>
      </c>
      <c r="F192">
        <v>-0.49543415213924408</v>
      </c>
      <c r="G192">
        <v>9.5824272124956487</v>
      </c>
      <c r="H192">
        <v>9.2475442930981941</v>
      </c>
      <c r="I192" s="45">
        <v>9.4149857527969214</v>
      </c>
      <c r="J192">
        <v>9.4149857527969214</v>
      </c>
      <c r="K192" s="44">
        <v>0.10621364984040775</v>
      </c>
      <c r="L192" s="44">
        <v>0.33488291939745451</v>
      </c>
      <c r="M192" s="44">
        <v>3.5569137138414725E-2</v>
      </c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</row>
    <row r="193" spans="1:28">
      <c r="A193" s="13">
        <v>190</v>
      </c>
      <c r="B193" s="46">
        <v>8.4595348188893169</v>
      </c>
      <c r="C193">
        <v>-0.24990147065734414</v>
      </c>
      <c r="D193">
        <v>5.9310856617679264E-2</v>
      </c>
      <c r="E193">
        <v>0.9272497159519697</v>
      </c>
      <c r="F193">
        <v>1.2635961069402915</v>
      </c>
      <c r="G193">
        <v>9.1368830641839427</v>
      </c>
      <c r="H193">
        <v>9.7824417824472878</v>
      </c>
      <c r="I193" s="45">
        <v>9.4596624233156152</v>
      </c>
      <c r="J193">
        <v>9.4596624233156152</v>
      </c>
      <c r="K193" s="44">
        <v>0.10571201753830657</v>
      </c>
      <c r="L193" s="44">
        <v>0.6455587182633451</v>
      </c>
      <c r="M193" s="44">
        <v>6.8243314547061451E-2</v>
      </c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</row>
    <row r="194" spans="1:28">
      <c r="A194" s="13">
        <v>191</v>
      </c>
      <c r="B194" s="46">
        <v>9.506597681622992</v>
      </c>
      <c r="C194">
        <v>8.06278311766086E-2</v>
      </c>
      <c r="D194">
        <v>9.1309619356117588E-2</v>
      </c>
      <c r="E194">
        <v>-0.30146267916775993</v>
      </c>
      <c r="F194">
        <v>0.13268674093972724</v>
      </c>
      <c r="G194">
        <v>9.285762833631841</v>
      </c>
      <c r="H194">
        <v>9.7305940419188364</v>
      </c>
      <c r="I194" s="45">
        <v>9.5081784377753387</v>
      </c>
      <c r="J194">
        <v>9.5081784377753387</v>
      </c>
      <c r="K194" s="44">
        <v>0.10517261603201185</v>
      </c>
      <c r="L194" s="44">
        <v>0.44483120828699541</v>
      </c>
      <c r="M194" s="44">
        <v>4.6784061868224057E-2</v>
      </c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</row>
    <row r="195" spans="1:28">
      <c r="A195" s="13">
        <v>192</v>
      </c>
      <c r="B195" s="46">
        <v>9.837245684154281</v>
      </c>
      <c r="C195">
        <v>0.12358036536037953</v>
      </c>
      <c r="D195">
        <v>-0.2392469429355048</v>
      </c>
      <c r="E195">
        <v>-0.55820208132030258</v>
      </c>
      <c r="F195">
        <v>0.16106234724696311</v>
      </c>
      <c r="G195">
        <v>9.4026239681943569</v>
      </c>
      <c r="H195">
        <v>9.7590610884657387</v>
      </c>
      <c r="I195" s="45">
        <v>9.5808425283300487</v>
      </c>
      <c r="J195">
        <v>9.5808425283300487</v>
      </c>
      <c r="K195" s="44">
        <v>0.10437495419041201</v>
      </c>
      <c r="L195" s="44">
        <v>0.35643712027138186</v>
      </c>
      <c r="M195" s="44">
        <v>3.720310810008786E-2</v>
      </c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</row>
    <row r="196" spans="1:28">
      <c r="A196" s="13">
        <v>193</v>
      </c>
      <c r="B196" s="46">
        <v>9.8669013146988611</v>
      </c>
      <c r="C196">
        <v>2.2356569175544204E-2</v>
      </c>
      <c r="D196">
        <v>-6.7619744769003509E-2</v>
      </c>
      <c r="E196">
        <v>-0.70468998367912317</v>
      </c>
      <c r="F196">
        <v>0.5375552147147451</v>
      </c>
      <c r="G196">
        <v>9.1845679001952831</v>
      </c>
      <c r="H196">
        <v>10.336836784644602</v>
      </c>
      <c r="I196" s="45">
        <v>9.7607023424199433</v>
      </c>
      <c r="J196">
        <v>9.7607023424199433</v>
      </c>
      <c r="K196" s="44">
        <v>0.10245164383857984</v>
      </c>
      <c r="L196" s="44">
        <v>1.1522688844493185</v>
      </c>
      <c r="M196" s="44">
        <v>0.11805184135587929</v>
      </c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</row>
    <row r="197" spans="1:28">
      <c r="A197" s="13">
        <v>194</v>
      </c>
      <c r="B197" s="46">
        <v>9.3440034291946734</v>
      </c>
      <c r="C197">
        <v>-0.12407844954324826</v>
      </c>
      <c r="D197">
        <v>8.0229768991103942E-2</v>
      </c>
      <c r="E197">
        <v>0.84939615423946047</v>
      </c>
      <c r="F197">
        <v>0.168330878217651</v>
      </c>
      <c r="G197">
        <v>10.069321133890886</v>
      </c>
      <c r="H197">
        <v>9.5925640764034288</v>
      </c>
      <c r="I197" s="45">
        <v>9.8309426051471576</v>
      </c>
      <c r="J197">
        <v>9.8309426051471576</v>
      </c>
      <c r="K197" s="44">
        <v>0.10171964583298787</v>
      </c>
      <c r="L197" s="44">
        <v>0.47675705748745756</v>
      </c>
      <c r="M197" s="44">
        <v>4.8495559036001619E-2</v>
      </c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</row>
    <row r="198" spans="1:28">
      <c r="A198" s="13">
        <v>195</v>
      </c>
      <c r="B198" s="46">
        <v>9.8042179621320322</v>
      </c>
      <c r="C198">
        <v>-0.20721616320361383</v>
      </c>
      <c r="D198">
        <v>4.6204160339708013E-2</v>
      </c>
      <c r="E198">
        <v>0.48037580819207043</v>
      </c>
      <c r="F198">
        <v>-0.16314901800957055</v>
      </c>
      <c r="G198">
        <v>10.077377607120489</v>
      </c>
      <c r="H198">
        <v>9.687273104462168</v>
      </c>
      <c r="I198" s="45">
        <v>9.8823253557913286</v>
      </c>
      <c r="J198">
        <v>9.8823253557913286</v>
      </c>
      <c r="K198" s="44">
        <v>0.10119075865215985</v>
      </c>
      <c r="L198" s="44">
        <v>0.39010450265832119</v>
      </c>
      <c r="M198" s="44">
        <v>3.9474970577619027E-2</v>
      </c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</row>
    <row r="199" spans="1:28">
      <c r="A199" s="13">
        <v>196</v>
      </c>
      <c r="B199" s="46">
        <v>9.9121610790837167</v>
      </c>
      <c r="C199">
        <v>7.0985265387506477E-2</v>
      </c>
      <c r="D199">
        <v>-8.3023356505082718E-2</v>
      </c>
      <c r="E199">
        <v>-0.71663133612065133</v>
      </c>
      <c r="F199">
        <v>0.74132561533869501</v>
      </c>
      <c r="G199">
        <v>9.2665150083505718</v>
      </c>
      <c r="H199">
        <v>10.57046333791733</v>
      </c>
      <c r="I199" s="45">
        <v>9.9184891731339508</v>
      </c>
      <c r="J199">
        <v>9.9184891731339508</v>
      </c>
      <c r="K199" s="44">
        <v>0.1008218068845287</v>
      </c>
      <c r="L199" s="44">
        <v>1.303948329566758</v>
      </c>
      <c r="M199" s="44">
        <v>0.13146642667098346</v>
      </c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</row>
    <row r="200" spans="1:28">
      <c r="A200" s="13">
        <v>197</v>
      </c>
      <c r="B200" s="46">
        <v>9.783994312004678</v>
      </c>
      <c r="C200">
        <v>-2.2760974239578544E-2</v>
      </c>
      <c r="D200">
        <v>-0.4330516469355023</v>
      </c>
      <c r="E200">
        <v>-5.8865937663332576E-2</v>
      </c>
      <c r="F200">
        <v>1.0378030574747046</v>
      </c>
      <c r="G200">
        <v>9.7023674001017675</v>
      </c>
      <c r="H200">
        <v>10.388745722543881</v>
      </c>
      <c r="I200" s="45">
        <v>10.045556561322824</v>
      </c>
      <c r="J200">
        <v>10.045556561322824</v>
      </c>
      <c r="K200" s="44">
        <v>9.9546500375118835E-2</v>
      </c>
      <c r="L200" s="44">
        <v>0.68637832244211339</v>
      </c>
      <c r="M200" s="44">
        <v>6.8326559932457273E-2</v>
      </c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</row>
    <row r="201" spans="1:28">
      <c r="A201" s="13">
        <v>198</v>
      </c>
      <c r="B201" s="46">
        <v>9.8625386281839162</v>
      </c>
      <c r="C201">
        <v>-0.1529987113997523</v>
      </c>
      <c r="D201">
        <v>-0.15440152805247911</v>
      </c>
      <c r="E201">
        <v>0.21394432130564184</v>
      </c>
      <c r="F201">
        <v>1.3955208512619659</v>
      </c>
      <c r="G201">
        <v>9.9234842380898058</v>
      </c>
      <c r="H201">
        <v>11.103657951393402</v>
      </c>
      <c r="I201" s="45">
        <v>10.513571094741604</v>
      </c>
      <c r="J201">
        <v>10.513571094741604</v>
      </c>
      <c r="K201" s="44">
        <v>9.5115160299829346E-2</v>
      </c>
      <c r="L201" s="44">
        <v>1.1801737133035957</v>
      </c>
      <c r="M201" s="44">
        <v>0.11225241192251635</v>
      </c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</row>
    <row r="202" spans="1:28">
      <c r="A202" s="13">
        <v>199</v>
      </c>
      <c r="B202" s="46">
        <v>9.9622099935075248</v>
      </c>
      <c r="C202">
        <v>3.9890290912668276E-2</v>
      </c>
      <c r="D202">
        <v>1.2141803634880885E-2</v>
      </c>
      <c r="E202">
        <v>0.71221392850453979</v>
      </c>
      <c r="F202">
        <v>0.4084500516384601</v>
      </c>
      <c r="G202">
        <v>10.714314212924732</v>
      </c>
      <c r="H202">
        <v>10.382801848780867</v>
      </c>
      <c r="I202" s="45">
        <v>10.548558030852799</v>
      </c>
      <c r="J202">
        <v>10.548558030852799</v>
      </c>
      <c r="K202" s="44">
        <v>9.4799687035437855E-2</v>
      </c>
      <c r="L202" s="44">
        <v>0.33151236414386531</v>
      </c>
      <c r="M202" s="44">
        <v>3.1427268369216541E-2</v>
      </c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</row>
    <row r="203" spans="1:28">
      <c r="A203" s="13">
        <v>200</v>
      </c>
      <c r="B203" s="46">
        <v>9.6312053208742299</v>
      </c>
      <c r="C203">
        <v>0.18570894641171537</v>
      </c>
      <c r="D203">
        <v>0.18930065013025957</v>
      </c>
      <c r="E203">
        <v>0.64414192927314007</v>
      </c>
      <c r="F203">
        <v>0.98991266801845246</v>
      </c>
      <c r="G203">
        <v>10.461056196559085</v>
      </c>
      <c r="H203">
        <v>10.810418639022942</v>
      </c>
      <c r="I203" s="45">
        <v>10.635737417791013</v>
      </c>
      <c r="J203">
        <v>10.635737417791013</v>
      </c>
      <c r="K203" s="44">
        <v>9.4022629622957987E-2</v>
      </c>
      <c r="L203" s="44">
        <v>0.34936244246385684</v>
      </c>
      <c r="M203" s="44">
        <v>3.2847975531951179E-2</v>
      </c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</row>
  </sheetData>
  <conditionalFormatting sqref="S54 AA28:AB29 Z28 S29:T29 S28 AA32:AB32 V29:W30 X28:X29 O60:V203 Q28:Q29 M4:N203 P29:P30 W34:AB203 W32:Y32">
    <cfRule type="cellIs" dxfId="0" priority="5" operator="equal">
      <formula>#REF!</formula>
    </cfRule>
  </conditionalFormatting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defaultRowHeight="14.4"/>
  <sheetData/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/>
  <sheetData/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C8"/>
  <sheetViews>
    <sheetView workbookViewId="0"/>
  </sheetViews>
  <sheetFormatPr defaultRowHeight="14.4"/>
  <cols>
    <col min="3" max="3" width="82.6640625" style="60" customWidth="1"/>
  </cols>
  <sheetData>
    <row r="2" spans="2:3" ht="15.6">
      <c r="B2" s="11" t="s">
        <v>45</v>
      </c>
      <c r="C2" s="63" t="s">
        <v>74</v>
      </c>
    </row>
    <row r="3" spans="2:3" ht="15.6">
      <c r="B3" s="24" t="s">
        <v>56</v>
      </c>
      <c r="C3" t="s">
        <v>61</v>
      </c>
    </row>
    <row r="4" spans="2:3" ht="15.6">
      <c r="B4" s="24" t="s">
        <v>57</v>
      </c>
      <c r="C4" t="s">
        <v>62</v>
      </c>
    </row>
    <row r="5" spans="2:3" ht="31.2">
      <c r="B5" s="64" t="s">
        <v>43</v>
      </c>
      <c r="C5" s="60" t="s">
        <v>44</v>
      </c>
    </row>
    <row r="6" spans="2:3" ht="30">
      <c r="B6" s="64" t="s">
        <v>46</v>
      </c>
      <c r="C6" s="60" t="s">
        <v>63</v>
      </c>
    </row>
    <row r="7" spans="2:3" ht="30" customHeight="1">
      <c r="B7" s="68" t="s">
        <v>12</v>
      </c>
      <c r="C7" s="67" t="s">
        <v>75</v>
      </c>
    </row>
    <row r="8" spans="2:3" ht="28.8">
      <c r="B8" s="66" t="s">
        <v>64</v>
      </c>
      <c r="C8" s="60" t="s">
        <v>65</v>
      </c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Document" shapeId="32786" r:id="rId4">
          <objectPr defaultSize="0" autoPict="0" r:id="rId5">
            <anchor moveWithCells="1">
              <from>
                <xdr:col>1</xdr:col>
                <xdr:colOff>22860</xdr:colOff>
                <xdr:row>9</xdr:row>
                <xdr:rowOff>15240</xdr:rowOff>
              </from>
              <to>
                <xdr:col>2</xdr:col>
                <xdr:colOff>5661660</xdr:colOff>
                <xdr:row>28</xdr:row>
                <xdr:rowOff>152400</xdr:rowOff>
              </to>
            </anchor>
          </objectPr>
        </oleObject>
      </mc:Choice>
      <mc:Fallback>
        <oleObject progId="Document" shapeId="3278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Content</vt:lpstr>
      <vt:lpstr>SheetS1</vt:lpstr>
      <vt:lpstr>SheetS2</vt:lpstr>
      <vt:lpstr>SheetS3</vt:lpstr>
      <vt:lpstr>FigS1</vt:lpstr>
      <vt:lpstr>FigS2</vt:lpstr>
      <vt:lpstr>SheetS4</vt:lpstr>
      <vt:lpstr>SheetS5</vt:lpstr>
      <vt:lpstr>FigS3</vt:lpstr>
      <vt:lpstr>FigS4</vt:lpstr>
      <vt:lpstr>SheetS6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Synek</dc:creator>
  <cp:lastModifiedBy>Synek</cp:lastModifiedBy>
  <cp:lastPrinted>2022-06-16T09:16:51Z</cp:lastPrinted>
  <dcterms:created xsi:type="dcterms:W3CDTF">2022-03-16T10:33:26Z</dcterms:created>
  <dcterms:modified xsi:type="dcterms:W3CDTF">2022-11-11T18:41:18Z</dcterms:modified>
</cp:coreProperties>
</file>