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71" windowHeight="9240"/>
  </bookViews>
  <sheets>
    <sheet name="Sheet1" sheetId="1" r:id="rId1"/>
  </sheets>
  <definedNames>
    <definedName name="_xlnm._FilterDatabase" localSheetId="0" hidden="1">Sheet1!$A$1:$G$176</definedName>
  </definedNames>
  <calcPr calcId="144525"/>
</workbook>
</file>

<file path=xl/sharedStrings.xml><?xml version="1.0" encoding="utf-8"?>
<sst xmlns="http://schemas.openxmlformats.org/spreadsheetml/2006/main" count="195" uniqueCount="107">
  <si>
    <r>
      <t>Table S3.</t>
    </r>
    <r>
      <rPr>
        <sz val="12"/>
        <color theme="1"/>
        <rFont val="Times New Roman"/>
        <charset val="0"/>
      </rPr>
      <t xml:space="preserve"> The information of SSRs in each species</t>
    </r>
  </si>
  <si>
    <t>species name</t>
  </si>
  <si>
    <t>repeat motifs</t>
  </si>
  <si>
    <t>Num.</t>
  </si>
  <si>
    <t xml:space="preserve">Percentage </t>
  </si>
  <si>
    <t>IGS</t>
  </si>
  <si>
    <t>CDS</t>
  </si>
  <si>
    <t>Intron</t>
  </si>
  <si>
    <t>A. cherimola</t>
  </si>
  <si>
    <t>A/T</t>
  </si>
  <si>
    <t>rpoB,2rps19,4ycf1,2rps18</t>
  </si>
  <si>
    <t>trnV-UAC,atpF,2trnG-UCC,2rpl16</t>
  </si>
  <si>
    <t>C/G</t>
  </si>
  <si>
    <t>2(psbT-pbf1*)</t>
  </si>
  <si>
    <t>AT/AT</t>
  </si>
  <si>
    <t>atpF</t>
  </si>
  <si>
    <t>AAT/ATT</t>
  </si>
  <si>
    <t>1(atpB-rbcL),1(psaB-rps14)</t>
  </si>
  <si>
    <t>AAAT/ATTT</t>
  </si>
  <si>
    <t>1(petL-psbE)</t>
  </si>
  <si>
    <t>Total</t>
  </si>
  <si>
    <t>Percentage</t>
  </si>
  <si>
    <t>A. reticulata</t>
  </si>
  <si>
    <t>trnV-UAC,pafI,atpF,trnG-UCC,2rpl16</t>
  </si>
  <si>
    <t>2(rpl23-trnM-CAU)</t>
  </si>
  <si>
    <t>2(atpB-rbcL),1(psaB-rps14)</t>
  </si>
  <si>
    <t>Percentage (%)</t>
  </si>
  <si>
    <t>A. muricata</t>
  </si>
  <si>
    <t>rpoB,rpoC2,2rps19,4ycf1</t>
  </si>
  <si>
    <t>trnL-UAA,trnG-UCC,2rpl16</t>
  </si>
  <si>
    <t>1(trnF-GAA-trnL-UAA)</t>
  </si>
  <si>
    <t>1(rpl20-rps18),1(trnT-GGU-trnE-UUC)</t>
  </si>
  <si>
    <t>1(atpB-rbcL)</t>
  </si>
  <si>
    <t>AAGACG/CGTCTT</t>
  </si>
  <si>
    <t>2(rps12-psbB)</t>
  </si>
  <si>
    <t>ACGATG/ATCGTC</t>
  </si>
  <si>
    <t>F. oldhamii</t>
  </si>
  <si>
    <t>2rps19,2ycf1,2ycf2</t>
  </si>
  <si>
    <t>4clpP,trnV-UAC,2atpF,2rpl16</t>
  </si>
  <si>
    <t>1(trnG-GCC-psbZ)</t>
  </si>
  <si>
    <t>1(trnT-UGU-rps4),2(ndhF-rpl32)</t>
  </si>
  <si>
    <t>AAG/CTT</t>
  </si>
  <si>
    <t>2ycf1</t>
  </si>
  <si>
    <t>total</t>
  </si>
  <si>
    <t>F. polyanthum</t>
  </si>
  <si>
    <t>2ndhA,2rpl16/3clpP,trnV-UAC,2atpF,trnG-UCC</t>
  </si>
  <si>
    <t>1(rpl32-ndhF),1(trnT-UGU-rps4)</t>
  </si>
  <si>
    <t>U. macrophylla</t>
  </si>
  <si>
    <t>rpoC2,2rps19,2ycf1</t>
  </si>
  <si>
    <t>rps16,trnG-UCC,clpP,2rpl16,2ndhA</t>
  </si>
  <si>
    <t>1(psbZ-trnG-GCC)</t>
  </si>
  <si>
    <t>3(ndhF-rpl32),1(petA-psbJ)</t>
  </si>
  <si>
    <t>A. hexapetalus</t>
  </si>
  <si>
    <t>rpoC2,rpoB,rpoA,infA,ycf1</t>
  </si>
  <si>
    <t>rps16,trnG-UCC,atpF,pafI,trnL-UAA,trnV-UAC,2clpP,rpl16,2ndhA</t>
  </si>
  <si>
    <t>1(trnT-UGU-trnL-UAA)</t>
  </si>
  <si>
    <t>A. pilosus</t>
  </si>
  <si>
    <t>trnG-UCC,atpF,pafI,trnL-UAA,trnV-UAC,2clpP,rpl16,2ndhA</t>
  </si>
  <si>
    <t>1(trnS-GCU-trnS-CGA)</t>
  </si>
  <si>
    <t>2(trnE-UUC-trnT-GGU),1(trnT-UGU-trnL-UAA)</t>
  </si>
  <si>
    <t>P. verrucipes</t>
  </si>
  <si>
    <t>rpoC2,rpoB,rpoA,2ycf2</t>
  </si>
  <si>
    <t>trnK-UUU/2atpF,clpP,2ndhA</t>
  </si>
  <si>
    <t>1(rps14-psaB)</t>
  </si>
  <si>
    <t>rpoC2</t>
  </si>
  <si>
    <t>1(trnQ-UUG-psbK),1(trnE-UUC-trnT-GGU),1(rpl16-rps3)</t>
  </si>
  <si>
    <t>AAAAT/ATTTT</t>
  </si>
  <si>
    <t>1(rpl32-trnL-UAG)</t>
  </si>
  <si>
    <t>M. glochidioides</t>
  </si>
  <si>
    <t>atpF,clpP,rpl16</t>
  </si>
  <si>
    <t>1(trnS-GGA-rps4)</t>
  </si>
  <si>
    <t>2(trnV-GAC-rps12)</t>
  </si>
  <si>
    <t>AAAGAT/ATCTTT</t>
  </si>
  <si>
    <t>infA</t>
  </si>
  <si>
    <t>ACTCTG/AGAGTC</t>
  </si>
  <si>
    <t>2ycf2</t>
  </si>
  <si>
    <t>G. suaveolens</t>
  </si>
  <si>
    <t>rpoC2,rpoB,rps15</t>
  </si>
  <si>
    <t>atpF,pafI,trnL-UAA,2rpl16,2ndhA</t>
  </si>
  <si>
    <t>1(trnQ-UUG-psbK),1(trnE-UUC-trnT-GGU)</t>
  </si>
  <si>
    <t>1(rps12-trnA-UGC)</t>
  </si>
  <si>
    <t>ndhF</t>
  </si>
  <si>
    <t>C. hainanense</t>
  </si>
  <si>
    <t>rpoC2,rpoB,2rpoA,2ycf2</t>
  </si>
  <si>
    <t>atpF,clpP,ndhA</t>
  </si>
  <si>
    <t>1(trnQ-UUG-psbK),1(rps4-trnT-UGU)</t>
  </si>
  <si>
    <t>AAAAC/GTTTT</t>
  </si>
  <si>
    <t>1(rps12-clpP)</t>
  </si>
  <si>
    <t>C. odorata</t>
  </si>
  <si>
    <t>rpoC2,rpoB,ycf1</t>
  </si>
  <si>
    <t>rps16,trnG-UCC,atpF,4rpl16,ndhA</t>
  </si>
  <si>
    <t>1(psbM-trnD-GUC)</t>
  </si>
  <si>
    <t>2(psaI-accD),1(rps4-trnT-UGU),1(trnE-UUC-trnT-GGU)</t>
  </si>
  <si>
    <t>1(ndhE-ndhG)</t>
  </si>
  <si>
    <t>AGAT/ATCT</t>
  </si>
  <si>
    <t>AAATC/ATTTG</t>
  </si>
  <si>
    <t>2(rps12-trnV-GAC)</t>
  </si>
  <si>
    <t>M. alba</t>
  </si>
  <si>
    <t>rpoC2/ycf1</t>
  </si>
  <si>
    <t>rps16,atpF,pafI,2clpP,ndhA</t>
  </si>
  <si>
    <t>2(psaJ-rpl33)</t>
  </si>
  <si>
    <t>1(rpl33-rps18),1(trnT-GGU-psbD)</t>
  </si>
  <si>
    <t>L. chinense</t>
  </si>
  <si>
    <t>rps16,3trnG-UCC,pafI,trnV-UAC,clpP,rpl16,2trnI-GAU</t>
  </si>
  <si>
    <t>1(rps14-psaB),1(rps16-trnQ-UUG)</t>
  </si>
  <si>
    <t>1(rpl33-rps18),1(rpl32-trnL-UAG),1(rps15-ycf1)</t>
  </si>
  <si>
    <t>atpB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</si>
</sst>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8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sz val="12"/>
      <name val="Arial"/>
      <charset val="134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b/>
      <sz val="12"/>
      <color rgb="FF000000"/>
      <name val="Arial"/>
      <charset val="0"/>
    </font>
    <font>
      <i/>
      <sz val="12"/>
      <color theme="1"/>
      <name val="Arial"/>
      <charset val="0"/>
    </font>
    <font>
      <i/>
      <sz val="12"/>
      <color theme="1"/>
      <name val="Arial"/>
      <charset val="134"/>
    </font>
    <font>
      <i/>
      <sz val="12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"/>
  <sheetViews>
    <sheetView tabSelected="1" zoomScale="85" zoomScaleNormal="85" workbookViewId="0">
      <selection activeCell="E6" sqref="E6"/>
    </sheetView>
  </sheetViews>
  <sheetFormatPr defaultColWidth="8.88888888888889" defaultRowHeight="15" outlineLevelCol="6"/>
  <cols>
    <col min="1" max="1" width="19.1111111111111" style="3" customWidth="1"/>
    <col min="2" max="2" width="19.9907407407407" style="3" customWidth="1"/>
    <col min="3" max="3" width="7.33333333333333" style="3" customWidth="1"/>
    <col min="4" max="4" width="15.9351851851852" style="4" customWidth="1"/>
    <col min="5" max="5" width="54.1111111111111" style="5" customWidth="1"/>
    <col min="6" max="6" width="30.3333333333333" style="5" customWidth="1"/>
    <col min="7" max="7" width="63.5277777777778" style="5" customWidth="1"/>
    <col min="8" max="16384" width="8.88888888888889" style="6"/>
  </cols>
  <sheetData>
    <row r="1" ht="16.35" spans="1:7">
      <c r="A1" s="7" t="s">
        <v>0</v>
      </c>
      <c r="B1" s="8"/>
      <c r="C1" s="8"/>
      <c r="D1" s="9"/>
      <c r="E1" s="10"/>
      <c r="F1" s="10"/>
      <c r="G1" s="10"/>
    </row>
    <row r="2" ht="15.6" spans="1:7">
      <c r="A2" s="11" t="s">
        <v>1</v>
      </c>
      <c r="B2" s="12" t="s">
        <v>2</v>
      </c>
      <c r="C2" s="11" t="s">
        <v>3</v>
      </c>
      <c r="D2" s="13" t="s">
        <v>4</v>
      </c>
      <c r="E2" s="14" t="s">
        <v>5</v>
      </c>
      <c r="F2" s="14" t="s">
        <v>6</v>
      </c>
      <c r="G2" s="14" t="s">
        <v>7</v>
      </c>
    </row>
    <row r="3" spans="1:7">
      <c r="A3" s="15" t="s">
        <v>8</v>
      </c>
      <c r="B3" s="3" t="s">
        <v>9</v>
      </c>
      <c r="C3" s="3">
        <v>47</v>
      </c>
      <c r="D3" s="4">
        <v>0.886792452830189</v>
      </c>
      <c r="E3" s="5">
        <v>31</v>
      </c>
      <c r="F3" s="16" t="s">
        <v>10</v>
      </c>
      <c r="G3" s="16" t="s">
        <v>11</v>
      </c>
    </row>
    <row r="4" spans="2:5">
      <c r="B4" s="3" t="s">
        <v>12</v>
      </c>
      <c r="C4" s="3">
        <v>2</v>
      </c>
      <c r="D4" s="4">
        <v>0.0377358490566038</v>
      </c>
      <c r="E4" s="16" t="s">
        <v>13</v>
      </c>
    </row>
    <row r="5" s="1" customFormat="1" spans="1:7">
      <c r="A5" s="3"/>
      <c r="B5" s="3" t="s">
        <v>14</v>
      </c>
      <c r="C5" s="3">
        <v>1</v>
      </c>
      <c r="D5" s="4">
        <v>0.0188679245283019</v>
      </c>
      <c r="E5" s="5"/>
      <c r="F5" s="5"/>
      <c r="G5" s="16" t="s">
        <v>15</v>
      </c>
    </row>
    <row r="6" spans="2:5">
      <c r="B6" s="3" t="s">
        <v>16</v>
      </c>
      <c r="C6" s="3">
        <v>2</v>
      </c>
      <c r="D6" s="4">
        <v>0.0377358490566038</v>
      </c>
      <c r="E6" s="16" t="s">
        <v>17</v>
      </c>
    </row>
    <row r="7" spans="2:5">
      <c r="B7" s="3" t="s">
        <v>18</v>
      </c>
      <c r="C7" s="3">
        <v>1</v>
      </c>
      <c r="D7" s="4">
        <v>0.0188679245283019</v>
      </c>
      <c r="E7" s="16" t="s">
        <v>19</v>
      </c>
    </row>
    <row r="8" spans="2:7">
      <c r="B8" s="3" t="s">
        <v>20</v>
      </c>
      <c r="C8" s="3">
        <v>53</v>
      </c>
      <c r="E8" s="16">
        <v>36</v>
      </c>
      <c r="F8" s="5">
        <v>8</v>
      </c>
      <c r="G8" s="5">
        <v>9</v>
      </c>
    </row>
    <row r="9" s="2" customFormat="1" spans="1:7">
      <c r="A9" s="4"/>
      <c r="B9" s="4" t="s">
        <v>21</v>
      </c>
      <c r="C9" s="4"/>
      <c r="E9" s="17">
        <f>E8/53</f>
        <v>0.679245283018868</v>
      </c>
      <c r="F9" s="17">
        <f t="shared" ref="E9:G9" si="0">F8/53</f>
        <v>0.150943396226415</v>
      </c>
      <c r="G9" s="17">
        <f t="shared" si="0"/>
        <v>0.169811320754717</v>
      </c>
    </row>
    <row r="10" spans="1:7">
      <c r="A10" s="15" t="s">
        <v>22</v>
      </c>
      <c r="B10" s="3" t="s">
        <v>9</v>
      </c>
      <c r="C10" s="3">
        <v>42</v>
      </c>
      <c r="D10" s="4">
        <v>0.857142857142857</v>
      </c>
      <c r="E10" s="5">
        <v>27</v>
      </c>
      <c r="F10" s="16" t="s">
        <v>10</v>
      </c>
      <c r="G10" s="16" t="s">
        <v>23</v>
      </c>
    </row>
    <row r="11" spans="2:5">
      <c r="B11" s="3" t="s">
        <v>12</v>
      </c>
      <c r="C11" s="3">
        <v>2</v>
      </c>
      <c r="D11" s="4">
        <v>0.0408163265306122</v>
      </c>
      <c r="E11" s="16" t="s">
        <v>13</v>
      </c>
    </row>
    <row r="12" s="1" customFormat="1" spans="1:7">
      <c r="A12" s="3"/>
      <c r="B12" s="3" t="s">
        <v>14</v>
      </c>
      <c r="C12" s="3">
        <v>3</v>
      </c>
      <c r="D12" s="4">
        <v>0.0612244897959184</v>
      </c>
      <c r="E12" s="16" t="s">
        <v>24</v>
      </c>
      <c r="F12" s="5"/>
      <c r="G12" s="5" t="s">
        <v>15</v>
      </c>
    </row>
    <row r="13" spans="2:5">
      <c r="B13" s="3" t="s">
        <v>16</v>
      </c>
      <c r="C13" s="3">
        <v>2</v>
      </c>
      <c r="D13" s="4">
        <v>0.0408163265306122</v>
      </c>
      <c r="E13" s="16" t="s">
        <v>25</v>
      </c>
    </row>
    <row r="14" spans="2:7">
      <c r="B14" s="3" t="s">
        <v>20</v>
      </c>
      <c r="C14" s="3">
        <v>49</v>
      </c>
      <c r="E14" s="5">
        <v>33</v>
      </c>
      <c r="F14" s="5">
        <v>9</v>
      </c>
      <c r="G14" s="5">
        <v>7</v>
      </c>
    </row>
    <row r="15" s="2" customFormat="1" spans="1:7">
      <c r="A15" s="4"/>
      <c r="B15" s="4" t="s">
        <v>26</v>
      </c>
      <c r="C15" s="4"/>
      <c r="E15" s="17">
        <f>E14/49</f>
        <v>0.673469387755102</v>
      </c>
      <c r="F15" s="17">
        <f t="shared" ref="E15:G15" si="1">F14/49</f>
        <v>0.183673469387755</v>
      </c>
      <c r="G15" s="17">
        <f t="shared" si="1"/>
        <v>0.142857142857143</v>
      </c>
    </row>
    <row r="16" spans="1:7">
      <c r="A16" s="15" t="s">
        <v>27</v>
      </c>
      <c r="B16" s="3" t="s">
        <v>9</v>
      </c>
      <c r="C16" s="3">
        <v>44</v>
      </c>
      <c r="D16" s="4">
        <v>0.846153846153846</v>
      </c>
      <c r="E16" s="5">
        <v>32</v>
      </c>
      <c r="F16" s="16" t="s">
        <v>28</v>
      </c>
      <c r="G16" s="16" t="s">
        <v>29</v>
      </c>
    </row>
    <row r="17" spans="2:5">
      <c r="B17" s="3" t="s">
        <v>12</v>
      </c>
      <c r="C17" s="3">
        <v>1</v>
      </c>
      <c r="D17" s="4">
        <v>0.0192307692307692</v>
      </c>
      <c r="E17" s="16" t="s">
        <v>30</v>
      </c>
    </row>
    <row r="18" spans="2:5">
      <c r="B18" s="3" t="s">
        <v>14</v>
      </c>
      <c r="C18" s="3">
        <v>2</v>
      </c>
      <c r="D18" s="4">
        <v>0.0384615384615385</v>
      </c>
      <c r="E18" s="16" t="s">
        <v>31</v>
      </c>
    </row>
    <row r="19" spans="2:5">
      <c r="B19" s="3" t="s">
        <v>16</v>
      </c>
      <c r="C19" s="3">
        <v>1</v>
      </c>
      <c r="D19" s="4">
        <v>0.0192307692307692</v>
      </c>
      <c r="E19" s="16" t="s">
        <v>32</v>
      </c>
    </row>
    <row r="20" spans="2:5">
      <c r="B20" s="3" t="s">
        <v>33</v>
      </c>
      <c r="C20" s="3">
        <v>2</v>
      </c>
      <c r="D20" s="4">
        <v>0.0384615384615385</v>
      </c>
      <c r="E20" s="16" t="s">
        <v>34</v>
      </c>
    </row>
    <row r="21" spans="2:5">
      <c r="B21" s="3" t="s">
        <v>35</v>
      </c>
      <c r="C21" s="3">
        <v>2</v>
      </c>
      <c r="D21" s="4">
        <v>0.0384615384615385</v>
      </c>
      <c r="E21" s="16" t="s">
        <v>34</v>
      </c>
    </row>
    <row r="22" spans="2:7">
      <c r="B22" s="3" t="s">
        <v>20</v>
      </c>
      <c r="C22" s="3">
        <v>52</v>
      </c>
      <c r="E22" s="5">
        <v>40</v>
      </c>
      <c r="F22" s="5">
        <v>8</v>
      </c>
      <c r="G22" s="5">
        <v>4</v>
      </c>
    </row>
    <row r="23" s="2" customFormat="1" spans="1:7">
      <c r="A23" s="4"/>
      <c r="B23" s="4" t="s">
        <v>26</v>
      </c>
      <c r="C23" s="4"/>
      <c r="E23" s="17">
        <f>E22/52</f>
        <v>0.769230769230769</v>
      </c>
      <c r="F23" s="17">
        <f t="shared" ref="E23:G23" si="2">F22/52</f>
        <v>0.153846153846154</v>
      </c>
      <c r="G23" s="17">
        <f t="shared" si="2"/>
        <v>0.0769230769230769</v>
      </c>
    </row>
    <row r="24" spans="1:7">
      <c r="A24" s="15" t="s">
        <v>36</v>
      </c>
      <c r="B24" s="3" t="s">
        <v>9</v>
      </c>
      <c r="C24" s="3">
        <v>48</v>
      </c>
      <c r="D24" s="4">
        <v>0.888888888888889</v>
      </c>
      <c r="E24" s="5">
        <v>35</v>
      </c>
      <c r="F24" s="16" t="s">
        <v>37</v>
      </c>
      <c r="G24" s="16" t="s">
        <v>38</v>
      </c>
    </row>
    <row r="25" spans="2:5">
      <c r="B25" s="3" t="s">
        <v>12</v>
      </c>
      <c r="C25" s="3">
        <v>1</v>
      </c>
      <c r="D25" s="4">
        <v>0.0185185185185185</v>
      </c>
      <c r="E25" s="16" t="s">
        <v>39</v>
      </c>
    </row>
    <row r="26" spans="2:5">
      <c r="B26" s="3" t="s">
        <v>14</v>
      </c>
      <c r="C26" s="3">
        <v>3</v>
      </c>
      <c r="D26" s="4">
        <v>0.0555555555555556</v>
      </c>
      <c r="E26" s="16" t="s">
        <v>40</v>
      </c>
    </row>
    <row r="27" spans="2:6">
      <c r="B27" s="3" t="s">
        <v>41</v>
      </c>
      <c r="C27" s="3">
        <v>2</v>
      </c>
      <c r="D27" s="4">
        <v>0.037037037037037</v>
      </c>
      <c r="F27" s="5" t="s">
        <v>42</v>
      </c>
    </row>
    <row r="28" spans="2:7">
      <c r="B28" s="3" t="s">
        <v>43</v>
      </c>
      <c r="C28" s="3">
        <v>54</v>
      </c>
      <c r="E28" s="5">
        <v>37</v>
      </c>
      <c r="F28" s="5">
        <v>8</v>
      </c>
      <c r="G28" s="5">
        <v>9</v>
      </c>
    </row>
    <row r="29" s="2" customFormat="1" spans="1:7">
      <c r="A29" s="4"/>
      <c r="B29" s="4" t="s">
        <v>26</v>
      </c>
      <c r="C29" s="4"/>
      <c r="E29" s="17">
        <f>E28/54</f>
        <v>0.685185185185185</v>
      </c>
      <c r="F29" s="17">
        <f t="shared" ref="E29:G29" si="3">F28/54</f>
        <v>0.148148148148148</v>
      </c>
      <c r="G29" s="17">
        <f t="shared" si="3"/>
        <v>0.166666666666667</v>
      </c>
    </row>
    <row r="30" spans="1:7">
      <c r="A30" s="15" t="s">
        <v>44</v>
      </c>
      <c r="B30" s="3" t="s">
        <v>9</v>
      </c>
      <c r="C30" s="3">
        <v>48</v>
      </c>
      <c r="D30" s="4">
        <v>0.905660377358491</v>
      </c>
      <c r="E30" s="5">
        <v>31</v>
      </c>
      <c r="F30" s="16" t="s">
        <v>37</v>
      </c>
      <c r="G30" s="16" t="s">
        <v>45</v>
      </c>
    </row>
    <row r="31" spans="2:5">
      <c r="B31" s="3" t="s">
        <v>12</v>
      </c>
      <c r="C31" s="3">
        <v>1</v>
      </c>
      <c r="D31" s="4">
        <v>0.0188679245283019</v>
      </c>
      <c r="E31" s="16" t="s">
        <v>39</v>
      </c>
    </row>
    <row r="32" spans="2:5">
      <c r="B32" s="3" t="s">
        <v>14</v>
      </c>
      <c r="C32" s="3">
        <v>2</v>
      </c>
      <c r="D32" s="4">
        <v>0.0377358490566038</v>
      </c>
      <c r="E32" s="16" t="s">
        <v>46</v>
      </c>
    </row>
    <row r="33" spans="2:6">
      <c r="B33" s="3" t="s">
        <v>41</v>
      </c>
      <c r="C33" s="3">
        <v>2</v>
      </c>
      <c r="D33" s="4">
        <v>0.0377358490566038</v>
      </c>
      <c r="F33" s="16" t="s">
        <v>42</v>
      </c>
    </row>
    <row r="34" spans="2:7">
      <c r="B34" s="3" t="s">
        <v>43</v>
      </c>
      <c r="C34" s="3">
        <v>53</v>
      </c>
      <c r="E34" s="5">
        <v>34</v>
      </c>
      <c r="F34" s="5">
        <v>8</v>
      </c>
      <c r="G34" s="5">
        <v>11</v>
      </c>
    </row>
    <row r="35" s="2" customFormat="1" spans="1:7">
      <c r="A35" s="4"/>
      <c r="B35" s="4" t="s">
        <v>26</v>
      </c>
      <c r="C35" s="4"/>
      <c r="E35" s="17">
        <f>E34/53</f>
        <v>0.641509433962264</v>
      </c>
      <c r="F35" s="17">
        <f t="shared" ref="E35:G35" si="4">F34/53</f>
        <v>0.150943396226415</v>
      </c>
      <c r="G35" s="17">
        <f t="shared" si="4"/>
        <v>0.207547169811321</v>
      </c>
    </row>
    <row r="36" spans="1:7">
      <c r="A36" s="15" t="s">
        <v>47</v>
      </c>
      <c r="B36" s="3" t="s">
        <v>9</v>
      </c>
      <c r="C36" s="3">
        <v>34</v>
      </c>
      <c r="D36" s="4">
        <v>0.871794871794872</v>
      </c>
      <c r="E36" s="5">
        <v>23</v>
      </c>
      <c r="F36" s="16" t="s">
        <v>48</v>
      </c>
      <c r="G36" s="16" t="s">
        <v>49</v>
      </c>
    </row>
    <row r="37" spans="2:5">
      <c r="B37" s="3" t="s">
        <v>12</v>
      </c>
      <c r="C37" s="3">
        <v>1</v>
      </c>
      <c r="D37" s="4">
        <v>0.0256410256410256</v>
      </c>
      <c r="E37" s="16" t="s">
        <v>50</v>
      </c>
    </row>
    <row r="38" spans="2:5">
      <c r="B38" s="3" t="s">
        <v>14</v>
      </c>
      <c r="C38" s="3">
        <v>4</v>
      </c>
      <c r="D38" s="4">
        <v>0.102564102564103</v>
      </c>
      <c r="E38" s="16" t="s">
        <v>51</v>
      </c>
    </row>
    <row r="39" spans="2:7">
      <c r="B39" s="3" t="s">
        <v>43</v>
      </c>
      <c r="C39" s="3">
        <v>39</v>
      </c>
      <c r="E39" s="5">
        <v>27</v>
      </c>
      <c r="F39" s="5">
        <v>5</v>
      </c>
      <c r="G39" s="5">
        <v>7</v>
      </c>
    </row>
    <row r="40" s="2" customFormat="1" spans="1:7">
      <c r="A40" s="4"/>
      <c r="B40" s="4" t="s">
        <v>26</v>
      </c>
      <c r="C40" s="4"/>
      <c r="E40" s="17">
        <f>E39/39</f>
        <v>0.692307692307692</v>
      </c>
      <c r="F40" s="17">
        <f t="shared" ref="E40:G40" si="5">F39/39</f>
        <v>0.128205128205128</v>
      </c>
      <c r="G40" s="17">
        <f t="shared" si="5"/>
        <v>0.179487179487179</v>
      </c>
    </row>
    <row r="41" spans="1:7">
      <c r="A41" s="15" t="s">
        <v>52</v>
      </c>
      <c r="B41" s="3" t="s">
        <v>9</v>
      </c>
      <c r="C41" s="3">
        <v>49</v>
      </c>
      <c r="D41" s="4">
        <v>0.98</v>
      </c>
      <c r="E41" s="5">
        <v>33</v>
      </c>
      <c r="F41" s="16" t="s">
        <v>53</v>
      </c>
      <c r="G41" s="16" t="s">
        <v>54</v>
      </c>
    </row>
    <row r="42" spans="2:5">
      <c r="B42" s="3" t="s">
        <v>14</v>
      </c>
      <c r="C42" s="3">
        <v>1</v>
      </c>
      <c r="D42" s="4">
        <v>0.02</v>
      </c>
      <c r="E42" s="16" t="s">
        <v>55</v>
      </c>
    </row>
    <row r="43" spans="2:7">
      <c r="B43" s="3" t="s">
        <v>43</v>
      </c>
      <c r="C43" s="3">
        <v>50</v>
      </c>
      <c r="E43" s="5">
        <v>34</v>
      </c>
      <c r="F43" s="5">
        <v>5</v>
      </c>
      <c r="G43" s="5">
        <v>11</v>
      </c>
    </row>
    <row r="44" s="2" customFormat="1" spans="1:7">
      <c r="A44" s="4"/>
      <c r="B44" s="4" t="s">
        <v>26</v>
      </c>
      <c r="C44" s="4"/>
      <c r="E44" s="17">
        <f>E43/50</f>
        <v>0.68</v>
      </c>
      <c r="F44" s="17">
        <f t="shared" ref="E44:G44" si="6">F43/50</f>
        <v>0.1</v>
      </c>
      <c r="G44" s="17">
        <f t="shared" si="6"/>
        <v>0.22</v>
      </c>
    </row>
    <row r="45" spans="1:7">
      <c r="A45" s="15" t="s">
        <v>56</v>
      </c>
      <c r="B45" s="3" t="s">
        <v>9</v>
      </c>
      <c r="C45" s="3">
        <v>48</v>
      </c>
      <c r="D45" s="4">
        <v>0.923076923076923</v>
      </c>
      <c r="E45" s="5">
        <v>33</v>
      </c>
      <c r="F45" s="16" t="s">
        <v>53</v>
      </c>
      <c r="G45" s="16" t="s">
        <v>57</v>
      </c>
    </row>
    <row r="46" spans="2:5">
      <c r="B46" s="3" t="s">
        <v>12</v>
      </c>
      <c r="C46" s="3">
        <v>1</v>
      </c>
      <c r="D46" s="4">
        <v>0.0192307692307692</v>
      </c>
      <c r="E46" s="16" t="s">
        <v>58</v>
      </c>
    </row>
    <row r="47" spans="2:5">
      <c r="B47" s="3" t="s">
        <v>14</v>
      </c>
      <c r="C47" s="3">
        <v>3</v>
      </c>
      <c r="D47" s="4">
        <v>0.0576923076923077</v>
      </c>
      <c r="E47" s="16" t="s">
        <v>59</v>
      </c>
    </row>
    <row r="48" spans="2:7">
      <c r="B48" s="3" t="s">
        <v>43</v>
      </c>
      <c r="C48" s="3">
        <v>52</v>
      </c>
      <c r="E48" s="5">
        <v>37</v>
      </c>
      <c r="F48" s="5">
        <v>5</v>
      </c>
      <c r="G48" s="5">
        <v>10</v>
      </c>
    </row>
    <row r="49" s="2" customFormat="1" spans="1:7">
      <c r="A49" s="4"/>
      <c r="B49" s="4" t="s">
        <v>26</v>
      </c>
      <c r="C49" s="4"/>
      <c r="E49" s="17">
        <f>E48/52</f>
        <v>0.711538461538462</v>
      </c>
      <c r="F49" s="17">
        <f t="shared" ref="E49:G49" si="7">F48/52</f>
        <v>0.0961538461538462</v>
      </c>
      <c r="G49" s="17">
        <f t="shared" si="7"/>
        <v>0.192307692307692</v>
      </c>
    </row>
    <row r="50" spans="1:7">
      <c r="A50" s="15" t="s">
        <v>60</v>
      </c>
      <c r="B50" s="3" t="s">
        <v>9</v>
      </c>
      <c r="C50" s="3">
        <v>44</v>
      </c>
      <c r="D50" s="4">
        <v>0.862745098039216</v>
      </c>
      <c r="E50" s="5">
        <v>33</v>
      </c>
      <c r="F50" s="16" t="s">
        <v>61</v>
      </c>
      <c r="G50" s="16" t="s">
        <v>62</v>
      </c>
    </row>
    <row r="51" spans="2:6">
      <c r="B51" s="3" t="s">
        <v>12</v>
      </c>
      <c r="C51" s="3">
        <v>2</v>
      </c>
      <c r="D51" s="4">
        <v>0.0392156862745098</v>
      </c>
      <c r="E51" s="16" t="s">
        <v>63</v>
      </c>
      <c r="F51" s="16" t="s">
        <v>64</v>
      </c>
    </row>
    <row r="52" s="1" customFormat="1" spans="1:7">
      <c r="A52" s="3"/>
      <c r="B52" s="3" t="s">
        <v>14</v>
      </c>
      <c r="C52" s="3">
        <v>4</v>
      </c>
      <c r="D52" s="4">
        <v>0.0784313725490196</v>
      </c>
      <c r="E52" s="16" t="s">
        <v>65</v>
      </c>
      <c r="F52" s="5"/>
      <c r="G52" s="16" t="s">
        <v>15</v>
      </c>
    </row>
    <row r="53" spans="2:5">
      <c r="B53" s="3" t="s">
        <v>66</v>
      </c>
      <c r="C53" s="3">
        <v>1</v>
      </c>
      <c r="D53" s="4">
        <v>0.0196078431372549</v>
      </c>
      <c r="E53" s="16" t="s">
        <v>67</v>
      </c>
    </row>
    <row r="54" spans="2:7">
      <c r="B54" s="3" t="s">
        <v>43</v>
      </c>
      <c r="C54" s="3">
        <v>51</v>
      </c>
      <c r="E54" s="5">
        <v>38</v>
      </c>
      <c r="F54" s="5">
        <v>6</v>
      </c>
      <c r="G54" s="5">
        <v>7</v>
      </c>
    </row>
    <row r="55" s="2" customFormat="1" spans="1:7">
      <c r="A55" s="4"/>
      <c r="B55" s="4" t="s">
        <v>26</v>
      </c>
      <c r="C55" s="4"/>
      <c r="E55" s="17">
        <f>E54/51</f>
        <v>0.745098039215686</v>
      </c>
      <c r="F55" s="17">
        <f t="shared" ref="E55:G55" si="8">F54/51</f>
        <v>0.117647058823529</v>
      </c>
      <c r="G55" s="17">
        <f t="shared" si="8"/>
        <v>0.137254901960784</v>
      </c>
    </row>
    <row r="56" spans="1:7">
      <c r="A56" s="15" t="s">
        <v>68</v>
      </c>
      <c r="B56" s="18" t="s">
        <v>9</v>
      </c>
      <c r="C56" s="18">
        <v>36</v>
      </c>
      <c r="D56" s="4">
        <v>0.857142857142857</v>
      </c>
      <c r="E56" s="5">
        <v>28</v>
      </c>
      <c r="F56" s="16" t="s">
        <v>61</v>
      </c>
      <c r="G56" s="16" t="s">
        <v>69</v>
      </c>
    </row>
    <row r="57" spans="2:5">
      <c r="B57" s="18" t="s">
        <v>12</v>
      </c>
      <c r="C57" s="18">
        <v>1</v>
      </c>
      <c r="D57" s="4">
        <v>0.0238095238095238</v>
      </c>
      <c r="E57" s="16" t="s">
        <v>70</v>
      </c>
    </row>
    <row r="58" spans="2:5">
      <c r="B58" s="18" t="s">
        <v>66</v>
      </c>
      <c r="C58" s="18">
        <v>2</v>
      </c>
      <c r="D58" s="4">
        <v>0.0476190476190476</v>
      </c>
      <c r="E58" s="16" t="s">
        <v>71</v>
      </c>
    </row>
    <row r="59" spans="2:6">
      <c r="B59" s="18" t="s">
        <v>72</v>
      </c>
      <c r="C59" s="18">
        <v>1</v>
      </c>
      <c r="D59" s="4">
        <v>0.0238095238095238</v>
      </c>
      <c r="F59" s="16" t="s">
        <v>73</v>
      </c>
    </row>
    <row r="60" spans="2:6">
      <c r="B60" s="18" t="s">
        <v>74</v>
      </c>
      <c r="C60" s="18">
        <v>2</v>
      </c>
      <c r="D60" s="4">
        <v>0.0476190476190476</v>
      </c>
      <c r="F60" s="16" t="s">
        <v>75</v>
      </c>
    </row>
    <row r="61" spans="2:7">
      <c r="B61" s="3" t="s">
        <v>43</v>
      </c>
      <c r="C61" s="3">
        <v>42</v>
      </c>
      <c r="E61" s="5">
        <v>31</v>
      </c>
      <c r="F61" s="5">
        <v>8</v>
      </c>
      <c r="G61" s="5">
        <v>3</v>
      </c>
    </row>
    <row r="62" s="2" customFormat="1" spans="1:7">
      <c r="A62" s="4"/>
      <c r="B62" s="4" t="s">
        <v>26</v>
      </c>
      <c r="C62" s="4"/>
      <c r="E62" s="17">
        <f>E61/42</f>
        <v>0.738095238095238</v>
      </c>
      <c r="F62" s="17">
        <f t="shared" ref="E62:G62" si="9">F61/42</f>
        <v>0.19047619047619</v>
      </c>
      <c r="G62" s="17">
        <f t="shared" si="9"/>
        <v>0.0714285714285714</v>
      </c>
    </row>
    <row r="63" spans="1:7">
      <c r="A63" s="15" t="s">
        <v>76</v>
      </c>
      <c r="B63" s="3" t="s">
        <v>9</v>
      </c>
      <c r="C63" s="3">
        <v>35</v>
      </c>
      <c r="D63" s="4">
        <v>0.897435897435897</v>
      </c>
      <c r="E63" s="5">
        <v>25</v>
      </c>
      <c r="F63" s="16" t="s">
        <v>77</v>
      </c>
      <c r="G63" s="16" t="s">
        <v>78</v>
      </c>
    </row>
    <row r="64" spans="2:5">
      <c r="B64" s="3" t="s">
        <v>14</v>
      </c>
      <c r="C64" s="3">
        <v>2</v>
      </c>
      <c r="D64" s="4">
        <v>0.0512820512820513</v>
      </c>
      <c r="E64" s="16" t="s">
        <v>79</v>
      </c>
    </row>
    <row r="65" spans="2:5">
      <c r="B65" s="3" t="s">
        <v>41</v>
      </c>
      <c r="C65" s="3">
        <v>1</v>
      </c>
      <c r="D65" s="4">
        <v>0.0256410256410256</v>
      </c>
      <c r="E65" s="16" t="s">
        <v>80</v>
      </c>
    </row>
    <row r="66" spans="2:6">
      <c r="B66" s="3" t="s">
        <v>16</v>
      </c>
      <c r="C66" s="3">
        <v>1</v>
      </c>
      <c r="D66" s="4">
        <v>0.0256410256410256</v>
      </c>
      <c r="F66" s="5" t="s">
        <v>81</v>
      </c>
    </row>
    <row r="67" spans="2:7">
      <c r="B67" s="3" t="s">
        <v>43</v>
      </c>
      <c r="C67" s="3">
        <v>39</v>
      </c>
      <c r="E67" s="5">
        <v>28</v>
      </c>
      <c r="F67" s="5">
        <v>4</v>
      </c>
      <c r="G67" s="5">
        <v>7</v>
      </c>
    </row>
    <row r="68" s="2" customFormat="1" spans="1:7">
      <c r="A68" s="4"/>
      <c r="B68" s="4" t="s">
        <v>26</v>
      </c>
      <c r="C68" s="4"/>
      <c r="E68" s="17">
        <f>E67/39</f>
        <v>0.717948717948718</v>
      </c>
      <c r="F68" s="17">
        <f t="shared" ref="E68:G68" si="10">F67/39</f>
        <v>0.102564102564103</v>
      </c>
      <c r="G68" s="17">
        <f t="shared" si="10"/>
        <v>0.179487179487179</v>
      </c>
    </row>
    <row r="69" spans="1:7">
      <c r="A69" s="15" t="s">
        <v>82</v>
      </c>
      <c r="B69" s="3" t="s">
        <v>9</v>
      </c>
      <c r="C69" s="3">
        <v>30</v>
      </c>
      <c r="D69" s="4">
        <v>0.833333333333333</v>
      </c>
      <c r="E69" s="5">
        <v>20</v>
      </c>
      <c r="F69" s="16" t="s">
        <v>83</v>
      </c>
      <c r="G69" s="16" t="s">
        <v>84</v>
      </c>
    </row>
    <row r="70" spans="2:5">
      <c r="B70" s="3" t="s">
        <v>14</v>
      </c>
      <c r="C70" s="3">
        <v>2</v>
      </c>
      <c r="D70" s="4">
        <v>0.0555555555555556</v>
      </c>
      <c r="E70" s="16" t="s">
        <v>85</v>
      </c>
    </row>
    <row r="71" spans="2:5">
      <c r="B71" s="3" t="s">
        <v>18</v>
      </c>
      <c r="C71" s="3">
        <v>1</v>
      </c>
      <c r="D71" s="4">
        <v>0.0277777777777778</v>
      </c>
      <c r="E71" s="16" t="s">
        <v>67</v>
      </c>
    </row>
    <row r="72" spans="2:5">
      <c r="B72" s="3" t="s">
        <v>86</v>
      </c>
      <c r="C72" s="3">
        <v>1</v>
      </c>
      <c r="D72" s="4">
        <v>0.0277777777777778</v>
      </c>
      <c r="E72" s="16" t="s">
        <v>87</v>
      </c>
    </row>
    <row r="73" spans="2:6">
      <c r="B73" s="3" t="s">
        <v>74</v>
      </c>
      <c r="C73" s="3">
        <v>2</v>
      </c>
      <c r="D73" s="4">
        <v>0.0555555555555556</v>
      </c>
      <c r="F73" s="16" t="s">
        <v>75</v>
      </c>
    </row>
    <row r="74" spans="2:7">
      <c r="B74" s="3" t="s">
        <v>43</v>
      </c>
      <c r="C74" s="3">
        <v>36</v>
      </c>
      <c r="E74" s="5">
        <v>24</v>
      </c>
      <c r="F74" s="5">
        <v>9</v>
      </c>
      <c r="G74" s="5">
        <v>3</v>
      </c>
    </row>
    <row r="75" s="2" customFormat="1" spans="1:7">
      <c r="A75" s="4"/>
      <c r="B75" s="4" t="s">
        <v>26</v>
      </c>
      <c r="C75" s="4"/>
      <c r="E75" s="17">
        <f>E74/36</f>
        <v>0.666666666666667</v>
      </c>
      <c r="F75" s="17">
        <f t="shared" ref="E75:G75" si="11">F74/36</f>
        <v>0.25</v>
      </c>
      <c r="G75" s="17">
        <f t="shared" si="11"/>
        <v>0.0833333333333333</v>
      </c>
    </row>
    <row r="76" spans="1:7">
      <c r="A76" s="15" t="s">
        <v>88</v>
      </c>
      <c r="B76" s="3" t="s">
        <v>9</v>
      </c>
      <c r="C76" s="3">
        <v>68</v>
      </c>
      <c r="D76" s="4">
        <v>0.883116883116883</v>
      </c>
      <c r="E76" s="5">
        <v>57</v>
      </c>
      <c r="F76" s="16" t="s">
        <v>89</v>
      </c>
      <c r="G76" s="16" t="s">
        <v>90</v>
      </c>
    </row>
    <row r="77" spans="2:5">
      <c r="B77" s="3" t="s">
        <v>12</v>
      </c>
      <c r="C77" s="3">
        <v>1</v>
      </c>
      <c r="D77" s="4">
        <v>0.012987012987013</v>
      </c>
      <c r="E77" s="16" t="s">
        <v>91</v>
      </c>
    </row>
    <row r="78" spans="2:5">
      <c r="B78" s="3" t="s">
        <v>14</v>
      </c>
      <c r="C78" s="3">
        <v>4</v>
      </c>
      <c r="D78" s="4">
        <v>0.051948051948052</v>
      </c>
      <c r="E78" s="16" t="s">
        <v>92</v>
      </c>
    </row>
    <row r="79" spans="2:5">
      <c r="B79" s="3" t="s">
        <v>16</v>
      </c>
      <c r="C79" s="3">
        <v>1</v>
      </c>
      <c r="D79" s="4">
        <v>0.012987012987013</v>
      </c>
      <c r="E79" s="16" t="s">
        <v>93</v>
      </c>
    </row>
    <row r="80" spans="2:5">
      <c r="B80" s="3" t="s">
        <v>94</v>
      </c>
      <c r="C80" s="3">
        <v>1</v>
      </c>
      <c r="D80" s="4">
        <v>0.012987012987013</v>
      </c>
      <c r="E80" s="16" t="s">
        <v>55</v>
      </c>
    </row>
    <row r="81" spans="2:5">
      <c r="B81" s="3" t="s">
        <v>95</v>
      </c>
      <c r="C81" s="3">
        <v>2</v>
      </c>
      <c r="D81" s="4">
        <v>0.025974025974026</v>
      </c>
      <c r="E81" s="16" t="s">
        <v>96</v>
      </c>
    </row>
    <row r="82" spans="2:7">
      <c r="B82" s="3" t="s">
        <v>43</v>
      </c>
      <c r="C82" s="3">
        <v>77</v>
      </c>
      <c r="E82" s="16">
        <v>66</v>
      </c>
      <c r="F82" s="5">
        <v>3</v>
      </c>
      <c r="G82" s="5">
        <v>8</v>
      </c>
    </row>
    <row r="83" s="2" customFormat="1" spans="1:7">
      <c r="A83" s="4"/>
      <c r="B83" s="4" t="s">
        <v>26</v>
      </c>
      <c r="C83" s="4"/>
      <c r="E83" s="17">
        <f>E82/77</f>
        <v>0.857142857142857</v>
      </c>
      <c r="F83" s="17">
        <f t="shared" ref="E83:G83" si="12">F82/77</f>
        <v>0.038961038961039</v>
      </c>
      <c r="G83" s="17">
        <f t="shared" si="12"/>
        <v>0.103896103896104</v>
      </c>
    </row>
    <row r="84" spans="1:7">
      <c r="A84" s="19" t="s">
        <v>97</v>
      </c>
      <c r="B84" s="3" t="s">
        <v>9</v>
      </c>
      <c r="C84" s="3">
        <v>33</v>
      </c>
      <c r="D84" s="4">
        <f t="shared" ref="D84:D86" si="13">C84/37</f>
        <v>0.891891891891892</v>
      </c>
      <c r="E84" s="5">
        <v>25</v>
      </c>
      <c r="F84" s="16" t="s">
        <v>98</v>
      </c>
      <c r="G84" s="16" t="s">
        <v>99</v>
      </c>
    </row>
    <row r="85" spans="2:5">
      <c r="B85" s="3" t="s">
        <v>12</v>
      </c>
      <c r="C85" s="3">
        <v>2</v>
      </c>
      <c r="D85" s="4">
        <f t="shared" si="13"/>
        <v>0.0540540540540541</v>
      </c>
      <c r="E85" s="16" t="s">
        <v>100</v>
      </c>
    </row>
    <row r="86" spans="2:5">
      <c r="B86" s="3" t="s">
        <v>14</v>
      </c>
      <c r="C86" s="3">
        <v>2</v>
      </c>
      <c r="D86" s="4">
        <f t="shared" si="13"/>
        <v>0.0540540540540541</v>
      </c>
      <c r="E86" s="16" t="s">
        <v>101</v>
      </c>
    </row>
    <row r="87" spans="2:7">
      <c r="B87" s="3" t="s">
        <v>43</v>
      </c>
      <c r="C87" s="3">
        <v>37</v>
      </c>
      <c r="E87" s="5">
        <v>29</v>
      </c>
      <c r="F87" s="5">
        <v>2</v>
      </c>
      <c r="G87" s="5">
        <v>6</v>
      </c>
    </row>
    <row r="88" s="2" customFormat="1" spans="1:7">
      <c r="A88" s="4"/>
      <c r="B88" s="4" t="s">
        <v>26</v>
      </c>
      <c r="C88" s="4"/>
      <c r="E88" s="17">
        <f>E87/37</f>
        <v>0.783783783783784</v>
      </c>
      <c r="F88" s="17">
        <f t="shared" ref="E88:G88" si="14">F87/37</f>
        <v>0.0540540540540541</v>
      </c>
      <c r="G88" s="17">
        <f t="shared" si="14"/>
        <v>0.162162162162162</v>
      </c>
    </row>
    <row r="89" spans="1:7">
      <c r="A89" s="19" t="s">
        <v>102</v>
      </c>
      <c r="B89" s="3" t="s">
        <v>9</v>
      </c>
      <c r="C89" s="3">
        <v>47</v>
      </c>
      <c r="D89" s="4">
        <v>0.886792452830189</v>
      </c>
      <c r="E89" s="5">
        <v>32</v>
      </c>
      <c r="F89" s="16" t="s">
        <v>89</v>
      </c>
      <c r="G89" s="16" t="s">
        <v>103</v>
      </c>
    </row>
    <row r="90" spans="2:5">
      <c r="B90" s="3" t="s">
        <v>12</v>
      </c>
      <c r="C90" s="3">
        <v>2</v>
      </c>
      <c r="D90" s="4">
        <v>0.0377358490566038</v>
      </c>
      <c r="E90" s="16" t="s">
        <v>104</v>
      </c>
    </row>
    <row r="91" spans="2:5">
      <c r="B91" s="3" t="s">
        <v>14</v>
      </c>
      <c r="C91" s="3">
        <v>3</v>
      </c>
      <c r="D91" s="4">
        <v>0.0566037735849057</v>
      </c>
      <c r="E91" s="16" t="s">
        <v>105</v>
      </c>
    </row>
    <row r="92" spans="2:6">
      <c r="B92" s="3" t="s">
        <v>16</v>
      </c>
      <c r="C92" s="3">
        <v>1</v>
      </c>
      <c r="D92" s="4">
        <f>C92/53</f>
        <v>0.0188679245283019</v>
      </c>
      <c r="F92" s="16" t="s">
        <v>106</v>
      </c>
    </row>
    <row r="93" spans="2:7">
      <c r="B93" s="3" t="s">
        <v>43</v>
      </c>
      <c r="C93" s="3">
        <v>53</v>
      </c>
      <c r="E93" s="5">
        <v>37</v>
      </c>
      <c r="F93" s="5">
        <v>5</v>
      </c>
      <c r="G93" s="5">
        <v>11</v>
      </c>
    </row>
    <row r="94" s="2" customFormat="1" ht="15.75" spans="1:7">
      <c r="A94" s="20"/>
      <c r="B94" s="20" t="s">
        <v>26</v>
      </c>
      <c r="C94" s="20"/>
      <c r="D94" s="20"/>
      <c r="E94" s="21">
        <f>E93/53</f>
        <v>0.69811320754717</v>
      </c>
      <c r="F94" s="21">
        <f t="shared" ref="E94:G94" si="15">F93/53</f>
        <v>0.0943396226415094</v>
      </c>
      <c r="G94" s="21">
        <f t="shared" si="15"/>
        <v>0.207547169811321</v>
      </c>
    </row>
    <row r="169" spans="2:3">
      <c r="B169" s="18"/>
      <c r="C169" s="18"/>
    </row>
    <row r="174" spans="4:4">
      <c r="D174" s="22"/>
    </row>
    <row r="176" spans="1:1">
      <c r="A176" s="1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pjy</cp:lastModifiedBy>
  <dcterms:created xsi:type="dcterms:W3CDTF">2022-03-20T05:47:00Z</dcterms:created>
  <dcterms:modified xsi:type="dcterms:W3CDTF">2022-10-28T11:37:28Z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8BAD20EB35B2463EA111DB86E36A516F</vt:lpwstr>
  </property>
  <property fmtid="{D5CDD505-2E9C-101B-9397-08002B2CF9AE}" pid="3" name="KSOProductBuildVer">
    <vt:lpwstr>2052-11.1.0.12598</vt:lpwstr>
  </property>
</Properties>
</file>