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1840" windowHeight="13740" tabRatio="167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34" i="1"/>
  <c r="AA134"/>
  <c r="Z134"/>
  <c r="X134"/>
  <c r="V134"/>
  <c r="T134"/>
  <c r="S134"/>
  <c r="R134"/>
  <c r="Q134"/>
  <c r="P134"/>
  <c r="O134"/>
  <c r="M134"/>
  <c r="L134"/>
  <c r="K134"/>
  <c r="J134"/>
  <c r="I134"/>
  <c r="H134"/>
  <c r="F134"/>
  <c r="E134"/>
  <c r="D134"/>
  <c r="C134"/>
  <c r="B134"/>
  <c r="AC133"/>
  <c r="AA133"/>
  <c r="Z133"/>
  <c r="X133"/>
  <c r="V133"/>
  <c r="T133"/>
  <c r="R133"/>
  <c r="Q133"/>
  <c r="P133"/>
  <c r="O133"/>
  <c r="M133"/>
  <c r="L133"/>
  <c r="K133"/>
  <c r="J133"/>
  <c r="I133"/>
  <c r="H133"/>
  <c r="F133"/>
  <c r="E133"/>
  <c r="D133"/>
  <c r="C133"/>
  <c r="B133"/>
  <c r="AB120"/>
  <c r="Y120"/>
  <c r="Y134" s="1"/>
  <c r="W120"/>
  <c r="W133" s="1"/>
  <c r="U120"/>
  <c r="U134" s="1"/>
  <c r="S120"/>
  <c r="S133" s="1"/>
  <c r="N81"/>
  <c r="G81"/>
  <c r="N80"/>
  <c r="G80"/>
  <c r="N79"/>
  <c r="G79"/>
  <c r="N78"/>
  <c r="G78"/>
  <c r="N77"/>
  <c r="G77"/>
  <c r="N76"/>
  <c r="G76"/>
  <c r="N75"/>
  <c r="G75"/>
  <c r="N74"/>
  <c r="G74"/>
  <c r="N73"/>
  <c r="G73"/>
  <c r="N72"/>
  <c r="G72"/>
  <c r="N71"/>
  <c r="G71"/>
  <c r="N70"/>
  <c r="G70"/>
  <c r="N69"/>
  <c r="G69"/>
  <c r="N68"/>
  <c r="G68"/>
  <c r="N67"/>
  <c r="G67"/>
  <c r="N66"/>
  <c r="G66"/>
  <c r="N65"/>
  <c r="G65"/>
  <c r="N64"/>
  <c r="G64"/>
  <c r="N63"/>
  <c r="G63"/>
  <c r="N62"/>
  <c r="G62"/>
  <c r="N61"/>
  <c r="G61"/>
  <c r="N60"/>
  <c r="G60"/>
  <c r="N59"/>
  <c r="G59"/>
  <c r="N58"/>
  <c r="G58"/>
  <c r="N57"/>
  <c r="G57"/>
  <c r="N56"/>
  <c r="G56"/>
  <c r="N55"/>
  <c r="G55"/>
  <c r="N54"/>
  <c r="G54"/>
  <c r="N53"/>
  <c r="G53"/>
  <c r="N52"/>
  <c r="G52"/>
  <c r="AB51"/>
  <c r="N51"/>
  <c r="G51"/>
  <c r="AB50"/>
  <c r="N50"/>
  <c r="G50"/>
  <c r="AB49"/>
  <c r="N49"/>
  <c r="G49"/>
  <c r="AB48"/>
  <c r="N48"/>
  <c r="G48"/>
  <c r="AB47"/>
  <c r="N47"/>
  <c r="G47"/>
  <c r="AB46"/>
  <c r="N46"/>
  <c r="G46"/>
  <c r="AB45"/>
  <c r="N45"/>
  <c r="G45"/>
  <c r="AB44"/>
  <c r="AB134" s="1"/>
  <c r="N44"/>
  <c r="G44"/>
  <c r="N43"/>
  <c r="G43"/>
  <c r="N42"/>
  <c r="G42"/>
  <c r="N41"/>
  <c r="G41"/>
  <c r="N40"/>
  <c r="G40"/>
  <c r="N39"/>
  <c r="G39"/>
  <c r="N38"/>
  <c r="G38"/>
  <c r="N37"/>
  <c r="G37"/>
  <c r="N36"/>
  <c r="G36"/>
  <c r="N35"/>
  <c r="G35"/>
  <c r="N34"/>
  <c r="G34"/>
  <c r="N33"/>
  <c r="G33"/>
  <c r="N32"/>
  <c r="G32"/>
  <c r="N31"/>
  <c r="G31"/>
  <c r="N30"/>
  <c r="G30"/>
  <c r="N29"/>
  <c r="G29"/>
  <c r="N28"/>
  <c r="G28"/>
  <c r="N27"/>
  <c r="G27"/>
  <c r="N26"/>
  <c r="G26"/>
  <c r="N25"/>
  <c r="G25"/>
  <c r="N24"/>
  <c r="G24"/>
  <c r="N23"/>
  <c r="G23"/>
  <c r="N22"/>
  <c r="G22"/>
  <c r="N21"/>
  <c r="G21"/>
  <c r="N20"/>
  <c r="G20"/>
  <c r="N19"/>
  <c r="G19"/>
  <c r="N18"/>
  <c r="G18"/>
  <c r="N17"/>
  <c r="G17"/>
  <c r="N16"/>
  <c r="G16"/>
  <c r="N15"/>
  <c r="G15"/>
  <c r="N14"/>
  <c r="G14"/>
  <c r="N13"/>
  <c r="G13"/>
  <c r="N12"/>
  <c r="G12"/>
  <c r="N11"/>
  <c r="G11"/>
  <c r="N10"/>
  <c r="G10"/>
  <c r="N9"/>
  <c r="G9"/>
  <c r="N8"/>
  <c r="N133" s="1"/>
  <c r="G8"/>
  <c r="N7"/>
  <c r="G7"/>
  <c r="N6"/>
  <c r="G6"/>
  <c r="G133" s="1"/>
  <c r="N5"/>
  <c r="G5"/>
  <c r="N4"/>
  <c r="N134" s="1"/>
  <c r="G4"/>
  <c r="G134" s="1"/>
  <c r="AB133" l="1"/>
  <c r="Y133"/>
  <c r="W134"/>
  <c r="U133"/>
</calcChain>
</file>

<file path=xl/sharedStrings.xml><?xml version="1.0" encoding="utf-8"?>
<sst xmlns="http://schemas.openxmlformats.org/spreadsheetml/2006/main" count="163" uniqueCount="149">
  <si>
    <t>Sample ID</t>
  </si>
  <si>
    <t>ONT sequencing</t>
  </si>
  <si>
    <t>PacBio sequencing</t>
  </si>
  <si>
    <t>Fastq_pass_reads</t>
  </si>
  <si>
    <t>Fastq_pass_base</t>
  </si>
  <si>
    <t>Mapping_wgs_reads</t>
  </si>
  <si>
    <t>Mapping_ratio</t>
  </si>
  <si>
    <t>Wgs_bases</t>
  </si>
  <si>
    <t>Wgs_avg_depth</t>
  </si>
  <si>
    <t>Target_reads_num</t>
  </si>
  <si>
    <t>Target_reads_ratio</t>
  </si>
  <si>
    <t>Target_bases</t>
  </si>
  <si>
    <t>Target_bases_ratio</t>
  </si>
  <si>
    <t>Target_avg_depth</t>
  </si>
  <si>
    <t>Coverage_base</t>
  </si>
  <si>
    <t>Coverage_ratio</t>
  </si>
  <si>
    <t>Mean_read_length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</si>
  <si>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</si>
  <si>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</si>
  <si>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</si>
  <si>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</si>
  <si>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</si>
  <si>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</si>
  <si>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</si>
  <si>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</si>
  <si>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</si>
  <si>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</si>
  <si>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</si>
  <si>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</si>
  <si>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</si>
  <si>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</si>
  <si>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</si>
  <si>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</si>
  <si>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</si>
  <si>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</si>
  <si>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</si>
  <si>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</si>
  <si>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</si>
  <si>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</si>
  <si>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</si>
  <si>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</si>
  <si>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</si>
  <si>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</si>
  <si>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</si>
  <si>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</si>
  <si>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</si>
  <si>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</si>
  <si>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</si>
  <si>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</si>
  <si>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</si>
  <si>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</si>
  <si>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</si>
  <si>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</si>
  <si>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</si>
  <si>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</si>
  <si>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</si>
  <si>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</si>
  <si>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</si>
  <si>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</si>
  <si>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</si>
  <si>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</si>
  <si>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</si>
  <si>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</si>
  <si>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</si>
  <si>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</si>
  <si>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</si>
  <si>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</si>
  <si>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</si>
  <si>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D53</t>
  </si>
  <si>
    <t>D54</t>
  </si>
  <si>
    <t>D55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</si>
  <si>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</si>
  <si>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</si>
  <si>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</si>
  <si>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</si>
  <si>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</si>
  <si>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</si>
  <si>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</si>
  <si>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</si>
  <si>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</si>
  <si>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</si>
  <si>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</si>
  <si>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</si>
  <si>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</si>
  <si>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</si>
  <si>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</si>
  <si>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</si>
  <si>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</si>
  <si>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</si>
  <si>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</si>
  <si>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</si>
  <si>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</si>
  <si>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</si>
  <si>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</si>
  <si>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</si>
  <si>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</si>
  <si>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</si>
  <si>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</si>
  <si>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</si>
  <si>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</si>
  <si>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</si>
  <si>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</si>
  <si>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</si>
  <si>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D89_1</t>
  </si>
  <si>
    <t>D89_2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</si>
  <si>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</si>
  <si>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</si>
  <si>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</si>
  <si>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</si>
  <si>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</si>
  <si>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</si>
  <si>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</si>
  <si>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</si>
  <si>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</si>
  <si>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</si>
  <si>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D101</t>
  </si>
  <si>
    <t>D102</t>
  </si>
  <si>
    <t>D104</t>
  </si>
  <si>
    <t>D105</t>
  </si>
  <si>
    <t>D106</t>
  </si>
  <si>
    <t>D106_1</t>
  </si>
  <si>
    <t>D107</t>
  </si>
  <si>
    <t>D108</t>
  </si>
  <si>
    <t>D111</t>
  </si>
  <si>
    <t>D112</t>
  </si>
  <si>
    <t>D113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</si>
  <si>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</si>
  <si>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</si>
  <si>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</si>
  <si>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</si>
  <si>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</si>
  <si>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</si>
  <si>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</si>
  <si>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</si>
  <si>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</si>
  <si>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</si>
  <si>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</si>
  <si>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</si>
  <si>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</si>
  <si>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</si>
  <si>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</si>
  <si>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</si>
  <si>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</si>
  <si>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</si>
  <si>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</si>
  <si>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</si>
  <si>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Average</t>
  </si>
  <si>
    <t>Median</t>
  </si>
  <si>
    <t>Supplementary Table S2. Statistics of ONT and PacBio sequencing data (blank for no data).</t>
    <phoneticPr fontId="4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</si>
</sst>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#,##0_ "/>
    <numFmt numFmtId="178" formatCode="0.0000_ "/>
  </numFmts>
  <fonts count="6">
    <font>
      <sz val="12"/>
      <color theme="1"/>
      <name val="Times New Roman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 Bold"/>
      <family val="1"/>
    </font>
    <font>
      <sz val="9"/>
      <name val="Times New Roman"/>
      <family val="1"/>
    </font>
    <font>
      <b/>
      <sz val="12"/>
      <color theme="1"/>
      <name val="Times New Roman Bol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vertical="center"/>
    </xf>
    <xf numFmtId="177" fontId="2" fillId="0" borderId="10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vertical="center"/>
    </xf>
    <xf numFmtId="177" fontId="2" fillId="0" borderId="13" xfId="0" applyNumberFormat="1" applyFont="1" applyFill="1" applyBorder="1" applyAlignment="1">
      <alignment vertical="center"/>
    </xf>
    <xf numFmtId="10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vertical="center" wrapText="1"/>
    </xf>
    <xf numFmtId="10" fontId="2" fillId="0" borderId="10" xfId="0" applyNumberFormat="1" applyFont="1" applyFill="1" applyBorder="1" applyAlignment="1">
      <alignment vertical="center"/>
    </xf>
    <xf numFmtId="178" fontId="2" fillId="0" borderId="10" xfId="0" applyNumberFormat="1" applyFont="1" applyFill="1" applyBorder="1" applyAlignment="1">
      <alignment vertical="center"/>
    </xf>
    <xf numFmtId="10" fontId="2" fillId="0" borderId="13" xfId="0" applyNumberFormat="1" applyFont="1" applyFill="1" applyBorder="1" applyAlignment="1">
      <alignment vertical="center"/>
    </xf>
    <xf numFmtId="178" fontId="2" fillId="0" borderId="13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77" fontId="2" fillId="0" borderId="16" xfId="0" applyNumberFormat="1" applyFont="1" applyFill="1" applyBorder="1" applyAlignment="1">
      <alignment vertical="center"/>
    </xf>
    <xf numFmtId="177" fontId="2" fillId="0" borderId="17" xfId="0" applyNumberFormat="1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178" fontId="2" fillId="0" borderId="13" xfId="0" applyNumberFormat="1" applyFont="1" applyBorder="1">
      <alignment vertical="center"/>
    </xf>
    <xf numFmtId="177" fontId="2" fillId="0" borderId="16" xfId="0" applyNumberFormat="1" applyFont="1" applyBorder="1">
      <alignment vertical="center"/>
    </xf>
    <xf numFmtId="177" fontId="2" fillId="0" borderId="17" xfId="0" applyNumberFormat="1" applyFont="1" applyBorder="1">
      <alignment vertical="center"/>
    </xf>
    <xf numFmtId="10" fontId="2" fillId="0" borderId="13" xfId="0" applyNumberFormat="1" applyFont="1" applyBorder="1">
      <alignment vertical="center"/>
    </xf>
    <xf numFmtId="0" fontId="2" fillId="0" borderId="17" xfId="0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7" fontId="2" fillId="0" borderId="17" xfId="0" applyNumberFormat="1" applyFont="1" applyFill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177" fontId="2" fillId="0" borderId="3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177" fontId="2" fillId="0" borderId="6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10" fontId="2" fillId="0" borderId="1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10" fontId="2" fillId="0" borderId="4" xfId="0" applyNumberFormat="1" applyFont="1" applyBorder="1">
      <alignment vertical="center"/>
    </xf>
    <xf numFmtId="178" fontId="2" fillId="0" borderId="4" xfId="0" applyNumberFormat="1" applyFont="1" applyBorder="1">
      <alignment vertical="center"/>
    </xf>
    <xf numFmtId="10" fontId="2" fillId="0" borderId="7" xfId="0" applyNumberFormat="1" applyFont="1" applyBorder="1">
      <alignment vertical="center"/>
    </xf>
    <xf numFmtId="178" fontId="2" fillId="0" borderId="7" xfId="0" applyNumberFormat="1" applyFont="1" applyBorder="1">
      <alignment vertical="center"/>
    </xf>
    <xf numFmtId="0" fontId="2" fillId="0" borderId="22" xfId="0" applyFont="1" applyBorder="1">
      <alignment vertical="center"/>
    </xf>
    <xf numFmtId="177" fontId="2" fillId="0" borderId="19" xfId="0" applyNumberFormat="1" applyFont="1" applyBorder="1">
      <alignment vertical="center"/>
    </xf>
    <xf numFmtId="177" fontId="2" fillId="0" borderId="14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22" xfId="0" applyNumberFormat="1" applyFont="1" applyBorder="1">
      <alignment vertical="center"/>
    </xf>
    <xf numFmtId="0" fontId="2" fillId="0" borderId="0" xfId="0" applyFont="1" applyFill="1">
      <alignment vertical="center"/>
    </xf>
    <xf numFmtId="0" fontId="2" fillId="2" borderId="11" xfId="0" applyFont="1" applyFill="1" applyBorder="1" applyAlignment="1">
      <alignment horizontal="center" vertical="center"/>
    </xf>
    <xf numFmtId="177" fontId="2" fillId="2" borderId="12" xfId="0" applyNumberFormat="1" applyFont="1" applyFill="1" applyBorder="1" applyAlignment="1">
      <alignment vertical="center"/>
    </xf>
    <xf numFmtId="177" fontId="2" fillId="2" borderId="13" xfId="0" applyNumberFormat="1" applyFont="1" applyFill="1" applyBorder="1" applyAlignment="1">
      <alignment vertical="center"/>
    </xf>
    <xf numFmtId="10" fontId="2" fillId="2" borderId="13" xfId="0" applyNumberFormat="1" applyFont="1" applyFill="1" applyBorder="1" applyAlignment="1">
      <alignment vertical="center"/>
    </xf>
    <xf numFmtId="178" fontId="2" fillId="2" borderId="13" xfId="0" applyNumberFormat="1" applyFont="1" applyFill="1" applyBorder="1" applyAlignment="1">
      <alignment vertical="center"/>
    </xf>
    <xf numFmtId="176" fontId="2" fillId="2" borderId="13" xfId="0" applyNumberFormat="1" applyFont="1" applyFill="1" applyBorder="1" applyAlignment="1">
      <alignment vertical="center"/>
    </xf>
    <xf numFmtId="177" fontId="2" fillId="2" borderId="17" xfId="0" applyNumberFormat="1" applyFont="1" applyFill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10" fontId="5" fillId="0" borderId="24" xfId="0" applyNumberFormat="1" applyFont="1" applyBorder="1" applyAlignment="1">
      <alignment horizontal="left" vertical="center"/>
    </xf>
    <xf numFmtId="178" fontId="5" fillId="0" borderId="24" xfId="0" applyNumberFormat="1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34"/>
  <sheetViews>
    <sheetView tabSelected="1" workbookViewId="0">
      <selection activeCell="J11" sqref="J11"/>
    </sheetView>
  </sheetViews>
  <sheetFormatPr defaultColWidth="9.125" defaultRowHeight="15"/>
  <cols>
    <col min="1" max="1" width="9.125" style="3" customWidth="1"/>
    <col min="2" max="2" width="11.25" style="3" customWidth="1"/>
    <col min="3" max="3" width="12.875" style="3"/>
    <col min="4" max="4" width="9.375" style="3"/>
    <col min="5" max="5" width="9.125" style="4"/>
    <col min="6" max="6" width="12.875" style="3"/>
    <col min="7" max="7" width="9.125" style="5"/>
    <col min="8" max="8" width="9.625" style="3" customWidth="1"/>
    <col min="9" max="9" width="10.125" style="4" customWidth="1"/>
    <col min="10" max="10" width="12.875" style="3" customWidth="1"/>
    <col min="11" max="11" width="9.5" style="4" customWidth="1"/>
    <col min="12" max="12" width="9.125" style="3"/>
    <col min="13" max="13" width="9.375" style="3"/>
    <col min="14" max="14" width="9.125" style="4"/>
    <col min="15" max="15" width="9.75" style="3" customWidth="1"/>
    <col min="16" max="16" width="9.125" style="3"/>
    <col min="17" max="17" width="12.875" style="3" customWidth="1"/>
    <col min="18" max="18" width="9.75" style="3" customWidth="1"/>
    <col min="19" max="19" width="9.125" style="3"/>
    <col min="20" max="20" width="15.25" style="3" customWidth="1"/>
    <col min="21" max="21" width="9.5" style="5" customWidth="1"/>
    <col min="22" max="22" width="11.75" style="3" customWidth="1"/>
    <col min="23" max="23" width="9.75" style="3" customWidth="1"/>
    <col min="24" max="24" width="14.75" style="3" customWidth="1"/>
    <col min="25" max="25" width="9.875" style="3" customWidth="1"/>
    <col min="26" max="26" width="9.125" style="3"/>
    <col min="27" max="27" width="13.875" style="3" customWidth="1"/>
    <col min="28" max="28" width="9.125" style="3"/>
    <col min="29" max="29" width="10.75" style="3" customWidth="1"/>
    <col min="30" max="16384" width="9.125" style="3"/>
  </cols>
  <sheetData>
    <row r="1" spans="1:29" ht="29.1" customHeight="1" thickBot="1">
      <c r="A1" s="66" t="s">
        <v>148</v>
      </c>
      <c r="B1" s="67"/>
      <c r="C1" s="67"/>
      <c r="D1" s="67"/>
      <c r="E1" s="68"/>
      <c r="F1" s="67"/>
      <c r="G1" s="69"/>
      <c r="H1" s="67"/>
      <c r="I1" s="68"/>
      <c r="J1" s="67"/>
      <c r="K1" s="68"/>
      <c r="L1" s="67"/>
      <c r="M1" s="67"/>
      <c r="N1" s="68"/>
      <c r="O1" s="67"/>
      <c r="P1" s="67"/>
      <c r="Q1" s="67"/>
      <c r="R1" s="67"/>
      <c r="S1" s="67"/>
      <c r="T1" s="67"/>
      <c r="U1" s="69"/>
      <c r="V1" s="67"/>
      <c r="W1" s="67"/>
      <c r="X1" s="67"/>
      <c r="Y1" s="67"/>
      <c r="Z1" s="67"/>
      <c r="AA1" s="67"/>
      <c r="AB1" s="67"/>
      <c r="AC1" s="70"/>
    </row>
    <row r="2" spans="1:29" s="1" customFormat="1" ht="27" customHeight="1">
      <c r="A2" s="76" t="s">
        <v>0</v>
      </c>
      <c r="B2" s="71" t="s">
        <v>1</v>
      </c>
      <c r="C2" s="72"/>
      <c r="D2" s="72"/>
      <c r="E2" s="73"/>
      <c r="F2" s="72"/>
      <c r="G2" s="74"/>
      <c r="H2" s="72"/>
      <c r="I2" s="73"/>
      <c r="J2" s="72"/>
      <c r="K2" s="73"/>
      <c r="L2" s="72"/>
      <c r="M2" s="72"/>
      <c r="N2" s="73"/>
      <c r="O2" s="75"/>
      <c r="P2" s="71" t="s">
        <v>2</v>
      </c>
      <c r="Q2" s="72"/>
      <c r="R2" s="72"/>
      <c r="S2" s="72"/>
      <c r="T2" s="72"/>
      <c r="U2" s="74"/>
      <c r="V2" s="72"/>
      <c r="W2" s="72"/>
      <c r="X2" s="72"/>
      <c r="Y2" s="72"/>
      <c r="Z2" s="72"/>
      <c r="AA2" s="72"/>
      <c r="AB2" s="72"/>
      <c r="AC2" s="75"/>
    </row>
    <row r="3" spans="1:29" s="2" customFormat="1" ht="36" customHeight="1">
      <c r="A3" s="77"/>
      <c r="B3" s="6" t="s">
        <v>3</v>
      </c>
      <c r="C3" s="7" t="s">
        <v>4</v>
      </c>
      <c r="D3" s="7" t="s">
        <v>5</v>
      </c>
      <c r="E3" s="14" t="s">
        <v>6</v>
      </c>
      <c r="F3" s="7" t="s">
        <v>7</v>
      </c>
      <c r="G3" s="15" t="s">
        <v>8</v>
      </c>
      <c r="H3" s="7" t="s">
        <v>9</v>
      </c>
      <c r="I3" s="14" t="s">
        <v>10</v>
      </c>
      <c r="J3" s="7" t="s">
        <v>11</v>
      </c>
      <c r="K3" s="14" t="s">
        <v>12</v>
      </c>
      <c r="L3" s="7" t="s">
        <v>13</v>
      </c>
      <c r="M3" s="7" t="s">
        <v>14</v>
      </c>
      <c r="N3" s="14" t="s">
        <v>15</v>
      </c>
      <c r="O3" s="22" t="s">
        <v>16</v>
      </c>
      <c r="P3" s="6" t="s">
        <v>3</v>
      </c>
      <c r="Q3" s="7" t="s">
        <v>4</v>
      </c>
      <c r="R3" s="7" t="s">
        <v>5</v>
      </c>
      <c r="S3" s="7" t="s">
        <v>6</v>
      </c>
      <c r="T3" s="7" t="s">
        <v>7</v>
      </c>
      <c r="U3" s="15" t="s">
        <v>8</v>
      </c>
      <c r="V3" s="7" t="s">
        <v>9</v>
      </c>
      <c r="W3" s="7" t="s">
        <v>10</v>
      </c>
      <c r="X3" s="7" t="s">
        <v>11</v>
      </c>
      <c r="Y3" s="7" t="s">
        <v>12</v>
      </c>
      <c r="Z3" s="7" t="s">
        <v>13</v>
      </c>
      <c r="AA3" s="7" t="s">
        <v>14</v>
      </c>
      <c r="AB3" s="7" t="s">
        <v>15</v>
      </c>
      <c r="AC3" s="22" t="s">
        <v>16</v>
      </c>
    </row>
    <row r="4" spans="1:29">
      <c r="A4" s="8" t="s">
        <v>17</v>
      </c>
      <c r="B4" s="9">
        <v>1101917</v>
      </c>
      <c r="C4" s="10">
        <v>2148382099</v>
      </c>
      <c r="D4" s="10">
        <v>1081474</v>
      </c>
      <c r="E4" s="16">
        <v>0.98144779999999998</v>
      </c>
      <c r="F4" s="10">
        <v>1793365985</v>
      </c>
      <c r="G4" s="17">
        <f t="shared" ref="G4:G67" si="0">F4/3200000000</f>
        <v>0.56042687031250005</v>
      </c>
      <c r="H4" s="10">
        <v>414175</v>
      </c>
      <c r="I4" s="16">
        <v>0.3829727</v>
      </c>
      <c r="J4" s="10">
        <v>671023525</v>
      </c>
      <c r="K4" s="16">
        <v>0.3741699</v>
      </c>
      <c r="L4" s="20">
        <v>296.60050000000001</v>
      </c>
      <c r="M4" s="10">
        <v>2262359</v>
      </c>
      <c r="N4" s="16">
        <f t="shared" ref="N4:N67" si="1">M4/2262381</f>
        <v>0.99999027573162969</v>
      </c>
      <c r="O4" s="23">
        <v>1949.67688</v>
      </c>
      <c r="P4" s="9"/>
      <c r="Q4" s="10"/>
      <c r="R4" s="10"/>
      <c r="S4" s="16"/>
      <c r="T4" s="10"/>
      <c r="U4" s="17"/>
      <c r="V4" s="10"/>
      <c r="W4" s="16"/>
      <c r="X4" s="10"/>
      <c r="Y4" s="16"/>
      <c r="Z4" s="20"/>
      <c r="AA4" s="10"/>
      <c r="AB4" s="16"/>
      <c r="AC4" s="28"/>
    </row>
    <row r="5" spans="1:29">
      <c r="A5" s="11" t="s">
        <v>18</v>
      </c>
      <c r="B5" s="12">
        <v>1749821</v>
      </c>
      <c r="C5" s="13">
        <v>3069056800</v>
      </c>
      <c r="D5" s="13">
        <v>1718013</v>
      </c>
      <c r="E5" s="18">
        <v>0.98182210000000003</v>
      </c>
      <c r="F5" s="13">
        <v>2492568253</v>
      </c>
      <c r="G5" s="19">
        <f t="shared" si="0"/>
        <v>0.77892757906249999</v>
      </c>
      <c r="H5" s="13">
        <v>631607</v>
      </c>
      <c r="I5" s="18">
        <v>0.36763810000000002</v>
      </c>
      <c r="J5" s="13">
        <v>915055611</v>
      </c>
      <c r="K5" s="18">
        <v>0.36711359999999998</v>
      </c>
      <c r="L5" s="21">
        <v>404.46559999999999</v>
      </c>
      <c r="M5" s="13">
        <v>2262234</v>
      </c>
      <c r="N5" s="18">
        <f t="shared" si="1"/>
        <v>0.99993502420679803</v>
      </c>
      <c r="O5" s="24">
        <v>1753.926144</v>
      </c>
      <c r="P5" s="12"/>
      <c r="Q5" s="13"/>
      <c r="R5" s="13"/>
      <c r="S5" s="18"/>
      <c r="T5" s="13"/>
      <c r="U5" s="19"/>
      <c r="V5" s="13"/>
      <c r="W5" s="18"/>
      <c r="X5" s="13"/>
      <c r="Y5" s="18"/>
      <c r="Z5" s="21"/>
      <c r="AA5" s="10"/>
      <c r="AB5" s="16"/>
      <c r="AC5" s="29"/>
    </row>
    <row r="6" spans="1:29">
      <c r="A6" s="11" t="s">
        <v>19</v>
      </c>
      <c r="B6" s="12">
        <v>1269320</v>
      </c>
      <c r="C6" s="13">
        <v>2672358380</v>
      </c>
      <c r="D6" s="13">
        <v>1249730</v>
      </c>
      <c r="E6" s="18">
        <v>0.98456650000000001</v>
      </c>
      <c r="F6" s="13">
        <v>2251282179</v>
      </c>
      <c r="G6" s="19">
        <f t="shared" si="0"/>
        <v>0.70352568093750001</v>
      </c>
      <c r="H6" s="13">
        <v>460089</v>
      </c>
      <c r="I6" s="18">
        <v>0.3681507</v>
      </c>
      <c r="J6" s="13">
        <v>815351690</v>
      </c>
      <c r="K6" s="18">
        <v>0.3621721</v>
      </c>
      <c r="L6" s="21">
        <v>360.39519999999999</v>
      </c>
      <c r="M6" s="13">
        <v>2261969</v>
      </c>
      <c r="N6" s="18">
        <f t="shared" si="1"/>
        <v>0.99981789097415508</v>
      </c>
      <c r="O6" s="24">
        <v>2105.3464690000001</v>
      </c>
      <c r="P6" s="12"/>
      <c r="Q6" s="13"/>
      <c r="R6" s="13"/>
      <c r="S6" s="18"/>
      <c r="T6" s="13"/>
      <c r="U6" s="19"/>
      <c r="V6" s="13"/>
      <c r="W6" s="18"/>
      <c r="X6" s="13"/>
      <c r="Y6" s="18"/>
      <c r="Z6" s="21"/>
      <c r="AA6" s="10"/>
      <c r="AB6" s="16"/>
      <c r="AC6" s="29"/>
    </row>
    <row r="7" spans="1:29">
      <c r="A7" s="11" t="s">
        <v>20</v>
      </c>
      <c r="B7" s="12">
        <v>1271327</v>
      </c>
      <c r="C7" s="13">
        <v>2216012663</v>
      </c>
      <c r="D7" s="13">
        <v>1248472</v>
      </c>
      <c r="E7" s="18">
        <v>0.98202270000000003</v>
      </c>
      <c r="F7" s="13">
        <v>1835389150</v>
      </c>
      <c r="G7" s="19">
        <f t="shared" si="0"/>
        <v>0.57355910937499999</v>
      </c>
      <c r="H7" s="13">
        <v>497830</v>
      </c>
      <c r="I7" s="18">
        <v>0.39875139999999998</v>
      </c>
      <c r="J7" s="13">
        <v>715529822</v>
      </c>
      <c r="K7" s="18">
        <v>0.38985180000000003</v>
      </c>
      <c r="L7" s="21">
        <v>316.27280000000002</v>
      </c>
      <c r="M7" s="13">
        <v>2262289</v>
      </c>
      <c r="N7" s="18">
        <f t="shared" si="1"/>
        <v>0.99995933487772393</v>
      </c>
      <c r="O7" s="24">
        <v>1743.0705579999999</v>
      </c>
      <c r="P7" s="12"/>
      <c r="Q7" s="13"/>
      <c r="R7" s="13"/>
      <c r="S7" s="18"/>
      <c r="T7" s="13"/>
      <c r="U7" s="19"/>
      <c r="V7" s="13"/>
      <c r="W7" s="18"/>
      <c r="X7" s="13"/>
      <c r="Y7" s="18"/>
      <c r="Z7" s="21"/>
      <c r="AA7" s="10"/>
      <c r="AB7" s="16"/>
      <c r="AC7" s="29"/>
    </row>
    <row r="8" spans="1:29">
      <c r="A8" s="11" t="s">
        <v>21</v>
      </c>
      <c r="B8" s="12">
        <v>2161150</v>
      </c>
      <c r="C8" s="13">
        <v>3744717273</v>
      </c>
      <c r="D8" s="13">
        <v>2114880</v>
      </c>
      <c r="E8" s="18">
        <v>0.97859010000000002</v>
      </c>
      <c r="F8" s="13">
        <v>3035507668</v>
      </c>
      <c r="G8" s="19">
        <f t="shared" si="0"/>
        <v>0.94859614624999999</v>
      </c>
      <c r="H8" s="13">
        <v>790262</v>
      </c>
      <c r="I8" s="18">
        <v>0.37366749999999999</v>
      </c>
      <c r="J8" s="13">
        <v>1136267779</v>
      </c>
      <c r="K8" s="18">
        <v>0.37432549999999998</v>
      </c>
      <c r="L8" s="21">
        <v>502.24400000000003</v>
      </c>
      <c r="M8" s="13">
        <v>2262282</v>
      </c>
      <c r="N8" s="18">
        <f t="shared" si="1"/>
        <v>0.99995624079233336</v>
      </c>
      <c r="O8" s="24">
        <v>1732.7428789999999</v>
      </c>
      <c r="P8" s="12"/>
      <c r="Q8" s="13"/>
      <c r="R8" s="13"/>
      <c r="S8" s="18"/>
      <c r="T8" s="13"/>
      <c r="U8" s="19"/>
      <c r="V8" s="13"/>
      <c r="W8" s="18"/>
      <c r="X8" s="13"/>
      <c r="Y8" s="18"/>
      <c r="Z8" s="21"/>
      <c r="AA8" s="10"/>
      <c r="AB8" s="16"/>
      <c r="AC8" s="29"/>
    </row>
    <row r="9" spans="1:29">
      <c r="A9" s="11" t="s">
        <v>22</v>
      </c>
      <c r="B9" s="12">
        <v>1177295</v>
      </c>
      <c r="C9" s="13">
        <v>2329135847</v>
      </c>
      <c r="D9" s="13">
        <v>1156742</v>
      </c>
      <c r="E9" s="18">
        <v>0.98254220000000003</v>
      </c>
      <c r="F9" s="13">
        <v>1947682357</v>
      </c>
      <c r="G9" s="19">
        <f t="shared" si="0"/>
        <v>0.60865073656250002</v>
      </c>
      <c r="H9" s="13">
        <v>416220</v>
      </c>
      <c r="I9" s="18">
        <v>0.3598209</v>
      </c>
      <c r="J9" s="13">
        <v>691978607</v>
      </c>
      <c r="K9" s="18">
        <v>0.35528310000000002</v>
      </c>
      <c r="L9" s="21">
        <v>305.86290000000002</v>
      </c>
      <c r="M9" s="13">
        <v>2262283</v>
      </c>
      <c r="N9" s="18">
        <f t="shared" si="1"/>
        <v>0.99995668280453209</v>
      </c>
      <c r="O9" s="24">
        <v>1978.3791209999999</v>
      </c>
      <c r="P9" s="12"/>
      <c r="Q9" s="13"/>
      <c r="R9" s="13"/>
      <c r="S9" s="18"/>
      <c r="T9" s="13"/>
      <c r="U9" s="19"/>
      <c r="V9" s="13"/>
      <c r="W9" s="18"/>
      <c r="X9" s="13"/>
      <c r="Y9" s="18"/>
      <c r="Z9" s="21"/>
      <c r="AA9" s="10"/>
      <c r="AB9" s="16"/>
      <c r="AC9" s="29"/>
    </row>
    <row r="10" spans="1:29">
      <c r="A10" s="11" t="s">
        <v>23</v>
      </c>
      <c r="B10" s="12">
        <v>1003396</v>
      </c>
      <c r="C10" s="13">
        <v>1640381951</v>
      </c>
      <c r="D10" s="13">
        <v>980246</v>
      </c>
      <c r="E10" s="18">
        <v>0.97692840000000003</v>
      </c>
      <c r="F10" s="13">
        <v>1335045230</v>
      </c>
      <c r="G10" s="19">
        <f t="shared" si="0"/>
        <v>0.41720163437500002</v>
      </c>
      <c r="H10" s="13">
        <v>335097</v>
      </c>
      <c r="I10" s="18">
        <v>0.34184989999999998</v>
      </c>
      <c r="J10" s="13">
        <v>444871922</v>
      </c>
      <c r="K10" s="18">
        <v>0.33322610000000003</v>
      </c>
      <c r="L10" s="21">
        <v>196.6387</v>
      </c>
      <c r="M10" s="13">
        <v>2262322</v>
      </c>
      <c r="N10" s="18">
        <f t="shared" si="1"/>
        <v>0.99997392128027951</v>
      </c>
      <c r="O10" s="24">
        <v>1634.830068</v>
      </c>
      <c r="P10" s="12"/>
      <c r="Q10" s="13"/>
      <c r="R10" s="13"/>
      <c r="S10" s="18"/>
      <c r="T10" s="13"/>
      <c r="U10" s="19"/>
      <c r="V10" s="13"/>
      <c r="W10" s="18"/>
      <c r="X10" s="13"/>
      <c r="Y10" s="18"/>
      <c r="Z10" s="21"/>
      <c r="AA10" s="10"/>
      <c r="AB10" s="16"/>
      <c r="AC10" s="29"/>
    </row>
    <row r="11" spans="1:29">
      <c r="A11" s="11" t="s">
        <v>24</v>
      </c>
      <c r="B11" s="12">
        <v>2472426</v>
      </c>
      <c r="C11" s="13">
        <v>3993005428</v>
      </c>
      <c r="D11" s="13">
        <v>2416892</v>
      </c>
      <c r="E11" s="18">
        <v>0.97753869999999998</v>
      </c>
      <c r="F11" s="13">
        <v>3202520169</v>
      </c>
      <c r="G11" s="19">
        <f t="shared" si="0"/>
        <v>1.0007875528125001</v>
      </c>
      <c r="H11" s="13">
        <v>949149</v>
      </c>
      <c r="I11" s="18">
        <v>0.39271470000000003</v>
      </c>
      <c r="J11" s="13">
        <v>1254843870</v>
      </c>
      <c r="K11" s="18">
        <v>0.39183010000000001</v>
      </c>
      <c r="L11" s="21">
        <v>554.65610000000004</v>
      </c>
      <c r="M11" s="13">
        <v>2262255</v>
      </c>
      <c r="N11" s="18">
        <f t="shared" si="1"/>
        <v>0.99994430646296972</v>
      </c>
      <c r="O11" s="24">
        <v>1615.015142</v>
      </c>
      <c r="P11" s="12"/>
      <c r="Q11" s="13"/>
      <c r="R11" s="13"/>
      <c r="S11" s="18"/>
      <c r="T11" s="13"/>
      <c r="U11" s="19"/>
      <c r="V11" s="13"/>
      <c r="W11" s="18"/>
      <c r="X11" s="13"/>
      <c r="Y11" s="18"/>
      <c r="Z11" s="21"/>
      <c r="AA11" s="10"/>
      <c r="AB11" s="16"/>
      <c r="AC11" s="29"/>
    </row>
    <row r="12" spans="1:29">
      <c r="A12" s="11" t="s">
        <v>25</v>
      </c>
      <c r="B12" s="12">
        <v>687645</v>
      </c>
      <c r="C12" s="13">
        <v>1276923114</v>
      </c>
      <c r="D12" s="13">
        <v>675109</v>
      </c>
      <c r="E12" s="18">
        <v>0.98176969999999997</v>
      </c>
      <c r="F12" s="13">
        <v>1076611805</v>
      </c>
      <c r="G12" s="19">
        <f t="shared" si="0"/>
        <v>0.33644118906249998</v>
      </c>
      <c r="H12" s="13">
        <v>240936</v>
      </c>
      <c r="I12" s="18">
        <v>0.3568846</v>
      </c>
      <c r="J12" s="13">
        <v>375613547</v>
      </c>
      <c r="K12" s="18">
        <v>0.34888479999999999</v>
      </c>
      <c r="L12" s="21">
        <v>166.0257</v>
      </c>
      <c r="M12" s="13">
        <v>2262240</v>
      </c>
      <c r="N12" s="18">
        <f t="shared" si="1"/>
        <v>0.99993767627998997</v>
      </c>
      <c r="O12" s="24">
        <v>1856.951063</v>
      </c>
      <c r="P12" s="12"/>
      <c r="Q12" s="13"/>
      <c r="R12" s="13"/>
      <c r="S12" s="18"/>
      <c r="T12" s="13"/>
      <c r="U12" s="19"/>
      <c r="V12" s="13"/>
      <c r="W12" s="18"/>
      <c r="X12" s="13"/>
      <c r="Y12" s="18"/>
      <c r="Z12" s="21"/>
      <c r="AA12" s="10"/>
      <c r="AB12" s="16"/>
      <c r="AC12" s="29"/>
    </row>
    <row r="13" spans="1:29">
      <c r="A13" s="11" t="s">
        <v>26</v>
      </c>
      <c r="B13" s="12">
        <v>2358703</v>
      </c>
      <c r="C13" s="13">
        <v>4809060414</v>
      </c>
      <c r="D13" s="13">
        <v>2313737</v>
      </c>
      <c r="E13" s="18">
        <v>0.98093609999999998</v>
      </c>
      <c r="F13" s="13">
        <v>4118674428</v>
      </c>
      <c r="G13" s="19">
        <f t="shared" si="0"/>
        <v>1.28708575875</v>
      </c>
      <c r="H13" s="13">
        <v>830213</v>
      </c>
      <c r="I13" s="18">
        <v>0.3588191</v>
      </c>
      <c r="J13" s="13">
        <v>1540866928</v>
      </c>
      <c r="K13" s="18">
        <v>0.37411719999999998</v>
      </c>
      <c r="L13" s="21">
        <v>681.08169999999996</v>
      </c>
      <c r="M13" s="13">
        <v>2262284</v>
      </c>
      <c r="N13" s="18">
        <f t="shared" si="1"/>
        <v>0.99995712481673071</v>
      </c>
      <c r="O13" s="24">
        <v>2038.857972</v>
      </c>
      <c r="P13" s="12"/>
      <c r="Q13" s="13"/>
      <c r="R13" s="13"/>
      <c r="S13" s="18"/>
      <c r="T13" s="13"/>
      <c r="U13" s="19"/>
      <c r="V13" s="13"/>
      <c r="W13" s="18"/>
      <c r="X13" s="13"/>
      <c r="Y13" s="18"/>
      <c r="Z13" s="21"/>
      <c r="AA13" s="10"/>
      <c r="AB13" s="16"/>
      <c r="AC13" s="29"/>
    </row>
    <row r="14" spans="1:29">
      <c r="A14" s="11" t="s">
        <v>27</v>
      </c>
      <c r="B14" s="12">
        <v>924312</v>
      </c>
      <c r="C14" s="13">
        <v>1836363470</v>
      </c>
      <c r="D14" s="13">
        <v>906745</v>
      </c>
      <c r="E14" s="18">
        <v>0.98099449999999999</v>
      </c>
      <c r="F14" s="13">
        <v>1547967244</v>
      </c>
      <c r="G14" s="19">
        <f t="shared" si="0"/>
        <v>0.48373976375</v>
      </c>
      <c r="H14" s="13">
        <v>339136</v>
      </c>
      <c r="I14" s="18">
        <v>0.37401469999999998</v>
      </c>
      <c r="J14" s="13">
        <v>560715681</v>
      </c>
      <c r="K14" s="18">
        <v>0.36222710000000002</v>
      </c>
      <c r="L14" s="21">
        <v>247.84309999999999</v>
      </c>
      <c r="M14" s="13">
        <v>2262293</v>
      </c>
      <c r="N14" s="18">
        <f t="shared" si="1"/>
        <v>0.99996110292651852</v>
      </c>
      <c r="O14" s="24">
        <v>1986.7355070000001</v>
      </c>
      <c r="P14" s="12"/>
      <c r="Q14" s="13"/>
      <c r="R14" s="13"/>
      <c r="S14" s="18"/>
      <c r="T14" s="13"/>
      <c r="U14" s="19"/>
      <c r="V14" s="13"/>
      <c r="W14" s="18"/>
      <c r="X14" s="13"/>
      <c r="Y14" s="18"/>
      <c r="Z14" s="21"/>
      <c r="AA14" s="10"/>
      <c r="AB14" s="16"/>
      <c r="AC14" s="29"/>
    </row>
    <row r="15" spans="1:29">
      <c r="A15" s="11" t="s">
        <v>28</v>
      </c>
      <c r="B15" s="12">
        <v>1712072</v>
      </c>
      <c r="C15" s="13">
        <v>3272162537</v>
      </c>
      <c r="D15" s="13">
        <v>1681174</v>
      </c>
      <c r="E15" s="18">
        <v>0.98195290000000002</v>
      </c>
      <c r="F15" s="13">
        <v>2812189890</v>
      </c>
      <c r="G15" s="19">
        <f t="shared" si="0"/>
        <v>0.87880934062500005</v>
      </c>
      <c r="H15" s="13">
        <v>744570</v>
      </c>
      <c r="I15" s="18">
        <v>0.44288689999999997</v>
      </c>
      <c r="J15" s="13">
        <v>1279567683</v>
      </c>
      <c r="K15" s="18">
        <v>0.45500760000000001</v>
      </c>
      <c r="L15" s="21">
        <v>565.58429999999998</v>
      </c>
      <c r="M15" s="13">
        <v>2262170</v>
      </c>
      <c r="N15" s="18">
        <f t="shared" si="1"/>
        <v>0.99990673542608433</v>
      </c>
      <c r="O15" s="24">
        <v>1911.2295140000001</v>
      </c>
      <c r="P15" s="12"/>
      <c r="Q15" s="13"/>
      <c r="R15" s="13"/>
      <c r="S15" s="18"/>
      <c r="T15" s="13"/>
      <c r="U15" s="19"/>
      <c r="V15" s="13"/>
      <c r="W15" s="18"/>
      <c r="X15" s="13"/>
      <c r="Y15" s="18"/>
      <c r="Z15" s="21"/>
      <c r="AA15" s="10"/>
      <c r="AB15" s="16"/>
      <c r="AC15" s="29"/>
    </row>
    <row r="16" spans="1:29">
      <c r="A16" s="11" t="s">
        <v>29</v>
      </c>
      <c r="B16" s="12">
        <v>1767000</v>
      </c>
      <c r="C16" s="13">
        <v>3528289020</v>
      </c>
      <c r="D16" s="13">
        <v>1736355</v>
      </c>
      <c r="E16" s="18">
        <v>0.982657</v>
      </c>
      <c r="F16" s="13">
        <v>3047560104</v>
      </c>
      <c r="G16" s="19">
        <f t="shared" si="0"/>
        <v>0.95236253250000003</v>
      </c>
      <c r="H16" s="13">
        <v>661446</v>
      </c>
      <c r="I16" s="18">
        <v>0.38093939999999998</v>
      </c>
      <c r="J16" s="13">
        <v>1203345235</v>
      </c>
      <c r="K16" s="18">
        <v>0.39485530000000002</v>
      </c>
      <c r="L16" s="21">
        <v>531.89300000000003</v>
      </c>
      <c r="M16" s="13">
        <v>2262304</v>
      </c>
      <c r="N16" s="18">
        <f t="shared" si="1"/>
        <v>0.99996596506070379</v>
      </c>
      <c r="O16" s="24">
        <v>1996.7679800000001</v>
      </c>
      <c r="P16" s="12"/>
      <c r="Q16" s="13"/>
      <c r="R16" s="13"/>
      <c r="S16" s="18"/>
      <c r="T16" s="13"/>
      <c r="U16" s="19"/>
      <c r="V16" s="13"/>
      <c r="W16" s="18"/>
      <c r="X16" s="13"/>
      <c r="Y16" s="18"/>
      <c r="Z16" s="21"/>
      <c r="AA16" s="10"/>
      <c r="AB16" s="16"/>
      <c r="AC16" s="29"/>
    </row>
    <row r="17" spans="1:29">
      <c r="A17" s="11" t="s">
        <v>30</v>
      </c>
      <c r="B17" s="12">
        <v>1685358</v>
      </c>
      <c r="C17" s="13">
        <v>3392238395</v>
      </c>
      <c r="D17" s="13">
        <v>1654777</v>
      </c>
      <c r="E17" s="18">
        <v>0.98185489999999997</v>
      </c>
      <c r="F17" s="13">
        <v>2925125920</v>
      </c>
      <c r="G17" s="19">
        <f t="shared" si="0"/>
        <v>0.91410184999999999</v>
      </c>
      <c r="H17" s="13">
        <v>570998</v>
      </c>
      <c r="I17" s="18">
        <v>0.34506039999999999</v>
      </c>
      <c r="J17" s="13">
        <v>1051704157</v>
      </c>
      <c r="K17" s="18">
        <v>0.35954150000000001</v>
      </c>
      <c r="L17" s="21">
        <v>464.86590000000001</v>
      </c>
      <c r="M17" s="13">
        <v>2262180</v>
      </c>
      <c r="N17" s="18">
        <f t="shared" si="1"/>
        <v>0.99991115554807086</v>
      </c>
      <c r="O17" s="24">
        <v>2012.7702220000001</v>
      </c>
      <c r="P17" s="12"/>
      <c r="Q17" s="13"/>
      <c r="R17" s="13"/>
      <c r="S17" s="18"/>
      <c r="T17" s="13"/>
      <c r="U17" s="19"/>
      <c r="V17" s="13"/>
      <c r="W17" s="18"/>
      <c r="X17" s="13"/>
      <c r="Y17" s="18"/>
      <c r="Z17" s="21"/>
      <c r="AA17" s="10"/>
      <c r="AB17" s="16"/>
      <c r="AC17" s="29"/>
    </row>
    <row r="18" spans="1:29">
      <c r="A18" s="11" t="s">
        <v>31</v>
      </c>
      <c r="B18" s="12">
        <v>2211078</v>
      </c>
      <c r="C18" s="13">
        <v>4024112706</v>
      </c>
      <c r="D18" s="13">
        <v>2166440</v>
      </c>
      <c r="E18" s="18">
        <v>0.97981169999999995</v>
      </c>
      <c r="F18" s="13">
        <v>3420338404</v>
      </c>
      <c r="G18" s="19">
        <f t="shared" si="0"/>
        <v>1.0688557512500001</v>
      </c>
      <c r="H18" s="13">
        <v>783427</v>
      </c>
      <c r="I18" s="18">
        <v>0.36161949999999998</v>
      </c>
      <c r="J18" s="13">
        <v>1278711026</v>
      </c>
      <c r="K18" s="18">
        <v>0.3738551</v>
      </c>
      <c r="L18" s="21">
        <v>565.2056</v>
      </c>
      <c r="M18" s="13">
        <v>2262316</v>
      </c>
      <c r="N18" s="18">
        <f t="shared" si="1"/>
        <v>0.99997126920708757</v>
      </c>
      <c r="O18" s="24">
        <v>1819.9777240000001</v>
      </c>
      <c r="P18" s="12"/>
      <c r="Q18" s="13"/>
      <c r="R18" s="13"/>
      <c r="S18" s="18"/>
      <c r="T18" s="13"/>
      <c r="U18" s="19"/>
      <c r="V18" s="13"/>
      <c r="W18" s="18"/>
      <c r="X18" s="13"/>
      <c r="Y18" s="18"/>
      <c r="Z18" s="21"/>
      <c r="AA18" s="10"/>
      <c r="AB18" s="16"/>
      <c r="AC18" s="29"/>
    </row>
    <row r="19" spans="1:29">
      <c r="A19" s="11" t="s">
        <v>32</v>
      </c>
      <c r="B19" s="12">
        <v>1130862</v>
      </c>
      <c r="C19" s="13">
        <v>2180220493</v>
      </c>
      <c r="D19" s="13">
        <v>1109720</v>
      </c>
      <c r="E19" s="18">
        <v>0.98130450000000002</v>
      </c>
      <c r="F19" s="13">
        <v>1877477874</v>
      </c>
      <c r="G19" s="19">
        <f t="shared" si="0"/>
        <v>0.58671183562499996</v>
      </c>
      <c r="H19" s="13">
        <v>381004</v>
      </c>
      <c r="I19" s="18">
        <v>0.34333350000000001</v>
      </c>
      <c r="J19" s="13">
        <v>666415652</v>
      </c>
      <c r="K19" s="18">
        <v>0.35495260000000001</v>
      </c>
      <c r="L19" s="21">
        <v>294.56369999999998</v>
      </c>
      <c r="M19" s="13">
        <v>2262132</v>
      </c>
      <c r="N19" s="18">
        <f t="shared" si="1"/>
        <v>0.99988993896253553</v>
      </c>
      <c r="O19" s="24">
        <v>1927.927981</v>
      </c>
      <c r="P19" s="12"/>
      <c r="Q19" s="13"/>
      <c r="R19" s="13"/>
      <c r="S19" s="18"/>
      <c r="T19" s="13"/>
      <c r="U19" s="19"/>
      <c r="V19" s="13"/>
      <c r="W19" s="18"/>
      <c r="X19" s="13"/>
      <c r="Y19" s="18"/>
      <c r="Z19" s="21"/>
      <c r="AA19" s="10"/>
      <c r="AB19" s="16"/>
      <c r="AC19" s="29"/>
    </row>
    <row r="20" spans="1:29">
      <c r="A20" s="11" t="s">
        <v>33</v>
      </c>
      <c r="B20" s="12">
        <v>2006557</v>
      </c>
      <c r="C20" s="13">
        <v>3706372289</v>
      </c>
      <c r="D20" s="13">
        <v>1964116</v>
      </c>
      <c r="E20" s="18">
        <v>0.97884879999999996</v>
      </c>
      <c r="F20" s="13">
        <v>3155525138</v>
      </c>
      <c r="G20" s="19">
        <f t="shared" si="0"/>
        <v>0.98610160562500004</v>
      </c>
      <c r="H20" s="13">
        <v>640259</v>
      </c>
      <c r="I20" s="18">
        <v>0.3259782</v>
      </c>
      <c r="J20" s="13">
        <v>1075582940</v>
      </c>
      <c r="K20" s="18">
        <v>0.34085700000000002</v>
      </c>
      <c r="L20" s="21">
        <v>475.42059999999998</v>
      </c>
      <c r="M20" s="13">
        <v>2262257</v>
      </c>
      <c r="N20" s="18">
        <f t="shared" si="1"/>
        <v>0.99994519048736707</v>
      </c>
      <c r="O20" s="24">
        <v>1847.130328</v>
      </c>
      <c r="P20" s="12"/>
      <c r="Q20" s="13"/>
      <c r="R20" s="13"/>
      <c r="S20" s="18"/>
      <c r="T20" s="13"/>
      <c r="U20" s="19"/>
      <c r="V20" s="13"/>
      <c r="W20" s="18"/>
      <c r="X20" s="13"/>
      <c r="Y20" s="18"/>
      <c r="Z20" s="21"/>
      <c r="AA20" s="10"/>
      <c r="AB20" s="16"/>
      <c r="AC20" s="29"/>
    </row>
    <row r="21" spans="1:29">
      <c r="A21" s="11" t="s">
        <v>34</v>
      </c>
      <c r="B21" s="12">
        <v>1653628</v>
      </c>
      <c r="C21" s="13">
        <v>3222131671</v>
      </c>
      <c r="D21" s="13">
        <v>1616254</v>
      </c>
      <c r="E21" s="18">
        <v>0.97739880000000001</v>
      </c>
      <c r="F21" s="13">
        <v>2762771389</v>
      </c>
      <c r="G21" s="19">
        <f t="shared" si="0"/>
        <v>0.86336605906249997</v>
      </c>
      <c r="H21" s="13">
        <v>471981</v>
      </c>
      <c r="I21" s="18">
        <v>0.29202159999999999</v>
      </c>
      <c r="J21" s="13">
        <v>844662082</v>
      </c>
      <c r="K21" s="18">
        <v>0.30573</v>
      </c>
      <c r="L21" s="21">
        <v>373.35079999999999</v>
      </c>
      <c r="M21" s="13">
        <v>2262265</v>
      </c>
      <c r="N21" s="18">
        <f t="shared" si="1"/>
        <v>0.99994872658495626</v>
      </c>
      <c r="O21" s="24">
        <v>1948.5226849999999</v>
      </c>
      <c r="P21" s="12"/>
      <c r="Q21" s="13"/>
      <c r="R21" s="13"/>
      <c r="S21" s="18"/>
      <c r="T21" s="13"/>
      <c r="U21" s="19"/>
      <c r="V21" s="13"/>
      <c r="W21" s="18"/>
      <c r="X21" s="13"/>
      <c r="Y21" s="18"/>
      <c r="Z21" s="21"/>
      <c r="AA21" s="10"/>
      <c r="AB21" s="16"/>
      <c r="AC21" s="29"/>
    </row>
    <row r="22" spans="1:29">
      <c r="A22" s="11" t="s">
        <v>35</v>
      </c>
      <c r="B22" s="12">
        <v>2171945</v>
      </c>
      <c r="C22" s="13">
        <v>4145703648</v>
      </c>
      <c r="D22" s="13">
        <v>2130140</v>
      </c>
      <c r="E22" s="18">
        <v>0.98075230000000002</v>
      </c>
      <c r="F22" s="13">
        <v>3530460357</v>
      </c>
      <c r="G22" s="19">
        <f t="shared" si="0"/>
        <v>1.1032688615624999</v>
      </c>
      <c r="H22" s="13">
        <v>758558</v>
      </c>
      <c r="I22" s="18">
        <v>0.35610710000000001</v>
      </c>
      <c r="J22" s="13">
        <v>1307744845</v>
      </c>
      <c r="K22" s="18">
        <v>0.37041770000000002</v>
      </c>
      <c r="L22" s="21">
        <v>578.03890000000001</v>
      </c>
      <c r="M22" s="13">
        <v>2262378</v>
      </c>
      <c r="N22" s="18">
        <f t="shared" si="1"/>
        <v>0.99999867396340403</v>
      </c>
      <c r="O22" s="24">
        <v>1908.751671</v>
      </c>
      <c r="P22" s="12"/>
      <c r="Q22" s="13"/>
      <c r="R22" s="13"/>
      <c r="S22" s="18"/>
      <c r="T22" s="13"/>
      <c r="U22" s="19"/>
      <c r="V22" s="13"/>
      <c r="W22" s="18"/>
      <c r="X22" s="13"/>
      <c r="Y22" s="18"/>
      <c r="Z22" s="21"/>
      <c r="AA22" s="10"/>
      <c r="AB22" s="16"/>
      <c r="AC22" s="29"/>
    </row>
    <row r="23" spans="1:29">
      <c r="A23" s="11" t="s">
        <v>36</v>
      </c>
      <c r="B23" s="12">
        <v>1682591</v>
      </c>
      <c r="C23" s="13">
        <v>3411652773</v>
      </c>
      <c r="D23" s="13">
        <v>1649751</v>
      </c>
      <c r="E23" s="18">
        <v>0.98048250000000003</v>
      </c>
      <c r="F23" s="13">
        <v>2945574455</v>
      </c>
      <c r="G23" s="19">
        <f t="shared" si="0"/>
        <v>0.92049201718749996</v>
      </c>
      <c r="H23" s="13">
        <v>633355</v>
      </c>
      <c r="I23" s="18">
        <v>0.38390950000000001</v>
      </c>
      <c r="J23" s="13">
        <v>1164982527</v>
      </c>
      <c r="K23" s="18">
        <v>0.39550269999999998</v>
      </c>
      <c r="L23" s="21">
        <v>514.93629999999996</v>
      </c>
      <c r="M23" s="13">
        <v>2262304</v>
      </c>
      <c r="N23" s="18">
        <f t="shared" si="1"/>
        <v>0.99996596506070379</v>
      </c>
      <c r="O23" s="24">
        <v>2027.618579</v>
      </c>
      <c r="P23" s="12"/>
      <c r="Q23" s="13"/>
      <c r="R23" s="13"/>
      <c r="S23" s="18"/>
      <c r="T23" s="13"/>
      <c r="U23" s="19"/>
      <c r="V23" s="13"/>
      <c r="W23" s="18"/>
      <c r="X23" s="13"/>
      <c r="Y23" s="18"/>
      <c r="Z23" s="21"/>
      <c r="AA23" s="10"/>
      <c r="AB23" s="16"/>
      <c r="AC23" s="29"/>
    </row>
    <row r="24" spans="1:29">
      <c r="A24" s="11" t="s">
        <v>37</v>
      </c>
      <c r="B24" s="12">
        <v>249707</v>
      </c>
      <c r="C24" s="13">
        <v>433406389</v>
      </c>
      <c r="D24" s="13">
        <v>244474</v>
      </c>
      <c r="E24" s="18">
        <v>0.97904340000000001</v>
      </c>
      <c r="F24" s="13">
        <v>367865868</v>
      </c>
      <c r="G24" s="19">
        <f t="shared" si="0"/>
        <v>0.11495808375</v>
      </c>
      <c r="H24" s="13">
        <v>113391</v>
      </c>
      <c r="I24" s="18">
        <v>0.46381620000000001</v>
      </c>
      <c r="J24" s="13">
        <v>170412262</v>
      </c>
      <c r="K24" s="18">
        <v>0.46324559999999998</v>
      </c>
      <c r="L24" s="21">
        <v>75.324269999999999</v>
      </c>
      <c r="M24" s="13">
        <v>2261737</v>
      </c>
      <c r="N24" s="18">
        <f t="shared" si="1"/>
        <v>0.99971534414406771</v>
      </c>
      <c r="O24" s="24">
        <v>1735.6597489999999</v>
      </c>
      <c r="P24" s="12"/>
      <c r="Q24" s="13"/>
      <c r="R24" s="13"/>
      <c r="S24" s="18"/>
      <c r="T24" s="13"/>
      <c r="U24" s="19"/>
      <c r="V24" s="13"/>
      <c r="W24" s="18"/>
      <c r="X24" s="13"/>
      <c r="Y24" s="18"/>
      <c r="Z24" s="21"/>
      <c r="AA24" s="10"/>
      <c r="AB24" s="16"/>
      <c r="AC24" s="29"/>
    </row>
    <row r="25" spans="1:29">
      <c r="A25" s="11" t="s">
        <v>38</v>
      </c>
      <c r="B25" s="12">
        <v>469295</v>
      </c>
      <c r="C25" s="13">
        <v>726343764</v>
      </c>
      <c r="D25" s="13">
        <v>460210</v>
      </c>
      <c r="E25" s="18">
        <v>0.98064119999999999</v>
      </c>
      <c r="F25" s="13">
        <v>607491193</v>
      </c>
      <c r="G25" s="19">
        <f t="shared" si="0"/>
        <v>0.1898409978125</v>
      </c>
      <c r="H25" s="13">
        <v>225164</v>
      </c>
      <c r="I25" s="18">
        <v>0.48926360000000002</v>
      </c>
      <c r="J25" s="13">
        <v>296916575</v>
      </c>
      <c r="K25" s="18">
        <v>0.48875859999999999</v>
      </c>
      <c r="L25" s="21">
        <v>131.2407</v>
      </c>
      <c r="M25" s="13">
        <v>2261729</v>
      </c>
      <c r="N25" s="18">
        <f t="shared" si="1"/>
        <v>0.99971180804647841</v>
      </c>
      <c r="O25" s="24">
        <v>1547.7338649999999</v>
      </c>
      <c r="P25" s="12"/>
      <c r="Q25" s="13"/>
      <c r="R25" s="13"/>
      <c r="S25" s="18"/>
      <c r="T25" s="13"/>
      <c r="U25" s="19"/>
      <c r="V25" s="13"/>
      <c r="W25" s="18"/>
      <c r="X25" s="13"/>
      <c r="Y25" s="18"/>
      <c r="Z25" s="21"/>
      <c r="AA25" s="10"/>
      <c r="AB25" s="16"/>
      <c r="AC25" s="29"/>
    </row>
    <row r="26" spans="1:29">
      <c r="A26" s="11" t="s">
        <v>39</v>
      </c>
      <c r="B26" s="12">
        <v>877729</v>
      </c>
      <c r="C26" s="13">
        <v>1447112245</v>
      </c>
      <c r="D26" s="13">
        <v>862368</v>
      </c>
      <c r="E26" s="18">
        <v>0.98249920000000002</v>
      </c>
      <c r="F26" s="13">
        <v>1223141299</v>
      </c>
      <c r="G26" s="19">
        <f t="shared" si="0"/>
        <v>0.38223165593750003</v>
      </c>
      <c r="H26" s="13">
        <v>452982</v>
      </c>
      <c r="I26" s="18">
        <v>0.52527690000000005</v>
      </c>
      <c r="J26" s="13">
        <v>644554422</v>
      </c>
      <c r="K26" s="18">
        <v>0.52696639999999995</v>
      </c>
      <c r="L26" s="21">
        <v>284.9008</v>
      </c>
      <c r="M26" s="13">
        <v>2261818</v>
      </c>
      <c r="N26" s="18">
        <f t="shared" si="1"/>
        <v>0.99975114713215851</v>
      </c>
      <c r="O26" s="24">
        <v>1648.7005039999999</v>
      </c>
      <c r="P26" s="12"/>
      <c r="Q26" s="13"/>
      <c r="R26" s="13"/>
      <c r="S26" s="18"/>
      <c r="T26" s="13"/>
      <c r="U26" s="19"/>
      <c r="V26" s="13"/>
      <c r="W26" s="18"/>
      <c r="X26" s="13"/>
      <c r="Y26" s="18"/>
      <c r="Z26" s="21"/>
      <c r="AA26" s="10"/>
      <c r="AB26" s="16"/>
      <c r="AC26" s="29"/>
    </row>
    <row r="27" spans="1:29">
      <c r="A27" s="11" t="s">
        <v>40</v>
      </c>
      <c r="B27" s="12">
        <v>590960</v>
      </c>
      <c r="C27" s="13">
        <v>1061996369</v>
      </c>
      <c r="D27" s="13">
        <v>580229</v>
      </c>
      <c r="E27" s="18">
        <v>0.98184139999999998</v>
      </c>
      <c r="F27" s="13">
        <v>906223112</v>
      </c>
      <c r="G27" s="19">
        <f t="shared" si="0"/>
        <v>0.2831947225</v>
      </c>
      <c r="H27" s="13">
        <v>284619</v>
      </c>
      <c r="I27" s="18">
        <v>0.49052869999999998</v>
      </c>
      <c r="J27" s="13">
        <v>444138191</v>
      </c>
      <c r="K27" s="18">
        <v>0.49009809999999998</v>
      </c>
      <c r="L27" s="21">
        <v>196.31440000000001</v>
      </c>
      <c r="M27" s="13">
        <v>2261728</v>
      </c>
      <c r="N27" s="18">
        <f t="shared" si="1"/>
        <v>0.99971136603427979</v>
      </c>
      <c r="O27" s="24">
        <v>1797.0698</v>
      </c>
      <c r="P27" s="12"/>
      <c r="Q27" s="13"/>
      <c r="R27" s="13"/>
      <c r="S27" s="18"/>
      <c r="T27" s="13"/>
      <c r="U27" s="19"/>
      <c r="V27" s="13"/>
      <c r="W27" s="18"/>
      <c r="X27" s="13"/>
      <c r="Y27" s="18"/>
      <c r="Z27" s="21"/>
      <c r="AA27" s="10"/>
      <c r="AB27" s="16"/>
      <c r="AC27" s="29"/>
    </row>
    <row r="28" spans="1:29">
      <c r="A28" s="11" t="s">
        <v>41</v>
      </c>
      <c r="B28" s="12">
        <v>2167033</v>
      </c>
      <c r="C28" s="13">
        <v>3746687504</v>
      </c>
      <c r="D28" s="13">
        <v>2122308</v>
      </c>
      <c r="E28" s="18">
        <v>0.97936120000000004</v>
      </c>
      <c r="F28" s="13">
        <v>3179702306</v>
      </c>
      <c r="G28" s="19">
        <f t="shared" si="0"/>
        <v>0.99365697062500002</v>
      </c>
      <c r="H28" s="13">
        <v>960632</v>
      </c>
      <c r="I28" s="18">
        <v>0.45263550000000002</v>
      </c>
      <c r="J28" s="13">
        <v>1430680402</v>
      </c>
      <c r="K28" s="18">
        <v>0.4499416</v>
      </c>
      <c r="L28" s="21">
        <v>632.37789999999995</v>
      </c>
      <c r="M28" s="13">
        <v>2261813</v>
      </c>
      <c r="N28" s="18">
        <f t="shared" si="1"/>
        <v>0.9997489370711653</v>
      </c>
      <c r="O28" s="24">
        <v>1728.9480610000001</v>
      </c>
      <c r="P28" s="12"/>
      <c r="Q28" s="13"/>
      <c r="R28" s="13"/>
      <c r="S28" s="18"/>
      <c r="T28" s="13"/>
      <c r="U28" s="19"/>
      <c r="V28" s="13"/>
      <c r="W28" s="18"/>
      <c r="X28" s="13"/>
      <c r="Y28" s="18"/>
      <c r="Z28" s="21"/>
      <c r="AA28" s="10"/>
      <c r="AB28" s="16"/>
      <c r="AC28" s="29"/>
    </row>
    <row r="29" spans="1:29">
      <c r="A29" s="11" t="s">
        <v>42</v>
      </c>
      <c r="B29" s="12">
        <v>615714</v>
      </c>
      <c r="C29" s="13">
        <v>1089881697</v>
      </c>
      <c r="D29" s="13">
        <v>602686</v>
      </c>
      <c r="E29" s="18">
        <v>0.97884079999999996</v>
      </c>
      <c r="F29" s="13">
        <v>928135597</v>
      </c>
      <c r="G29" s="19">
        <f t="shared" si="0"/>
        <v>0.2900423740625</v>
      </c>
      <c r="H29" s="13">
        <v>275145</v>
      </c>
      <c r="I29" s="18">
        <v>0.45653129999999997</v>
      </c>
      <c r="J29" s="13">
        <v>424920525</v>
      </c>
      <c r="K29" s="18">
        <v>0.4578216</v>
      </c>
      <c r="L29" s="21">
        <v>187.82</v>
      </c>
      <c r="M29" s="13">
        <v>2261507</v>
      </c>
      <c r="N29" s="18">
        <f t="shared" si="1"/>
        <v>0.99961368133837758</v>
      </c>
      <c r="O29" s="24">
        <v>1770.110306</v>
      </c>
      <c r="P29" s="12"/>
      <c r="Q29" s="13"/>
      <c r="R29" s="13"/>
      <c r="S29" s="18"/>
      <c r="T29" s="13"/>
      <c r="U29" s="19"/>
      <c r="V29" s="13"/>
      <c r="W29" s="18"/>
      <c r="X29" s="13"/>
      <c r="Y29" s="18"/>
      <c r="Z29" s="21"/>
      <c r="AA29" s="10"/>
      <c r="AB29" s="16"/>
      <c r="AC29" s="29"/>
    </row>
    <row r="30" spans="1:29">
      <c r="A30" s="11" t="s">
        <v>43</v>
      </c>
      <c r="B30" s="12">
        <v>5094017</v>
      </c>
      <c r="C30" s="13">
        <v>6346040160</v>
      </c>
      <c r="D30" s="13">
        <v>4912453</v>
      </c>
      <c r="E30" s="18">
        <v>0.96435740000000003</v>
      </c>
      <c r="F30" s="13">
        <v>5078136026</v>
      </c>
      <c r="G30" s="19">
        <f t="shared" si="0"/>
        <v>1.586917508125</v>
      </c>
      <c r="H30" s="13">
        <v>2350368</v>
      </c>
      <c r="I30" s="18">
        <v>0.47845100000000002</v>
      </c>
      <c r="J30" s="13">
        <v>2408347718</v>
      </c>
      <c r="K30" s="18">
        <v>0.47425820000000002</v>
      </c>
      <c r="L30" s="21">
        <v>1064.519</v>
      </c>
      <c r="M30" s="13">
        <v>2262243</v>
      </c>
      <c r="N30" s="18">
        <f t="shared" si="1"/>
        <v>0.99993900231658595</v>
      </c>
      <c r="O30" s="24">
        <v>1245.7830750000001</v>
      </c>
      <c r="P30" s="12"/>
      <c r="Q30" s="13"/>
      <c r="R30" s="13"/>
      <c r="S30" s="18"/>
      <c r="T30" s="13"/>
      <c r="U30" s="19"/>
      <c r="V30" s="13"/>
      <c r="W30" s="18"/>
      <c r="X30" s="13"/>
      <c r="Y30" s="18"/>
      <c r="Z30" s="21"/>
      <c r="AA30" s="10"/>
      <c r="AB30" s="16"/>
      <c r="AC30" s="29"/>
    </row>
    <row r="31" spans="1:29">
      <c r="A31" s="11" t="s">
        <v>44</v>
      </c>
      <c r="B31" s="12">
        <v>798059</v>
      </c>
      <c r="C31" s="13">
        <v>1466172997</v>
      </c>
      <c r="D31" s="13">
        <v>781996</v>
      </c>
      <c r="E31" s="18">
        <v>0.97987239999999998</v>
      </c>
      <c r="F31" s="13">
        <v>1254323189</v>
      </c>
      <c r="G31" s="19">
        <f t="shared" si="0"/>
        <v>0.39197599656249998</v>
      </c>
      <c r="H31" s="13">
        <v>337156</v>
      </c>
      <c r="I31" s="18">
        <v>0.43114799999999998</v>
      </c>
      <c r="J31" s="13">
        <v>540039571</v>
      </c>
      <c r="K31" s="18">
        <v>0.4305426</v>
      </c>
      <c r="L31" s="21">
        <v>238.70400000000001</v>
      </c>
      <c r="M31" s="13">
        <v>2261822</v>
      </c>
      <c r="N31" s="18">
        <f t="shared" si="1"/>
        <v>0.99975291518095322</v>
      </c>
      <c r="O31" s="24">
        <v>1837.173689</v>
      </c>
      <c r="P31" s="12"/>
      <c r="Q31" s="13"/>
      <c r="R31" s="13"/>
      <c r="S31" s="18"/>
      <c r="T31" s="13"/>
      <c r="U31" s="19"/>
      <c r="V31" s="13"/>
      <c r="W31" s="18"/>
      <c r="X31" s="13"/>
      <c r="Y31" s="18"/>
      <c r="Z31" s="21"/>
      <c r="AA31" s="10"/>
      <c r="AB31" s="16"/>
      <c r="AC31" s="29"/>
    </row>
    <row r="32" spans="1:29">
      <c r="A32" s="11" t="s">
        <v>45</v>
      </c>
      <c r="B32" s="12">
        <v>682159</v>
      </c>
      <c r="C32" s="13">
        <v>1129683824</v>
      </c>
      <c r="D32" s="13">
        <v>668864</v>
      </c>
      <c r="E32" s="18">
        <v>0.9805104</v>
      </c>
      <c r="F32" s="13">
        <v>953037687</v>
      </c>
      <c r="G32" s="19">
        <f t="shared" si="0"/>
        <v>0.29782427718749999</v>
      </c>
      <c r="H32" s="13">
        <v>307055</v>
      </c>
      <c r="I32" s="18">
        <v>0.45906940000000002</v>
      </c>
      <c r="J32" s="13">
        <v>437822195</v>
      </c>
      <c r="K32" s="18">
        <v>0.45939649999999999</v>
      </c>
      <c r="L32" s="21">
        <v>193.52269999999999</v>
      </c>
      <c r="M32" s="13">
        <v>2262122</v>
      </c>
      <c r="N32" s="18">
        <f t="shared" si="1"/>
        <v>0.99988551884054899</v>
      </c>
      <c r="O32" s="24">
        <v>1656.0418079999999</v>
      </c>
      <c r="P32" s="12"/>
      <c r="Q32" s="13"/>
      <c r="R32" s="13"/>
      <c r="S32" s="18"/>
      <c r="T32" s="13"/>
      <c r="U32" s="19"/>
      <c r="V32" s="13"/>
      <c r="W32" s="18"/>
      <c r="X32" s="13"/>
      <c r="Y32" s="18"/>
      <c r="Z32" s="21"/>
      <c r="AA32" s="10"/>
      <c r="AB32" s="16"/>
      <c r="AC32" s="29"/>
    </row>
    <row r="33" spans="1:29">
      <c r="A33" s="11" t="s">
        <v>46</v>
      </c>
      <c r="B33" s="12">
        <v>603069</v>
      </c>
      <c r="C33" s="13">
        <v>1152496506</v>
      </c>
      <c r="D33" s="13">
        <v>592054</v>
      </c>
      <c r="E33" s="18">
        <v>0.98173509999999997</v>
      </c>
      <c r="F33" s="13">
        <v>991784118</v>
      </c>
      <c r="G33" s="19">
        <f t="shared" si="0"/>
        <v>0.309932536875</v>
      </c>
      <c r="H33" s="13">
        <v>314417</v>
      </c>
      <c r="I33" s="18">
        <v>0.53106140000000002</v>
      </c>
      <c r="J33" s="13">
        <v>528546100</v>
      </c>
      <c r="K33" s="18">
        <v>0.53292450000000002</v>
      </c>
      <c r="L33" s="21">
        <v>233.62370000000001</v>
      </c>
      <c r="M33" s="13">
        <v>2261877</v>
      </c>
      <c r="N33" s="18">
        <f t="shared" si="1"/>
        <v>0.99977722585187911</v>
      </c>
      <c r="O33" s="24">
        <v>1911.052477</v>
      </c>
      <c r="P33" s="12"/>
      <c r="Q33" s="13"/>
      <c r="R33" s="13"/>
      <c r="S33" s="18"/>
      <c r="T33" s="13"/>
      <c r="U33" s="19"/>
      <c r="V33" s="13"/>
      <c r="W33" s="18"/>
      <c r="X33" s="13"/>
      <c r="Y33" s="18"/>
      <c r="Z33" s="21"/>
      <c r="AA33" s="10"/>
      <c r="AB33" s="16"/>
      <c r="AC33" s="29"/>
    </row>
    <row r="34" spans="1:29">
      <c r="A34" s="11" t="s">
        <v>47</v>
      </c>
      <c r="B34" s="12">
        <v>1120338</v>
      </c>
      <c r="C34" s="13">
        <v>1984214584</v>
      </c>
      <c r="D34" s="13">
        <v>1102359</v>
      </c>
      <c r="E34" s="18">
        <v>0.98395220000000005</v>
      </c>
      <c r="F34" s="13">
        <v>1672996773</v>
      </c>
      <c r="G34" s="19">
        <f t="shared" si="0"/>
        <v>0.52281149156249995</v>
      </c>
      <c r="H34" s="13">
        <v>195081</v>
      </c>
      <c r="I34" s="18">
        <v>0.17696690000000001</v>
      </c>
      <c r="J34" s="13">
        <v>325091771</v>
      </c>
      <c r="K34" s="18">
        <v>0.19431699999999999</v>
      </c>
      <c r="L34" s="21">
        <v>143.69450000000001</v>
      </c>
      <c r="M34" s="13">
        <v>2261405</v>
      </c>
      <c r="N34" s="18">
        <f t="shared" si="1"/>
        <v>0.99956859609411497</v>
      </c>
      <c r="O34" s="24">
        <v>1771.0856759999999</v>
      </c>
      <c r="P34" s="12"/>
      <c r="Q34" s="13"/>
      <c r="R34" s="13"/>
      <c r="S34" s="18"/>
      <c r="T34" s="13"/>
      <c r="U34" s="19"/>
      <c r="V34" s="13"/>
      <c r="W34" s="18"/>
      <c r="X34" s="13"/>
      <c r="Y34" s="18"/>
      <c r="Z34" s="21"/>
      <c r="AA34" s="10"/>
      <c r="AB34" s="16"/>
      <c r="AC34" s="29"/>
    </row>
    <row r="35" spans="1:29">
      <c r="A35" s="11" t="s">
        <v>48</v>
      </c>
      <c r="B35" s="12">
        <v>745507</v>
      </c>
      <c r="C35" s="13">
        <v>1447028881</v>
      </c>
      <c r="D35" s="13">
        <v>730377</v>
      </c>
      <c r="E35" s="18">
        <v>0.9797051</v>
      </c>
      <c r="F35" s="13">
        <v>1235981263</v>
      </c>
      <c r="G35" s="19">
        <f t="shared" si="0"/>
        <v>0.38624414468750001</v>
      </c>
      <c r="H35" s="13">
        <v>131724</v>
      </c>
      <c r="I35" s="18">
        <v>0.1803507</v>
      </c>
      <c r="J35" s="13">
        <v>245770210</v>
      </c>
      <c r="K35" s="18">
        <v>0.1988462</v>
      </c>
      <c r="L35" s="21">
        <v>108.63339999999999</v>
      </c>
      <c r="M35" s="13">
        <v>2261492</v>
      </c>
      <c r="N35" s="18">
        <f t="shared" si="1"/>
        <v>0.99960705115539783</v>
      </c>
      <c r="O35" s="24">
        <v>1940.999724</v>
      </c>
      <c r="P35" s="12"/>
      <c r="Q35" s="13"/>
      <c r="R35" s="13"/>
      <c r="S35" s="18"/>
      <c r="T35" s="13"/>
      <c r="U35" s="19"/>
      <c r="V35" s="13"/>
      <c r="W35" s="18"/>
      <c r="X35" s="13"/>
      <c r="Y35" s="18"/>
      <c r="Z35" s="21"/>
      <c r="AA35" s="10"/>
      <c r="AB35" s="16"/>
      <c r="AC35" s="29"/>
    </row>
    <row r="36" spans="1:29">
      <c r="A36" s="11" t="s">
        <v>49</v>
      </c>
      <c r="B36" s="12">
        <v>948762</v>
      </c>
      <c r="C36" s="13">
        <v>1686357263</v>
      </c>
      <c r="D36" s="13">
        <v>932191</v>
      </c>
      <c r="E36" s="18">
        <v>0.98253409999999997</v>
      </c>
      <c r="F36" s="13">
        <v>1425805277</v>
      </c>
      <c r="G36" s="19">
        <f t="shared" si="0"/>
        <v>0.44556414906250003</v>
      </c>
      <c r="H36" s="13">
        <v>186948</v>
      </c>
      <c r="I36" s="18">
        <v>0.2005469</v>
      </c>
      <c r="J36" s="13">
        <v>313922335</v>
      </c>
      <c r="K36" s="18">
        <v>0.22017200000000001</v>
      </c>
      <c r="L36" s="21">
        <v>138.75739999999999</v>
      </c>
      <c r="M36" s="13">
        <v>2261705</v>
      </c>
      <c r="N36" s="18">
        <f t="shared" si="1"/>
        <v>0.99970119975371086</v>
      </c>
      <c r="O36" s="24">
        <v>1777.429179</v>
      </c>
      <c r="P36" s="12"/>
      <c r="Q36" s="13"/>
      <c r="R36" s="13"/>
      <c r="S36" s="18"/>
      <c r="T36" s="13"/>
      <c r="U36" s="19"/>
      <c r="V36" s="13"/>
      <c r="W36" s="18"/>
      <c r="X36" s="13"/>
      <c r="Y36" s="18"/>
      <c r="Z36" s="21"/>
      <c r="AA36" s="10"/>
      <c r="AB36" s="16"/>
      <c r="AC36" s="29"/>
    </row>
    <row r="37" spans="1:29">
      <c r="A37" s="11" t="s">
        <v>50</v>
      </c>
      <c r="B37" s="12">
        <v>907377</v>
      </c>
      <c r="C37" s="13">
        <v>1720992735</v>
      </c>
      <c r="D37" s="13">
        <v>890700</v>
      </c>
      <c r="E37" s="18">
        <v>0.98162059999999995</v>
      </c>
      <c r="F37" s="13">
        <v>1464262026</v>
      </c>
      <c r="G37" s="19">
        <f t="shared" si="0"/>
        <v>0.45758188312499998</v>
      </c>
      <c r="H37" s="13">
        <v>187004</v>
      </c>
      <c r="I37" s="18">
        <v>0.20995169999999999</v>
      </c>
      <c r="J37" s="13">
        <v>336625387</v>
      </c>
      <c r="K37" s="18">
        <v>0.22989419999999999</v>
      </c>
      <c r="L37" s="21">
        <v>148.79249999999999</v>
      </c>
      <c r="M37" s="13">
        <v>2261709</v>
      </c>
      <c r="N37" s="18">
        <f t="shared" si="1"/>
        <v>0.99970296780250545</v>
      </c>
      <c r="O37" s="24">
        <v>1896.667796</v>
      </c>
      <c r="P37" s="12"/>
      <c r="Q37" s="13"/>
      <c r="R37" s="13"/>
      <c r="S37" s="18"/>
      <c r="T37" s="13"/>
      <c r="U37" s="19"/>
      <c r="V37" s="13"/>
      <c r="W37" s="18"/>
      <c r="X37" s="13"/>
      <c r="Y37" s="18"/>
      <c r="Z37" s="21"/>
      <c r="AA37" s="10"/>
      <c r="AB37" s="16"/>
      <c r="AC37" s="29"/>
    </row>
    <row r="38" spans="1:29">
      <c r="A38" s="11" t="s">
        <v>51</v>
      </c>
      <c r="B38" s="12">
        <v>914998</v>
      </c>
      <c r="C38" s="13">
        <v>1648157723</v>
      </c>
      <c r="D38" s="13">
        <v>893233</v>
      </c>
      <c r="E38" s="18">
        <v>0.97621309999999994</v>
      </c>
      <c r="F38" s="13">
        <v>1392578725</v>
      </c>
      <c r="G38" s="19">
        <f t="shared" si="0"/>
        <v>0.43518085156250003</v>
      </c>
      <c r="H38" s="13">
        <v>157569</v>
      </c>
      <c r="I38" s="18">
        <v>0.176403</v>
      </c>
      <c r="J38" s="13">
        <v>272029904</v>
      </c>
      <c r="K38" s="18">
        <v>0.19534260000000001</v>
      </c>
      <c r="L38" s="21">
        <v>120.2405</v>
      </c>
      <c r="M38" s="13">
        <v>2260585</v>
      </c>
      <c r="N38" s="18">
        <f t="shared" si="1"/>
        <v>0.99920614609121983</v>
      </c>
      <c r="O38" s="24">
        <v>1801.2692079999999</v>
      </c>
      <c r="P38" s="12"/>
      <c r="Q38" s="13"/>
      <c r="R38" s="13"/>
      <c r="S38" s="18"/>
      <c r="T38" s="13"/>
      <c r="U38" s="19"/>
      <c r="V38" s="13"/>
      <c r="W38" s="18"/>
      <c r="X38" s="13"/>
      <c r="Y38" s="18"/>
      <c r="Z38" s="21"/>
      <c r="AA38" s="10"/>
      <c r="AB38" s="16"/>
      <c r="AC38" s="29"/>
    </row>
    <row r="39" spans="1:29">
      <c r="A39" s="11" t="s">
        <v>52</v>
      </c>
      <c r="B39" s="12">
        <v>934403</v>
      </c>
      <c r="C39" s="13">
        <v>1973174172</v>
      </c>
      <c r="D39" s="13">
        <v>922829</v>
      </c>
      <c r="E39" s="18">
        <v>0.98761350000000003</v>
      </c>
      <c r="F39" s="13">
        <v>1703987261</v>
      </c>
      <c r="G39" s="19">
        <f t="shared" si="0"/>
        <v>0.53249601906249999</v>
      </c>
      <c r="H39" s="13">
        <v>222821</v>
      </c>
      <c r="I39" s="18">
        <v>0.24145430000000001</v>
      </c>
      <c r="J39" s="13">
        <v>442636654</v>
      </c>
      <c r="K39" s="18">
        <v>0.25976519999999997</v>
      </c>
      <c r="L39" s="21">
        <v>195.6507</v>
      </c>
      <c r="M39" s="13">
        <v>2261782</v>
      </c>
      <c r="N39" s="18">
        <f t="shared" si="1"/>
        <v>0.99973523469300707</v>
      </c>
      <c r="O39" s="24">
        <v>2111.6950310000002</v>
      </c>
      <c r="P39" s="12"/>
      <c r="Q39" s="13"/>
      <c r="R39" s="13"/>
      <c r="S39" s="18"/>
      <c r="T39" s="13"/>
      <c r="U39" s="19"/>
      <c r="V39" s="13"/>
      <c r="W39" s="18"/>
      <c r="X39" s="13"/>
      <c r="Y39" s="18"/>
      <c r="Z39" s="21"/>
      <c r="AA39" s="10"/>
      <c r="AB39" s="16"/>
      <c r="AC39" s="29"/>
    </row>
    <row r="40" spans="1:29">
      <c r="A40" s="11" t="s">
        <v>53</v>
      </c>
      <c r="B40" s="12">
        <v>1029437</v>
      </c>
      <c r="C40" s="13">
        <v>1782416158</v>
      </c>
      <c r="D40" s="13">
        <v>1003950</v>
      </c>
      <c r="E40" s="18">
        <v>0.97524180000000005</v>
      </c>
      <c r="F40" s="13">
        <v>1497480849</v>
      </c>
      <c r="G40" s="19">
        <f t="shared" si="0"/>
        <v>0.46796276531249997</v>
      </c>
      <c r="H40" s="13">
        <v>178538</v>
      </c>
      <c r="I40" s="18">
        <v>0.17783550000000001</v>
      </c>
      <c r="J40" s="13">
        <v>298456035</v>
      </c>
      <c r="K40" s="18">
        <v>0.19930539999999999</v>
      </c>
      <c r="L40" s="21">
        <v>131.9211</v>
      </c>
      <c r="M40" s="13">
        <v>2261496</v>
      </c>
      <c r="N40" s="18">
        <f t="shared" si="1"/>
        <v>0.99960881920419242</v>
      </c>
      <c r="O40" s="24">
        <v>1731.447537</v>
      </c>
      <c r="P40" s="12"/>
      <c r="Q40" s="13"/>
      <c r="R40" s="13"/>
      <c r="S40" s="18"/>
      <c r="T40" s="13"/>
      <c r="U40" s="19"/>
      <c r="V40" s="13"/>
      <c r="W40" s="18"/>
      <c r="X40" s="13"/>
      <c r="Y40" s="18"/>
      <c r="Z40" s="21"/>
      <c r="AA40" s="10"/>
      <c r="AB40" s="16"/>
      <c r="AC40" s="29"/>
    </row>
    <row r="41" spans="1:29">
      <c r="A41" s="11" t="s">
        <v>54</v>
      </c>
      <c r="B41" s="12">
        <v>896989</v>
      </c>
      <c r="C41" s="13">
        <v>1605881771</v>
      </c>
      <c r="D41" s="13">
        <v>879142</v>
      </c>
      <c r="E41" s="18">
        <v>0.98010339999999996</v>
      </c>
      <c r="F41" s="13">
        <v>1355890196</v>
      </c>
      <c r="G41" s="19">
        <f t="shared" si="0"/>
        <v>0.42371568625</v>
      </c>
      <c r="H41" s="13">
        <v>151824</v>
      </c>
      <c r="I41" s="18">
        <v>0.17269570000000001</v>
      </c>
      <c r="J41" s="13">
        <v>259053925</v>
      </c>
      <c r="K41" s="18">
        <v>0.19105820000000001</v>
      </c>
      <c r="L41" s="21">
        <v>114.50490000000001</v>
      </c>
      <c r="M41" s="13">
        <v>2261568</v>
      </c>
      <c r="N41" s="18">
        <f t="shared" si="1"/>
        <v>0.99964064408249542</v>
      </c>
      <c r="O41" s="24">
        <v>1790.3026359999999</v>
      </c>
      <c r="P41" s="12"/>
      <c r="Q41" s="13"/>
      <c r="R41" s="13"/>
      <c r="S41" s="18"/>
      <c r="T41" s="13"/>
      <c r="U41" s="19"/>
      <c r="V41" s="13"/>
      <c r="W41" s="18"/>
      <c r="X41" s="13"/>
      <c r="Y41" s="18"/>
      <c r="Z41" s="21"/>
      <c r="AA41" s="10"/>
      <c r="AB41" s="16"/>
      <c r="AC41" s="29"/>
    </row>
    <row r="42" spans="1:29">
      <c r="A42" s="11" t="s">
        <v>55</v>
      </c>
      <c r="B42" s="12">
        <v>977744</v>
      </c>
      <c r="C42" s="13">
        <v>1907571223</v>
      </c>
      <c r="D42" s="13">
        <v>962122</v>
      </c>
      <c r="E42" s="18">
        <v>0.98402239999999996</v>
      </c>
      <c r="F42" s="13">
        <v>1629179051</v>
      </c>
      <c r="G42" s="19">
        <f t="shared" si="0"/>
        <v>0.50911845343749995</v>
      </c>
      <c r="H42" s="13">
        <v>183187</v>
      </c>
      <c r="I42" s="18">
        <v>0.19039890000000001</v>
      </c>
      <c r="J42" s="13">
        <v>341448125</v>
      </c>
      <c r="K42" s="18">
        <v>0.20958289999999999</v>
      </c>
      <c r="L42" s="21">
        <v>150.92420000000001</v>
      </c>
      <c r="M42" s="13">
        <v>2261789</v>
      </c>
      <c r="N42" s="18">
        <f t="shared" si="1"/>
        <v>0.99973832877839763</v>
      </c>
      <c r="O42" s="24">
        <v>1950.992512</v>
      </c>
      <c r="P42" s="12"/>
      <c r="Q42" s="13"/>
      <c r="R42" s="13"/>
      <c r="S42" s="18"/>
      <c r="T42" s="13"/>
      <c r="U42" s="19"/>
      <c r="V42" s="13"/>
      <c r="W42" s="18"/>
      <c r="X42" s="13"/>
      <c r="Y42" s="18"/>
      <c r="Z42" s="21"/>
      <c r="AA42" s="10"/>
      <c r="AB42" s="16"/>
      <c r="AC42" s="29"/>
    </row>
    <row r="43" spans="1:29">
      <c r="A43" s="11" t="s">
        <v>56</v>
      </c>
      <c r="B43" s="12">
        <v>1080700</v>
      </c>
      <c r="C43" s="13">
        <v>2034286263</v>
      </c>
      <c r="D43" s="13">
        <v>1058587</v>
      </c>
      <c r="E43" s="18">
        <v>0.97953829999999997</v>
      </c>
      <c r="F43" s="13">
        <v>1726876048</v>
      </c>
      <c r="G43" s="19">
        <f t="shared" si="0"/>
        <v>0.53964876500000003</v>
      </c>
      <c r="H43" s="13">
        <v>194503</v>
      </c>
      <c r="I43" s="18">
        <v>0.18373829999999999</v>
      </c>
      <c r="J43" s="13">
        <v>350569032</v>
      </c>
      <c r="K43" s="18">
        <v>0.20300760000000001</v>
      </c>
      <c r="L43" s="21">
        <v>154.95570000000001</v>
      </c>
      <c r="M43" s="13">
        <v>2261394</v>
      </c>
      <c r="N43" s="18">
        <f t="shared" si="1"/>
        <v>0.99956373395992981</v>
      </c>
      <c r="O43" s="24">
        <v>1882.378332</v>
      </c>
      <c r="P43" s="12"/>
      <c r="Q43" s="13"/>
      <c r="R43" s="13"/>
      <c r="S43" s="18"/>
      <c r="T43" s="13"/>
      <c r="U43" s="19"/>
      <c r="V43" s="13"/>
      <c r="W43" s="18"/>
      <c r="X43" s="13"/>
      <c r="Y43" s="18"/>
      <c r="Z43" s="21"/>
      <c r="AA43" s="10"/>
      <c r="AB43" s="16"/>
      <c r="AC43" s="29"/>
    </row>
    <row r="44" spans="1:29" s="58" customFormat="1">
      <c r="A44" s="59" t="s">
        <v>57</v>
      </c>
      <c r="B44" s="60">
        <v>1011367</v>
      </c>
      <c r="C44" s="61">
        <v>2080939544</v>
      </c>
      <c r="D44" s="61">
        <v>997259</v>
      </c>
      <c r="E44" s="62">
        <v>0.9860506</v>
      </c>
      <c r="F44" s="61">
        <v>1802719799</v>
      </c>
      <c r="G44" s="63">
        <f t="shared" si="0"/>
        <v>0.56334993718750004</v>
      </c>
      <c r="H44" s="61">
        <v>248398</v>
      </c>
      <c r="I44" s="62">
        <v>0.24908069999999999</v>
      </c>
      <c r="J44" s="61">
        <v>482956913</v>
      </c>
      <c r="K44" s="62">
        <v>0.26790459999999999</v>
      </c>
      <c r="L44" s="64">
        <v>213.47280000000001</v>
      </c>
      <c r="M44" s="61">
        <v>2262161</v>
      </c>
      <c r="N44" s="62">
        <f t="shared" si="1"/>
        <v>0.99990275731629641</v>
      </c>
      <c r="O44" s="65">
        <v>2057.5513580000002</v>
      </c>
      <c r="P44" s="60">
        <v>45063</v>
      </c>
      <c r="Q44" s="61">
        <v>74008685</v>
      </c>
      <c r="R44" s="61">
        <v>45006</v>
      </c>
      <c r="S44" s="62">
        <v>0.99873509999999999</v>
      </c>
      <c r="T44" s="62">
        <v>73049258</v>
      </c>
      <c r="U44" s="62">
        <v>2.282789E-2</v>
      </c>
      <c r="V44" s="62">
        <v>10200</v>
      </c>
      <c r="W44" s="62">
        <v>0.22663639999999999</v>
      </c>
      <c r="X44" s="62">
        <v>17193256</v>
      </c>
      <c r="Y44" s="62">
        <v>0.2353652</v>
      </c>
      <c r="Z44" s="62">
        <v>7.5996259999999998</v>
      </c>
      <c r="AA44" s="62">
        <v>2248257</v>
      </c>
      <c r="AB44" s="62">
        <f t="shared" ref="AB44:AB51" si="2">AA44/2262381</f>
        <v>0.99375701970622987</v>
      </c>
      <c r="AC44" s="62">
        <v>1642.3381710000001</v>
      </c>
    </row>
    <row r="45" spans="1:29">
      <c r="A45" s="59" t="s">
        <v>58</v>
      </c>
      <c r="B45" s="60">
        <v>822230</v>
      </c>
      <c r="C45" s="61">
        <v>1512247703</v>
      </c>
      <c r="D45" s="61">
        <v>811645</v>
      </c>
      <c r="E45" s="62">
        <v>0.98712650000000002</v>
      </c>
      <c r="F45" s="61">
        <v>1295906400</v>
      </c>
      <c r="G45" s="63">
        <f t="shared" si="0"/>
        <v>0.40497074999999999</v>
      </c>
      <c r="H45" s="61">
        <v>310863</v>
      </c>
      <c r="I45" s="62">
        <v>0.3830037</v>
      </c>
      <c r="J45" s="61">
        <v>524303884</v>
      </c>
      <c r="K45" s="62">
        <v>0.40458470000000002</v>
      </c>
      <c r="L45" s="64">
        <v>231.74860000000001</v>
      </c>
      <c r="M45" s="61">
        <v>2262167</v>
      </c>
      <c r="N45" s="62">
        <f t="shared" si="1"/>
        <v>0.99990540938948835</v>
      </c>
      <c r="O45" s="65">
        <v>1839.202781</v>
      </c>
      <c r="P45" s="60">
        <v>37447</v>
      </c>
      <c r="Q45" s="61">
        <v>57424545</v>
      </c>
      <c r="R45" s="61">
        <v>37418</v>
      </c>
      <c r="S45" s="62">
        <v>0.99922560000000005</v>
      </c>
      <c r="T45" s="62">
        <v>56754073</v>
      </c>
      <c r="U45" s="62">
        <v>1.7735649999999999E-2</v>
      </c>
      <c r="V45" s="62">
        <v>13708</v>
      </c>
      <c r="W45" s="62">
        <v>0.3663477</v>
      </c>
      <c r="X45" s="62">
        <v>21738792</v>
      </c>
      <c r="Y45" s="62">
        <v>0.38303490000000001</v>
      </c>
      <c r="Z45" s="62">
        <v>9.6088070000000005</v>
      </c>
      <c r="AA45" s="62">
        <v>2251447</v>
      </c>
      <c r="AB45" s="62">
        <f t="shared" si="2"/>
        <v>0.99516703861993183</v>
      </c>
      <c r="AC45" s="62">
        <v>1533.4885300000001</v>
      </c>
    </row>
    <row r="46" spans="1:29">
      <c r="A46" s="59" t="s">
        <v>59</v>
      </c>
      <c r="B46" s="60">
        <v>858392</v>
      </c>
      <c r="C46" s="61">
        <v>1777108840</v>
      </c>
      <c r="D46" s="61">
        <v>847465</v>
      </c>
      <c r="E46" s="62">
        <v>0.98727039999999999</v>
      </c>
      <c r="F46" s="61">
        <v>1543265043</v>
      </c>
      <c r="G46" s="63">
        <f t="shared" si="0"/>
        <v>0.48227032593750002</v>
      </c>
      <c r="H46" s="61">
        <v>209941</v>
      </c>
      <c r="I46" s="62">
        <v>0.24772820000000001</v>
      </c>
      <c r="J46" s="61">
        <v>411426249</v>
      </c>
      <c r="K46" s="62">
        <v>0.26659470000000002</v>
      </c>
      <c r="L46" s="64">
        <v>181.8553</v>
      </c>
      <c r="M46" s="61">
        <v>2262258</v>
      </c>
      <c r="N46" s="62">
        <f t="shared" si="1"/>
        <v>0.9999456324995657</v>
      </c>
      <c r="O46" s="65">
        <v>2070.2765639999998</v>
      </c>
      <c r="P46" s="60">
        <v>40075</v>
      </c>
      <c r="Q46" s="61">
        <v>65981973</v>
      </c>
      <c r="R46" s="61">
        <v>40003</v>
      </c>
      <c r="S46" s="62">
        <v>0.99820339999999996</v>
      </c>
      <c r="T46" s="62">
        <v>65103595</v>
      </c>
      <c r="U46" s="62">
        <v>2.0344870000000001E-2</v>
      </c>
      <c r="V46" s="62">
        <v>9029</v>
      </c>
      <c r="W46" s="62">
        <v>0.22570809999999999</v>
      </c>
      <c r="X46" s="62">
        <v>15298165</v>
      </c>
      <c r="Y46" s="62">
        <v>0.23498189999999999</v>
      </c>
      <c r="Z46" s="62">
        <v>6.7619730000000002</v>
      </c>
      <c r="AA46" s="62">
        <v>2239249</v>
      </c>
      <c r="AB46" s="62">
        <f t="shared" si="2"/>
        <v>0.98977537382076675</v>
      </c>
      <c r="AC46" s="62">
        <v>1646.4622079999999</v>
      </c>
    </row>
    <row r="47" spans="1:29">
      <c r="A47" s="59" t="s">
        <v>60</v>
      </c>
      <c r="B47" s="60">
        <v>874042</v>
      </c>
      <c r="C47" s="61">
        <v>1706802285</v>
      </c>
      <c r="D47" s="61">
        <v>862094</v>
      </c>
      <c r="E47" s="62">
        <v>0.98633020000000005</v>
      </c>
      <c r="F47" s="61">
        <v>1470173338</v>
      </c>
      <c r="G47" s="63">
        <f t="shared" si="0"/>
        <v>0.45942916812500001</v>
      </c>
      <c r="H47" s="61">
        <v>213243</v>
      </c>
      <c r="I47" s="62">
        <v>0.24735470000000001</v>
      </c>
      <c r="J47" s="61">
        <v>391742613</v>
      </c>
      <c r="K47" s="62">
        <v>0.26646019999999998</v>
      </c>
      <c r="L47" s="64">
        <v>173.1549</v>
      </c>
      <c r="M47" s="61">
        <v>2262093</v>
      </c>
      <c r="N47" s="62">
        <f t="shared" si="1"/>
        <v>0.999872700486788</v>
      </c>
      <c r="O47" s="65">
        <v>1952.769186</v>
      </c>
      <c r="P47" s="60">
        <v>39638</v>
      </c>
      <c r="Q47" s="61">
        <v>62648269</v>
      </c>
      <c r="R47" s="61">
        <v>39576</v>
      </c>
      <c r="S47" s="62">
        <v>0.99843579999999998</v>
      </c>
      <c r="T47" s="62">
        <v>61850589</v>
      </c>
      <c r="U47" s="62">
        <v>1.9328310000000001E-2</v>
      </c>
      <c r="V47" s="62">
        <v>9088</v>
      </c>
      <c r="W47" s="62">
        <v>0.22963410000000001</v>
      </c>
      <c r="X47" s="62">
        <v>14739554</v>
      </c>
      <c r="Y47" s="62">
        <v>0.23830899999999999</v>
      </c>
      <c r="Z47" s="62">
        <v>6.5150600000000001</v>
      </c>
      <c r="AA47" s="62">
        <v>2238634</v>
      </c>
      <c r="AB47" s="62">
        <f t="shared" si="2"/>
        <v>0.98950353631859533</v>
      </c>
      <c r="AC47" s="62">
        <v>1580.510344</v>
      </c>
    </row>
    <row r="48" spans="1:29">
      <c r="A48" s="59" t="s">
        <v>61</v>
      </c>
      <c r="B48" s="60">
        <v>1188445</v>
      </c>
      <c r="C48" s="61">
        <v>2166519387</v>
      </c>
      <c r="D48" s="61">
        <v>1170694</v>
      </c>
      <c r="E48" s="62">
        <v>0.98506369999999999</v>
      </c>
      <c r="F48" s="61">
        <v>1849627273</v>
      </c>
      <c r="G48" s="63">
        <f t="shared" si="0"/>
        <v>0.57800852281250004</v>
      </c>
      <c r="H48" s="61">
        <v>285860</v>
      </c>
      <c r="I48" s="62">
        <v>0.24417990000000001</v>
      </c>
      <c r="J48" s="61">
        <v>482846800</v>
      </c>
      <c r="K48" s="62">
        <v>0.26105089999999997</v>
      </c>
      <c r="L48" s="64">
        <v>213.42410000000001</v>
      </c>
      <c r="M48" s="61">
        <v>2262290</v>
      </c>
      <c r="N48" s="62">
        <f t="shared" si="1"/>
        <v>0.99995977688992266</v>
      </c>
      <c r="O48" s="65">
        <v>1822.9866649999999</v>
      </c>
      <c r="P48" s="60">
        <v>56155</v>
      </c>
      <c r="Q48" s="61">
        <v>85951379</v>
      </c>
      <c r="R48" s="61">
        <v>56060</v>
      </c>
      <c r="S48" s="62">
        <v>0.99830830000000004</v>
      </c>
      <c r="T48" s="62">
        <v>84784444</v>
      </c>
      <c r="U48" s="62">
        <v>2.649514E-2</v>
      </c>
      <c r="V48" s="62">
        <v>12717</v>
      </c>
      <c r="W48" s="62">
        <v>0.2268462</v>
      </c>
      <c r="X48" s="62">
        <v>20209092</v>
      </c>
      <c r="Y48" s="62">
        <v>0.2383585</v>
      </c>
      <c r="Z48" s="62">
        <v>8.9326609999999995</v>
      </c>
      <c r="AA48" s="62">
        <v>2248575</v>
      </c>
      <c r="AB48" s="62">
        <f t="shared" si="2"/>
        <v>0.99389757958540137</v>
      </c>
      <c r="AC48" s="62">
        <v>1530.609545</v>
      </c>
    </row>
    <row r="49" spans="1:29">
      <c r="A49" s="59" t="s">
        <v>62</v>
      </c>
      <c r="B49" s="60">
        <v>694295</v>
      </c>
      <c r="C49" s="61">
        <v>1355036939</v>
      </c>
      <c r="D49" s="61">
        <v>684534</v>
      </c>
      <c r="E49" s="62">
        <v>0.98594110000000001</v>
      </c>
      <c r="F49" s="61">
        <v>1168114311</v>
      </c>
      <c r="G49" s="63">
        <f t="shared" si="0"/>
        <v>0.36503572218750002</v>
      </c>
      <c r="H49" s="61">
        <v>172182</v>
      </c>
      <c r="I49" s="62">
        <v>0.25153170000000002</v>
      </c>
      <c r="J49" s="61">
        <v>314269832</v>
      </c>
      <c r="K49" s="62">
        <v>0.26904030000000001</v>
      </c>
      <c r="L49" s="64">
        <v>138.911</v>
      </c>
      <c r="M49" s="61">
        <v>2261776</v>
      </c>
      <c r="N49" s="62">
        <f t="shared" si="1"/>
        <v>0.99973258261981512</v>
      </c>
      <c r="O49" s="65">
        <v>1951.673192</v>
      </c>
      <c r="P49" s="60">
        <v>32420</v>
      </c>
      <c r="Q49" s="61">
        <v>51718379</v>
      </c>
      <c r="R49" s="61">
        <v>32362</v>
      </c>
      <c r="S49" s="62">
        <v>0.99821099999999996</v>
      </c>
      <c r="T49" s="62">
        <v>51031030</v>
      </c>
      <c r="U49" s="62">
        <v>1.5947200000000002E-2</v>
      </c>
      <c r="V49" s="62">
        <v>7614</v>
      </c>
      <c r="W49" s="62">
        <v>0.23527590000000001</v>
      </c>
      <c r="X49" s="62">
        <v>12432762</v>
      </c>
      <c r="Y49" s="62">
        <v>0.2436314</v>
      </c>
      <c r="Z49" s="62">
        <v>5.4954299999999998</v>
      </c>
      <c r="AA49" s="62">
        <v>2226815</v>
      </c>
      <c r="AB49" s="62">
        <f t="shared" si="2"/>
        <v>0.98427939414271959</v>
      </c>
      <c r="AC49" s="62">
        <v>1595.261536</v>
      </c>
    </row>
    <row r="50" spans="1:29">
      <c r="A50" s="59" t="s">
        <v>63</v>
      </c>
      <c r="B50" s="60">
        <v>2316988</v>
      </c>
      <c r="C50" s="61">
        <v>4181435682</v>
      </c>
      <c r="D50" s="61">
        <v>2279991</v>
      </c>
      <c r="E50" s="62">
        <v>0.98403229999999997</v>
      </c>
      <c r="F50" s="61">
        <v>3553276510</v>
      </c>
      <c r="G50" s="63">
        <f t="shared" si="0"/>
        <v>1.110398909375</v>
      </c>
      <c r="H50" s="61">
        <v>552368</v>
      </c>
      <c r="I50" s="62">
        <v>0.2422676</v>
      </c>
      <c r="J50" s="61">
        <v>935201505</v>
      </c>
      <c r="K50" s="62">
        <v>0.26319409999999999</v>
      </c>
      <c r="L50" s="64">
        <v>413.37029999999999</v>
      </c>
      <c r="M50" s="61">
        <v>2262233</v>
      </c>
      <c r="N50" s="62">
        <f t="shared" si="1"/>
        <v>0.99993458219459941</v>
      </c>
      <c r="O50" s="65">
        <v>1804.6859469999999</v>
      </c>
      <c r="P50" s="60">
        <v>106904</v>
      </c>
      <c r="Q50" s="61">
        <v>159749625</v>
      </c>
      <c r="R50" s="61">
        <v>106700</v>
      </c>
      <c r="S50" s="62">
        <v>0.99809170000000003</v>
      </c>
      <c r="T50" s="62">
        <v>157586003</v>
      </c>
      <c r="U50" s="62">
        <v>4.9245629999999999E-2</v>
      </c>
      <c r="V50" s="62">
        <v>23799</v>
      </c>
      <c r="W50" s="62">
        <v>0.22304589999999999</v>
      </c>
      <c r="X50" s="62">
        <v>36641037</v>
      </c>
      <c r="Y50" s="62">
        <v>0.23251450000000001</v>
      </c>
      <c r="Z50" s="62">
        <v>16.195779999999999</v>
      </c>
      <c r="AA50" s="62">
        <v>2258711</v>
      </c>
      <c r="AB50" s="62">
        <f t="shared" si="2"/>
        <v>0.99837781523094471</v>
      </c>
      <c r="AC50" s="62">
        <v>1494.327855</v>
      </c>
    </row>
    <row r="51" spans="1:29">
      <c r="A51" s="59" t="s">
        <v>64</v>
      </c>
      <c r="B51" s="60">
        <v>1032641</v>
      </c>
      <c r="C51" s="61">
        <v>2069230972</v>
      </c>
      <c r="D51" s="61">
        <v>1017652</v>
      </c>
      <c r="E51" s="62">
        <v>0.98548480000000005</v>
      </c>
      <c r="F51" s="61">
        <v>1787762453</v>
      </c>
      <c r="G51" s="63">
        <f t="shared" si="0"/>
        <v>0.55867576656249995</v>
      </c>
      <c r="H51" s="61">
        <v>251462</v>
      </c>
      <c r="I51" s="62">
        <v>0.24710019999999999</v>
      </c>
      <c r="J51" s="61">
        <v>477040232</v>
      </c>
      <c r="K51" s="62">
        <v>0.26683649999999998</v>
      </c>
      <c r="L51" s="64">
        <v>210.85749999999999</v>
      </c>
      <c r="M51" s="61">
        <v>2262294</v>
      </c>
      <c r="N51" s="62">
        <f t="shared" si="1"/>
        <v>0.99996154493871725</v>
      </c>
      <c r="O51" s="65">
        <v>2003.8241479999999</v>
      </c>
      <c r="P51" s="60">
        <v>46335</v>
      </c>
      <c r="Q51" s="61">
        <v>72596034</v>
      </c>
      <c r="R51" s="61">
        <v>46248</v>
      </c>
      <c r="S51" s="62">
        <v>0.99812239999999997</v>
      </c>
      <c r="T51" s="62">
        <v>71664177</v>
      </c>
      <c r="U51" s="62">
        <v>2.2395060000000001E-2</v>
      </c>
      <c r="V51" s="62">
        <v>10534</v>
      </c>
      <c r="W51" s="62">
        <v>0.227772</v>
      </c>
      <c r="X51" s="62">
        <v>16958440</v>
      </c>
      <c r="Y51" s="62">
        <v>0.2366376</v>
      </c>
      <c r="Z51" s="62">
        <v>7.4958340000000003</v>
      </c>
      <c r="AA51" s="62">
        <v>2242127</v>
      </c>
      <c r="AB51" s="62">
        <f t="shared" si="2"/>
        <v>0.99104748492848904</v>
      </c>
      <c r="AC51" s="62">
        <v>1566.7645190000001</v>
      </c>
    </row>
    <row r="52" spans="1:29">
      <c r="A52" s="11" t="s">
        <v>65</v>
      </c>
      <c r="B52" s="12">
        <v>1081628</v>
      </c>
      <c r="C52" s="13">
        <v>1510946724</v>
      </c>
      <c r="D52" s="13">
        <v>1065333</v>
      </c>
      <c r="E52" s="18">
        <v>0.98493470000000005</v>
      </c>
      <c r="F52" s="13">
        <v>1237511353</v>
      </c>
      <c r="G52" s="19">
        <f t="shared" si="0"/>
        <v>0.3867222978125</v>
      </c>
      <c r="H52" s="13">
        <v>501786</v>
      </c>
      <c r="I52" s="18">
        <v>0.47101330000000002</v>
      </c>
      <c r="J52" s="13">
        <v>606065931</v>
      </c>
      <c r="K52" s="18">
        <v>0.48974580000000001</v>
      </c>
      <c r="L52" s="21">
        <v>267.88839999999999</v>
      </c>
      <c r="M52" s="13">
        <v>2262342</v>
      </c>
      <c r="N52" s="18">
        <f t="shared" si="1"/>
        <v>0.99998276152425258</v>
      </c>
      <c r="O52" s="24">
        <v>1462.4345579999999</v>
      </c>
      <c r="P52" s="25"/>
      <c r="Q52" s="26"/>
      <c r="R52" s="26"/>
      <c r="S52" s="26"/>
      <c r="T52" s="26"/>
      <c r="U52" s="27"/>
      <c r="V52" s="26"/>
      <c r="W52" s="26"/>
      <c r="X52" s="26"/>
      <c r="Y52" s="26"/>
      <c r="Z52" s="26"/>
      <c r="AA52" s="10"/>
      <c r="AB52" s="16"/>
      <c r="AC52" s="29"/>
    </row>
    <row r="53" spans="1:29">
      <c r="A53" s="11" t="s">
        <v>66</v>
      </c>
      <c r="B53" s="12">
        <v>1270719</v>
      </c>
      <c r="C53" s="13">
        <v>2077382724</v>
      </c>
      <c r="D53" s="13">
        <v>1251989</v>
      </c>
      <c r="E53" s="18">
        <v>0.98526029999999998</v>
      </c>
      <c r="F53" s="13">
        <v>1742378628</v>
      </c>
      <c r="G53" s="19">
        <f t="shared" si="0"/>
        <v>0.54449332125000005</v>
      </c>
      <c r="H53" s="13">
        <v>586209</v>
      </c>
      <c r="I53" s="18">
        <v>0.46822219999999998</v>
      </c>
      <c r="J53" s="13">
        <v>849916626</v>
      </c>
      <c r="K53" s="18">
        <v>0.48779099999999997</v>
      </c>
      <c r="L53" s="21">
        <v>375.67340000000002</v>
      </c>
      <c r="M53" s="13">
        <v>2262254</v>
      </c>
      <c r="N53" s="18">
        <f t="shared" si="1"/>
        <v>0.9999438644507711</v>
      </c>
      <c r="O53" s="24">
        <v>1715.350469</v>
      </c>
      <c r="P53" s="25"/>
      <c r="Q53" s="26"/>
      <c r="R53" s="26"/>
      <c r="S53" s="26"/>
      <c r="T53" s="26"/>
      <c r="U53" s="27"/>
      <c r="V53" s="26"/>
      <c r="W53" s="26"/>
      <c r="X53" s="26"/>
      <c r="Y53" s="26"/>
      <c r="Z53" s="26"/>
      <c r="AA53" s="10"/>
      <c r="AB53" s="16"/>
      <c r="AC53" s="29"/>
    </row>
    <row r="54" spans="1:29">
      <c r="A54" s="11" t="s">
        <v>67</v>
      </c>
      <c r="B54" s="12">
        <v>2563938</v>
      </c>
      <c r="C54" s="13">
        <v>3419442345</v>
      </c>
      <c r="D54" s="13">
        <v>2516743</v>
      </c>
      <c r="E54" s="18">
        <v>0.98159280000000004</v>
      </c>
      <c r="F54" s="13">
        <v>2776114232</v>
      </c>
      <c r="G54" s="19">
        <f t="shared" si="0"/>
        <v>0.86753569750000004</v>
      </c>
      <c r="H54" s="13">
        <v>1165526</v>
      </c>
      <c r="I54" s="18">
        <v>0.46310889999999999</v>
      </c>
      <c r="J54" s="13">
        <v>1336632160</v>
      </c>
      <c r="K54" s="18">
        <v>0.48147590000000001</v>
      </c>
      <c r="L54" s="21">
        <v>590.8075</v>
      </c>
      <c r="M54" s="13">
        <v>2262321</v>
      </c>
      <c r="N54" s="18">
        <f t="shared" si="1"/>
        <v>0.99997347926808089</v>
      </c>
      <c r="O54" s="24">
        <v>1398.6485230000001</v>
      </c>
      <c r="P54" s="25"/>
      <c r="Q54" s="26"/>
      <c r="R54" s="26"/>
      <c r="S54" s="26"/>
      <c r="T54" s="26"/>
      <c r="U54" s="27"/>
      <c r="V54" s="26"/>
      <c r="W54" s="26"/>
      <c r="X54" s="26"/>
      <c r="Y54" s="26"/>
      <c r="Z54" s="26"/>
      <c r="AA54" s="10"/>
      <c r="AB54" s="16"/>
      <c r="AC54" s="29"/>
    </row>
    <row r="55" spans="1:29">
      <c r="A55" s="11" t="s">
        <v>68</v>
      </c>
      <c r="B55" s="12">
        <v>1562621</v>
      </c>
      <c r="C55" s="13">
        <v>2219717983</v>
      </c>
      <c r="D55" s="13">
        <v>1541271</v>
      </c>
      <c r="E55" s="18">
        <v>0.98633709999999997</v>
      </c>
      <c r="F55" s="13">
        <v>1825987075</v>
      </c>
      <c r="G55" s="19">
        <f t="shared" si="0"/>
        <v>0.57062096093750003</v>
      </c>
      <c r="H55" s="13">
        <v>820575</v>
      </c>
      <c r="I55" s="18">
        <v>0.53240149999999997</v>
      </c>
      <c r="J55" s="13">
        <v>1003164435</v>
      </c>
      <c r="K55" s="18">
        <v>0.54938200000000004</v>
      </c>
      <c r="L55" s="21">
        <v>443.41070000000002</v>
      </c>
      <c r="M55" s="13">
        <v>2262300</v>
      </c>
      <c r="N55" s="18">
        <f t="shared" si="1"/>
        <v>0.99996419701190908</v>
      </c>
      <c r="O55" s="24">
        <v>1475.7974260000001</v>
      </c>
      <c r="P55" s="25"/>
      <c r="Q55" s="26"/>
      <c r="R55" s="26"/>
      <c r="S55" s="26"/>
      <c r="T55" s="26"/>
      <c r="U55" s="27"/>
      <c r="V55" s="26"/>
      <c r="W55" s="26"/>
      <c r="X55" s="26"/>
      <c r="Y55" s="26"/>
      <c r="Z55" s="26"/>
      <c r="AA55" s="10"/>
      <c r="AB55" s="16"/>
      <c r="AC55" s="29"/>
    </row>
    <row r="56" spans="1:29">
      <c r="A56" s="11" t="s">
        <v>69</v>
      </c>
      <c r="B56" s="12">
        <v>1224021</v>
      </c>
      <c r="C56" s="13">
        <v>1767868855</v>
      </c>
      <c r="D56" s="13">
        <v>1211159</v>
      </c>
      <c r="E56" s="18">
        <v>0.98949200000000004</v>
      </c>
      <c r="F56" s="13">
        <v>1459892146</v>
      </c>
      <c r="G56" s="19">
        <f t="shared" si="0"/>
        <v>0.45621629562499999</v>
      </c>
      <c r="H56" s="13">
        <v>788111</v>
      </c>
      <c r="I56" s="18">
        <v>0.65070810000000001</v>
      </c>
      <c r="J56" s="13">
        <v>967563894</v>
      </c>
      <c r="K56" s="18">
        <v>0.66276400000000002</v>
      </c>
      <c r="L56" s="21">
        <v>427.67489999999998</v>
      </c>
      <c r="M56" s="13">
        <v>2262293</v>
      </c>
      <c r="N56" s="18">
        <f t="shared" si="1"/>
        <v>0.99996110292651852</v>
      </c>
      <c r="O56" s="24">
        <v>1480.295574</v>
      </c>
      <c r="P56" s="25"/>
      <c r="Q56" s="26"/>
      <c r="R56" s="26"/>
      <c r="S56" s="26"/>
      <c r="T56" s="26"/>
      <c r="U56" s="27"/>
      <c r="V56" s="26"/>
      <c r="W56" s="26"/>
      <c r="X56" s="26"/>
      <c r="Y56" s="26"/>
      <c r="Z56" s="26"/>
      <c r="AA56" s="10"/>
      <c r="AB56" s="16"/>
      <c r="AC56" s="29"/>
    </row>
    <row r="57" spans="1:29">
      <c r="A57" s="11" t="s">
        <v>70</v>
      </c>
      <c r="B57" s="12">
        <v>735608</v>
      </c>
      <c r="C57" s="13">
        <v>1260207333</v>
      </c>
      <c r="D57" s="13">
        <v>729029</v>
      </c>
      <c r="E57" s="18">
        <v>0.99105639999999995</v>
      </c>
      <c r="F57" s="13">
        <v>1067593117</v>
      </c>
      <c r="G57" s="19">
        <f t="shared" si="0"/>
        <v>0.3336228490625</v>
      </c>
      <c r="H57" s="13">
        <v>437757</v>
      </c>
      <c r="I57" s="18">
        <v>0.60046580000000005</v>
      </c>
      <c r="J57" s="13">
        <v>661735929</v>
      </c>
      <c r="K57" s="18">
        <v>0.61983909999999998</v>
      </c>
      <c r="L57" s="21">
        <v>292.49520000000001</v>
      </c>
      <c r="M57" s="13">
        <v>2262376</v>
      </c>
      <c r="N57" s="18">
        <f t="shared" si="1"/>
        <v>0.99999778993900679</v>
      </c>
      <c r="O57" s="24">
        <v>1777.932593</v>
      </c>
      <c r="P57" s="25"/>
      <c r="Q57" s="26"/>
      <c r="R57" s="26"/>
      <c r="S57" s="26"/>
      <c r="T57" s="26"/>
      <c r="U57" s="27"/>
      <c r="V57" s="26"/>
      <c r="W57" s="26"/>
      <c r="X57" s="26"/>
      <c r="Y57" s="26"/>
      <c r="Z57" s="26"/>
      <c r="AA57" s="10"/>
      <c r="AB57" s="16"/>
      <c r="AC57" s="29"/>
    </row>
    <row r="58" spans="1:29">
      <c r="A58" s="11" t="s">
        <v>71</v>
      </c>
      <c r="B58" s="12">
        <v>1520093</v>
      </c>
      <c r="C58" s="13">
        <v>2055968463</v>
      </c>
      <c r="D58" s="13">
        <v>1501463</v>
      </c>
      <c r="E58" s="18">
        <v>0.98774419999999996</v>
      </c>
      <c r="F58" s="13">
        <v>1676282432</v>
      </c>
      <c r="G58" s="19">
        <f t="shared" si="0"/>
        <v>0.52383826</v>
      </c>
      <c r="H58" s="13">
        <v>821201</v>
      </c>
      <c r="I58" s="18">
        <v>0.54693389999999997</v>
      </c>
      <c r="J58" s="13">
        <v>937314446</v>
      </c>
      <c r="K58" s="18">
        <v>0.55916259999999995</v>
      </c>
      <c r="L58" s="21">
        <v>414.30419999999998</v>
      </c>
      <c r="M58" s="13">
        <v>2262315</v>
      </c>
      <c r="N58" s="18">
        <f t="shared" si="1"/>
        <v>0.99997082719488894</v>
      </c>
      <c r="O58" s="24">
        <v>1392.1083739999999</v>
      </c>
      <c r="P58" s="25"/>
      <c r="Q58" s="26"/>
      <c r="R58" s="26"/>
      <c r="S58" s="26"/>
      <c r="T58" s="26"/>
      <c r="U58" s="27"/>
      <c r="V58" s="26"/>
      <c r="W58" s="26"/>
      <c r="X58" s="26"/>
      <c r="Y58" s="26"/>
      <c r="Z58" s="26"/>
      <c r="AA58" s="10"/>
      <c r="AB58" s="16"/>
      <c r="AC58" s="29"/>
    </row>
    <row r="59" spans="1:29">
      <c r="A59" s="11" t="s">
        <v>72</v>
      </c>
      <c r="B59" s="12">
        <v>1866462</v>
      </c>
      <c r="C59" s="13">
        <v>2702390515</v>
      </c>
      <c r="D59" s="13">
        <v>1844501</v>
      </c>
      <c r="E59" s="18">
        <v>0.9882339</v>
      </c>
      <c r="F59" s="13">
        <v>2228567140</v>
      </c>
      <c r="G59" s="19">
        <f t="shared" si="0"/>
        <v>0.69642723124999995</v>
      </c>
      <c r="H59" s="13">
        <v>927604</v>
      </c>
      <c r="I59" s="18">
        <v>0.50290239999999997</v>
      </c>
      <c r="J59" s="13">
        <v>1150250482</v>
      </c>
      <c r="K59" s="18">
        <v>0.51613900000000001</v>
      </c>
      <c r="L59" s="21">
        <v>508.42450000000002</v>
      </c>
      <c r="M59" s="13">
        <v>2262359</v>
      </c>
      <c r="N59" s="18">
        <f t="shared" si="1"/>
        <v>0.99999027573162969</v>
      </c>
      <c r="O59" s="24">
        <v>1495.631926</v>
      </c>
      <c r="P59" s="25"/>
      <c r="Q59" s="26"/>
      <c r="R59" s="26"/>
      <c r="S59" s="26"/>
      <c r="T59" s="26"/>
      <c r="U59" s="27"/>
      <c r="V59" s="26"/>
      <c r="W59" s="26"/>
      <c r="X59" s="26"/>
      <c r="Y59" s="26"/>
      <c r="Z59" s="26"/>
      <c r="AA59" s="10"/>
      <c r="AB59" s="16"/>
      <c r="AC59" s="29"/>
    </row>
    <row r="60" spans="1:29">
      <c r="A60" s="11" t="s">
        <v>73</v>
      </c>
      <c r="B60" s="12">
        <v>1411539</v>
      </c>
      <c r="C60" s="13">
        <v>2533616286</v>
      </c>
      <c r="D60" s="13">
        <v>1395263</v>
      </c>
      <c r="E60" s="18">
        <v>0.9884693</v>
      </c>
      <c r="F60" s="13">
        <v>2157384582</v>
      </c>
      <c r="G60" s="19">
        <f t="shared" si="0"/>
        <v>0.67418268187499997</v>
      </c>
      <c r="H60" s="13">
        <v>697294</v>
      </c>
      <c r="I60" s="18">
        <v>0.49975809999999998</v>
      </c>
      <c r="J60" s="13">
        <v>1114349820</v>
      </c>
      <c r="K60" s="18">
        <v>0.51652810000000005</v>
      </c>
      <c r="L60" s="21">
        <v>492.55599999999998</v>
      </c>
      <c r="M60" s="13">
        <v>2262297</v>
      </c>
      <c r="N60" s="18">
        <f t="shared" si="1"/>
        <v>0.99996287097531322</v>
      </c>
      <c r="O60" s="24">
        <v>1866.9243530000001</v>
      </c>
      <c r="P60" s="25"/>
      <c r="Q60" s="26"/>
      <c r="R60" s="26"/>
      <c r="S60" s="26"/>
      <c r="T60" s="26"/>
      <c r="U60" s="27"/>
      <c r="V60" s="26"/>
      <c r="W60" s="26"/>
      <c r="X60" s="26"/>
      <c r="Y60" s="26"/>
      <c r="Z60" s="26"/>
      <c r="AA60" s="10"/>
      <c r="AB60" s="16"/>
      <c r="AC60" s="29"/>
    </row>
    <row r="61" spans="1:29">
      <c r="A61" s="11" t="s">
        <v>74</v>
      </c>
      <c r="B61" s="12">
        <v>1823331</v>
      </c>
      <c r="C61" s="13">
        <v>2862255888</v>
      </c>
      <c r="D61" s="13">
        <v>1801139</v>
      </c>
      <c r="E61" s="18">
        <v>0.98782890000000001</v>
      </c>
      <c r="F61" s="13">
        <v>2390908149</v>
      </c>
      <c r="G61" s="19">
        <f t="shared" si="0"/>
        <v>0.74715879656249995</v>
      </c>
      <c r="H61" s="13">
        <v>966349</v>
      </c>
      <c r="I61" s="18">
        <v>0.53652109999999997</v>
      </c>
      <c r="J61" s="13">
        <v>1322269972</v>
      </c>
      <c r="K61" s="18">
        <v>0.55304089999999995</v>
      </c>
      <c r="L61" s="21">
        <v>584.45920000000001</v>
      </c>
      <c r="M61" s="13">
        <v>2262319</v>
      </c>
      <c r="N61" s="18">
        <f t="shared" si="1"/>
        <v>0.99997259524368354</v>
      </c>
      <c r="O61" s="24">
        <v>1628.8718490000001</v>
      </c>
      <c r="P61" s="25"/>
      <c r="Q61" s="26"/>
      <c r="R61" s="26"/>
      <c r="S61" s="26"/>
      <c r="T61" s="26"/>
      <c r="U61" s="27"/>
      <c r="V61" s="26"/>
      <c r="W61" s="26"/>
      <c r="X61" s="26"/>
      <c r="Y61" s="26"/>
      <c r="Z61" s="26"/>
      <c r="AA61" s="10"/>
      <c r="AB61" s="16"/>
      <c r="AC61" s="29"/>
    </row>
    <row r="62" spans="1:29">
      <c r="A62" s="11" t="s">
        <v>75</v>
      </c>
      <c r="B62" s="12">
        <v>1766653</v>
      </c>
      <c r="C62" s="13">
        <v>2484259939</v>
      </c>
      <c r="D62" s="13">
        <v>1745798</v>
      </c>
      <c r="E62" s="18">
        <v>0.98819520000000005</v>
      </c>
      <c r="F62" s="13">
        <v>2040292801</v>
      </c>
      <c r="G62" s="19">
        <f t="shared" si="0"/>
        <v>0.6375915003125</v>
      </c>
      <c r="H62" s="13">
        <v>906750</v>
      </c>
      <c r="I62" s="18">
        <v>0.51939000000000002</v>
      </c>
      <c r="J62" s="13">
        <v>1084229559</v>
      </c>
      <c r="K62" s="18">
        <v>0.53140880000000001</v>
      </c>
      <c r="L62" s="21">
        <v>479.24250000000001</v>
      </c>
      <c r="M62" s="13">
        <v>2262317</v>
      </c>
      <c r="N62" s="18">
        <f t="shared" si="1"/>
        <v>0.99997171121928619</v>
      </c>
      <c r="O62" s="24">
        <v>1449.4122130000001</v>
      </c>
      <c r="P62" s="25"/>
      <c r="Q62" s="26"/>
      <c r="R62" s="26"/>
      <c r="S62" s="26"/>
      <c r="T62" s="26"/>
      <c r="U62" s="27"/>
      <c r="V62" s="26"/>
      <c r="W62" s="26"/>
      <c r="X62" s="26"/>
      <c r="Y62" s="26"/>
      <c r="Z62" s="26"/>
      <c r="AA62" s="10"/>
      <c r="AB62" s="16"/>
      <c r="AC62" s="29"/>
    </row>
    <row r="63" spans="1:29">
      <c r="A63" s="11" t="s">
        <v>76</v>
      </c>
      <c r="B63" s="12">
        <v>2280846</v>
      </c>
      <c r="C63" s="13">
        <v>3357776194</v>
      </c>
      <c r="D63" s="13">
        <v>2253053</v>
      </c>
      <c r="E63" s="18">
        <v>0.98781459999999999</v>
      </c>
      <c r="F63" s="13">
        <v>2777761920</v>
      </c>
      <c r="G63" s="19">
        <f t="shared" si="0"/>
        <v>0.86805060000000001</v>
      </c>
      <c r="H63" s="13">
        <v>1165179</v>
      </c>
      <c r="I63" s="18">
        <v>0.51715560000000005</v>
      </c>
      <c r="J63" s="13">
        <v>1470778791</v>
      </c>
      <c r="K63" s="18">
        <v>0.52948340000000005</v>
      </c>
      <c r="L63" s="21">
        <v>650.1019</v>
      </c>
      <c r="M63" s="13">
        <v>2262286</v>
      </c>
      <c r="N63" s="18">
        <f t="shared" si="1"/>
        <v>0.99995800884112795</v>
      </c>
      <c r="O63" s="24">
        <v>1518.1022399999999</v>
      </c>
      <c r="P63" s="25"/>
      <c r="Q63" s="26"/>
      <c r="R63" s="26"/>
      <c r="S63" s="26"/>
      <c r="T63" s="26"/>
      <c r="U63" s="27"/>
      <c r="V63" s="26"/>
      <c r="W63" s="26"/>
      <c r="X63" s="26"/>
      <c r="Y63" s="26"/>
      <c r="Z63" s="26"/>
      <c r="AA63" s="10"/>
      <c r="AB63" s="16"/>
      <c r="AC63" s="29"/>
    </row>
    <row r="64" spans="1:29">
      <c r="A64" s="11" t="s">
        <v>77</v>
      </c>
      <c r="B64" s="12">
        <v>832871</v>
      </c>
      <c r="C64" s="13">
        <v>1731938781</v>
      </c>
      <c r="D64" s="13">
        <v>827929</v>
      </c>
      <c r="E64" s="18">
        <v>0.99406629999999996</v>
      </c>
      <c r="F64" s="13">
        <v>1502051400</v>
      </c>
      <c r="G64" s="19">
        <f t="shared" si="0"/>
        <v>0.46939106250000001</v>
      </c>
      <c r="H64" s="13">
        <v>441540</v>
      </c>
      <c r="I64" s="18">
        <v>0.53330659999999996</v>
      </c>
      <c r="J64" s="13">
        <v>820765935</v>
      </c>
      <c r="K64" s="18">
        <v>0.54642999999999997</v>
      </c>
      <c r="L64" s="21">
        <v>362.78840000000002</v>
      </c>
      <c r="M64" s="13">
        <v>2262264</v>
      </c>
      <c r="N64" s="18">
        <f t="shared" si="1"/>
        <v>0.99994828457275764</v>
      </c>
      <c r="O64" s="24">
        <v>2138.896585</v>
      </c>
      <c r="P64" s="25"/>
      <c r="Q64" s="26"/>
      <c r="R64" s="26"/>
      <c r="S64" s="26"/>
      <c r="T64" s="26"/>
      <c r="U64" s="27"/>
      <c r="V64" s="26"/>
      <c r="W64" s="26"/>
      <c r="X64" s="26"/>
      <c r="Y64" s="26"/>
      <c r="Z64" s="26"/>
      <c r="AA64" s="10"/>
      <c r="AB64" s="16"/>
      <c r="AC64" s="29"/>
    </row>
    <row r="65" spans="1:29">
      <c r="A65" s="11" t="s">
        <v>78</v>
      </c>
      <c r="B65" s="12">
        <v>1306889</v>
      </c>
      <c r="C65" s="13">
        <v>2161671437</v>
      </c>
      <c r="D65" s="13">
        <v>1293014</v>
      </c>
      <c r="E65" s="18">
        <v>0.98938320000000002</v>
      </c>
      <c r="F65" s="13">
        <v>1821677887</v>
      </c>
      <c r="G65" s="19">
        <f t="shared" si="0"/>
        <v>0.56927433968749996</v>
      </c>
      <c r="H65" s="13">
        <v>694891</v>
      </c>
      <c r="I65" s="18">
        <v>0.53741950000000005</v>
      </c>
      <c r="J65" s="13">
        <v>1006606758</v>
      </c>
      <c r="K65" s="18">
        <v>0.55257120000000004</v>
      </c>
      <c r="L65" s="21">
        <v>444.9323</v>
      </c>
      <c r="M65" s="13">
        <v>2262267</v>
      </c>
      <c r="N65" s="18">
        <f t="shared" si="1"/>
        <v>0.99994961060935361</v>
      </c>
      <c r="O65" s="24">
        <v>1712.4854800000001</v>
      </c>
      <c r="P65" s="25"/>
      <c r="Q65" s="26"/>
      <c r="R65" s="26"/>
      <c r="S65" s="26"/>
      <c r="T65" s="26"/>
      <c r="U65" s="27"/>
      <c r="V65" s="26"/>
      <c r="W65" s="26"/>
      <c r="X65" s="26"/>
      <c r="Y65" s="26"/>
      <c r="Z65" s="26"/>
      <c r="AA65" s="10"/>
      <c r="AB65" s="16"/>
      <c r="AC65" s="29"/>
    </row>
    <row r="66" spans="1:29">
      <c r="A66" s="11" t="s">
        <v>79</v>
      </c>
      <c r="B66" s="12">
        <v>822133</v>
      </c>
      <c r="C66" s="13">
        <v>2052665344</v>
      </c>
      <c r="D66" s="13">
        <v>818823</v>
      </c>
      <c r="E66" s="18">
        <v>0.99597389999999997</v>
      </c>
      <c r="F66" s="13">
        <v>1812055403</v>
      </c>
      <c r="G66" s="19">
        <f t="shared" si="0"/>
        <v>0.56626731343750003</v>
      </c>
      <c r="H66" s="13">
        <v>447466</v>
      </c>
      <c r="I66" s="18">
        <v>0.54647460000000003</v>
      </c>
      <c r="J66" s="13">
        <v>1005040972</v>
      </c>
      <c r="K66" s="18">
        <v>0.55464139999999995</v>
      </c>
      <c r="L66" s="21">
        <v>444.24020000000002</v>
      </c>
      <c r="M66" s="13">
        <v>2262313</v>
      </c>
      <c r="N66" s="18">
        <f t="shared" si="1"/>
        <v>0.99996994317049159</v>
      </c>
      <c r="O66" s="24">
        <v>2541.3275149999999</v>
      </c>
      <c r="P66" s="25"/>
      <c r="Q66" s="26"/>
      <c r="R66" s="26"/>
      <c r="S66" s="26"/>
      <c r="T66" s="26"/>
      <c r="U66" s="27"/>
      <c r="V66" s="26"/>
      <c r="W66" s="26"/>
      <c r="X66" s="26"/>
      <c r="Y66" s="26"/>
      <c r="Z66" s="26"/>
      <c r="AA66" s="10"/>
      <c r="AB66" s="16"/>
      <c r="AC66" s="29"/>
    </row>
    <row r="67" spans="1:29">
      <c r="A67" s="11" t="s">
        <v>80</v>
      </c>
      <c r="B67" s="12">
        <v>538678</v>
      </c>
      <c r="C67" s="13">
        <v>1462116957</v>
      </c>
      <c r="D67" s="13">
        <v>536472</v>
      </c>
      <c r="E67" s="18">
        <v>0.99590480000000003</v>
      </c>
      <c r="F67" s="13">
        <v>1299135004</v>
      </c>
      <c r="G67" s="19">
        <f t="shared" si="0"/>
        <v>0.40597968875000001</v>
      </c>
      <c r="H67" s="13">
        <v>280347</v>
      </c>
      <c r="I67" s="18">
        <v>0.52257529999999996</v>
      </c>
      <c r="J67" s="13">
        <v>687599712</v>
      </c>
      <c r="K67" s="18">
        <v>0.52927500000000005</v>
      </c>
      <c r="L67" s="21">
        <v>303.9273</v>
      </c>
      <c r="M67" s="13">
        <v>2261927</v>
      </c>
      <c r="N67" s="18">
        <f t="shared" si="1"/>
        <v>0.99979932646181169</v>
      </c>
      <c r="O67" s="24">
        <v>2757.5731970000002</v>
      </c>
      <c r="P67" s="25"/>
      <c r="Q67" s="26"/>
      <c r="R67" s="26"/>
      <c r="S67" s="26"/>
      <c r="T67" s="26"/>
      <c r="U67" s="27"/>
      <c r="V67" s="26"/>
      <c r="W67" s="26"/>
      <c r="X67" s="26"/>
      <c r="Y67" s="26"/>
      <c r="Z67" s="26"/>
      <c r="AA67" s="10"/>
      <c r="AB67" s="16"/>
      <c r="AC67" s="29"/>
    </row>
    <row r="68" spans="1:29">
      <c r="A68" s="11" t="s">
        <v>81</v>
      </c>
      <c r="B68" s="12">
        <v>2339046</v>
      </c>
      <c r="C68" s="13">
        <v>5558908944</v>
      </c>
      <c r="D68" s="13">
        <v>2327142</v>
      </c>
      <c r="E68" s="18">
        <v>0.99491070000000004</v>
      </c>
      <c r="F68" s="13">
        <v>4882635188</v>
      </c>
      <c r="G68" s="19">
        <f t="shared" ref="G68:G81" si="3">F68/3200000000</f>
        <v>1.5258234962499999</v>
      </c>
      <c r="H68" s="13">
        <v>1375820</v>
      </c>
      <c r="I68" s="18">
        <v>0.59120589999999995</v>
      </c>
      <c r="J68" s="13">
        <v>2907829839</v>
      </c>
      <c r="K68" s="18">
        <v>0.5955452</v>
      </c>
      <c r="L68" s="21">
        <v>1285.296</v>
      </c>
      <c r="M68" s="13">
        <v>2262305</v>
      </c>
      <c r="N68" s="18">
        <f t="shared" ref="N68:N81" si="4">M68/2262381</f>
        <v>0.99996640707290241</v>
      </c>
      <c r="O68" s="24">
        <v>2404.6580130000002</v>
      </c>
      <c r="P68" s="25"/>
      <c r="Q68" s="26"/>
      <c r="R68" s="26"/>
      <c r="S68" s="26"/>
      <c r="T68" s="26"/>
      <c r="U68" s="27"/>
      <c r="V68" s="26"/>
      <c r="W68" s="26"/>
      <c r="X68" s="26"/>
      <c r="Y68" s="26"/>
      <c r="Z68" s="26"/>
      <c r="AA68" s="10"/>
      <c r="AB68" s="16"/>
      <c r="AC68" s="29"/>
    </row>
    <row r="69" spans="1:29">
      <c r="A69" s="11" t="s">
        <v>82</v>
      </c>
      <c r="B69" s="12">
        <v>373802</v>
      </c>
      <c r="C69" s="13">
        <v>1017214618</v>
      </c>
      <c r="D69" s="13">
        <v>372362</v>
      </c>
      <c r="E69" s="18">
        <v>0.99614769999999997</v>
      </c>
      <c r="F69" s="13">
        <v>904794538</v>
      </c>
      <c r="G69" s="19">
        <f t="shared" si="3"/>
        <v>0.28274829312499999</v>
      </c>
      <c r="H69" s="13">
        <v>183727</v>
      </c>
      <c r="I69" s="18">
        <v>0.4934096</v>
      </c>
      <c r="J69" s="13">
        <v>453325850</v>
      </c>
      <c r="K69" s="18">
        <v>0.50102630000000004</v>
      </c>
      <c r="L69" s="21">
        <v>200.37549999999999</v>
      </c>
      <c r="M69" s="13">
        <v>2261903</v>
      </c>
      <c r="N69" s="18">
        <f t="shared" si="4"/>
        <v>0.99978871816904402</v>
      </c>
      <c r="O69" s="24">
        <v>2769.886919</v>
      </c>
      <c r="P69" s="25"/>
      <c r="Q69" s="26"/>
      <c r="R69" s="26"/>
      <c r="S69" s="26"/>
      <c r="T69" s="26"/>
      <c r="U69" s="27"/>
      <c r="V69" s="26"/>
      <c r="W69" s="26"/>
      <c r="X69" s="26"/>
      <c r="Y69" s="26"/>
      <c r="Z69" s="26"/>
      <c r="AA69" s="10"/>
      <c r="AB69" s="16"/>
      <c r="AC69" s="29"/>
    </row>
    <row r="70" spans="1:29">
      <c r="A70" s="11" t="s">
        <v>83</v>
      </c>
      <c r="B70" s="12">
        <v>983265</v>
      </c>
      <c r="C70" s="13">
        <v>2581863890</v>
      </c>
      <c r="D70" s="13">
        <v>979991</v>
      </c>
      <c r="E70" s="18">
        <v>0.99667030000000001</v>
      </c>
      <c r="F70" s="13">
        <v>2290129954</v>
      </c>
      <c r="G70" s="19">
        <f t="shared" si="3"/>
        <v>0.715665610625</v>
      </c>
      <c r="H70" s="13">
        <v>625619</v>
      </c>
      <c r="I70" s="18">
        <v>0.63839259999999998</v>
      </c>
      <c r="J70" s="13">
        <v>1468316636</v>
      </c>
      <c r="K70" s="18">
        <v>0.64114990000000005</v>
      </c>
      <c r="L70" s="21">
        <v>649.0136</v>
      </c>
      <c r="M70" s="13">
        <v>2261859</v>
      </c>
      <c r="N70" s="18">
        <f t="shared" si="4"/>
        <v>0.99976926963230328</v>
      </c>
      <c r="O70" s="24">
        <v>2646.8272860000002</v>
      </c>
      <c r="P70" s="25"/>
      <c r="Q70" s="26"/>
      <c r="R70" s="26"/>
      <c r="S70" s="26"/>
      <c r="T70" s="26"/>
      <c r="U70" s="27"/>
      <c r="V70" s="26"/>
      <c r="W70" s="26"/>
      <c r="X70" s="26"/>
      <c r="Y70" s="26"/>
      <c r="Z70" s="26"/>
      <c r="AA70" s="10"/>
      <c r="AB70" s="16"/>
      <c r="AC70" s="29"/>
    </row>
    <row r="71" spans="1:29">
      <c r="A71" s="11" t="s">
        <v>84</v>
      </c>
      <c r="B71" s="12">
        <v>520658</v>
      </c>
      <c r="C71" s="13">
        <v>1391384021</v>
      </c>
      <c r="D71" s="13">
        <v>518746</v>
      </c>
      <c r="E71" s="18">
        <v>0.99632770000000004</v>
      </c>
      <c r="F71" s="13">
        <v>1235650621</v>
      </c>
      <c r="G71" s="19">
        <f t="shared" si="3"/>
        <v>0.38614081906249997</v>
      </c>
      <c r="H71" s="13">
        <v>332067</v>
      </c>
      <c r="I71" s="18">
        <v>0.64013410000000004</v>
      </c>
      <c r="J71" s="13">
        <v>793853293</v>
      </c>
      <c r="K71" s="18">
        <v>0.64245770000000002</v>
      </c>
      <c r="L71" s="21">
        <v>350.89269999999999</v>
      </c>
      <c r="M71" s="13">
        <v>2262240</v>
      </c>
      <c r="N71" s="18">
        <f t="shared" si="4"/>
        <v>0.99993767627998997</v>
      </c>
      <c r="O71" s="24">
        <v>2693.5010950000001</v>
      </c>
      <c r="P71" s="25"/>
      <c r="Q71" s="26"/>
      <c r="R71" s="26"/>
      <c r="S71" s="26"/>
      <c r="T71" s="26"/>
      <c r="U71" s="27"/>
      <c r="V71" s="26"/>
      <c r="W71" s="26"/>
      <c r="X71" s="26"/>
      <c r="Y71" s="26"/>
      <c r="Z71" s="26"/>
      <c r="AA71" s="10"/>
      <c r="AB71" s="16"/>
      <c r="AC71" s="29"/>
    </row>
    <row r="72" spans="1:29">
      <c r="A72" s="11" t="s">
        <v>85</v>
      </c>
      <c r="B72" s="12">
        <v>467881</v>
      </c>
      <c r="C72" s="13">
        <v>1271630377</v>
      </c>
      <c r="D72" s="13">
        <v>466085</v>
      </c>
      <c r="E72" s="18">
        <v>0.99616139999999997</v>
      </c>
      <c r="F72" s="13">
        <v>1130940330</v>
      </c>
      <c r="G72" s="19">
        <f t="shared" si="3"/>
        <v>0.35341885312499999</v>
      </c>
      <c r="H72" s="13">
        <v>248365</v>
      </c>
      <c r="I72" s="18">
        <v>0.53287490000000004</v>
      </c>
      <c r="J72" s="13">
        <v>609720943</v>
      </c>
      <c r="K72" s="18">
        <v>0.53912740000000003</v>
      </c>
      <c r="L72" s="21">
        <v>269.50400000000002</v>
      </c>
      <c r="M72" s="13">
        <v>2262283</v>
      </c>
      <c r="N72" s="18">
        <f t="shared" si="4"/>
        <v>0.99995668280453209</v>
      </c>
      <c r="O72" s="24">
        <v>2758.4316589999999</v>
      </c>
      <c r="P72" s="25"/>
      <c r="Q72" s="26"/>
      <c r="R72" s="26"/>
      <c r="S72" s="26"/>
      <c r="T72" s="26"/>
      <c r="U72" s="27"/>
      <c r="V72" s="26"/>
      <c r="W72" s="26"/>
      <c r="X72" s="26"/>
      <c r="Y72" s="26"/>
      <c r="Z72" s="26"/>
      <c r="AA72" s="10"/>
      <c r="AB72" s="16"/>
      <c r="AC72" s="29"/>
    </row>
    <row r="73" spans="1:29">
      <c r="A73" s="11" t="s">
        <v>86</v>
      </c>
      <c r="B73" s="12">
        <v>162549</v>
      </c>
      <c r="C73" s="13">
        <v>409712568</v>
      </c>
      <c r="D73" s="13">
        <v>161915</v>
      </c>
      <c r="E73" s="18">
        <v>0.99609959999999997</v>
      </c>
      <c r="F73" s="13">
        <v>361637180</v>
      </c>
      <c r="G73" s="19">
        <f t="shared" si="3"/>
        <v>0.11301161875</v>
      </c>
      <c r="H73" s="13">
        <v>100498</v>
      </c>
      <c r="I73" s="18">
        <v>0.62068369999999995</v>
      </c>
      <c r="J73" s="13">
        <v>223609685</v>
      </c>
      <c r="K73" s="18">
        <v>0.61832600000000004</v>
      </c>
      <c r="L73" s="21">
        <v>98.838160000000002</v>
      </c>
      <c r="M73" s="13">
        <v>2261581</v>
      </c>
      <c r="N73" s="18">
        <f t="shared" si="4"/>
        <v>0.99964639024107782</v>
      </c>
      <c r="O73" s="24">
        <v>2521.9052919999999</v>
      </c>
      <c r="P73" s="25"/>
      <c r="Q73" s="26"/>
      <c r="R73" s="26"/>
      <c r="S73" s="26"/>
      <c r="T73" s="26"/>
      <c r="U73" s="27"/>
      <c r="V73" s="26"/>
      <c r="W73" s="26"/>
      <c r="X73" s="26"/>
      <c r="Y73" s="26"/>
      <c r="Z73" s="26"/>
      <c r="AA73" s="10"/>
      <c r="AB73" s="16"/>
      <c r="AC73" s="29"/>
    </row>
    <row r="74" spans="1:29">
      <c r="A74" s="11" t="s">
        <v>87</v>
      </c>
      <c r="B74" s="12">
        <v>1366413</v>
      </c>
      <c r="C74" s="13">
        <v>3627660561</v>
      </c>
      <c r="D74" s="13">
        <v>1362193</v>
      </c>
      <c r="E74" s="18">
        <v>0.99691160000000001</v>
      </c>
      <c r="F74" s="13">
        <v>3219250850</v>
      </c>
      <c r="G74" s="19">
        <f t="shared" si="3"/>
        <v>1.0060158906250001</v>
      </c>
      <c r="H74" s="13">
        <v>802227</v>
      </c>
      <c r="I74" s="18">
        <v>0.58892319999999998</v>
      </c>
      <c r="J74" s="13">
        <v>1897143274</v>
      </c>
      <c r="K74" s="18">
        <v>0.58931199999999995</v>
      </c>
      <c r="L74" s="21">
        <v>838.56010000000003</v>
      </c>
      <c r="M74" s="13">
        <v>2262258</v>
      </c>
      <c r="N74" s="18">
        <f t="shared" si="4"/>
        <v>0.9999456324995657</v>
      </c>
      <c r="O74" s="24">
        <v>2666.5357760000002</v>
      </c>
      <c r="P74" s="25"/>
      <c r="Q74" s="26"/>
      <c r="R74" s="26"/>
      <c r="S74" s="26"/>
      <c r="T74" s="26"/>
      <c r="U74" s="27"/>
      <c r="V74" s="26"/>
      <c r="W74" s="26"/>
      <c r="X74" s="26"/>
      <c r="Y74" s="26"/>
      <c r="Z74" s="26"/>
      <c r="AA74" s="10"/>
      <c r="AB74" s="16"/>
      <c r="AC74" s="29"/>
    </row>
    <row r="75" spans="1:29">
      <c r="A75" s="11" t="s">
        <v>88</v>
      </c>
      <c r="B75" s="12">
        <v>603317</v>
      </c>
      <c r="C75" s="13">
        <v>1379900540</v>
      </c>
      <c r="D75" s="13">
        <v>600039</v>
      </c>
      <c r="E75" s="18">
        <v>0.99456670000000003</v>
      </c>
      <c r="F75" s="13">
        <v>1207135473</v>
      </c>
      <c r="G75" s="19">
        <f t="shared" si="3"/>
        <v>0.37722983531249998</v>
      </c>
      <c r="H75" s="13">
        <v>358380</v>
      </c>
      <c r="I75" s="18">
        <v>0.59726120000000005</v>
      </c>
      <c r="J75" s="13">
        <v>722634228</v>
      </c>
      <c r="K75" s="18">
        <v>0.59863560000000005</v>
      </c>
      <c r="L75" s="21">
        <v>319.41300000000001</v>
      </c>
      <c r="M75" s="13">
        <v>2262087</v>
      </c>
      <c r="N75" s="18">
        <f t="shared" si="4"/>
        <v>0.99987004841359617</v>
      </c>
      <c r="O75" s="24">
        <v>2303.305006</v>
      </c>
      <c r="P75" s="25"/>
      <c r="Q75" s="26"/>
      <c r="R75" s="26"/>
      <c r="S75" s="26"/>
      <c r="T75" s="26"/>
      <c r="U75" s="27"/>
      <c r="V75" s="26"/>
      <c r="W75" s="26"/>
      <c r="X75" s="26"/>
      <c r="Y75" s="26"/>
      <c r="Z75" s="26"/>
      <c r="AA75" s="10"/>
      <c r="AB75" s="16"/>
      <c r="AC75" s="29"/>
    </row>
    <row r="76" spans="1:29">
      <c r="A76" s="11" t="s">
        <v>89</v>
      </c>
      <c r="B76" s="12">
        <v>1694883</v>
      </c>
      <c r="C76" s="13">
        <v>4187969660</v>
      </c>
      <c r="D76" s="13">
        <v>1689272</v>
      </c>
      <c r="E76" s="18">
        <v>0.99668939999999995</v>
      </c>
      <c r="F76" s="13">
        <v>3695272566</v>
      </c>
      <c r="G76" s="19">
        <f t="shared" si="3"/>
        <v>1.154772676875</v>
      </c>
      <c r="H76" s="13">
        <v>1202195</v>
      </c>
      <c r="I76" s="18">
        <v>0.71166459999999998</v>
      </c>
      <c r="J76" s="13">
        <v>2619599192</v>
      </c>
      <c r="K76" s="18">
        <v>0.70890549999999997</v>
      </c>
      <c r="L76" s="21">
        <v>1157.894</v>
      </c>
      <c r="M76" s="13">
        <v>2262330</v>
      </c>
      <c r="N76" s="18">
        <f t="shared" si="4"/>
        <v>0.99997745737786869</v>
      </c>
      <c r="O76" s="24">
        <v>2472.7829889999998</v>
      </c>
      <c r="P76" s="25"/>
      <c r="Q76" s="26"/>
      <c r="R76" s="26"/>
      <c r="S76" s="26"/>
      <c r="T76" s="26"/>
      <c r="U76" s="27"/>
      <c r="V76" s="26"/>
      <c r="W76" s="26"/>
      <c r="X76" s="26"/>
      <c r="Y76" s="26"/>
      <c r="Z76" s="26"/>
      <c r="AA76" s="10"/>
      <c r="AB76" s="16"/>
      <c r="AC76" s="29"/>
    </row>
    <row r="77" spans="1:29">
      <c r="A77" s="11" t="s">
        <v>90</v>
      </c>
      <c r="B77" s="12">
        <v>710950</v>
      </c>
      <c r="C77" s="13">
        <v>1794009246</v>
      </c>
      <c r="D77" s="13">
        <v>709185</v>
      </c>
      <c r="E77" s="18">
        <v>0.9975174</v>
      </c>
      <c r="F77" s="13">
        <v>1586445575</v>
      </c>
      <c r="G77" s="19">
        <f t="shared" si="3"/>
        <v>0.49576424218749998</v>
      </c>
      <c r="H77" s="13">
        <v>519165</v>
      </c>
      <c r="I77" s="18">
        <v>0.7320586</v>
      </c>
      <c r="J77" s="13">
        <v>1154742493</v>
      </c>
      <c r="K77" s="18">
        <v>0.72788030000000004</v>
      </c>
      <c r="L77" s="21">
        <v>510.41</v>
      </c>
      <c r="M77" s="13">
        <v>2262381</v>
      </c>
      <c r="N77" s="18">
        <f t="shared" si="4"/>
        <v>1</v>
      </c>
      <c r="O77" s="24">
        <v>2517.6133410000002</v>
      </c>
      <c r="P77" s="25"/>
      <c r="Q77" s="26"/>
      <c r="R77" s="26"/>
      <c r="S77" s="26"/>
      <c r="T77" s="26"/>
      <c r="U77" s="27"/>
      <c r="V77" s="26"/>
      <c r="W77" s="26"/>
      <c r="X77" s="26"/>
      <c r="Y77" s="26"/>
      <c r="Z77" s="26"/>
      <c r="AA77" s="10"/>
      <c r="AB77" s="16"/>
      <c r="AC77" s="29"/>
    </row>
    <row r="78" spans="1:29">
      <c r="A78" s="11" t="s">
        <v>91</v>
      </c>
      <c r="B78" s="12">
        <v>505993</v>
      </c>
      <c r="C78" s="13">
        <v>1127998937</v>
      </c>
      <c r="D78" s="13">
        <v>502478</v>
      </c>
      <c r="E78" s="18">
        <v>0.99305330000000003</v>
      </c>
      <c r="F78" s="13">
        <v>982915812</v>
      </c>
      <c r="G78" s="19">
        <f t="shared" si="3"/>
        <v>0.30716119125000002</v>
      </c>
      <c r="H78" s="13">
        <v>298521</v>
      </c>
      <c r="I78" s="18">
        <v>0.59409769999999995</v>
      </c>
      <c r="J78" s="13">
        <v>587661088</v>
      </c>
      <c r="K78" s="18">
        <v>0.5978753</v>
      </c>
      <c r="L78" s="21">
        <v>259.75330000000002</v>
      </c>
      <c r="M78" s="13">
        <v>2262324</v>
      </c>
      <c r="N78" s="18">
        <f t="shared" si="4"/>
        <v>0.99997480530467675</v>
      </c>
      <c r="O78" s="24">
        <v>2256.5776510000001</v>
      </c>
      <c r="P78" s="25"/>
      <c r="Q78" s="26"/>
      <c r="R78" s="26"/>
      <c r="S78" s="26"/>
      <c r="T78" s="26"/>
      <c r="U78" s="27"/>
      <c r="V78" s="26"/>
      <c r="W78" s="26"/>
      <c r="X78" s="26"/>
      <c r="Y78" s="26"/>
      <c r="Z78" s="26"/>
      <c r="AA78" s="10"/>
      <c r="AB78" s="16"/>
      <c r="AC78" s="29"/>
    </row>
    <row r="79" spans="1:29">
      <c r="A79" s="11" t="s">
        <v>92</v>
      </c>
      <c r="B79" s="12">
        <v>645665</v>
      </c>
      <c r="C79" s="13">
        <v>1550614285</v>
      </c>
      <c r="D79" s="13">
        <v>642591</v>
      </c>
      <c r="E79" s="18">
        <v>0.99523899999999998</v>
      </c>
      <c r="F79" s="13">
        <v>1363156224</v>
      </c>
      <c r="G79" s="19">
        <f t="shared" si="3"/>
        <v>0.42598631999999997</v>
      </c>
      <c r="H79" s="13">
        <v>373828</v>
      </c>
      <c r="I79" s="18">
        <v>0.58175109999999997</v>
      </c>
      <c r="J79" s="13">
        <v>795190174</v>
      </c>
      <c r="K79" s="18">
        <v>0.58334490000000006</v>
      </c>
      <c r="L79" s="21">
        <v>351.48360000000002</v>
      </c>
      <c r="M79" s="13">
        <v>2261850</v>
      </c>
      <c r="N79" s="18">
        <f t="shared" si="4"/>
        <v>0.99976529152251548</v>
      </c>
      <c r="O79" s="24">
        <v>2420.3994560000001</v>
      </c>
      <c r="P79" s="25"/>
      <c r="Q79" s="26"/>
      <c r="R79" s="26"/>
      <c r="S79" s="26"/>
      <c r="T79" s="26"/>
      <c r="U79" s="27"/>
      <c r="V79" s="26"/>
      <c r="W79" s="26"/>
      <c r="X79" s="26"/>
      <c r="Y79" s="26"/>
      <c r="Z79" s="26"/>
      <c r="AA79" s="10"/>
      <c r="AB79" s="16"/>
      <c r="AC79" s="29"/>
    </row>
    <row r="80" spans="1:29">
      <c r="A80" s="11" t="s">
        <v>93</v>
      </c>
      <c r="B80" s="12">
        <v>979064</v>
      </c>
      <c r="C80" s="13">
        <v>2332789257</v>
      </c>
      <c r="D80" s="13">
        <v>974152</v>
      </c>
      <c r="E80" s="18">
        <v>0.99498299999999995</v>
      </c>
      <c r="F80" s="13">
        <v>2049504948</v>
      </c>
      <c r="G80" s="19">
        <f t="shared" si="3"/>
        <v>0.64047029624999996</v>
      </c>
      <c r="H80" s="13">
        <v>577795</v>
      </c>
      <c r="I80" s="18">
        <v>0.59312609999999999</v>
      </c>
      <c r="J80" s="13">
        <v>1219443443</v>
      </c>
      <c r="K80" s="18">
        <v>0.59499409999999997</v>
      </c>
      <c r="L80" s="21">
        <v>539.0086</v>
      </c>
      <c r="M80" s="13">
        <v>2262355</v>
      </c>
      <c r="N80" s="18">
        <f t="shared" si="4"/>
        <v>0.99998850768283498</v>
      </c>
      <c r="O80" s="24">
        <v>2402.0698849999999</v>
      </c>
      <c r="P80" s="25"/>
      <c r="Q80" s="26"/>
      <c r="R80" s="26"/>
      <c r="S80" s="26"/>
      <c r="T80" s="26"/>
      <c r="U80" s="27"/>
      <c r="V80" s="26"/>
      <c r="W80" s="26"/>
      <c r="X80" s="26"/>
      <c r="Y80" s="26"/>
      <c r="Z80" s="26"/>
      <c r="AA80" s="10"/>
      <c r="AB80" s="16"/>
      <c r="AC80" s="29"/>
    </row>
    <row r="81" spans="1:29">
      <c r="A81" s="11" t="s">
        <v>94</v>
      </c>
      <c r="B81" s="12">
        <v>1757971</v>
      </c>
      <c r="C81" s="13">
        <v>3899024076</v>
      </c>
      <c r="D81" s="13">
        <v>1751742</v>
      </c>
      <c r="E81" s="18">
        <v>0.99645669999999997</v>
      </c>
      <c r="F81" s="13">
        <v>3406352402</v>
      </c>
      <c r="G81" s="19">
        <f t="shared" si="3"/>
        <v>1.0644851256250001</v>
      </c>
      <c r="H81" s="13">
        <v>1278765</v>
      </c>
      <c r="I81" s="18">
        <v>0.72999619999999998</v>
      </c>
      <c r="J81" s="13">
        <v>2482321175</v>
      </c>
      <c r="K81" s="18">
        <v>0.72873290000000002</v>
      </c>
      <c r="L81" s="21">
        <v>1097.2159999999999</v>
      </c>
      <c r="M81" s="13">
        <v>2262322</v>
      </c>
      <c r="N81" s="18">
        <f t="shared" si="4"/>
        <v>0.99997392128027951</v>
      </c>
      <c r="O81" s="24">
        <v>2222.9047129999999</v>
      </c>
      <c r="P81" s="25"/>
      <c r="Q81" s="26"/>
      <c r="R81" s="26"/>
      <c r="S81" s="26"/>
      <c r="T81" s="26"/>
      <c r="U81" s="27"/>
      <c r="V81" s="26"/>
      <c r="W81" s="26"/>
      <c r="X81" s="26"/>
      <c r="Y81" s="26"/>
      <c r="Z81" s="26"/>
      <c r="AA81" s="10"/>
      <c r="AB81" s="16"/>
      <c r="AC81" s="29"/>
    </row>
    <row r="82" spans="1:29">
      <c r="A82" s="11" t="s">
        <v>95</v>
      </c>
      <c r="B82" s="25"/>
      <c r="C82" s="26"/>
      <c r="D82" s="26"/>
      <c r="E82" s="30"/>
      <c r="F82" s="26"/>
      <c r="G82" s="27"/>
      <c r="H82" s="26"/>
      <c r="I82" s="30"/>
      <c r="J82" s="26"/>
      <c r="K82" s="30"/>
      <c r="L82" s="26"/>
      <c r="M82" s="26"/>
      <c r="N82" s="30"/>
      <c r="O82" s="31"/>
      <c r="P82" s="32">
        <v>52735</v>
      </c>
      <c r="Q82" s="33">
        <v>176307582</v>
      </c>
      <c r="R82" s="33">
        <v>52732</v>
      </c>
      <c r="S82" s="30">
        <v>0.99994311178534201</v>
      </c>
      <c r="T82" s="33">
        <v>176297953</v>
      </c>
      <c r="U82" s="27">
        <v>5.8765984333333299E-2</v>
      </c>
      <c r="V82" s="33">
        <v>19244</v>
      </c>
      <c r="W82" s="30">
        <v>0.364939695061822</v>
      </c>
      <c r="X82" s="33">
        <v>65243046</v>
      </c>
      <c r="Y82" s="30">
        <v>0.37007262358854498</v>
      </c>
      <c r="Z82" s="34">
        <v>28.84</v>
      </c>
      <c r="AA82" s="10">
        <v>2261168</v>
      </c>
      <c r="AB82" s="30">
        <v>0.99946383920303405</v>
      </c>
      <c r="AC82" s="29">
        <v>3343.2745239999999</v>
      </c>
    </row>
    <row r="83" spans="1:29">
      <c r="A83" s="11" t="s">
        <v>96</v>
      </c>
      <c r="B83" s="25"/>
      <c r="C83" s="26"/>
      <c r="D83" s="26"/>
      <c r="E83" s="30"/>
      <c r="F83" s="26"/>
      <c r="G83" s="27"/>
      <c r="H83" s="26"/>
      <c r="I83" s="30"/>
      <c r="J83" s="26"/>
      <c r="K83" s="30"/>
      <c r="L83" s="26"/>
      <c r="M83" s="26"/>
      <c r="N83" s="30"/>
      <c r="O83" s="31"/>
      <c r="P83" s="32">
        <v>193685</v>
      </c>
      <c r="Q83" s="33">
        <v>599017050</v>
      </c>
      <c r="R83" s="33">
        <v>193674</v>
      </c>
      <c r="S83" s="30">
        <v>0.999943206753233</v>
      </c>
      <c r="T83" s="33">
        <v>598990072</v>
      </c>
      <c r="U83" s="27">
        <v>0.19966335733333301</v>
      </c>
      <c r="V83" s="33">
        <v>107440</v>
      </c>
      <c r="W83" s="30">
        <v>0.55471513023723995</v>
      </c>
      <c r="X83" s="33">
        <v>333097172</v>
      </c>
      <c r="Y83" s="30">
        <v>0.55607293982700401</v>
      </c>
      <c r="Z83" s="34">
        <v>147.22999999999999</v>
      </c>
      <c r="AA83" s="33">
        <v>2261944</v>
      </c>
      <c r="AB83" s="30">
        <v>0.99980684066918901</v>
      </c>
      <c r="AC83" s="29">
        <v>3093</v>
      </c>
    </row>
    <row r="84" spans="1:29">
      <c r="A84" s="11" t="s">
        <v>97</v>
      </c>
      <c r="B84" s="25"/>
      <c r="C84" s="26"/>
      <c r="D84" s="26"/>
      <c r="E84" s="30"/>
      <c r="F84" s="26"/>
      <c r="G84" s="27"/>
      <c r="H84" s="26"/>
      <c r="I84" s="30"/>
      <c r="J84" s="26"/>
      <c r="K84" s="30"/>
      <c r="L84" s="26"/>
      <c r="M84" s="26"/>
      <c r="N84" s="30"/>
      <c r="O84" s="31"/>
      <c r="P84" s="32">
        <v>29428</v>
      </c>
      <c r="Q84" s="33">
        <v>97175472</v>
      </c>
      <c r="R84" s="33">
        <v>29418</v>
      </c>
      <c r="S84" s="30">
        <v>0.99966018757645803</v>
      </c>
      <c r="T84" s="33">
        <v>97139221</v>
      </c>
      <c r="U84" s="27">
        <v>3.2379740333333303E-2</v>
      </c>
      <c r="V84" s="33">
        <v>10336</v>
      </c>
      <c r="W84" s="30">
        <v>0.35134951390305302</v>
      </c>
      <c r="X84" s="33">
        <v>33718159</v>
      </c>
      <c r="Y84" s="30">
        <v>0.34711168828500299</v>
      </c>
      <c r="Z84" s="34">
        <v>14.9</v>
      </c>
      <c r="AA84" s="33">
        <v>2024257</v>
      </c>
      <c r="AB84" s="30">
        <v>0.89474628720803395</v>
      </c>
      <c r="AC84" s="29">
        <v>3302.1432650000002</v>
      </c>
    </row>
    <row r="85" spans="1:29">
      <c r="A85" s="11" t="s">
        <v>98</v>
      </c>
      <c r="B85" s="25"/>
      <c r="C85" s="26"/>
      <c r="D85" s="26"/>
      <c r="E85" s="30"/>
      <c r="F85" s="26"/>
      <c r="G85" s="27"/>
      <c r="H85" s="26"/>
      <c r="I85" s="30"/>
      <c r="J85" s="26"/>
      <c r="K85" s="30"/>
      <c r="L85" s="26"/>
      <c r="M85" s="26"/>
      <c r="N85" s="30"/>
      <c r="O85" s="31"/>
      <c r="P85" s="32">
        <v>65639</v>
      </c>
      <c r="Q85" s="33">
        <v>205252489</v>
      </c>
      <c r="R85" s="33">
        <v>65639</v>
      </c>
      <c r="S85" s="30">
        <v>1</v>
      </c>
      <c r="T85" s="33">
        <v>205252489</v>
      </c>
      <c r="U85" s="27">
        <v>6.84174963333333E-2</v>
      </c>
      <c r="V85" s="33">
        <v>37901</v>
      </c>
      <c r="W85" s="30">
        <v>0.57741586556772695</v>
      </c>
      <c r="X85" s="33">
        <v>118921313</v>
      </c>
      <c r="Y85" s="30">
        <v>0.57939035760000002</v>
      </c>
      <c r="Z85" s="34">
        <v>52.56</v>
      </c>
      <c r="AA85" s="33">
        <v>2260876</v>
      </c>
      <c r="AB85" s="30">
        <v>0.99933477164102802</v>
      </c>
      <c r="AC85" s="29">
        <v>3126.9898840000001</v>
      </c>
    </row>
    <row r="86" spans="1:29">
      <c r="A86" s="11" t="s">
        <v>99</v>
      </c>
      <c r="B86" s="25"/>
      <c r="C86" s="26"/>
      <c r="D86" s="26"/>
      <c r="E86" s="30"/>
      <c r="F86" s="26"/>
      <c r="G86" s="27"/>
      <c r="H86" s="26"/>
      <c r="I86" s="30"/>
      <c r="J86" s="26"/>
      <c r="K86" s="30"/>
      <c r="L86" s="26"/>
      <c r="M86" s="26"/>
      <c r="N86" s="30"/>
      <c r="O86" s="31"/>
      <c r="P86" s="32">
        <v>47781</v>
      </c>
      <c r="Q86" s="33">
        <v>141513074</v>
      </c>
      <c r="R86" s="33">
        <v>47778</v>
      </c>
      <c r="S86" s="30">
        <v>0.99993721353676102</v>
      </c>
      <c r="T86" s="33">
        <v>140953533</v>
      </c>
      <c r="U86" s="27">
        <v>4.6984511E-2</v>
      </c>
      <c r="V86" s="33">
        <v>26617</v>
      </c>
      <c r="W86" s="30">
        <v>0.55709740884926096</v>
      </c>
      <c r="X86" s="33">
        <v>79511061</v>
      </c>
      <c r="Y86" s="30">
        <v>0.56409413306440503</v>
      </c>
      <c r="Z86" s="34">
        <v>35.144858889815602</v>
      </c>
      <c r="AA86" s="33">
        <v>2261151</v>
      </c>
      <c r="AB86" s="30">
        <v>0.99945632499565695</v>
      </c>
      <c r="AC86" s="29">
        <v>2987.2285005823301</v>
      </c>
    </row>
    <row r="87" spans="1:29">
      <c r="A87" s="11" t="s">
        <v>100</v>
      </c>
      <c r="B87" s="25"/>
      <c r="C87" s="26"/>
      <c r="D87" s="26"/>
      <c r="E87" s="30"/>
      <c r="F87" s="26"/>
      <c r="G87" s="27"/>
      <c r="H87" s="26"/>
      <c r="I87" s="30"/>
      <c r="J87" s="26"/>
      <c r="K87" s="30"/>
      <c r="L87" s="26"/>
      <c r="M87" s="26"/>
      <c r="N87" s="30"/>
      <c r="O87" s="31"/>
      <c r="P87" s="32">
        <v>65782</v>
      </c>
      <c r="Q87" s="33">
        <v>208324050</v>
      </c>
      <c r="R87" s="33">
        <v>65766</v>
      </c>
      <c r="S87" s="30">
        <v>0.99975677236934102</v>
      </c>
      <c r="T87" s="33">
        <v>208308427</v>
      </c>
      <c r="U87" s="27">
        <v>6.9436142333333298E-2</v>
      </c>
      <c r="V87" s="33">
        <v>26774</v>
      </c>
      <c r="W87" s="30">
        <v>0.40711005686829099</v>
      </c>
      <c r="X87" s="33">
        <v>82794425</v>
      </c>
      <c r="Y87" s="30">
        <v>0.39746075659243502</v>
      </c>
      <c r="Z87" s="34">
        <v>36.6</v>
      </c>
      <c r="AA87" s="33">
        <v>2261772</v>
      </c>
      <c r="AB87" s="30">
        <v>0.99973081457102098</v>
      </c>
      <c r="AC87" s="29">
        <v>3166.8853180000001</v>
      </c>
    </row>
    <row r="88" spans="1:29">
      <c r="A88" s="11" t="s">
        <v>101</v>
      </c>
      <c r="B88" s="25"/>
      <c r="C88" s="26"/>
      <c r="D88" s="26"/>
      <c r="E88" s="30"/>
      <c r="F88" s="26"/>
      <c r="G88" s="27"/>
      <c r="H88" s="26"/>
      <c r="I88" s="30"/>
      <c r="J88" s="26"/>
      <c r="K88" s="30"/>
      <c r="L88" s="26"/>
      <c r="M88" s="26"/>
      <c r="N88" s="30"/>
      <c r="O88" s="31"/>
      <c r="P88" s="32">
        <v>46853</v>
      </c>
      <c r="Q88" s="33">
        <v>143250973</v>
      </c>
      <c r="R88" s="33">
        <v>46848</v>
      </c>
      <c r="S88" s="30">
        <v>0.99989328324760396</v>
      </c>
      <c r="T88" s="33">
        <v>142763317</v>
      </c>
      <c r="U88" s="27">
        <v>4.7587772333333299E-2</v>
      </c>
      <c r="V88" s="33">
        <v>25968</v>
      </c>
      <c r="W88" s="30">
        <v>0.55430327868852503</v>
      </c>
      <c r="X88" s="33">
        <v>80251064</v>
      </c>
      <c r="Y88" s="30">
        <v>0.56212664209812402</v>
      </c>
      <c r="Z88" s="34">
        <v>35.471949242855203</v>
      </c>
      <c r="AA88" s="33">
        <v>2261705</v>
      </c>
      <c r="AB88" s="30">
        <v>0.99970119975371097</v>
      </c>
      <c r="AC88" s="29">
        <v>3090.3829328404199</v>
      </c>
    </row>
    <row r="89" spans="1:29">
      <c r="A89" s="11" t="s">
        <v>102</v>
      </c>
      <c r="B89" s="25"/>
      <c r="C89" s="26"/>
      <c r="D89" s="26"/>
      <c r="E89" s="30"/>
      <c r="F89" s="26"/>
      <c r="G89" s="27"/>
      <c r="H89" s="26"/>
      <c r="I89" s="30"/>
      <c r="J89" s="26"/>
      <c r="K89" s="30"/>
      <c r="L89" s="26"/>
      <c r="M89" s="26"/>
      <c r="N89" s="30"/>
      <c r="O89" s="31"/>
      <c r="P89" s="32">
        <v>42798</v>
      </c>
      <c r="Q89" s="33">
        <v>136328857</v>
      </c>
      <c r="R89" s="33">
        <v>42795</v>
      </c>
      <c r="S89" s="30">
        <v>0.99992990326650799</v>
      </c>
      <c r="T89" s="33">
        <v>135901385</v>
      </c>
      <c r="U89" s="27">
        <v>4.5300461666666701E-2</v>
      </c>
      <c r="V89" s="33">
        <v>20993</v>
      </c>
      <c r="W89" s="30">
        <v>0.49054796121042199</v>
      </c>
      <c r="X89" s="33">
        <v>67576221</v>
      </c>
      <c r="Y89" s="30">
        <v>0.49724453507225103</v>
      </c>
      <c r="Z89" s="34">
        <v>29.869514020847902</v>
      </c>
      <c r="AA89" s="33">
        <v>2258623</v>
      </c>
      <c r="AB89" s="30">
        <v>0.99833891815746301</v>
      </c>
      <c r="AC89" s="29">
        <v>3218.9882818082201</v>
      </c>
    </row>
    <row r="90" spans="1:29">
      <c r="A90" s="11" t="s">
        <v>103</v>
      </c>
      <c r="B90" s="25"/>
      <c r="C90" s="26"/>
      <c r="D90" s="26"/>
      <c r="E90" s="30"/>
      <c r="F90" s="26"/>
      <c r="G90" s="27"/>
      <c r="H90" s="26"/>
      <c r="I90" s="30"/>
      <c r="J90" s="26"/>
      <c r="K90" s="30"/>
      <c r="L90" s="26"/>
      <c r="M90" s="26"/>
      <c r="N90" s="30"/>
      <c r="O90" s="31"/>
      <c r="P90" s="32">
        <v>316235</v>
      </c>
      <c r="Q90" s="33">
        <v>1011605796</v>
      </c>
      <c r="R90" s="33">
        <v>316214</v>
      </c>
      <c r="S90" s="30">
        <v>0.99993359368823798</v>
      </c>
      <c r="T90" s="33">
        <v>1011546896</v>
      </c>
      <c r="U90" s="27">
        <v>0.33718229866666699</v>
      </c>
      <c r="V90" s="33">
        <v>180610</v>
      </c>
      <c r="W90" s="30">
        <v>0.57112590320489498</v>
      </c>
      <c r="X90" s="33">
        <v>580061711</v>
      </c>
      <c r="Y90" s="30">
        <v>0.57340686786654105</v>
      </c>
      <c r="Z90" s="34">
        <v>256.39</v>
      </c>
      <c r="AA90" s="33">
        <v>2261933</v>
      </c>
      <c r="AB90" s="30">
        <v>0.99980197853500397</v>
      </c>
      <c r="AC90" s="29">
        <v>3199</v>
      </c>
    </row>
    <row r="91" spans="1:29">
      <c r="A91" s="11" t="s">
        <v>104</v>
      </c>
      <c r="B91" s="25"/>
      <c r="C91" s="26"/>
      <c r="D91" s="26"/>
      <c r="E91" s="30"/>
      <c r="F91" s="26"/>
      <c r="G91" s="27"/>
      <c r="H91" s="26"/>
      <c r="I91" s="30"/>
      <c r="J91" s="26"/>
      <c r="K91" s="30"/>
      <c r="L91" s="26"/>
      <c r="M91" s="26"/>
      <c r="N91" s="30"/>
      <c r="O91" s="31"/>
      <c r="P91" s="32">
        <v>242502</v>
      </c>
      <c r="Q91" s="33">
        <v>710107827</v>
      </c>
      <c r="R91" s="33">
        <v>242481</v>
      </c>
      <c r="S91" s="30">
        <v>0.999913402776059</v>
      </c>
      <c r="T91" s="33">
        <v>710058461</v>
      </c>
      <c r="U91" s="27">
        <v>0.23668615366666701</v>
      </c>
      <c r="V91" s="33">
        <v>100753</v>
      </c>
      <c r="W91" s="30">
        <v>0.41547286207948803</v>
      </c>
      <c r="X91" s="33">
        <v>295832650</v>
      </c>
      <c r="Y91" s="30">
        <v>0.416602435224249</v>
      </c>
      <c r="Z91" s="34">
        <v>130.76</v>
      </c>
      <c r="AA91" s="33">
        <v>2261881</v>
      </c>
      <c r="AB91" s="30">
        <v>0.99977899390067404</v>
      </c>
      <c r="AC91" s="29">
        <v>2928</v>
      </c>
    </row>
    <row r="92" spans="1:29">
      <c r="A92" s="11" t="s">
        <v>105</v>
      </c>
      <c r="B92" s="25"/>
      <c r="C92" s="26"/>
      <c r="D92" s="26"/>
      <c r="E92" s="30"/>
      <c r="F92" s="26"/>
      <c r="G92" s="27"/>
      <c r="H92" s="26"/>
      <c r="I92" s="30"/>
      <c r="J92" s="26"/>
      <c r="K92" s="30"/>
      <c r="L92" s="26"/>
      <c r="M92" s="26"/>
      <c r="N92" s="30"/>
      <c r="O92" s="31"/>
      <c r="P92" s="32">
        <v>56026</v>
      </c>
      <c r="Q92" s="33">
        <v>201071735</v>
      </c>
      <c r="R92" s="33">
        <v>56022</v>
      </c>
      <c r="S92" s="30">
        <v>0.99992860457644706</v>
      </c>
      <c r="T92" s="33">
        <v>201056633</v>
      </c>
      <c r="U92" s="27">
        <v>6.7018877666666699E-2</v>
      </c>
      <c r="V92" s="33">
        <v>34442</v>
      </c>
      <c r="W92" s="30">
        <v>0.61479418799757202</v>
      </c>
      <c r="X92" s="33">
        <v>123993534</v>
      </c>
      <c r="Y92" s="30">
        <v>0.61670949199671499</v>
      </c>
      <c r="Z92" s="34">
        <v>54.81</v>
      </c>
      <c r="AA92" s="33">
        <v>2260145</v>
      </c>
      <c r="AB92" s="30">
        <v>0.99901166072381298</v>
      </c>
      <c r="AC92" s="29">
        <v>3588.9004209999998</v>
      </c>
    </row>
    <row r="93" spans="1:29">
      <c r="A93" s="11" t="s">
        <v>106</v>
      </c>
      <c r="B93" s="25"/>
      <c r="C93" s="26"/>
      <c r="D93" s="26"/>
      <c r="E93" s="30"/>
      <c r="F93" s="26"/>
      <c r="G93" s="27"/>
      <c r="H93" s="26"/>
      <c r="I93" s="30"/>
      <c r="J93" s="26"/>
      <c r="K93" s="30"/>
      <c r="L93" s="26"/>
      <c r="M93" s="26"/>
      <c r="N93" s="30"/>
      <c r="O93" s="31"/>
      <c r="P93" s="32">
        <v>533119</v>
      </c>
      <c r="Q93" s="33">
        <v>1575388969</v>
      </c>
      <c r="R93" s="33">
        <v>533078</v>
      </c>
      <c r="S93" s="30">
        <v>0.99992309409343805</v>
      </c>
      <c r="T93" s="33">
        <v>1575285045</v>
      </c>
      <c r="U93" s="27">
        <v>0.525095015</v>
      </c>
      <c r="V93" s="33">
        <v>314860</v>
      </c>
      <c r="W93" s="30">
        <v>0.59059984731363901</v>
      </c>
      <c r="X93" s="33">
        <v>933390280</v>
      </c>
      <c r="Y93" s="30">
        <v>0.59248242711289401</v>
      </c>
      <c r="Z93" s="34">
        <v>412.57</v>
      </c>
      <c r="AA93" s="33">
        <v>2262217</v>
      </c>
      <c r="AB93" s="30">
        <v>0.99992750999942104</v>
      </c>
      <c r="AC93" s="29">
        <v>2955</v>
      </c>
    </row>
    <row r="94" spans="1:29">
      <c r="A94" s="11" t="s">
        <v>107</v>
      </c>
      <c r="B94" s="25"/>
      <c r="C94" s="26"/>
      <c r="D94" s="26"/>
      <c r="E94" s="30"/>
      <c r="F94" s="26"/>
      <c r="G94" s="27"/>
      <c r="H94" s="26"/>
      <c r="I94" s="30"/>
      <c r="J94" s="26"/>
      <c r="K94" s="30"/>
      <c r="L94" s="26"/>
      <c r="M94" s="26"/>
      <c r="N94" s="30"/>
      <c r="O94" s="31"/>
      <c r="P94" s="32">
        <v>70560</v>
      </c>
      <c r="Q94" s="33">
        <v>220551909</v>
      </c>
      <c r="R94" s="33">
        <v>70555</v>
      </c>
      <c r="S94" s="30">
        <v>0.99992913832199504</v>
      </c>
      <c r="T94" s="33">
        <v>219996336</v>
      </c>
      <c r="U94" s="27">
        <v>7.3332112000000005E-2</v>
      </c>
      <c r="V94" s="33">
        <v>28030</v>
      </c>
      <c r="W94" s="30">
        <v>0.39727871873006898</v>
      </c>
      <c r="X94" s="33">
        <v>88869877</v>
      </c>
      <c r="Y94" s="30">
        <v>0.403960714145712</v>
      </c>
      <c r="Z94" s="34">
        <v>39.281569726761298</v>
      </c>
      <c r="AA94" s="33">
        <v>2260684</v>
      </c>
      <c r="AB94" s="30">
        <v>0.99924990529888602</v>
      </c>
      <c r="AC94" s="29">
        <v>3170.5271851587599</v>
      </c>
    </row>
    <row r="95" spans="1:29">
      <c r="A95" s="11" t="s">
        <v>108</v>
      </c>
      <c r="B95" s="25"/>
      <c r="C95" s="26"/>
      <c r="D95" s="26"/>
      <c r="E95" s="30"/>
      <c r="F95" s="26"/>
      <c r="G95" s="27"/>
      <c r="H95" s="26"/>
      <c r="I95" s="30"/>
      <c r="J95" s="26"/>
      <c r="K95" s="30"/>
      <c r="L95" s="26"/>
      <c r="M95" s="26"/>
      <c r="N95" s="30"/>
      <c r="O95" s="31"/>
      <c r="P95" s="32">
        <v>91524</v>
      </c>
      <c r="Q95" s="33">
        <v>282122824</v>
      </c>
      <c r="R95" s="33">
        <v>91518</v>
      </c>
      <c r="S95" s="30">
        <v>0.99993444342467597</v>
      </c>
      <c r="T95" s="33">
        <v>282099693</v>
      </c>
      <c r="U95" s="27">
        <v>9.4033230999999995E-2</v>
      </c>
      <c r="V95" s="33">
        <v>53254</v>
      </c>
      <c r="W95" s="30">
        <v>0.58189645752748098</v>
      </c>
      <c r="X95" s="33">
        <v>165077910</v>
      </c>
      <c r="Y95" s="30">
        <v>0.585175787483044</v>
      </c>
      <c r="Z95" s="34">
        <v>72.959999999999994</v>
      </c>
      <c r="AA95" s="33">
        <v>2261487</v>
      </c>
      <c r="AB95" s="30">
        <v>0.99960484109440495</v>
      </c>
      <c r="AC95" s="29">
        <v>3082.5010269999998</v>
      </c>
    </row>
    <row r="96" spans="1:29">
      <c r="A96" s="11" t="s">
        <v>109</v>
      </c>
      <c r="B96" s="25"/>
      <c r="C96" s="26"/>
      <c r="D96" s="26"/>
      <c r="E96" s="30"/>
      <c r="F96" s="26"/>
      <c r="G96" s="27"/>
      <c r="H96" s="26"/>
      <c r="I96" s="30"/>
      <c r="J96" s="26"/>
      <c r="K96" s="30"/>
      <c r="L96" s="26"/>
      <c r="M96" s="26"/>
      <c r="N96" s="30"/>
      <c r="O96" s="31"/>
      <c r="P96" s="32">
        <v>31690</v>
      </c>
      <c r="Q96" s="33">
        <v>111749666</v>
      </c>
      <c r="R96" s="33">
        <v>31690</v>
      </c>
      <c r="S96" s="30">
        <v>1</v>
      </c>
      <c r="T96" s="33">
        <v>111749666</v>
      </c>
      <c r="U96" s="27">
        <v>3.7249888666666703E-2</v>
      </c>
      <c r="V96" s="33">
        <v>12839</v>
      </c>
      <c r="W96" s="30">
        <v>0.40514357841590398</v>
      </c>
      <c r="X96" s="33">
        <v>45339153</v>
      </c>
      <c r="Y96" s="30">
        <v>0.40572070255673098</v>
      </c>
      <c r="Z96" s="34">
        <v>20.04</v>
      </c>
      <c r="AA96" s="33">
        <v>2260623</v>
      </c>
      <c r="AB96" s="30">
        <v>0.99922294255476896</v>
      </c>
      <c r="AC96" s="29">
        <v>3526.3384660000002</v>
      </c>
    </row>
    <row r="97" spans="1:29">
      <c r="A97" s="11" t="s">
        <v>110</v>
      </c>
      <c r="B97" s="25"/>
      <c r="C97" s="26"/>
      <c r="D97" s="26"/>
      <c r="E97" s="30"/>
      <c r="F97" s="26"/>
      <c r="G97" s="27"/>
      <c r="H97" s="26"/>
      <c r="I97" s="30"/>
      <c r="J97" s="26"/>
      <c r="K97" s="30"/>
      <c r="L97" s="26"/>
      <c r="M97" s="26"/>
      <c r="N97" s="30"/>
      <c r="O97" s="31"/>
      <c r="P97" s="32">
        <v>59558</v>
      </c>
      <c r="Q97" s="33">
        <v>183967803</v>
      </c>
      <c r="R97" s="33">
        <v>59541</v>
      </c>
      <c r="S97" s="30">
        <v>0.99971456395446501</v>
      </c>
      <c r="T97" s="33">
        <v>183927738</v>
      </c>
      <c r="U97" s="27">
        <v>6.1309245999999998E-2</v>
      </c>
      <c r="V97" s="33">
        <v>21370</v>
      </c>
      <c r="W97" s="30">
        <v>0.358912346114442</v>
      </c>
      <c r="X97" s="33">
        <v>66886287</v>
      </c>
      <c r="Y97" s="30">
        <v>0.36365524704055202</v>
      </c>
      <c r="Z97" s="34">
        <v>29.56</v>
      </c>
      <c r="AA97" s="33">
        <v>2261328</v>
      </c>
      <c r="AB97" s="30">
        <v>0.99953456115481898</v>
      </c>
      <c r="AC97" s="29">
        <v>3088.8848349999998</v>
      </c>
    </row>
    <row r="98" spans="1:29">
      <c r="A98" s="11" t="s">
        <v>111</v>
      </c>
      <c r="B98" s="25"/>
      <c r="C98" s="26"/>
      <c r="D98" s="26"/>
      <c r="E98" s="30"/>
      <c r="F98" s="26"/>
      <c r="G98" s="27"/>
      <c r="H98" s="26"/>
      <c r="I98" s="30"/>
      <c r="J98" s="26"/>
      <c r="K98" s="30"/>
      <c r="L98" s="26"/>
      <c r="M98" s="26"/>
      <c r="N98" s="30"/>
      <c r="O98" s="31"/>
      <c r="P98" s="32">
        <v>61693</v>
      </c>
      <c r="Q98" s="33">
        <v>204800063</v>
      </c>
      <c r="R98" s="33">
        <v>61691</v>
      </c>
      <c r="S98" s="30">
        <v>0.99996758141118103</v>
      </c>
      <c r="T98" s="33">
        <v>204796973</v>
      </c>
      <c r="U98" s="27">
        <v>6.8265657666666701E-2</v>
      </c>
      <c r="V98" s="33">
        <v>37073</v>
      </c>
      <c r="W98" s="30">
        <v>0.60094665348267995</v>
      </c>
      <c r="X98" s="33">
        <v>123671393</v>
      </c>
      <c r="Y98" s="30">
        <v>0.60387314904307698</v>
      </c>
      <c r="Z98" s="34">
        <v>54.66</v>
      </c>
      <c r="AA98" s="33">
        <v>2261164</v>
      </c>
      <c r="AB98" s="30">
        <v>0.99946207115424002</v>
      </c>
      <c r="AC98" s="29">
        <v>3319.6645159999998</v>
      </c>
    </row>
    <row r="99" spans="1:29">
      <c r="A99" s="11" t="s">
        <v>112</v>
      </c>
      <c r="B99" s="25"/>
      <c r="C99" s="26"/>
      <c r="D99" s="26"/>
      <c r="E99" s="30"/>
      <c r="F99" s="26"/>
      <c r="G99" s="27"/>
      <c r="H99" s="26"/>
      <c r="I99" s="30"/>
      <c r="J99" s="26"/>
      <c r="K99" s="30"/>
      <c r="L99" s="26"/>
      <c r="M99" s="26"/>
      <c r="N99" s="30"/>
      <c r="O99" s="31"/>
      <c r="P99" s="32">
        <v>512507</v>
      </c>
      <c r="Q99" s="33">
        <v>1501362685</v>
      </c>
      <c r="R99" s="33">
        <v>512486</v>
      </c>
      <c r="S99" s="30">
        <v>0.99995902494990296</v>
      </c>
      <c r="T99" s="33">
        <v>1501313362</v>
      </c>
      <c r="U99" s="27">
        <v>0.500437787333333</v>
      </c>
      <c r="V99" s="33">
        <v>367313</v>
      </c>
      <c r="W99" s="30">
        <v>0.71669850363019405</v>
      </c>
      <c r="X99" s="33">
        <v>1075664792</v>
      </c>
      <c r="Y99" s="30">
        <v>0.71645898938802999</v>
      </c>
      <c r="Z99" s="34">
        <v>475.46</v>
      </c>
      <c r="AA99" s="33">
        <v>2262109</v>
      </c>
      <c r="AB99" s="30">
        <v>0.99987977268196604</v>
      </c>
      <c r="AC99" s="29">
        <v>2929</v>
      </c>
    </row>
    <row r="100" spans="1:29">
      <c r="A100" s="11" t="s">
        <v>113</v>
      </c>
      <c r="B100" s="25"/>
      <c r="C100" s="26"/>
      <c r="D100" s="26"/>
      <c r="E100" s="30"/>
      <c r="F100" s="26"/>
      <c r="G100" s="27"/>
      <c r="H100" s="26"/>
      <c r="I100" s="30"/>
      <c r="J100" s="26"/>
      <c r="K100" s="30"/>
      <c r="L100" s="26"/>
      <c r="M100" s="26"/>
      <c r="N100" s="30"/>
      <c r="O100" s="31"/>
      <c r="P100" s="32">
        <v>42164</v>
      </c>
      <c r="Q100" s="33">
        <v>143510199</v>
      </c>
      <c r="R100" s="33">
        <v>42162</v>
      </c>
      <c r="S100" s="30">
        <v>0.99995256617019301</v>
      </c>
      <c r="T100" s="33">
        <v>143505269</v>
      </c>
      <c r="U100" s="27">
        <v>4.7835089666666698E-2</v>
      </c>
      <c r="V100" s="33">
        <v>18771</v>
      </c>
      <c r="W100" s="30">
        <v>0.44521132773587602</v>
      </c>
      <c r="X100" s="33">
        <v>64376761</v>
      </c>
      <c r="Y100" s="30">
        <v>0.44860207188629397</v>
      </c>
      <c r="Z100" s="34">
        <v>28.45</v>
      </c>
      <c r="AA100" s="33">
        <v>2261110</v>
      </c>
      <c r="AB100" s="30">
        <v>0.99943820249551296</v>
      </c>
      <c r="AC100" s="29">
        <v>3403.619177</v>
      </c>
    </row>
    <row r="101" spans="1:29">
      <c r="A101" s="11" t="s">
        <v>114</v>
      </c>
      <c r="B101" s="25"/>
      <c r="C101" s="26"/>
      <c r="D101" s="26"/>
      <c r="E101" s="30"/>
      <c r="F101" s="26"/>
      <c r="G101" s="27"/>
      <c r="H101" s="26"/>
      <c r="I101" s="30"/>
      <c r="J101" s="26"/>
      <c r="K101" s="30"/>
      <c r="L101" s="26"/>
      <c r="M101" s="26"/>
      <c r="N101" s="30"/>
      <c r="O101" s="31"/>
      <c r="P101" s="32">
        <v>67319</v>
      </c>
      <c r="Q101" s="33">
        <v>226428150</v>
      </c>
      <c r="R101" s="33">
        <v>67319</v>
      </c>
      <c r="S101" s="30">
        <v>1</v>
      </c>
      <c r="T101" s="33">
        <v>226428150</v>
      </c>
      <c r="U101" s="27">
        <v>7.5476050000000003E-2</v>
      </c>
      <c r="V101" s="33">
        <v>42543</v>
      </c>
      <c r="W101" s="30">
        <v>0.63196125907990297</v>
      </c>
      <c r="X101" s="33">
        <v>143720442</v>
      </c>
      <c r="Y101" s="30">
        <v>0.63472868545717498</v>
      </c>
      <c r="Z101" s="34">
        <v>63.52</v>
      </c>
      <c r="AA101" s="33">
        <v>2261430</v>
      </c>
      <c r="AB101" s="30">
        <v>0.99957964639908103</v>
      </c>
      <c r="AC101" s="29">
        <v>3363.5103020000001</v>
      </c>
    </row>
    <row r="102" spans="1:29">
      <c r="A102" s="11" t="s">
        <v>115</v>
      </c>
      <c r="B102" s="25"/>
      <c r="C102" s="26"/>
      <c r="D102" s="26"/>
      <c r="E102" s="30"/>
      <c r="F102" s="26"/>
      <c r="G102" s="27"/>
      <c r="H102" s="26"/>
      <c r="I102" s="30"/>
      <c r="J102" s="26"/>
      <c r="K102" s="30"/>
      <c r="L102" s="26"/>
      <c r="M102" s="26"/>
      <c r="N102" s="30"/>
      <c r="O102" s="31"/>
      <c r="P102" s="32">
        <v>61072</v>
      </c>
      <c r="Q102" s="33">
        <v>217434212</v>
      </c>
      <c r="R102" s="33">
        <v>61072</v>
      </c>
      <c r="S102" s="30">
        <v>1</v>
      </c>
      <c r="T102" s="33">
        <v>217434212</v>
      </c>
      <c r="U102" s="27">
        <v>7.24780706666667E-2</v>
      </c>
      <c r="V102" s="33">
        <v>35645</v>
      </c>
      <c r="W102" s="30">
        <v>0.58365535761068899</v>
      </c>
      <c r="X102" s="33">
        <v>127049195</v>
      </c>
      <c r="Y102" s="30">
        <v>0.58431096850572894</v>
      </c>
      <c r="Z102" s="34">
        <v>56.16</v>
      </c>
      <c r="AA102" s="33">
        <v>2261293</v>
      </c>
      <c r="AB102" s="30">
        <v>0.99951909072786604</v>
      </c>
      <c r="AC102" s="29">
        <v>3560.292966</v>
      </c>
    </row>
    <row r="103" spans="1:29">
      <c r="A103" s="11" t="s">
        <v>116</v>
      </c>
      <c r="B103" s="25"/>
      <c r="C103" s="26"/>
      <c r="D103" s="26"/>
      <c r="E103" s="30"/>
      <c r="F103" s="26"/>
      <c r="G103" s="27"/>
      <c r="H103" s="26"/>
      <c r="I103" s="30"/>
      <c r="J103" s="26"/>
      <c r="K103" s="30"/>
      <c r="L103" s="26"/>
      <c r="M103" s="26"/>
      <c r="N103" s="30"/>
      <c r="O103" s="31"/>
      <c r="P103" s="32">
        <v>39739</v>
      </c>
      <c r="Q103" s="33">
        <v>130591274</v>
      </c>
      <c r="R103" s="33">
        <v>39735</v>
      </c>
      <c r="S103" s="30">
        <v>0.99989934321447405</v>
      </c>
      <c r="T103" s="33">
        <v>130580960</v>
      </c>
      <c r="U103" s="27">
        <v>4.3526986666666698E-2</v>
      </c>
      <c r="V103" s="33">
        <v>12228</v>
      </c>
      <c r="W103" s="30">
        <v>0.30773876934692301</v>
      </c>
      <c r="X103" s="33">
        <v>40749441</v>
      </c>
      <c r="Y103" s="30">
        <v>0.31206265446356002</v>
      </c>
      <c r="Z103" s="34">
        <v>18.010000000000002</v>
      </c>
      <c r="AA103" s="33">
        <v>2261011</v>
      </c>
      <c r="AB103" s="30">
        <v>0.99939444328784599</v>
      </c>
      <c r="AC103" s="29">
        <v>3286.2244649999998</v>
      </c>
    </row>
    <row r="104" spans="1:29">
      <c r="A104" s="11" t="s">
        <v>117</v>
      </c>
      <c r="B104" s="25"/>
      <c r="C104" s="26"/>
      <c r="D104" s="26"/>
      <c r="E104" s="30"/>
      <c r="F104" s="26"/>
      <c r="G104" s="27"/>
      <c r="H104" s="26"/>
      <c r="I104" s="30"/>
      <c r="J104" s="26"/>
      <c r="K104" s="30"/>
      <c r="L104" s="26"/>
      <c r="M104" s="26"/>
      <c r="N104" s="30"/>
      <c r="O104" s="31"/>
      <c r="P104" s="32">
        <v>483033</v>
      </c>
      <c r="Q104" s="33">
        <v>1406888868</v>
      </c>
      <c r="R104" s="33">
        <v>482956</v>
      </c>
      <c r="S104" s="30">
        <v>0.99984059060147001</v>
      </c>
      <c r="T104" s="33">
        <v>1406730134</v>
      </c>
      <c r="U104" s="27">
        <v>0.46891004466666703</v>
      </c>
      <c r="V104" s="33">
        <v>227893</v>
      </c>
      <c r="W104" s="30">
        <v>0.47179592284585098</v>
      </c>
      <c r="X104" s="33">
        <v>650079705</v>
      </c>
      <c r="Y104" s="30">
        <v>0.46206898056144102</v>
      </c>
      <c r="Z104" s="34">
        <v>287.33999999999997</v>
      </c>
      <c r="AA104" s="33">
        <v>2261653</v>
      </c>
      <c r="AB104" s="30">
        <v>0.99967821511938104</v>
      </c>
      <c r="AC104" s="29">
        <v>2913</v>
      </c>
    </row>
    <row r="105" spans="1:29">
      <c r="A105" s="11" t="s">
        <v>118</v>
      </c>
      <c r="B105" s="25"/>
      <c r="C105" s="26"/>
      <c r="D105" s="26"/>
      <c r="E105" s="30"/>
      <c r="F105" s="26"/>
      <c r="G105" s="27"/>
      <c r="H105" s="26"/>
      <c r="I105" s="30"/>
      <c r="J105" s="26"/>
      <c r="K105" s="30"/>
      <c r="L105" s="26"/>
      <c r="M105" s="26"/>
      <c r="N105" s="30"/>
      <c r="O105" s="31"/>
      <c r="P105" s="32">
        <v>199886</v>
      </c>
      <c r="Q105" s="33">
        <v>611131603</v>
      </c>
      <c r="R105" s="33">
        <v>199870</v>
      </c>
      <c r="S105" s="30">
        <v>0.99991995437399295</v>
      </c>
      <c r="T105" s="33">
        <v>611091272</v>
      </c>
      <c r="U105" s="27">
        <v>0.203697090666667</v>
      </c>
      <c r="V105" s="33">
        <v>81631</v>
      </c>
      <c r="W105" s="30">
        <v>0.40838778103519002</v>
      </c>
      <c r="X105" s="33">
        <v>251653284</v>
      </c>
      <c r="Y105" s="30">
        <v>0.411782474944271</v>
      </c>
      <c r="Z105" s="34">
        <v>111.23</v>
      </c>
      <c r="AA105" s="33">
        <v>2262030</v>
      </c>
      <c r="AB105" s="30">
        <v>0.99984485371827303</v>
      </c>
      <c r="AC105" s="29">
        <v>3057</v>
      </c>
    </row>
    <row r="106" spans="1:29">
      <c r="A106" s="11" t="s">
        <v>119</v>
      </c>
      <c r="B106" s="25"/>
      <c r="C106" s="26"/>
      <c r="D106" s="26"/>
      <c r="E106" s="30"/>
      <c r="F106" s="26"/>
      <c r="G106" s="27"/>
      <c r="H106" s="26"/>
      <c r="I106" s="30"/>
      <c r="J106" s="26"/>
      <c r="K106" s="30"/>
      <c r="L106" s="26"/>
      <c r="M106" s="26"/>
      <c r="N106" s="30"/>
      <c r="O106" s="31"/>
      <c r="P106" s="32">
        <v>39901</v>
      </c>
      <c r="Q106" s="33">
        <v>138776056</v>
      </c>
      <c r="R106" s="33">
        <v>39900</v>
      </c>
      <c r="S106" s="30">
        <v>0.99997493797147896</v>
      </c>
      <c r="T106" s="33">
        <v>138773160</v>
      </c>
      <c r="U106" s="27">
        <v>4.6257720000000002E-2</v>
      </c>
      <c r="V106" s="33">
        <v>17019</v>
      </c>
      <c r="W106" s="30">
        <v>0.426541353383459</v>
      </c>
      <c r="X106" s="33">
        <v>59299702</v>
      </c>
      <c r="Y106" s="30">
        <v>0.42731391286326498</v>
      </c>
      <c r="Z106" s="34">
        <v>26.21</v>
      </c>
      <c r="AA106" s="33">
        <v>2261329</v>
      </c>
      <c r="AB106" s="30">
        <v>0.99953500316701704</v>
      </c>
      <c r="AC106" s="29">
        <v>3478.0094730000001</v>
      </c>
    </row>
    <row r="107" spans="1:29">
      <c r="A107" s="11" t="s">
        <v>120</v>
      </c>
      <c r="B107" s="25"/>
      <c r="C107" s="26"/>
      <c r="D107" s="26"/>
      <c r="E107" s="30"/>
      <c r="F107" s="26"/>
      <c r="G107" s="27"/>
      <c r="H107" s="26"/>
      <c r="I107" s="30"/>
      <c r="J107" s="26"/>
      <c r="K107" s="30"/>
      <c r="L107" s="26"/>
      <c r="M107" s="26"/>
      <c r="N107" s="30"/>
      <c r="O107" s="31"/>
      <c r="P107" s="32">
        <v>309158</v>
      </c>
      <c r="Q107" s="33">
        <v>971845337</v>
      </c>
      <c r="R107" s="33">
        <v>309150</v>
      </c>
      <c r="S107" s="30">
        <v>0.99997412326383195</v>
      </c>
      <c r="T107" s="33">
        <v>971818447</v>
      </c>
      <c r="U107" s="27">
        <v>0.32393948233333297</v>
      </c>
      <c r="V107" s="33">
        <v>175347</v>
      </c>
      <c r="W107" s="30">
        <v>0.56717600709022498</v>
      </c>
      <c r="X107" s="33">
        <v>552572646</v>
      </c>
      <c r="Y107" s="30">
        <v>0.56858084816843601</v>
      </c>
      <c r="Z107" s="34">
        <v>244.24</v>
      </c>
      <c r="AA107" s="33">
        <v>2262097</v>
      </c>
      <c r="AB107" s="30">
        <v>0.99987446853558304</v>
      </c>
      <c r="AC107" s="29">
        <v>3144</v>
      </c>
    </row>
    <row r="108" spans="1:29">
      <c r="A108" s="11" t="s">
        <v>121</v>
      </c>
      <c r="B108" s="25"/>
      <c r="C108" s="26"/>
      <c r="D108" s="26"/>
      <c r="E108" s="30"/>
      <c r="F108" s="26"/>
      <c r="G108" s="27"/>
      <c r="H108" s="26"/>
      <c r="I108" s="30"/>
      <c r="J108" s="26"/>
      <c r="K108" s="30"/>
      <c r="L108" s="26"/>
      <c r="M108" s="26"/>
      <c r="N108" s="30"/>
      <c r="O108" s="31"/>
      <c r="P108" s="32">
        <v>55717</v>
      </c>
      <c r="Q108" s="33">
        <v>192650040</v>
      </c>
      <c r="R108" s="33">
        <v>55715</v>
      </c>
      <c r="S108" s="30">
        <v>0.99996410431286697</v>
      </c>
      <c r="T108" s="33">
        <v>192644225</v>
      </c>
      <c r="U108" s="27">
        <v>6.42147416666667E-2</v>
      </c>
      <c r="V108" s="33">
        <v>32752</v>
      </c>
      <c r="W108" s="30">
        <v>0.58784887373238803</v>
      </c>
      <c r="X108" s="33">
        <v>113244827</v>
      </c>
      <c r="Y108" s="30">
        <v>0.58784439035221503</v>
      </c>
      <c r="Z108" s="34">
        <v>50.05</v>
      </c>
      <c r="AA108" s="33">
        <v>2261728</v>
      </c>
      <c r="AB108" s="30">
        <v>0.99971136603428001</v>
      </c>
      <c r="AC108" s="29">
        <v>3457.6527809999998</v>
      </c>
    </row>
    <row r="109" spans="1:29">
      <c r="A109" s="11" t="s">
        <v>122</v>
      </c>
      <c r="B109" s="25"/>
      <c r="C109" s="26"/>
      <c r="D109" s="26"/>
      <c r="E109" s="30"/>
      <c r="F109" s="26"/>
      <c r="G109" s="27"/>
      <c r="H109" s="26"/>
      <c r="I109" s="30"/>
      <c r="J109" s="26"/>
      <c r="K109" s="30"/>
      <c r="L109" s="26"/>
      <c r="M109" s="26"/>
      <c r="N109" s="30"/>
      <c r="O109" s="31"/>
      <c r="P109" s="32">
        <v>45367</v>
      </c>
      <c r="Q109" s="33">
        <v>155773321</v>
      </c>
      <c r="R109" s="33">
        <v>45366</v>
      </c>
      <c r="S109" s="30">
        <v>0.99997795754623398</v>
      </c>
      <c r="T109" s="33">
        <v>155770262</v>
      </c>
      <c r="U109" s="27">
        <v>5.1923420666666699E-2</v>
      </c>
      <c r="V109" s="33">
        <v>25386</v>
      </c>
      <c r="W109" s="30">
        <v>0.55958206586430403</v>
      </c>
      <c r="X109" s="33">
        <v>86632388</v>
      </c>
      <c r="Y109" s="30">
        <v>0.55615485836442902</v>
      </c>
      <c r="Z109" s="34">
        <v>38.29</v>
      </c>
      <c r="AA109" s="33">
        <v>2261692</v>
      </c>
      <c r="AB109" s="30">
        <v>0.99969545359512801</v>
      </c>
      <c r="AC109" s="29">
        <v>3433.6262259999999</v>
      </c>
    </row>
    <row r="110" spans="1:29">
      <c r="A110" s="11" t="s">
        <v>123</v>
      </c>
      <c r="B110" s="25"/>
      <c r="C110" s="26"/>
      <c r="D110" s="26"/>
      <c r="E110" s="30"/>
      <c r="F110" s="26"/>
      <c r="G110" s="27"/>
      <c r="H110" s="26"/>
      <c r="I110" s="30"/>
      <c r="J110" s="26"/>
      <c r="K110" s="30"/>
      <c r="L110" s="26"/>
      <c r="M110" s="26"/>
      <c r="N110" s="30"/>
      <c r="O110" s="31"/>
      <c r="P110" s="32">
        <v>36871</v>
      </c>
      <c r="Q110" s="33">
        <v>120162889</v>
      </c>
      <c r="R110" s="33">
        <v>36870</v>
      </c>
      <c r="S110" s="30">
        <v>0.99997287841393001</v>
      </c>
      <c r="T110" s="33">
        <v>120158640</v>
      </c>
      <c r="U110" s="27">
        <v>4.0052879999999999E-2</v>
      </c>
      <c r="V110" s="33">
        <v>15042</v>
      </c>
      <c r="W110" s="30">
        <v>0.407973962571196</v>
      </c>
      <c r="X110" s="33">
        <v>48546226</v>
      </c>
      <c r="Y110" s="30">
        <v>0.40401777183896198</v>
      </c>
      <c r="Z110" s="34">
        <v>21.46</v>
      </c>
      <c r="AA110" s="33">
        <v>2260395</v>
      </c>
      <c r="AB110" s="30">
        <v>0.99912216377347596</v>
      </c>
      <c r="AC110" s="29">
        <v>3259.0081359999999</v>
      </c>
    </row>
    <row r="111" spans="1:29">
      <c r="A111" s="11" t="s">
        <v>124</v>
      </c>
      <c r="B111" s="25"/>
      <c r="C111" s="26"/>
      <c r="D111" s="26"/>
      <c r="E111" s="30"/>
      <c r="F111" s="26"/>
      <c r="G111" s="27"/>
      <c r="H111" s="26"/>
      <c r="I111" s="30"/>
      <c r="J111" s="26"/>
      <c r="K111" s="30"/>
      <c r="L111" s="26"/>
      <c r="M111" s="26"/>
      <c r="N111" s="30"/>
      <c r="O111" s="31"/>
      <c r="P111" s="32">
        <v>82270</v>
      </c>
      <c r="Q111" s="33">
        <v>240435041</v>
      </c>
      <c r="R111" s="33">
        <v>82263</v>
      </c>
      <c r="S111" s="30">
        <v>0.99991491430655199</v>
      </c>
      <c r="T111" s="33">
        <v>240420715</v>
      </c>
      <c r="U111" s="27">
        <v>8.0140238333333294E-2</v>
      </c>
      <c r="V111" s="33">
        <v>47326</v>
      </c>
      <c r="W111" s="30">
        <v>0.57530116820441801</v>
      </c>
      <c r="X111" s="33">
        <v>139473803</v>
      </c>
      <c r="Y111" s="30">
        <v>0.58012390072128395</v>
      </c>
      <c r="Z111" s="34">
        <v>61.65</v>
      </c>
      <c r="AA111" s="33">
        <v>2261213</v>
      </c>
      <c r="AB111" s="30">
        <v>0.99948372975197397</v>
      </c>
      <c r="AC111" s="29">
        <v>2922.5117420000001</v>
      </c>
    </row>
    <row r="112" spans="1:29">
      <c r="A112" s="11" t="s">
        <v>125</v>
      </c>
      <c r="B112" s="25"/>
      <c r="C112" s="26"/>
      <c r="D112" s="26"/>
      <c r="E112" s="30"/>
      <c r="F112" s="26"/>
      <c r="G112" s="27"/>
      <c r="H112" s="26"/>
      <c r="I112" s="30"/>
      <c r="J112" s="26"/>
      <c r="K112" s="30"/>
      <c r="L112" s="26"/>
      <c r="M112" s="26"/>
      <c r="N112" s="30"/>
      <c r="O112" s="31"/>
      <c r="P112" s="32">
        <v>168786</v>
      </c>
      <c r="Q112" s="33">
        <v>481266995</v>
      </c>
      <c r="R112" s="33">
        <v>168783</v>
      </c>
      <c r="S112" s="30">
        <v>0.99998222601400599</v>
      </c>
      <c r="T112" s="33">
        <v>481262544</v>
      </c>
      <c r="U112" s="27">
        <v>0.160420848</v>
      </c>
      <c r="V112" s="33">
        <v>122026</v>
      </c>
      <c r="W112" s="30">
        <v>0.72297565513114503</v>
      </c>
      <c r="X112" s="33">
        <v>348454078</v>
      </c>
      <c r="Y112" s="30">
        <v>0.724041549346088</v>
      </c>
      <c r="Z112" s="34">
        <v>154.02000000000001</v>
      </c>
      <c r="AA112" s="33">
        <v>2261537</v>
      </c>
      <c r="AB112" s="30">
        <v>0.99962694170433697</v>
      </c>
      <c r="AC112" s="29">
        <v>2851.3442759999998</v>
      </c>
    </row>
    <row r="113" spans="1:29">
      <c r="A113" s="11" t="s">
        <v>126</v>
      </c>
      <c r="B113" s="25"/>
      <c r="C113" s="26"/>
      <c r="D113" s="26"/>
      <c r="E113" s="30"/>
      <c r="F113" s="26"/>
      <c r="G113" s="27"/>
      <c r="H113" s="26"/>
      <c r="I113" s="30"/>
      <c r="J113" s="26"/>
      <c r="K113" s="30"/>
      <c r="L113" s="26"/>
      <c r="M113" s="26"/>
      <c r="N113" s="30"/>
      <c r="O113" s="31"/>
      <c r="P113" s="32">
        <v>59860</v>
      </c>
      <c r="Q113" s="33">
        <v>193420740</v>
      </c>
      <c r="R113" s="33">
        <v>59856</v>
      </c>
      <c r="S113" s="30">
        <v>0.99993317741396603</v>
      </c>
      <c r="T113" s="33">
        <v>192939823</v>
      </c>
      <c r="U113" s="27">
        <v>6.4313274333333295E-2</v>
      </c>
      <c r="V113" s="33">
        <v>23964</v>
      </c>
      <c r="W113" s="30">
        <v>0.40036086607858901</v>
      </c>
      <c r="X113" s="33">
        <v>78283402</v>
      </c>
      <c r="Y113" s="30">
        <v>0.40573999075348999</v>
      </c>
      <c r="Z113" s="34">
        <v>34.602218636029903</v>
      </c>
      <c r="AA113" s="33">
        <v>2254410</v>
      </c>
      <c r="AB113" s="30">
        <v>0.99647672076453997</v>
      </c>
      <c r="AC113" s="29">
        <v>3266.7084793857498</v>
      </c>
    </row>
    <row r="114" spans="1:29">
      <c r="A114" s="11" t="s">
        <v>127</v>
      </c>
      <c r="B114" s="25"/>
      <c r="C114" s="26"/>
      <c r="D114" s="26"/>
      <c r="E114" s="30"/>
      <c r="F114" s="26"/>
      <c r="G114" s="27"/>
      <c r="H114" s="26"/>
      <c r="I114" s="30"/>
      <c r="J114" s="26"/>
      <c r="K114" s="30"/>
      <c r="L114" s="26"/>
      <c r="M114" s="26"/>
      <c r="N114" s="30"/>
      <c r="O114" s="31"/>
      <c r="P114" s="32">
        <v>44208</v>
      </c>
      <c r="Q114" s="33">
        <v>146947031</v>
      </c>
      <c r="R114" s="33">
        <v>44207</v>
      </c>
      <c r="S114" s="30">
        <v>0.99997737965979006</v>
      </c>
      <c r="T114" s="33">
        <v>146595130</v>
      </c>
      <c r="U114" s="27">
        <v>4.8865043333333302E-2</v>
      </c>
      <c r="V114" s="33">
        <v>18824</v>
      </c>
      <c r="W114" s="30">
        <v>0.42581491618974399</v>
      </c>
      <c r="X114" s="33">
        <v>63261920</v>
      </c>
      <c r="Y114" s="30">
        <v>0.431541757219356</v>
      </c>
      <c r="Z114" s="34">
        <v>27.962540350188601</v>
      </c>
      <c r="AA114" s="33">
        <v>2261027</v>
      </c>
      <c r="AB114" s="30">
        <v>0.99940151548302403</v>
      </c>
      <c r="AC114" s="29">
        <v>3360.7054823629401</v>
      </c>
    </row>
    <row r="115" spans="1:29">
      <c r="A115" s="11" t="s">
        <v>128</v>
      </c>
      <c r="B115" s="25"/>
      <c r="C115" s="26"/>
      <c r="D115" s="26"/>
      <c r="E115" s="30"/>
      <c r="F115" s="26"/>
      <c r="G115" s="27"/>
      <c r="H115" s="26"/>
      <c r="I115" s="30"/>
      <c r="J115" s="26"/>
      <c r="K115" s="30"/>
      <c r="L115" s="26"/>
      <c r="M115" s="26"/>
      <c r="N115" s="30"/>
      <c r="O115" s="31"/>
      <c r="P115" s="32">
        <v>69400</v>
      </c>
      <c r="Q115" s="33">
        <v>224327817</v>
      </c>
      <c r="R115" s="33">
        <v>69398</v>
      </c>
      <c r="S115" s="30">
        <v>0.99997118155619602</v>
      </c>
      <c r="T115" s="33">
        <v>223818892</v>
      </c>
      <c r="U115" s="27">
        <v>7.4606297333333293E-2</v>
      </c>
      <c r="V115" s="33">
        <v>38284</v>
      </c>
      <c r="W115" s="30">
        <v>0.55165854923772994</v>
      </c>
      <c r="X115" s="33">
        <v>124943933</v>
      </c>
      <c r="Y115" s="30">
        <v>0.55823675956719498</v>
      </c>
      <c r="Z115" s="34">
        <v>55.226742533640397</v>
      </c>
      <c r="AA115" s="33">
        <v>2262028</v>
      </c>
      <c r="AB115" s="30">
        <v>0.99984396969387601</v>
      </c>
      <c r="AC115" s="29">
        <v>3263.6070682269401</v>
      </c>
    </row>
    <row r="116" spans="1:29">
      <c r="A116" s="11" t="s">
        <v>129</v>
      </c>
      <c r="B116" s="25"/>
      <c r="C116" s="26"/>
      <c r="D116" s="26"/>
      <c r="E116" s="30"/>
      <c r="F116" s="26"/>
      <c r="G116" s="27"/>
      <c r="H116" s="26"/>
      <c r="I116" s="30"/>
      <c r="J116" s="26"/>
      <c r="K116" s="30"/>
      <c r="L116" s="26"/>
      <c r="M116" s="26"/>
      <c r="N116" s="30"/>
      <c r="O116" s="31"/>
      <c r="P116" s="32">
        <v>46102</v>
      </c>
      <c r="Q116" s="33">
        <v>151003888</v>
      </c>
      <c r="R116" s="33">
        <v>46075</v>
      </c>
      <c r="S116" s="30">
        <v>0.99941434211097102</v>
      </c>
      <c r="T116" s="33">
        <v>147847305</v>
      </c>
      <c r="U116" s="27">
        <v>4.9282434999999999E-2</v>
      </c>
      <c r="V116" s="33">
        <v>27194</v>
      </c>
      <c r="W116" s="30">
        <v>0.59021161150298396</v>
      </c>
      <c r="X116" s="33">
        <v>88528098</v>
      </c>
      <c r="Y116" s="30">
        <v>0.598780600025141</v>
      </c>
      <c r="Z116" s="34">
        <v>39.130499239518002</v>
      </c>
      <c r="AA116" s="33">
        <v>2261830</v>
      </c>
      <c r="AB116" s="30">
        <v>0.99975645127854196</v>
      </c>
      <c r="AC116" s="29">
        <v>3255.4275943222801</v>
      </c>
    </row>
    <row r="117" spans="1:29">
      <c r="A117" s="11" t="s">
        <v>130</v>
      </c>
      <c r="B117" s="25"/>
      <c r="C117" s="26"/>
      <c r="D117" s="26"/>
      <c r="E117" s="30"/>
      <c r="F117" s="26"/>
      <c r="G117" s="27"/>
      <c r="H117" s="26"/>
      <c r="I117" s="30"/>
      <c r="J117" s="26"/>
      <c r="K117" s="30"/>
      <c r="L117" s="26"/>
      <c r="M117" s="26"/>
      <c r="N117" s="30"/>
      <c r="O117" s="31"/>
      <c r="P117" s="32">
        <v>68381</v>
      </c>
      <c r="Q117" s="33">
        <v>224769136</v>
      </c>
      <c r="R117" s="33">
        <v>68371</v>
      </c>
      <c r="S117" s="30">
        <v>0.99985376054752095</v>
      </c>
      <c r="T117" s="33">
        <v>224115747</v>
      </c>
      <c r="U117" s="27">
        <v>7.4705249000000001E-2</v>
      </c>
      <c r="V117" s="33">
        <v>29771</v>
      </c>
      <c r="W117" s="30">
        <v>0.43543315148235401</v>
      </c>
      <c r="X117" s="33">
        <v>98578111</v>
      </c>
      <c r="Y117" s="30">
        <v>0.43985356816538201</v>
      </c>
      <c r="Z117" s="34">
        <v>43.572727582135798</v>
      </c>
      <c r="AA117" s="33">
        <v>2260907</v>
      </c>
      <c r="AB117" s="30">
        <v>0.99934847401918603</v>
      </c>
      <c r="AC117" s="29">
        <v>3311.2126230223998</v>
      </c>
    </row>
    <row r="118" spans="1:29">
      <c r="A118" s="11" t="s">
        <v>131</v>
      </c>
      <c r="B118" s="25"/>
      <c r="C118" s="26"/>
      <c r="D118" s="26"/>
      <c r="E118" s="30"/>
      <c r="F118" s="26"/>
      <c r="G118" s="27"/>
      <c r="H118" s="26"/>
      <c r="I118" s="30"/>
      <c r="J118" s="26"/>
      <c r="K118" s="30"/>
      <c r="L118" s="26"/>
      <c r="M118" s="26"/>
      <c r="N118" s="30"/>
      <c r="O118" s="31"/>
      <c r="P118" s="32">
        <v>84346</v>
      </c>
      <c r="Q118" s="33">
        <v>274086379</v>
      </c>
      <c r="R118" s="33">
        <v>84343</v>
      </c>
      <c r="S118" s="30">
        <v>0.99996443221966702</v>
      </c>
      <c r="T118" s="33">
        <v>273482953</v>
      </c>
      <c r="U118" s="27">
        <v>9.1160984333333306E-2</v>
      </c>
      <c r="V118" s="33">
        <v>47731</v>
      </c>
      <c r="W118" s="30">
        <v>0.56591536938453701</v>
      </c>
      <c r="X118" s="33">
        <v>156236896</v>
      </c>
      <c r="Y118" s="30">
        <v>0.57128568448652095</v>
      </c>
      <c r="Z118" s="34">
        <v>69.058613911626693</v>
      </c>
      <c r="AA118" s="33">
        <v>2261335</v>
      </c>
      <c r="AB118" s="30">
        <v>0.99953765524020899</v>
      </c>
      <c r="AC118" s="29">
        <v>3273.2793362804</v>
      </c>
    </row>
    <row r="119" spans="1:29">
      <c r="A119" s="11" t="s">
        <v>132</v>
      </c>
      <c r="B119" s="25"/>
      <c r="C119" s="26"/>
      <c r="D119" s="26"/>
      <c r="E119" s="30"/>
      <c r="F119" s="26"/>
      <c r="G119" s="27"/>
      <c r="H119" s="26"/>
      <c r="I119" s="30"/>
      <c r="J119" s="26"/>
      <c r="K119" s="30"/>
      <c r="L119" s="26"/>
      <c r="M119" s="26"/>
      <c r="N119" s="30"/>
      <c r="O119" s="31"/>
      <c r="P119" s="32">
        <v>71876</v>
      </c>
      <c r="Q119" s="33">
        <v>233769070</v>
      </c>
      <c r="R119" s="33">
        <v>71871</v>
      </c>
      <c r="S119" s="30">
        <v>0.99993043575045903</v>
      </c>
      <c r="T119" s="33">
        <v>233197839</v>
      </c>
      <c r="U119" s="27">
        <v>7.7732613000000006E-2</v>
      </c>
      <c r="V119" s="33">
        <v>30421</v>
      </c>
      <c r="W119" s="30">
        <v>0.42327225167313698</v>
      </c>
      <c r="X119" s="33">
        <v>99659668</v>
      </c>
      <c r="Y119" s="30">
        <v>0.42736102713198798</v>
      </c>
      <c r="Z119" s="34">
        <v>44.050788969674002</v>
      </c>
      <c r="AA119" s="33">
        <v>2221271</v>
      </c>
      <c r="AB119" s="30">
        <v>0.98182887851338896</v>
      </c>
      <c r="AC119" s="29">
        <v>3276.01551559778</v>
      </c>
    </row>
    <row r="120" spans="1:29">
      <c r="A120" s="11" t="s">
        <v>133</v>
      </c>
      <c r="B120" s="25"/>
      <c r="C120" s="26"/>
      <c r="D120" s="26"/>
      <c r="E120" s="30"/>
      <c r="F120" s="26"/>
      <c r="G120" s="27"/>
      <c r="H120" s="26"/>
      <c r="I120" s="30"/>
      <c r="J120" s="26"/>
      <c r="K120" s="30"/>
      <c r="L120" s="26"/>
      <c r="M120" s="26"/>
      <c r="N120" s="30"/>
      <c r="O120" s="31"/>
      <c r="P120" s="32">
        <v>19828</v>
      </c>
      <c r="Q120" s="33">
        <v>78143685</v>
      </c>
      <c r="R120" s="33">
        <v>19828</v>
      </c>
      <c r="S120" s="30">
        <f>R120/P120</f>
        <v>1</v>
      </c>
      <c r="T120" s="33">
        <v>78143685</v>
      </c>
      <c r="U120" s="27">
        <f>T120/3000000000</f>
        <v>2.6047895000000001E-2</v>
      </c>
      <c r="V120" s="33">
        <v>9617</v>
      </c>
      <c r="W120" s="30">
        <f>V120/R120</f>
        <v>0.48502118216663304</v>
      </c>
      <c r="X120" s="33">
        <v>38626632</v>
      </c>
      <c r="Y120" s="30">
        <f>X120/T120</f>
        <v>0.49430266821944729</v>
      </c>
      <c r="Z120" s="34">
        <v>17.07</v>
      </c>
      <c r="AA120" s="33">
        <v>2259536</v>
      </c>
      <c r="AB120" s="30">
        <f>AA120/2262381</f>
        <v>0.99874247529483318</v>
      </c>
      <c r="AC120" s="29">
        <v>3941.0775170000002</v>
      </c>
    </row>
    <row r="121" spans="1:29">
      <c r="A121" s="11" t="s">
        <v>134</v>
      </c>
      <c r="B121" s="25"/>
      <c r="C121" s="26"/>
      <c r="D121" s="26"/>
      <c r="E121" s="30"/>
      <c r="F121" s="26"/>
      <c r="G121" s="27"/>
      <c r="H121" s="26"/>
      <c r="I121" s="30"/>
      <c r="J121" s="26"/>
      <c r="K121" s="30"/>
      <c r="L121" s="26"/>
      <c r="M121" s="26"/>
      <c r="N121" s="30"/>
      <c r="O121" s="31"/>
      <c r="P121" s="32">
        <v>112851</v>
      </c>
      <c r="Q121" s="33">
        <v>370859400</v>
      </c>
      <c r="R121" s="33">
        <v>112844</v>
      </c>
      <c r="S121" s="30">
        <v>0.999937971307299</v>
      </c>
      <c r="T121" s="33">
        <v>370079587</v>
      </c>
      <c r="U121" s="27">
        <v>0.123359862333333</v>
      </c>
      <c r="V121" s="33">
        <v>67842</v>
      </c>
      <c r="W121" s="30">
        <v>0.60120165892736899</v>
      </c>
      <c r="X121" s="33">
        <v>224099109</v>
      </c>
      <c r="Y121" s="30">
        <v>0.605543015264984</v>
      </c>
      <c r="Z121" s="34">
        <v>99.054539885191801</v>
      </c>
      <c r="AA121" s="33">
        <v>2262129</v>
      </c>
      <c r="AB121" s="30">
        <v>0.99988861292594</v>
      </c>
      <c r="AC121" s="29">
        <v>3303.2503316529601</v>
      </c>
    </row>
    <row r="122" spans="1:29">
      <c r="A122" s="11" t="s">
        <v>135</v>
      </c>
      <c r="B122" s="25"/>
      <c r="C122" s="26"/>
      <c r="D122" s="26"/>
      <c r="E122" s="30"/>
      <c r="F122" s="26"/>
      <c r="G122" s="27"/>
      <c r="H122" s="26"/>
      <c r="I122" s="30"/>
      <c r="J122" s="26"/>
      <c r="K122" s="30"/>
      <c r="L122" s="26"/>
      <c r="M122" s="26"/>
      <c r="N122" s="30"/>
      <c r="O122" s="31"/>
      <c r="P122" s="32">
        <v>52093</v>
      </c>
      <c r="Q122" s="33">
        <v>171820075</v>
      </c>
      <c r="R122" s="33">
        <v>52089</v>
      </c>
      <c r="S122" s="30">
        <v>0.99992321425143504</v>
      </c>
      <c r="T122" s="33">
        <v>171810911</v>
      </c>
      <c r="U122" s="27">
        <v>5.7270303666666703E-2</v>
      </c>
      <c r="V122" s="33">
        <v>18955</v>
      </c>
      <c r="W122" s="30">
        <v>0.36389640807080198</v>
      </c>
      <c r="X122" s="33">
        <v>63317202</v>
      </c>
      <c r="Y122" s="30">
        <v>0.36852841086443</v>
      </c>
      <c r="Z122" s="34">
        <v>27.99</v>
      </c>
      <c r="AA122" s="33">
        <v>2261108</v>
      </c>
      <c r="AB122" s="30">
        <v>0.99943731847111505</v>
      </c>
      <c r="AC122" s="29">
        <v>3298.3332690000002</v>
      </c>
    </row>
    <row r="123" spans="1:29">
      <c r="A123" s="11" t="s">
        <v>136</v>
      </c>
      <c r="B123" s="25"/>
      <c r="C123" s="26"/>
      <c r="D123" s="26"/>
      <c r="E123" s="30"/>
      <c r="F123" s="26"/>
      <c r="G123" s="27"/>
      <c r="H123" s="26"/>
      <c r="I123" s="30"/>
      <c r="J123" s="26"/>
      <c r="K123" s="30"/>
      <c r="L123" s="26"/>
      <c r="M123" s="26"/>
      <c r="N123" s="30"/>
      <c r="O123" s="31"/>
      <c r="P123" s="32">
        <v>79306</v>
      </c>
      <c r="Q123" s="33">
        <v>276847621</v>
      </c>
      <c r="R123" s="33">
        <v>79304</v>
      </c>
      <c r="S123" s="30">
        <v>0.999974781227145</v>
      </c>
      <c r="T123" s="33">
        <v>276841583</v>
      </c>
      <c r="U123" s="27">
        <v>9.2280527666666695E-2</v>
      </c>
      <c r="V123" s="33">
        <v>50519</v>
      </c>
      <c r="W123" s="30">
        <v>0.63702965802481604</v>
      </c>
      <c r="X123" s="33">
        <v>177700577</v>
      </c>
      <c r="Y123" s="30">
        <v>0.64188542441617202</v>
      </c>
      <c r="Z123" s="34">
        <v>78.55</v>
      </c>
      <c r="AA123" s="33">
        <v>2261365</v>
      </c>
      <c r="AB123" s="30">
        <v>0.99955091560616904</v>
      </c>
      <c r="AC123" s="29">
        <v>3490.878635</v>
      </c>
    </row>
    <row r="124" spans="1:29">
      <c r="A124" s="11" t="s">
        <v>137</v>
      </c>
      <c r="B124" s="25"/>
      <c r="C124" s="26"/>
      <c r="D124" s="26"/>
      <c r="E124" s="30"/>
      <c r="F124" s="26"/>
      <c r="G124" s="27"/>
      <c r="H124" s="26"/>
      <c r="I124" s="30"/>
      <c r="J124" s="26"/>
      <c r="K124" s="30"/>
      <c r="L124" s="26"/>
      <c r="M124" s="26"/>
      <c r="N124" s="30"/>
      <c r="O124" s="31"/>
      <c r="P124" s="32">
        <v>171915</v>
      </c>
      <c r="Q124" s="33">
        <v>604863858</v>
      </c>
      <c r="R124" s="33">
        <v>171887</v>
      </c>
      <c r="S124" s="30">
        <v>0.99980000000000002</v>
      </c>
      <c r="T124" s="33">
        <v>604815003</v>
      </c>
      <c r="U124" s="27">
        <v>0.19500000000000001</v>
      </c>
      <c r="V124" s="33">
        <v>81361</v>
      </c>
      <c r="W124" s="30">
        <v>0.47326289999999999</v>
      </c>
      <c r="X124" s="33">
        <v>288619583</v>
      </c>
      <c r="Y124" s="30">
        <v>0.47716449999999999</v>
      </c>
      <c r="Z124" s="34">
        <v>127.57</v>
      </c>
      <c r="AA124" s="33">
        <v>2261626</v>
      </c>
      <c r="AB124" s="30">
        <v>0.99970000000000003</v>
      </c>
      <c r="AC124" s="35">
        <v>3518.3890759999999</v>
      </c>
    </row>
    <row r="125" spans="1:29">
      <c r="A125" s="11" t="s">
        <v>138</v>
      </c>
      <c r="B125" s="25"/>
      <c r="C125" s="26"/>
      <c r="D125" s="26"/>
      <c r="E125" s="30"/>
      <c r="F125" s="26"/>
      <c r="G125" s="27"/>
      <c r="H125" s="26"/>
      <c r="I125" s="30"/>
      <c r="J125" s="26"/>
      <c r="K125" s="30"/>
      <c r="L125" s="26"/>
      <c r="M125" s="26"/>
      <c r="N125" s="30"/>
      <c r="O125" s="31"/>
      <c r="P125" s="32">
        <v>429940</v>
      </c>
      <c r="Q125" s="33">
        <v>1330676080</v>
      </c>
      <c r="R125" s="33">
        <v>429918</v>
      </c>
      <c r="S125" s="30">
        <v>0.99990000000000001</v>
      </c>
      <c r="T125" s="33">
        <v>1330620041</v>
      </c>
      <c r="U125" s="27">
        <v>0.44350000000000001</v>
      </c>
      <c r="V125" s="33">
        <v>340485</v>
      </c>
      <c r="W125" s="30">
        <v>0.79190000000000005</v>
      </c>
      <c r="X125" s="33">
        <v>1052135579</v>
      </c>
      <c r="Y125" s="30">
        <v>0.79069999999999996</v>
      </c>
      <c r="Z125" s="34">
        <v>465.06</v>
      </c>
      <c r="AA125" s="33">
        <v>2262006</v>
      </c>
      <c r="AB125" s="30">
        <v>0.99980000000000002</v>
      </c>
      <c r="AC125" s="29">
        <v>3095</v>
      </c>
    </row>
    <row r="126" spans="1:29">
      <c r="A126" s="11" t="s">
        <v>139</v>
      </c>
      <c r="B126" s="25"/>
      <c r="C126" s="26"/>
      <c r="D126" s="26"/>
      <c r="E126" s="30"/>
      <c r="F126" s="26"/>
      <c r="G126" s="27"/>
      <c r="H126" s="26"/>
      <c r="I126" s="30"/>
      <c r="J126" s="26"/>
      <c r="K126" s="30"/>
      <c r="L126" s="26"/>
      <c r="M126" s="26"/>
      <c r="N126" s="30"/>
      <c r="O126" s="31"/>
      <c r="P126" s="32">
        <v>645889</v>
      </c>
      <c r="Q126" s="33">
        <v>2343515884</v>
      </c>
      <c r="R126" s="33">
        <v>645861</v>
      </c>
      <c r="S126" s="30">
        <v>1</v>
      </c>
      <c r="T126" s="33">
        <v>2343446977</v>
      </c>
      <c r="U126" s="27">
        <v>0.75549999999999995</v>
      </c>
      <c r="V126" s="33">
        <v>309707</v>
      </c>
      <c r="W126" s="30">
        <v>47.950499229999998</v>
      </c>
      <c r="X126" s="33">
        <v>1139646915</v>
      </c>
      <c r="Y126" s="30">
        <v>48.629792649999999</v>
      </c>
      <c r="Z126" s="34">
        <v>503.74</v>
      </c>
      <c r="AA126" s="33">
        <v>2262317</v>
      </c>
      <c r="AB126" s="30">
        <v>1</v>
      </c>
      <c r="AC126" s="29">
        <v>3628.36</v>
      </c>
    </row>
    <row r="127" spans="1:29">
      <c r="A127" s="11" t="s">
        <v>140</v>
      </c>
      <c r="B127" s="25"/>
      <c r="C127" s="26"/>
      <c r="D127" s="26"/>
      <c r="E127" s="30"/>
      <c r="F127" s="26"/>
      <c r="G127" s="27"/>
      <c r="H127" s="26"/>
      <c r="I127" s="30"/>
      <c r="J127" s="26"/>
      <c r="K127" s="30"/>
      <c r="L127" s="26"/>
      <c r="M127" s="26"/>
      <c r="N127" s="30"/>
      <c r="O127" s="31"/>
      <c r="P127" s="32">
        <v>830664</v>
      </c>
      <c r="Q127" s="33">
        <v>3219055762</v>
      </c>
      <c r="R127" s="33">
        <v>830609</v>
      </c>
      <c r="S127" s="30">
        <v>0.99990000000000001</v>
      </c>
      <c r="T127" s="33">
        <v>3218899926</v>
      </c>
      <c r="U127" s="27">
        <v>1.0378000000000001</v>
      </c>
      <c r="V127" s="33">
        <v>503769</v>
      </c>
      <c r="W127" s="30">
        <v>60.646543010000002</v>
      </c>
      <c r="X127" s="33">
        <v>1956238166</v>
      </c>
      <c r="Y127" s="30">
        <v>60.770558530000002</v>
      </c>
      <c r="Z127" s="34">
        <v>864.68</v>
      </c>
      <c r="AA127" s="33">
        <v>2261469</v>
      </c>
      <c r="AB127" s="30">
        <v>0.99960000000000004</v>
      </c>
      <c r="AC127" s="29">
        <v>3875.28</v>
      </c>
    </row>
    <row r="128" spans="1:29">
      <c r="A128" s="11" t="s">
        <v>141</v>
      </c>
      <c r="B128" s="25"/>
      <c r="C128" s="26"/>
      <c r="D128" s="26"/>
      <c r="E128" s="30"/>
      <c r="F128" s="26"/>
      <c r="G128" s="27"/>
      <c r="H128" s="26"/>
      <c r="I128" s="30"/>
      <c r="J128" s="26"/>
      <c r="K128" s="30"/>
      <c r="L128" s="26"/>
      <c r="M128" s="26"/>
      <c r="N128" s="30"/>
      <c r="O128" s="31"/>
      <c r="P128" s="32">
        <v>422394</v>
      </c>
      <c r="Q128" s="33">
        <v>1276397984</v>
      </c>
      <c r="R128" s="33">
        <v>421584</v>
      </c>
      <c r="S128" s="30">
        <v>0.998</v>
      </c>
      <c r="T128" s="33">
        <v>1275985298</v>
      </c>
      <c r="U128" s="27">
        <v>0.42530000000000001</v>
      </c>
      <c r="V128" s="33">
        <v>248148</v>
      </c>
      <c r="W128" s="30">
        <v>0.58740000000000003</v>
      </c>
      <c r="X128" s="33">
        <v>750364368</v>
      </c>
      <c r="Y128" s="30">
        <v>0.58789999999999998</v>
      </c>
      <c r="Z128" s="34">
        <v>331.67</v>
      </c>
      <c r="AA128" s="33">
        <v>2261995</v>
      </c>
      <c r="AB128" s="30">
        <v>0.99980000000000002</v>
      </c>
      <c r="AC128" s="29">
        <v>3021</v>
      </c>
    </row>
    <row r="129" spans="1:29">
      <c r="A129" s="11" t="s">
        <v>142</v>
      </c>
      <c r="B129" s="25"/>
      <c r="C129" s="26"/>
      <c r="D129" s="26"/>
      <c r="E129" s="30"/>
      <c r="F129" s="26"/>
      <c r="G129" s="27"/>
      <c r="H129" s="26"/>
      <c r="I129" s="30"/>
      <c r="J129" s="26"/>
      <c r="K129" s="30"/>
      <c r="L129" s="26"/>
      <c r="M129" s="26"/>
      <c r="N129" s="30"/>
      <c r="O129" s="31"/>
      <c r="P129" s="32">
        <v>395984</v>
      </c>
      <c r="Q129" s="33">
        <v>1199279944</v>
      </c>
      <c r="R129" s="33">
        <v>395955</v>
      </c>
      <c r="S129" s="30">
        <v>0.99990000000000001</v>
      </c>
      <c r="T129" s="33">
        <v>1199206110</v>
      </c>
      <c r="U129" s="27">
        <v>0.3997</v>
      </c>
      <c r="V129" s="33">
        <v>233503</v>
      </c>
      <c r="W129" s="30">
        <v>0.5897</v>
      </c>
      <c r="X129" s="33">
        <v>706688381</v>
      </c>
      <c r="Y129" s="30">
        <v>0.58930000000000005</v>
      </c>
      <c r="Z129" s="34">
        <v>312.36</v>
      </c>
      <c r="AA129" s="33">
        <v>2262040</v>
      </c>
      <c r="AB129" s="30">
        <v>0.99980000000000002</v>
      </c>
      <c r="AC129" s="29">
        <v>3028</v>
      </c>
    </row>
    <row r="130" spans="1:29">
      <c r="A130" s="11" t="s">
        <v>143</v>
      </c>
      <c r="B130" s="25"/>
      <c r="C130" s="26"/>
      <c r="D130" s="26"/>
      <c r="E130" s="30"/>
      <c r="F130" s="26"/>
      <c r="G130" s="27"/>
      <c r="H130" s="26"/>
      <c r="I130" s="30"/>
      <c r="J130" s="26"/>
      <c r="K130" s="30"/>
      <c r="L130" s="26"/>
      <c r="M130" s="26"/>
      <c r="N130" s="30"/>
      <c r="O130" s="31"/>
      <c r="P130" s="32">
        <v>570646</v>
      </c>
      <c r="Q130" s="33">
        <v>2666266865</v>
      </c>
      <c r="R130" s="33">
        <v>570619</v>
      </c>
      <c r="S130" s="30">
        <v>1</v>
      </c>
      <c r="T130" s="33">
        <v>2666140032</v>
      </c>
      <c r="U130" s="27">
        <v>0.88870000000000005</v>
      </c>
      <c r="V130" s="33">
        <v>360899</v>
      </c>
      <c r="W130" s="30">
        <v>0.63239999999999996</v>
      </c>
      <c r="X130" s="33">
        <v>1669211115</v>
      </c>
      <c r="Y130" s="30">
        <v>0.626</v>
      </c>
      <c r="Z130" s="34">
        <v>737.81</v>
      </c>
      <c r="AA130" s="33">
        <v>2262249</v>
      </c>
      <c r="AB130" s="30">
        <v>0.99990000000000001</v>
      </c>
      <c r="AC130" s="29">
        <v>4672</v>
      </c>
    </row>
    <row r="131" spans="1:29">
      <c r="A131" s="11" t="s">
        <v>144</v>
      </c>
      <c r="B131" s="25"/>
      <c r="C131" s="26"/>
      <c r="D131" s="26"/>
      <c r="E131" s="30"/>
      <c r="F131" s="26"/>
      <c r="G131" s="27"/>
      <c r="H131" s="26"/>
      <c r="I131" s="30"/>
      <c r="J131" s="26"/>
      <c r="K131" s="30"/>
      <c r="L131" s="26"/>
      <c r="M131" s="26"/>
      <c r="N131" s="30"/>
      <c r="O131" s="31"/>
      <c r="P131" s="32">
        <v>1284507</v>
      </c>
      <c r="Q131" s="33">
        <v>5001755296</v>
      </c>
      <c r="R131" s="33">
        <v>1283849</v>
      </c>
      <c r="S131" s="30">
        <v>0.99950000000000006</v>
      </c>
      <c r="T131" s="33">
        <v>5000662604</v>
      </c>
      <c r="U131" s="27">
        <v>1.6122000000000001</v>
      </c>
      <c r="V131" s="33">
        <v>897116</v>
      </c>
      <c r="W131" s="30">
        <v>69.841269839999995</v>
      </c>
      <c r="X131" s="33">
        <v>3515877366</v>
      </c>
      <c r="Y131" s="30">
        <v>70.292870359999995</v>
      </c>
      <c r="Z131" s="34">
        <v>1554.06</v>
      </c>
      <c r="AA131" s="33">
        <v>2261771</v>
      </c>
      <c r="AB131" s="30">
        <v>0.99970000000000003</v>
      </c>
      <c r="AC131" s="29">
        <v>3893.91</v>
      </c>
    </row>
    <row r="132" spans="1:29">
      <c r="A132" s="36" t="s">
        <v>145</v>
      </c>
      <c r="B132" s="37"/>
      <c r="C132" s="38"/>
      <c r="D132" s="38"/>
      <c r="E132" s="45"/>
      <c r="F132" s="38"/>
      <c r="G132" s="46"/>
      <c r="H132" s="38"/>
      <c r="I132" s="45"/>
      <c r="J132" s="38"/>
      <c r="K132" s="45"/>
      <c r="L132" s="38"/>
      <c r="M132" s="38"/>
      <c r="N132" s="45"/>
      <c r="O132" s="51"/>
      <c r="P132" s="52">
        <v>80070</v>
      </c>
      <c r="Q132" s="55">
        <v>216526439</v>
      </c>
      <c r="R132" s="55">
        <v>80061</v>
      </c>
      <c r="S132" s="45">
        <v>0.99988759835144203</v>
      </c>
      <c r="T132" s="55">
        <v>216508452</v>
      </c>
      <c r="U132" s="46">
        <v>7.2169484000000006E-2</v>
      </c>
      <c r="V132" s="55">
        <v>41378</v>
      </c>
      <c r="W132" s="45">
        <v>0.51683091642622503</v>
      </c>
      <c r="X132" s="55">
        <v>112904423</v>
      </c>
      <c r="Y132" s="45">
        <v>0.521478131486525</v>
      </c>
      <c r="Z132" s="56">
        <v>49.9</v>
      </c>
      <c r="AA132" s="55">
        <v>2261032</v>
      </c>
      <c r="AB132" s="45">
        <v>0.99940372554401802</v>
      </c>
      <c r="AC132" s="57">
        <v>2704.2143000000001</v>
      </c>
    </row>
    <row r="133" spans="1:29">
      <c r="A133" s="39" t="s">
        <v>146</v>
      </c>
      <c r="B133" s="40">
        <f>AVERAGE(B4:B132)</f>
        <v>1261798.5512820513</v>
      </c>
      <c r="C133" s="41">
        <f t="shared" ref="C133:O133" si="5">AVERAGE(C4:C132)</f>
        <v>2328825785.8846154</v>
      </c>
      <c r="D133" s="41">
        <f t="shared" si="5"/>
        <v>1241488.5256410257</v>
      </c>
      <c r="E133" s="47">
        <f t="shared" si="5"/>
        <v>0.98544603717948698</v>
      </c>
      <c r="F133" s="41">
        <f t="shared" si="5"/>
        <v>1978343281.025641</v>
      </c>
      <c r="G133" s="48">
        <f t="shared" si="5"/>
        <v>0.61823227532051284</v>
      </c>
      <c r="H133" s="41">
        <f t="shared" si="5"/>
        <v>527311.717948718</v>
      </c>
      <c r="I133" s="47">
        <f t="shared" si="5"/>
        <v>0.42565958205128196</v>
      </c>
      <c r="J133" s="41">
        <f t="shared" si="5"/>
        <v>865208733.73076928</v>
      </c>
      <c r="K133" s="47">
        <f t="shared" si="5"/>
        <v>0.43425414230769221</v>
      </c>
      <c r="L133" s="41">
        <f t="shared" si="5"/>
        <v>382.43265935897438</v>
      </c>
      <c r="M133" s="41">
        <f t="shared" si="5"/>
        <v>2262081.2435897435</v>
      </c>
      <c r="N133" s="47">
        <f t="shared" si="5"/>
        <v>0.99986750401004254</v>
      </c>
      <c r="O133" s="53">
        <f t="shared" si="5"/>
        <v>1944.8837339615386</v>
      </c>
      <c r="P133" s="40">
        <f t="shared" ref="P133:AC133" si="6">AVERAGE(P4:P132)</f>
        <v>171113.4745762712</v>
      </c>
      <c r="Q133" s="41">
        <f t="shared" si="6"/>
        <v>569172960.20338988</v>
      </c>
      <c r="R133" s="41">
        <f t="shared" si="6"/>
        <v>171067.61016949153</v>
      </c>
      <c r="S133" s="47">
        <f t="shared" si="6"/>
        <v>0.99967359824265334</v>
      </c>
      <c r="T133" s="41">
        <f t="shared" si="6"/>
        <v>568831123</v>
      </c>
      <c r="U133" s="48">
        <f t="shared" si="6"/>
        <v>0.1873191884011299</v>
      </c>
      <c r="V133" s="41">
        <f t="shared" si="6"/>
        <v>97552.593220338982</v>
      </c>
      <c r="W133" s="47">
        <f t="shared" si="6"/>
        <v>3.4792777168081215</v>
      </c>
      <c r="X133" s="41">
        <f t="shared" si="6"/>
        <v>331286187.93220341</v>
      </c>
      <c r="Y133" s="47">
        <f t="shared" si="6"/>
        <v>3.5038120107298147</v>
      </c>
      <c r="Z133" s="41">
        <f t="shared" si="6"/>
        <v>146.43155481336078</v>
      </c>
      <c r="AA133" s="41">
        <f t="shared" si="6"/>
        <v>2254251.7118644067</v>
      </c>
      <c r="AB133" s="47">
        <f t="shared" si="6"/>
        <v>0.99640472486092901</v>
      </c>
      <c r="AC133" s="53">
        <f t="shared" si="6"/>
        <v>3056.1511972244257</v>
      </c>
    </row>
    <row r="134" spans="1:29">
      <c r="A134" s="42" t="s">
        <v>147</v>
      </c>
      <c r="B134" s="43">
        <f>MEDIAN(B4:B132)</f>
        <v>1056670.5</v>
      </c>
      <c r="C134" s="44">
        <f t="shared" ref="C134:O134" si="7">MEDIAN(C4:C132)</f>
        <v>2054316903.5</v>
      </c>
      <c r="D134" s="44">
        <f t="shared" si="7"/>
        <v>1038119.5</v>
      </c>
      <c r="E134" s="49">
        <f t="shared" si="7"/>
        <v>0.98402734999999997</v>
      </c>
      <c r="F134" s="44">
        <f t="shared" si="7"/>
        <v>1734627338</v>
      </c>
      <c r="G134" s="50">
        <f t="shared" si="7"/>
        <v>0.54207104312499998</v>
      </c>
      <c r="H134" s="44">
        <f t="shared" si="7"/>
        <v>439648.5</v>
      </c>
      <c r="I134" s="49">
        <f t="shared" si="7"/>
        <v>0.44776119999999997</v>
      </c>
      <c r="J134" s="44">
        <f t="shared" si="7"/>
        <v>719082025</v>
      </c>
      <c r="K134" s="49">
        <f t="shared" si="7"/>
        <v>0.4524746</v>
      </c>
      <c r="L134" s="44">
        <f t="shared" si="7"/>
        <v>317.84289999999999</v>
      </c>
      <c r="M134" s="44">
        <f t="shared" si="7"/>
        <v>2262254.5</v>
      </c>
      <c r="N134" s="49">
        <f t="shared" si="7"/>
        <v>0.99994408545687041</v>
      </c>
      <c r="O134" s="54">
        <f t="shared" si="7"/>
        <v>1889.523064</v>
      </c>
      <c r="P134" s="43">
        <f t="shared" ref="P134:AC134" si="8">MEDIAN(P4:P132)</f>
        <v>65782</v>
      </c>
      <c r="Q134" s="44">
        <f t="shared" si="8"/>
        <v>208324050</v>
      </c>
      <c r="R134" s="44">
        <f t="shared" si="8"/>
        <v>65766</v>
      </c>
      <c r="S134" s="49">
        <f t="shared" si="8"/>
        <v>0.99992913832199504</v>
      </c>
      <c r="T134" s="44">
        <f t="shared" si="8"/>
        <v>208308427</v>
      </c>
      <c r="U134" s="50">
        <f t="shared" si="8"/>
        <v>6.9436142333333298E-2</v>
      </c>
      <c r="V134" s="44">
        <f t="shared" si="8"/>
        <v>32752</v>
      </c>
      <c r="W134" s="49">
        <f t="shared" si="8"/>
        <v>0.51683091642622503</v>
      </c>
      <c r="X134" s="44">
        <f t="shared" si="8"/>
        <v>112904423</v>
      </c>
      <c r="Y134" s="49">
        <f t="shared" si="8"/>
        <v>0.521478131486525</v>
      </c>
      <c r="Z134" s="44">
        <f t="shared" si="8"/>
        <v>49.9</v>
      </c>
      <c r="AA134" s="44">
        <f t="shared" si="8"/>
        <v>2261328</v>
      </c>
      <c r="AB134" s="49">
        <f t="shared" si="8"/>
        <v>0.99953456115481898</v>
      </c>
      <c r="AC134" s="54">
        <f t="shared" si="8"/>
        <v>3218.9882818082201</v>
      </c>
    </row>
  </sheetData>
  <mergeCells count="4">
    <mergeCell ref="A1:AC1"/>
    <mergeCell ref="B2:O2"/>
    <mergeCell ref="P2:AC2"/>
    <mergeCell ref="A2:A3"/>
  </mergeCells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Siwen.Zhang</dc:creator>
  <cp:lastModifiedBy>USER-</cp:lastModifiedBy>
  <dcterms:created xsi:type="dcterms:W3CDTF">2021-06-11T20:36:00Z</dcterms:created>
  <dcterms:modified xsi:type="dcterms:W3CDTF">2022-09-27T06:51:53Z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