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阮涛西藏罗布莎矿床研究（博2）\Revision_10\Supplementary materials\"/>
    </mc:Choice>
  </mc:AlternateContent>
  <bookViews>
    <workbookView xWindow="0" yWindow="0" windowWidth="28800" windowHeight="12465" activeTab="2"/>
  </bookViews>
  <sheets>
    <sheet name="Clinopyroxene" sheetId="3" r:id="rId1"/>
    <sheet name="Chromite" sheetId="5" r:id="rId2"/>
    <sheet name="Amphibol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5" l="1"/>
  <c r="M102" i="5"/>
  <c r="L93" i="5"/>
  <c r="M93" i="5"/>
  <c r="L79" i="5"/>
  <c r="M79" i="5"/>
  <c r="F145" i="5"/>
  <c r="G145" i="5"/>
  <c r="H145" i="5"/>
  <c r="I145" i="5"/>
  <c r="J145" i="5"/>
  <c r="K145" i="5"/>
  <c r="L145" i="5"/>
  <c r="M145" i="5"/>
  <c r="F136" i="5"/>
  <c r="G136" i="5"/>
  <c r="H136" i="5"/>
  <c r="I136" i="5"/>
  <c r="J136" i="5"/>
  <c r="K136" i="5"/>
  <c r="L136" i="5"/>
  <c r="M136" i="5"/>
  <c r="F128" i="5"/>
  <c r="G128" i="5"/>
  <c r="H128" i="5"/>
  <c r="I128" i="5"/>
  <c r="J128" i="5"/>
  <c r="K128" i="5"/>
  <c r="L128" i="5"/>
  <c r="M128" i="5"/>
  <c r="F116" i="5"/>
  <c r="G116" i="5"/>
  <c r="H116" i="5"/>
  <c r="I116" i="5"/>
  <c r="J116" i="5"/>
  <c r="K116" i="5"/>
  <c r="L116" i="5"/>
  <c r="M116" i="5"/>
  <c r="F65" i="5"/>
  <c r="G65" i="5"/>
  <c r="H65" i="5"/>
  <c r="I65" i="5"/>
  <c r="J65" i="5"/>
  <c r="K65" i="5"/>
  <c r="L65" i="5"/>
  <c r="M65" i="5"/>
  <c r="L230" i="5"/>
  <c r="K230" i="5"/>
  <c r="J230" i="5"/>
  <c r="I230" i="5"/>
  <c r="H230" i="5"/>
  <c r="G230" i="5"/>
  <c r="F230" i="5"/>
  <c r="E230" i="5"/>
  <c r="L229" i="5"/>
  <c r="K229" i="5"/>
  <c r="J229" i="5"/>
  <c r="I229" i="5"/>
  <c r="H229" i="5"/>
  <c r="G229" i="5"/>
  <c r="F229" i="5"/>
  <c r="E229" i="5"/>
  <c r="M228" i="5"/>
  <c r="M227" i="5"/>
  <c r="M226" i="5"/>
  <c r="M225" i="5"/>
  <c r="M224" i="5"/>
  <c r="M223" i="5"/>
  <c r="M222" i="5"/>
  <c r="M221" i="5"/>
  <c r="M230" i="5" s="1"/>
  <c r="L219" i="5"/>
  <c r="K219" i="5"/>
  <c r="J219" i="5"/>
  <c r="I219" i="5"/>
  <c r="H219" i="5"/>
  <c r="G219" i="5"/>
  <c r="F219" i="5"/>
  <c r="E219" i="5"/>
  <c r="L218" i="5"/>
  <c r="K218" i="5"/>
  <c r="J218" i="5"/>
  <c r="I218" i="5"/>
  <c r="H218" i="5"/>
  <c r="G218" i="5"/>
  <c r="F218" i="5"/>
  <c r="E218" i="5"/>
  <c r="M217" i="5"/>
  <c r="M216" i="5"/>
  <c r="M215" i="5"/>
  <c r="M214" i="5"/>
  <c r="M213" i="5"/>
  <c r="M212" i="5"/>
  <c r="M211" i="5"/>
  <c r="M210" i="5"/>
  <c r="M209" i="5"/>
  <c r="M208" i="5"/>
  <c r="M206" i="5"/>
  <c r="L206" i="5"/>
  <c r="K206" i="5"/>
  <c r="J206" i="5"/>
  <c r="I206" i="5"/>
  <c r="H206" i="5"/>
  <c r="G206" i="5"/>
  <c r="F206" i="5"/>
  <c r="E206" i="5"/>
  <c r="M205" i="5"/>
  <c r="L205" i="5"/>
  <c r="K205" i="5"/>
  <c r="J205" i="5"/>
  <c r="I205" i="5"/>
  <c r="H205" i="5"/>
  <c r="G205" i="5"/>
  <c r="F205" i="5"/>
  <c r="E205" i="5"/>
  <c r="K194" i="5"/>
  <c r="J194" i="5"/>
  <c r="I194" i="5"/>
  <c r="H194" i="5"/>
  <c r="G194" i="5"/>
  <c r="F194" i="5"/>
  <c r="E194" i="5"/>
  <c r="L193" i="5"/>
  <c r="K193" i="5"/>
  <c r="J193" i="5"/>
  <c r="I193" i="5"/>
  <c r="H193" i="5"/>
  <c r="G193" i="5"/>
  <c r="F193" i="5"/>
  <c r="E193" i="5"/>
  <c r="M192" i="5"/>
  <c r="L192" i="5"/>
  <c r="M191" i="5"/>
  <c r="L191" i="5"/>
  <c r="L194" i="5" s="1"/>
  <c r="L184" i="5"/>
  <c r="K184" i="5"/>
  <c r="J184" i="5"/>
  <c r="I184" i="5"/>
  <c r="H184" i="5"/>
  <c r="G184" i="5"/>
  <c r="F184" i="5"/>
  <c r="E184" i="5"/>
  <c r="L183" i="5"/>
  <c r="K183" i="5"/>
  <c r="J183" i="5"/>
  <c r="I183" i="5"/>
  <c r="H183" i="5"/>
  <c r="G183" i="5"/>
  <c r="F183" i="5"/>
  <c r="E183" i="5"/>
  <c r="M182" i="5"/>
  <c r="M181" i="5"/>
  <c r="M180" i="5"/>
  <c r="M179" i="5"/>
  <c r="M178" i="5"/>
  <c r="M177" i="5"/>
  <c r="M176" i="5"/>
  <c r="L174" i="5"/>
  <c r="K174" i="5"/>
  <c r="J174" i="5"/>
  <c r="I174" i="5"/>
  <c r="H174" i="5"/>
  <c r="G174" i="5"/>
  <c r="F174" i="5"/>
  <c r="E174" i="5"/>
  <c r="L173" i="5"/>
  <c r="K173" i="5"/>
  <c r="J173" i="5"/>
  <c r="I173" i="5"/>
  <c r="H173" i="5"/>
  <c r="G173" i="5"/>
  <c r="F173" i="5"/>
  <c r="E173" i="5"/>
  <c r="M172" i="5"/>
  <c r="M171" i="5"/>
  <c r="M170" i="5"/>
  <c r="M169" i="5"/>
  <c r="M168" i="5"/>
  <c r="M167" i="5"/>
  <c r="M173" i="5" s="1"/>
  <c r="L165" i="5"/>
  <c r="K165" i="5"/>
  <c r="J165" i="5"/>
  <c r="I165" i="5"/>
  <c r="H165" i="5"/>
  <c r="G165" i="5"/>
  <c r="F165" i="5"/>
  <c r="E165" i="5"/>
  <c r="L164" i="5"/>
  <c r="K164" i="5"/>
  <c r="J164" i="5"/>
  <c r="I164" i="5"/>
  <c r="H164" i="5"/>
  <c r="G164" i="5"/>
  <c r="F164" i="5"/>
  <c r="E164" i="5"/>
  <c r="M163" i="5"/>
  <c r="M162" i="5"/>
  <c r="M161" i="5"/>
  <c r="M160" i="5"/>
  <c r="M159" i="5"/>
  <c r="M158" i="5"/>
  <c r="M157" i="5"/>
  <c r="K155" i="5"/>
  <c r="J155" i="5"/>
  <c r="I155" i="5"/>
  <c r="H155" i="5"/>
  <c r="G155" i="5"/>
  <c r="F155" i="5"/>
  <c r="E155" i="5"/>
  <c r="K154" i="5"/>
  <c r="J154" i="5"/>
  <c r="I154" i="5"/>
  <c r="H154" i="5"/>
  <c r="G154" i="5"/>
  <c r="F154" i="5"/>
  <c r="E154" i="5"/>
  <c r="M153" i="5"/>
  <c r="L153" i="5"/>
  <c r="M152" i="5"/>
  <c r="L152" i="5"/>
  <c r="L155" i="5" s="1"/>
  <c r="M151" i="5"/>
  <c r="M150" i="5"/>
  <c r="M149" i="5"/>
  <c r="M148" i="5"/>
  <c r="M147" i="5"/>
  <c r="M155" i="5" s="1"/>
  <c r="E145" i="5"/>
  <c r="M144" i="5"/>
  <c r="L144" i="5"/>
  <c r="K144" i="5"/>
  <c r="J144" i="5"/>
  <c r="I144" i="5"/>
  <c r="H144" i="5"/>
  <c r="G144" i="5"/>
  <c r="F144" i="5"/>
  <c r="E144" i="5"/>
  <c r="E136" i="5"/>
  <c r="M135" i="5"/>
  <c r="K135" i="5"/>
  <c r="J135" i="5"/>
  <c r="I135" i="5"/>
  <c r="H135" i="5"/>
  <c r="G135" i="5"/>
  <c r="F135" i="5"/>
  <c r="E135" i="5"/>
  <c r="E128" i="5"/>
  <c r="M127" i="5"/>
  <c r="K127" i="5"/>
  <c r="J127" i="5"/>
  <c r="I127" i="5"/>
  <c r="H127" i="5"/>
  <c r="G127" i="5"/>
  <c r="F127" i="5"/>
  <c r="E127" i="5"/>
  <c r="E116" i="5"/>
  <c r="M115" i="5"/>
  <c r="K115" i="5"/>
  <c r="J115" i="5"/>
  <c r="I115" i="5"/>
  <c r="H115" i="5"/>
  <c r="G115" i="5"/>
  <c r="F115" i="5"/>
  <c r="E115" i="5"/>
  <c r="K102" i="5"/>
  <c r="J102" i="5"/>
  <c r="I102" i="5"/>
  <c r="H102" i="5"/>
  <c r="G102" i="5"/>
  <c r="F102" i="5"/>
  <c r="E102" i="5"/>
  <c r="M101" i="5"/>
  <c r="K101" i="5"/>
  <c r="J101" i="5"/>
  <c r="I101" i="5"/>
  <c r="H101" i="5"/>
  <c r="G101" i="5"/>
  <c r="F101" i="5"/>
  <c r="E101" i="5"/>
  <c r="K93" i="5"/>
  <c r="J93" i="5"/>
  <c r="I93" i="5"/>
  <c r="H93" i="5"/>
  <c r="G93" i="5"/>
  <c r="F93" i="5"/>
  <c r="E93" i="5"/>
  <c r="M92" i="5"/>
  <c r="K92" i="5"/>
  <c r="J92" i="5"/>
  <c r="I92" i="5"/>
  <c r="H92" i="5"/>
  <c r="G92" i="5"/>
  <c r="F92" i="5"/>
  <c r="E92" i="5"/>
  <c r="K79" i="5"/>
  <c r="J79" i="5"/>
  <c r="I79" i="5"/>
  <c r="H79" i="5"/>
  <c r="G79" i="5"/>
  <c r="F79" i="5"/>
  <c r="E79" i="5"/>
  <c r="M78" i="5"/>
  <c r="K78" i="5"/>
  <c r="J78" i="5"/>
  <c r="I78" i="5"/>
  <c r="H78" i="5"/>
  <c r="G78" i="5"/>
  <c r="F78" i="5"/>
  <c r="E78" i="5"/>
  <c r="E65" i="5"/>
  <c r="M64" i="5"/>
  <c r="K64" i="5"/>
  <c r="J64" i="5"/>
  <c r="I64" i="5"/>
  <c r="H64" i="5"/>
  <c r="G64" i="5"/>
  <c r="F64" i="5"/>
  <c r="E64" i="5"/>
  <c r="M51" i="5"/>
  <c r="L51" i="5"/>
  <c r="K51" i="5"/>
  <c r="J51" i="5"/>
  <c r="I51" i="5"/>
  <c r="H51" i="5"/>
  <c r="G51" i="5"/>
  <c r="F51" i="5"/>
  <c r="E51" i="5"/>
  <c r="M50" i="5"/>
  <c r="L50" i="5"/>
  <c r="K50" i="5"/>
  <c r="J50" i="5"/>
  <c r="I50" i="5"/>
  <c r="H50" i="5"/>
  <c r="G50" i="5"/>
  <c r="F50" i="5"/>
  <c r="E50" i="5"/>
  <c r="M37" i="5"/>
  <c r="L37" i="5"/>
  <c r="K37" i="5"/>
  <c r="J37" i="5"/>
  <c r="I37" i="5"/>
  <c r="H37" i="5"/>
  <c r="G37" i="5"/>
  <c r="F37" i="5"/>
  <c r="E37" i="5"/>
  <c r="M36" i="5"/>
  <c r="K36" i="5"/>
  <c r="J36" i="5"/>
  <c r="I36" i="5"/>
  <c r="H36" i="5"/>
  <c r="G36" i="5"/>
  <c r="F36" i="5"/>
  <c r="E36" i="5"/>
  <c r="M27" i="5"/>
  <c r="L27" i="5"/>
  <c r="K27" i="5"/>
  <c r="J27" i="5"/>
  <c r="I27" i="5"/>
  <c r="H27" i="5"/>
  <c r="G27" i="5"/>
  <c r="F27" i="5"/>
  <c r="E27" i="5"/>
  <c r="M26" i="5"/>
  <c r="K26" i="5"/>
  <c r="J26" i="5"/>
  <c r="I26" i="5"/>
  <c r="H26" i="5"/>
  <c r="G26" i="5"/>
  <c r="F26" i="5"/>
  <c r="E26" i="5"/>
  <c r="M19" i="5"/>
  <c r="L19" i="5"/>
  <c r="K19" i="5"/>
  <c r="J19" i="5"/>
  <c r="I19" i="5"/>
  <c r="H19" i="5"/>
  <c r="G19" i="5"/>
  <c r="F19" i="5"/>
  <c r="E19" i="5"/>
  <c r="M18" i="5"/>
  <c r="L18" i="5"/>
  <c r="K18" i="5"/>
  <c r="J18" i="5"/>
  <c r="I18" i="5"/>
  <c r="H18" i="5"/>
  <c r="G18" i="5"/>
  <c r="F18" i="5"/>
  <c r="E18" i="5"/>
  <c r="M11" i="5"/>
  <c r="L11" i="5"/>
  <c r="K11" i="5"/>
  <c r="J11" i="5"/>
  <c r="I11" i="5"/>
  <c r="H11" i="5"/>
  <c r="G11" i="5"/>
  <c r="F11" i="5"/>
  <c r="E11" i="5"/>
  <c r="M10" i="5"/>
  <c r="K10" i="5"/>
  <c r="J10" i="5"/>
  <c r="I10" i="5"/>
  <c r="H10" i="5"/>
  <c r="G10" i="5"/>
  <c r="F10" i="5"/>
  <c r="E10" i="5"/>
  <c r="M183" i="5" l="1"/>
  <c r="M193" i="5"/>
  <c r="M218" i="5"/>
  <c r="M154" i="5"/>
  <c r="L154" i="5"/>
  <c r="M219" i="5"/>
  <c r="M165" i="5"/>
  <c r="M164" i="5"/>
  <c r="M229" i="5"/>
  <c r="M194" i="5"/>
  <c r="M174" i="5"/>
  <c r="M184" i="5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E50" i="4"/>
  <c r="E49" i="4"/>
  <c r="F38" i="4"/>
  <c r="G38" i="4"/>
  <c r="H38" i="4"/>
  <c r="I38" i="4"/>
  <c r="J38" i="4"/>
  <c r="K38" i="4"/>
  <c r="L38" i="4"/>
  <c r="M38" i="4"/>
  <c r="N38" i="4"/>
  <c r="O38" i="4"/>
  <c r="P38" i="4"/>
  <c r="F39" i="4"/>
  <c r="G39" i="4"/>
  <c r="H39" i="4"/>
  <c r="I39" i="4"/>
  <c r="J39" i="4"/>
  <c r="K39" i="4"/>
  <c r="L39" i="4"/>
  <c r="M39" i="4"/>
  <c r="N39" i="4"/>
  <c r="O39" i="4"/>
  <c r="P39" i="4"/>
  <c r="E39" i="4"/>
  <c r="E38" i="4"/>
  <c r="F25" i="4"/>
  <c r="G25" i="4"/>
  <c r="H25" i="4"/>
  <c r="I25" i="4"/>
  <c r="J25" i="4"/>
  <c r="K25" i="4"/>
  <c r="L25" i="4"/>
  <c r="M25" i="4"/>
  <c r="N25" i="4"/>
  <c r="O25" i="4"/>
  <c r="P25" i="4"/>
  <c r="F26" i="4"/>
  <c r="G26" i="4"/>
  <c r="H26" i="4"/>
  <c r="I26" i="4"/>
  <c r="J26" i="4"/>
  <c r="K26" i="4"/>
  <c r="L26" i="4"/>
  <c r="M26" i="4"/>
  <c r="N26" i="4"/>
  <c r="O26" i="4"/>
  <c r="P26" i="4"/>
  <c r="E26" i="4"/>
  <c r="E25" i="4"/>
  <c r="F12" i="4"/>
  <c r="G12" i="4"/>
  <c r="H12" i="4"/>
  <c r="I12" i="4"/>
  <c r="J12" i="4"/>
  <c r="K12" i="4"/>
  <c r="L12" i="4"/>
  <c r="M12" i="4"/>
  <c r="N12" i="4"/>
  <c r="O12" i="4"/>
  <c r="P12" i="4"/>
  <c r="F13" i="4"/>
  <c r="G13" i="4"/>
  <c r="H13" i="4"/>
  <c r="I13" i="4"/>
  <c r="J13" i="4"/>
  <c r="K13" i="4"/>
  <c r="L13" i="4"/>
  <c r="M13" i="4"/>
  <c r="N13" i="4"/>
  <c r="O13" i="4"/>
  <c r="P13" i="4"/>
  <c r="E13" i="4"/>
  <c r="E12" i="4"/>
  <c r="R15" i="4"/>
  <c r="R16" i="4"/>
  <c r="R17" i="4"/>
  <c r="R18" i="4"/>
  <c r="R19" i="4"/>
  <c r="R20" i="4"/>
  <c r="R21" i="4"/>
  <c r="R22" i="4"/>
  <c r="R23" i="4"/>
  <c r="R24" i="4"/>
  <c r="R28" i="4"/>
  <c r="R29" i="4"/>
  <c r="R30" i="4"/>
  <c r="R31" i="4"/>
  <c r="R32" i="4"/>
  <c r="R33" i="4"/>
  <c r="R34" i="4"/>
  <c r="R35" i="4"/>
  <c r="R36" i="4"/>
  <c r="R37" i="4"/>
  <c r="R41" i="4"/>
  <c r="R42" i="4"/>
  <c r="R43" i="4"/>
  <c r="R44" i="4"/>
  <c r="R45" i="4"/>
  <c r="R46" i="4"/>
  <c r="R47" i="4"/>
  <c r="R48" i="4"/>
  <c r="Q16" i="4"/>
  <c r="Q17" i="4"/>
  <c r="Q18" i="4"/>
  <c r="Q19" i="4"/>
  <c r="Q20" i="4"/>
  <c r="Q21" i="4"/>
  <c r="Q22" i="4"/>
  <c r="Q23" i="4"/>
  <c r="Q24" i="4"/>
  <c r="Q28" i="4"/>
  <c r="Q29" i="4"/>
  <c r="Q30" i="4"/>
  <c r="Q31" i="4"/>
  <c r="Q32" i="4"/>
  <c r="Q33" i="4"/>
  <c r="Q34" i="4"/>
  <c r="Q35" i="4"/>
  <c r="Q36" i="4"/>
  <c r="Q37" i="4"/>
  <c r="Q41" i="4"/>
  <c r="Q42" i="4"/>
  <c r="Q43" i="4"/>
  <c r="Q44" i="4"/>
  <c r="Q45" i="4"/>
  <c r="Q46" i="4"/>
  <c r="Q47" i="4"/>
  <c r="Q48" i="4"/>
  <c r="R4" i="4"/>
  <c r="R5" i="4"/>
  <c r="R6" i="4"/>
  <c r="R7" i="4"/>
  <c r="R8" i="4"/>
  <c r="R9" i="4"/>
  <c r="R10" i="4"/>
  <c r="R11" i="4"/>
  <c r="R3" i="4"/>
  <c r="Q15" i="4"/>
  <c r="Q4" i="4"/>
  <c r="Q5" i="4"/>
  <c r="Q6" i="4"/>
  <c r="Q7" i="4"/>
  <c r="Q8" i="4"/>
  <c r="Q9" i="4"/>
  <c r="Q10" i="4"/>
  <c r="Q11" i="4"/>
  <c r="Q3" i="4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Q12" i="4" l="1"/>
  <c r="Q26" i="4"/>
  <c r="R39" i="4"/>
  <c r="R12" i="4"/>
  <c r="R50" i="4"/>
  <c r="Q49" i="4"/>
  <c r="R49" i="4"/>
  <c r="R26" i="4"/>
  <c r="R38" i="4"/>
  <c r="Q38" i="4"/>
  <c r="R25" i="4"/>
  <c r="R13" i="4"/>
  <c r="Q25" i="4"/>
  <c r="Q13" i="4"/>
  <c r="Q50" i="4"/>
  <c r="Q39" i="4"/>
</calcChain>
</file>

<file path=xl/sharedStrings.xml><?xml version="1.0" encoding="utf-8"?>
<sst xmlns="http://schemas.openxmlformats.org/spreadsheetml/2006/main" count="217" uniqueCount="95">
  <si>
    <t xml:space="preserve">   FeO   </t>
  </si>
  <si>
    <t xml:space="preserve">   MnO   </t>
  </si>
  <si>
    <t xml:space="preserve">   MgO   </t>
  </si>
  <si>
    <t xml:space="preserve">   CaO   </t>
  </si>
  <si>
    <r>
      <t xml:space="preserve">   Na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O  </t>
    </r>
    <phoneticPr fontId="1" type="noConversion"/>
  </si>
  <si>
    <t xml:space="preserve">   NiO   </t>
  </si>
  <si>
    <t>Analysis number</t>
    <phoneticPr fontId="6" type="noConversion"/>
  </si>
  <si>
    <t xml:space="preserve">  Total  </t>
  </si>
  <si>
    <t>Normal</t>
    <phoneticPr fontId="6" type="noConversion"/>
  </si>
  <si>
    <t>Average</t>
    <phoneticPr fontId="6" type="noConversion"/>
  </si>
  <si>
    <t>S.D.</t>
    <phoneticPr fontId="6" type="noConversion"/>
  </si>
  <si>
    <t>Harzburgite</t>
    <phoneticPr fontId="6" type="noConversion"/>
  </si>
  <si>
    <t>1829b</t>
  </si>
  <si>
    <t>S.D.</t>
    <phoneticPr fontId="6" type="noConversion"/>
  </si>
  <si>
    <t>Average</t>
  </si>
  <si>
    <t>S.D.</t>
  </si>
  <si>
    <t>SD</t>
  </si>
  <si>
    <t>1829a</t>
  </si>
  <si>
    <t>1813b</t>
  </si>
  <si>
    <t>1813c</t>
  </si>
  <si>
    <t>Average</t>
    <phoneticPr fontId="6" type="noConversion"/>
  </si>
  <si>
    <t>Sample</t>
    <phoneticPr fontId="6" type="noConversion"/>
  </si>
  <si>
    <t>Lithology</t>
    <phoneticPr fontId="6" type="noConversion"/>
  </si>
  <si>
    <t>Group</t>
    <phoneticPr fontId="6" type="noConversion"/>
  </si>
  <si>
    <t>Analysis number</t>
    <phoneticPr fontId="6" type="noConversion"/>
  </si>
  <si>
    <r>
      <t xml:space="preserve">   TiO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 </t>
    </r>
    <phoneticPr fontId="1" type="noConversion"/>
  </si>
  <si>
    <r>
      <t xml:space="preserve">   Al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 xml:space="preserve"> </t>
    </r>
    <phoneticPr fontId="1" type="noConversion"/>
  </si>
  <si>
    <r>
      <t xml:space="preserve">   Cr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 xml:space="preserve"> </t>
    </r>
    <phoneticPr fontId="1" type="noConversion"/>
  </si>
  <si>
    <t>Mg#</t>
    <phoneticPr fontId="6" type="noConversion"/>
  </si>
  <si>
    <t>Cr#</t>
    <phoneticPr fontId="6" type="noConversion"/>
  </si>
  <si>
    <t>Average</t>
    <phoneticPr fontId="6" type="noConversion"/>
  </si>
  <si>
    <t>1829b</t>
    <phoneticPr fontId="6" type="noConversion"/>
  </si>
  <si>
    <t>Harzburgite</t>
    <phoneticPr fontId="6" type="noConversion"/>
  </si>
  <si>
    <t>Harzburgite</t>
    <phoneticPr fontId="6" type="noConversion"/>
  </si>
  <si>
    <t>Metasomatic</t>
    <phoneticPr fontId="6" type="noConversion"/>
  </si>
  <si>
    <t>Metasomatic</t>
    <phoneticPr fontId="6" type="noConversion"/>
  </si>
  <si>
    <t>1829a</t>
    <phoneticPr fontId="6" type="noConversion"/>
  </si>
  <si>
    <t>Average</t>
    <phoneticPr fontId="6" type="noConversion"/>
  </si>
  <si>
    <t>1813b</t>
    <phoneticPr fontId="6" type="noConversion"/>
  </si>
  <si>
    <t>1813c</t>
    <phoneticPr fontId="6" type="noConversion"/>
  </si>
  <si>
    <t>S. D.</t>
  </si>
  <si>
    <t>Sample</t>
    <phoneticPr fontId="6" type="noConversion"/>
  </si>
  <si>
    <t>Lithology</t>
    <phoneticPr fontId="6" type="noConversion"/>
  </si>
  <si>
    <t>Group</t>
    <phoneticPr fontId="6" type="noConversion"/>
  </si>
  <si>
    <t>Mg#</t>
    <phoneticPr fontId="6" type="noConversion"/>
  </si>
  <si>
    <t>Cr#</t>
    <phoneticPr fontId="6" type="noConversion"/>
  </si>
  <si>
    <t>Harzburgite</t>
    <phoneticPr fontId="6" type="noConversion"/>
  </si>
  <si>
    <t>S.D.</t>
    <phoneticPr fontId="6" type="noConversion"/>
  </si>
  <si>
    <t>Metasomatic</t>
    <phoneticPr fontId="6" type="noConversion"/>
  </si>
  <si>
    <t>S.D.</t>
    <phoneticPr fontId="6" type="noConversion"/>
  </si>
  <si>
    <t>1829a</t>
    <phoneticPr fontId="6" type="noConversion"/>
  </si>
  <si>
    <t>Average</t>
    <phoneticPr fontId="6" type="noConversion"/>
  </si>
  <si>
    <t>Sample</t>
    <phoneticPr fontId="6" type="noConversion"/>
  </si>
  <si>
    <t>Lithology</t>
    <phoneticPr fontId="6" type="noConversion"/>
  </si>
  <si>
    <t>Type</t>
    <phoneticPr fontId="6" type="noConversion"/>
  </si>
  <si>
    <t>Cr#</t>
    <phoneticPr fontId="6" type="noConversion"/>
  </si>
  <si>
    <t>Harzburgite</t>
    <phoneticPr fontId="6" type="noConversion"/>
  </si>
  <si>
    <t>Normal</t>
    <phoneticPr fontId="6" type="noConversion"/>
  </si>
  <si>
    <t>Harzburgite</t>
    <phoneticPr fontId="6" type="noConversion"/>
  </si>
  <si>
    <t>Normal</t>
    <phoneticPr fontId="6" type="noConversion"/>
  </si>
  <si>
    <t>S.D.</t>
    <phoneticPr fontId="6" type="noConversion"/>
  </si>
  <si>
    <t>Metasomatic</t>
    <phoneticPr fontId="6" type="noConversion"/>
  </si>
  <si>
    <t>Average</t>
    <phoneticPr fontId="6" type="noConversion"/>
  </si>
  <si>
    <t>1814b</t>
    <phoneticPr fontId="6" type="noConversion"/>
  </si>
  <si>
    <t>1707a</t>
    <phoneticPr fontId="6" type="noConversion"/>
  </si>
  <si>
    <t>Chromitite</t>
    <phoneticPr fontId="6" type="noConversion"/>
  </si>
  <si>
    <t>Disseminated</t>
    <phoneticPr fontId="6" type="noConversion"/>
  </si>
  <si>
    <t>1719b</t>
    <phoneticPr fontId="6" type="noConversion"/>
  </si>
  <si>
    <t>1707c</t>
    <phoneticPr fontId="6" type="noConversion"/>
  </si>
  <si>
    <t>Massive</t>
    <phoneticPr fontId="6" type="noConversion"/>
  </si>
  <si>
    <t>1719c</t>
    <phoneticPr fontId="6" type="noConversion"/>
  </si>
  <si>
    <t>1808a</t>
    <phoneticPr fontId="6" type="noConversion"/>
  </si>
  <si>
    <t>Nodular</t>
    <phoneticPr fontId="6" type="noConversion"/>
  </si>
  <si>
    <t>Anti-nodular</t>
    <phoneticPr fontId="6" type="noConversion"/>
  </si>
  <si>
    <t>No.</t>
    <phoneticPr fontId="6" type="noConversion"/>
  </si>
  <si>
    <t xml:space="preserve">Hydrous </t>
    <phoneticPr fontId="6" type="noConversion"/>
  </si>
  <si>
    <r>
      <rPr>
        <vertAlign val="superscript"/>
        <sz val="8"/>
        <color theme="4"/>
        <rFont val="Times New Roman"/>
        <family val="1"/>
      </rPr>
      <t xml:space="preserve">b </t>
    </r>
    <r>
      <rPr>
        <sz val="8"/>
        <color theme="1"/>
        <rFont val="Times New Roman"/>
        <family val="1"/>
      </rPr>
      <t>SSZ peridotites after hydrous melting</t>
    </r>
    <phoneticPr fontId="1" type="noConversion"/>
  </si>
  <si>
    <r>
      <rPr>
        <sz val="8"/>
        <rFont val="Times New Roman"/>
        <family val="1"/>
      </rPr>
      <t>Normal</t>
    </r>
    <r>
      <rPr>
        <vertAlign val="superscript"/>
        <sz val="8"/>
        <color theme="4"/>
        <rFont val="Times New Roman"/>
        <family val="1"/>
      </rPr>
      <t>a</t>
    </r>
    <phoneticPr fontId="6" type="noConversion"/>
  </si>
  <si>
    <t>Normal</t>
    <phoneticPr fontId="6" type="noConversion"/>
  </si>
  <si>
    <r>
      <rPr>
        <vertAlign val="superscript"/>
        <sz val="8"/>
        <color theme="4"/>
        <rFont val="Times New Roman"/>
        <family val="1"/>
      </rPr>
      <t xml:space="preserve">a </t>
    </r>
    <r>
      <rPr>
        <sz val="8"/>
        <color theme="1"/>
        <rFont val="Times New Roman"/>
        <family val="1"/>
      </rPr>
      <t>Normal (Abyssal) peridotites after dry melting</t>
    </r>
    <phoneticPr fontId="1" type="noConversion"/>
  </si>
  <si>
    <t>1811a</t>
    <phoneticPr fontId="1" type="noConversion"/>
  </si>
  <si>
    <t>Dunite</t>
    <phoneticPr fontId="1" type="noConversion"/>
  </si>
  <si>
    <t>Envelope</t>
    <phoneticPr fontId="1" type="noConversion"/>
  </si>
  <si>
    <r>
      <rPr>
        <vertAlign val="superscript"/>
        <sz val="8"/>
        <color theme="4"/>
        <rFont val="Times New Roman"/>
        <family val="1"/>
      </rPr>
      <t>c</t>
    </r>
    <r>
      <rPr>
        <sz val="8"/>
        <color theme="1"/>
        <rFont val="Times New Roman"/>
        <family val="1"/>
      </rPr>
      <t xml:space="preserve"> Metasomatized peridotites by asthenospheric Cr-rich melt</t>
    </r>
    <phoneticPr fontId="1" type="noConversion"/>
  </si>
  <si>
    <r>
      <t xml:space="preserve">   SiO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 </t>
    </r>
    <phoneticPr fontId="1" type="noConversion"/>
  </si>
  <si>
    <r>
      <t xml:space="preserve">   Cr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 xml:space="preserve"> </t>
    </r>
    <phoneticPr fontId="1" type="noConversion"/>
  </si>
  <si>
    <r>
      <t xml:space="preserve">   K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O   </t>
    </r>
    <phoneticPr fontId="1" type="noConversion"/>
  </si>
  <si>
    <r>
      <t>Metasomatic</t>
    </r>
    <r>
      <rPr>
        <vertAlign val="superscript"/>
        <sz val="8"/>
        <color theme="4"/>
        <rFont val="Times New Roman"/>
        <family val="1"/>
      </rPr>
      <t>b</t>
    </r>
    <phoneticPr fontId="6" type="noConversion"/>
  </si>
  <si>
    <r>
      <t>Hydrous</t>
    </r>
    <r>
      <rPr>
        <vertAlign val="superscript"/>
        <sz val="8"/>
        <color theme="4"/>
        <rFont val="Times New Roman"/>
        <family val="1"/>
      </rPr>
      <t>c</t>
    </r>
    <phoneticPr fontId="6" type="noConversion"/>
  </si>
  <si>
    <r>
      <t xml:space="preserve">   SiO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 </t>
    </r>
    <phoneticPr fontId="1" type="noConversion"/>
  </si>
  <si>
    <r>
      <t xml:space="preserve">   Al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 xml:space="preserve"> </t>
    </r>
    <phoneticPr fontId="1" type="noConversion"/>
  </si>
  <si>
    <r>
      <t xml:space="preserve">   K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O   </t>
    </r>
    <phoneticPr fontId="1" type="noConversion"/>
  </si>
  <si>
    <t>Data 1-1 Major element composition (wt%) of clinopyroxene from the Luobusa peridotites</t>
    <phoneticPr fontId="6" type="noConversion"/>
  </si>
  <si>
    <t>Data 1-2 Major element compositions (wt%) of chromite from the Luobusa peridotites and chromtites</t>
    <phoneticPr fontId="6" type="noConversion"/>
  </si>
  <si>
    <t>Data 1-3 Major element compositions (wt%) of amphibole from the Luobusa peridotites and chromitites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</si>
</sst>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_);[Red]\(0.000\)"/>
    <numFmt numFmtId="178" formatCode="0_);[Red]\(0\)"/>
  </numFmts>
  <fonts count="13" x14ac:knownFonts="1">
    <font>
      <sz val="9"/>
      <color theme="1"/>
      <name val="Times New Roman"/>
      <family val="2"/>
      <charset val="134"/>
    </font>
    <font>
      <sz val="9"/>
      <name val="Times New Roman"/>
      <family val="2"/>
      <charset val="134"/>
    </font>
    <font>
      <b/>
      <sz val="8"/>
      <color theme="1"/>
      <name val="Times New Roman"/>
      <family val="1"/>
    </font>
    <font>
      <sz val="8"/>
      <color theme="1"/>
      <name val="Times New Roman"/>
      <family val="2"/>
      <charset val="134"/>
    </font>
    <font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color rgb="FFFF0000"/>
      <name val="Times New Roman"/>
      <family val="1"/>
    </font>
    <font>
      <sz val="8"/>
      <color rgb="FF7030A0"/>
      <name val="Times New Roman"/>
      <family val="1"/>
    </font>
    <font>
      <sz val="8"/>
      <name val="Times New Roman"/>
      <family val="1"/>
    </font>
    <font>
      <vertAlign val="superscript"/>
      <sz val="8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2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7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7"/>
  <sheetViews>
    <sheetView zoomScale="160" zoomScaleNormal="160" workbookViewId="0">
      <selection activeCell="D8" sqref="D8"/>
    </sheetView>
  </sheetViews>
  <sheetFormatPr defaultRowHeight="11.25" x14ac:dyDescent="0.2"/>
  <cols>
    <col min="1" max="1" width="7" style="13" customWidth="1"/>
    <col min="2" max="2" width="8.6640625" style="13" customWidth="1"/>
    <col min="3" max="3" width="15" style="13" bestFit="1" customWidth="1"/>
    <col min="4" max="4" width="14.83203125" style="13" bestFit="1" customWidth="1"/>
    <col min="5" max="5" width="6.1640625" style="14" customWidth="1"/>
    <col min="6" max="6" width="6.1640625" style="15" customWidth="1"/>
    <col min="7" max="7" width="6.1640625" style="14" customWidth="1"/>
    <col min="8" max="8" width="6.1640625" style="15" customWidth="1"/>
    <col min="9" max="12" width="6.1640625" style="14" customWidth="1"/>
    <col min="13" max="13" width="6.1640625" style="15" customWidth="1"/>
    <col min="14" max="15" width="6.1640625" style="14" customWidth="1"/>
    <col min="16" max="16" width="8.33203125" style="14" bestFit="1" customWidth="1"/>
    <col min="17" max="17" width="5.5" style="16" customWidth="1"/>
    <col min="18" max="18" width="5.5" style="14" customWidth="1"/>
    <col min="19" max="19" width="9.33203125" style="17"/>
    <col min="20" max="20" width="9.33203125" style="13"/>
    <col min="21" max="16384" width="9.33203125" style="17"/>
  </cols>
  <sheetData>
    <row r="1" spans="1:20" s="55" customFormat="1" thickBot="1" x14ac:dyDescent="0.2">
      <c r="A1" s="47" t="s">
        <v>92</v>
      </c>
      <c r="B1" s="47"/>
      <c r="C1" s="47"/>
      <c r="D1" s="47"/>
      <c r="E1" s="51"/>
      <c r="F1" s="52"/>
      <c r="G1" s="51"/>
      <c r="H1" s="52"/>
      <c r="I1" s="51"/>
      <c r="J1" s="51"/>
      <c r="K1" s="51"/>
      <c r="L1" s="51"/>
      <c r="M1" s="52"/>
      <c r="N1" s="51"/>
      <c r="O1" s="51"/>
      <c r="P1" s="51"/>
      <c r="Q1" s="53"/>
      <c r="R1" s="51"/>
      <c r="S1" s="26"/>
      <c r="T1" s="54"/>
    </row>
    <row r="2" spans="1:20" s="25" customFormat="1" ht="12.75" x14ac:dyDescent="0.25">
      <c r="A2" s="18" t="s">
        <v>21</v>
      </c>
      <c r="B2" s="18" t="s">
        <v>22</v>
      </c>
      <c r="C2" s="18" t="s">
        <v>23</v>
      </c>
      <c r="D2" s="18" t="s">
        <v>24</v>
      </c>
      <c r="E2" s="19" t="s">
        <v>84</v>
      </c>
      <c r="F2" s="20" t="s">
        <v>25</v>
      </c>
      <c r="G2" s="19" t="s">
        <v>26</v>
      </c>
      <c r="H2" s="20" t="s">
        <v>85</v>
      </c>
      <c r="I2" s="19" t="s">
        <v>0</v>
      </c>
      <c r="J2" s="19" t="s">
        <v>1</v>
      </c>
      <c r="K2" s="19" t="s">
        <v>2</v>
      </c>
      <c r="L2" s="19" t="s">
        <v>3</v>
      </c>
      <c r="M2" s="21" t="s">
        <v>4</v>
      </c>
      <c r="N2" s="22" t="s">
        <v>86</v>
      </c>
      <c r="O2" s="19" t="s">
        <v>5</v>
      </c>
      <c r="P2" s="19" t="s">
        <v>7</v>
      </c>
      <c r="Q2" s="23" t="s">
        <v>28</v>
      </c>
      <c r="R2" s="19" t="s">
        <v>29</v>
      </c>
      <c r="S2" s="15"/>
      <c r="T2" s="24"/>
    </row>
    <row r="3" spans="1:20" x14ac:dyDescent="0.2">
      <c r="A3" s="13">
        <v>1801</v>
      </c>
      <c r="B3" s="13" t="s">
        <v>11</v>
      </c>
      <c r="C3" s="13" t="s">
        <v>77</v>
      </c>
      <c r="D3" s="13">
        <v>1</v>
      </c>
      <c r="E3" s="14">
        <v>52.265999999999998</v>
      </c>
      <c r="F3" s="15">
        <v>0.17299999999999999</v>
      </c>
      <c r="G3" s="14">
        <v>3.34</v>
      </c>
      <c r="H3" s="15">
        <v>0.55200000000000005</v>
      </c>
      <c r="I3" s="14">
        <v>2.37</v>
      </c>
      <c r="J3" s="14">
        <v>8.8999999999999996E-2</v>
      </c>
      <c r="K3" s="14">
        <v>17.545000000000002</v>
      </c>
      <c r="L3" s="14">
        <v>23.651</v>
      </c>
      <c r="M3" s="15">
        <v>0.14099999999999999</v>
      </c>
      <c r="N3" s="14">
        <v>2E-3</v>
      </c>
      <c r="O3" s="14">
        <v>0.05</v>
      </c>
      <c r="P3" s="14">
        <v>100.179</v>
      </c>
      <c r="Q3" s="16">
        <v>93.019351418220381</v>
      </c>
      <c r="R3" s="14">
        <v>9.9832619365088373</v>
      </c>
      <c r="S3" s="15"/>
    </row>
    <row r="4" spans="1:20" x14ac:dyDescent="0.2">
      <c r="D4" s="13">
        <v>2</v>
      </c>
      <c r="E4" s="14">
        <v>51.341999999999999</v>
      </c>
      <c r="F4" s="15">
        <v>0.21299999999999999</v>
      </c>
      <c r="G4" s="14">
        <v>4.133</v>
      </c>
      <c r="H4" s="15">
        <v>0.86699999999999999</v>
      </c>
      <c r="I4" s="14">
        <v>2.2970000000000002</v>
      </c>
      <c r="J4" s="14">
        <v>8.5000000000000006E-2</v>
      </c>
      <c r="K4" s="14">
        <v>17.568999999999999</v>
      </c>
      <c r="L4" s="14">
        <v>23.02</v>
      </c>
      <c r="M4" s="15">
        <v>0.22</v>
      </c>
      <c r="N4" s="14">
        <v>0</v>
      </c>
      <c r="O4" s="14">
        <v>4.4999999999999998E-2</v>
      </c>
      <c r="P4" s="14">
        <v>99.790999999999997</v>
      </c>
      <c r="Q4" s="16">
        <v>93.228423522752735</v>
      </c>
      <c r="R4" s="14">
        <v>12.339914881741436</v>
      </c>
      <c r="S4" s="15"/>
    </row>
    <row r="5" spans="1:20" x14ac:dyDescent="0.2">
      <c r="D5" s="13">
        <v>3</v>
      </c>
      <c r="E5" s="14">
        <v>52.811999999999998</v>
      </c>
      <c r="F5" s="15">
        <v>0.158</v>
      </c>
      <c r="G5" s="14">
        <v>2.081</v>
      </c>
      <c r="H5" s="15">
        <v>0.43099999999999999</v>
      </c>
      <c r="I5" s="14">
        <v>3.1560000000000001</v>
      </c>
      <c r="J5" s="14">
        <v>0.112</v>
      </c>
      <c r="K5" s="14">
        <v>17.012</v>
      </c>
      <c r="L5" s="14">
        <v>24.24</v>
      </c>
      <c r="M5" s="15">
        <v>0.15</v>
      </c>
      <c r="N5" s="14">
        <v>0</v>
      </c>
      <c r="O5" s="14">
        <v>4.7E-2</v>
      </c>
      <c r="P5" s="14">
        <v>100.199</v>
      </c>
      <c r="Q5" s="16">
        <v>90.656529771209321</v>
      </c>
      <c r="R5" s="14">
        <v>12.202379300199294</v>
      </c>
      <c r="S5" s="15"/>
    </row>
    <row r="6" spans="1:20" x14ac:dyDescent="0.2">
      <c r="D6" s="13">
        <v>4</v>
      </c>
      <c r="E6" s="14">
        <v>51.128999999999998</v>
      </c>
      <c r="F6" s="15">
        <v>0.19400000000000001</v>
      </c>
      <c r="G6" s="14">
        <v>4.4809999999999999</v>
      </c>
      <c r="H6" s="15">
        <v>0.96099999999999997</v>
      </c>
      <c r="I6" s="14">
        <v>2.3170000000000002</v>
      </c>
      <c r="J6" s="14">
        <v>7.1999999999999995E-2</v>
      </c>
      <c r="K6" s="14">
        <v>16.768999999999998</v>
      </c>
      <c r="L6" s="14">
        <v>23.498000000000001</v>
      </c>
      <c r="M6" s="15">
        <v>0.20899999999999999</v>
      </c>
      <c r="N6" s="14">
        <v>0</v>
      </c>
      <c r="O6" s="14">
        <v>4.9000000000000002E-2</v>
      </c>
      <c r="P6" s="14">
        <v>99.679000000000002</v>
      </c>
      <c r="Q6" s="16">
        <v>92.871032454186306</v>
      </c>
      <c r="R6" s="14">
        <v>12.580891091904602</v>
      </c>
      <c r="S6" s="15"/>
    </row>
    <row r="7" spans="1:20" x14ac:dyDescent="0.2">
      <c r="D7" s="13">
        <v>5</v>
      </c>
      <c r="E7" s="14">
        <v>51.945999999999998</v>
      </c>
      <c r="F7" s="15">
        <v>0.183</v>
      </c>
      <c r="G7" s="14">
        <v>4.2110000000000003</v>
      </c>
      <c r="H7" s="15">
        <v>0.93700000000000006</v>
      </c>
      <c r="I7" s="14">
        <v>2.516</v>
      </c>
      <c r="J7" s="14">
        <v>6.5000000000000002E-2</v>
      </c>
      <c r="K7" s="14">
        <v>17.952000000000002</v>
      </c>
      <c r="L7" s="14">
        <v>22.489000000000001</v>
      </c>
      <c r="M7" s="15">
        <v>0.182</v>
      </c>
      <c r="N7" s="14">
        <v>0</v>
      </c>
      <c r="O7" s="14">
        <v>3.9E-2</v>
      </c>
      <c r="P7" s="14">
        <v>100.52</v>
      </c>
      <c r="Q7" s="16">
        <v>92.776259273721209</v>
      </c>
      <c r="R7" s="14">
        <v>12.991846621880635</v>
      </c>
      <c r="S7" s="15"/>
    </row>
    <row r="8" spans="1:20" x14ac:dyDescent="0.2">
      <c r="D8" s="13">
        <v>6</v>
      </c>
      <c r="E8" s="14">
        <v>51.631999999999998</v>
      </c>
      <c r="F8" s="15">
        <v>0.17699999999999999</v>
      </c>
      <c r="G8" s="14">
        <v>4.1820000000000004</v>
      </c>
      <c r="H8" s="15">
        <v>0.93</v>
      </c>
      <c r="I8" s="14">
        <v>2.556</v>
      </c>
      <c r="J8" s="14">
        <v>8.6999999999999994E-2</v>
      </c>
      <c r="K8" s="14">
        <v>17.405000000000001</v>
      </c>
      <c r="L8" s="14">
        <v>22.957999999999998</v>
      </c>
      <c r="M8" s="15">
        <v>0.17299999999999999</v>
      </c>
      <c r="N8" s="14">
        <v>3.0000000000000001E-3</v>
      </c>
      <c r="O8" s="14">
        <v>4.5999999999999999E-2</v>
      </c>
      <c r="P8" s="14">
        <v>100.149</v>
      </c>
      <c r="Q8" s="16">
        <v>92.456839309428943</v>
      </c>
      <c r="R8" s="14">
        <v>12.985199664898072</v>
      </c>
      <c r="S8" s="15"/>
    </row>
    <row r="9" spans="1:20" x14ac:dyDescent="0.2">
      <c r="D9" s="13" t="s">
        <v>30</v>
      </c>
      <c r="E9" s="14">
        <f>AVERAGE(E3:E8)</f>
        <v>51.854500000000002</v>
      </c>
      <c r="F9" s="14">
        <f t="shared" ref="F9:R9" si="0">AVERAGE(F3:F8)</f>
        <v>0.18300000000000002</v>
      </c>
      <c r="G9" s="14">
        <f t="shared" si="0"/>
        <v>3.7380000000000009</v>
      </c>
      <c r="H9" s="14">
        <f t="shared" si="0"/>
        <v>0.77966666666666662</v>
      </c>
      <c r="I9" s="14">
        <f t="shared" si="0"/>
        <v>2.5353333333333334</v>
      </c>
      <c r="J9" s="14">
        <f t="shared" si="0"/>
        <v>8.5000000000000006E-2</v>
      </c>
      <c r="K9" s="14">
        <f t="shared" si="0"/>
        <v>17.375333333333334</v>
      </c>
      <c r="L9" s="14">
        <f t="shared" si="0"/>
        <v>23.309333333333331</v>
      </c>
      <c r="M9" s="14">
        <f t="shared" si="0"/>
        <v>0.17916666666666667</v>
      </c>
      <c r="N9" s="14">
        <f t="shared" si="0"/>
        <v>8.3333333333333339E-4</v>
      </c>
      <c r="O9" s="14">
        <f t="shared" si="0"/>
        <v>4.6000000000000006E-2</v>
      </c>
      <c r="P9" s="14">
        <f t="shared" si="0"/>
        <v>100.08616666666666</v>
      </c>
      <c r="Q9" s="14">
        <f t="shared" si="0"/>
        <v>92.501405958253144</v>
      </c>
      <c r="R9" s="14">
        <f t="shared" si="0"/>
        <v>12.180582249522146</v>
      </c>
      <c r="S9" s="15"/>
    </row>
    <row r="10" spans="1:20" x14ac:dyDescent="0.2">
      <c r="D10" s="13" t="s">
        <v>40</v>
      </c>
      <c r="E10" s="14">
        <f>STDEV(E3:E8)</f>
        <v>0.62177544177942556</v>
      </c>
      <c r="F10" s="14">
        <f t="shared" ref="F10:R10" si="1">STDEV(F3:F8)</f>
        <v>1.8878559267062729E-2</v>
      </c>
      <c r="G10" s="14">
        <f t="shared" si="1"/>
        <v>0.8981082340119122</v>
      </c>
      <c r="H10" s="14">
        <f t="shared" si="1"/>
        <v>0.22858842198734974</v>
      </c>
      <c r="I10" s="14">
        <f t="shared" si="1"/>
        <v>0.32181837527814899</v>
      </c>
      <c r="J10" s="14">
        <f t="shared" si="1"/>
        <v>1.6235762994081922E-2</v>
      </c>
      <c r="K10" s="14">
        <f t="shared" si="1"/>
        <v>0.42411539310271146</v>
      </c>
      <c r="L10" s="14">
        <f t="shared" si="1"/>
        <v>0.61620894724652142</v>
      </c>
      <c r="M10" s="14">
        <f t="shared" si="1"/>
        <v>3.1339538392686439E-2</v>
      </c>
      <c r="N10" s="14">
        <f t="shared" si="1"/>
        <v>1.3291601358251257E-3</v>
      </c>
      <c r="O10" s="14">
        <f t="shared" si="1"/>
        <v>3.8987177379235863E-3</v>
      </c>
      <c r="P10" s="14">
        <f t="shared" si="1"/>
        <v>0.30542325822809568</v>
      </c>
      <c r="Q10" s="14">
        <f t="shared" si="1"/>
        <v>0.93963231764557542</v>
      </c>
      <c r="R10" s="14">
        <f t="shared" si="1"/>
        <v>1.1242672985872253</v>
      </c>
      <c r="S10" s="15"/>
    </row>
    <row r="11" spans="1:20" x14ac:dyDescent="0.2">
      <c r="S11" s="15"/>
    </row>
    <row r="12" spans="1:20" x14ac:dyDescent="0.2">
      <c r="A12" s="13" t="s">
        <v>31</v>
      </c>
      <c r="B12" s="13" t="s">
        <v>32</v>
      </c>
      <c r="C12" s="13" t="s">
        <v>78</v>
      </c>
      <c r="D12" s="13">
        <v>1</v>
      </c>
      <c r="E12" s="14">
        <v>52.029000000000003</v>
      </c>
      <c r="F12" s="15">
        <v>9.4E-2</v>
      </c>
      <c r="G12" s="14">
        <v>3.0779999999999998</v>
      </c>
      <c r="H12" s="15">
        <v>0.86</v>
      </c>
      <c r="I12" s="14">
        <v>2.2040000000000002</v>
      </c>
      <c r="J12" s="14">
        <v>7.9000000000000001E-2</v>
      </c>
      <c r="K12" s="14">
        <v>17.102</v>
      </c>
      <c r="L12" s="14">
        <v>23.529</v>
      </c>
      <c r="M12" s="15">
        <v>0.13700000000000001</v>
      </c>
      <c r="N12" s="14">
        <v>0</v>
      </c>
      <c r="O12" s="14">
        <v>4.2000000000000003E-2</v>
      </c>
      <c r="P12" s="14">
        <v>99.153999999999996</v>
      </c>
      <c r="Q12" s="16">
        <v>93.318701572712172</v>
      </c>
      <c r="R12" s="14">
        <v>15.789018964102119</v>
      </c>
      <c r="S12" s="15"/>
    </row>
    <row r="13" spans="1:20" x14ac:dyDescent="0.2">
      <c r="D13" s="13">
        <v>2</v>
      </c>
      <c r="E13" s="14">
        <v>51.482999999999997</v>
      </c>
      <c r="F13" s="15">
        <v>0.12</v>
      </c>
      <c r="G13" s="14">
        <v>3.2869999999999999</v>
      </c>
      <c r="H13" s="15">
        <v>1.105</v>
      </c>
      <c r="I13" s="14">
        <v>2.9620000000000002</v>
      </c>
      <c r="J13" s="14">
        <v>0.127</v>
      </c>
      <c r="K13" s="14">
        <v>16.611000000000001</v>
      </c>
      <c r="L13" s="14">
        <v>23.594000000000001</v>
      </c>
      <c r="M13" s="15">
        <v>7.9000000000000001E-2</v>
      </c>
      <c r="N13" s="14">
        <v>0</v>
      </c>
      <c r="O13" s="14">
        <v>0.03</v>
      </c>
      <c r="P13" s="14">
        <v>99.397999999999996</v>
      </c>
      <c r="Q13" s="16">
        <v>90.986494957671212</v>
      </c>
      <c r="R13" s="14">
        <v>18.406621223058</v>
      </c>
      <c r="S13" s="15"/>
    </row>
    <row r="14" spans="1:20" x14ac:dyDescent="0.2">
      <c r="D14" s="13">
        <v>3</v>
      </c>
      <c r="E14" s="14">
        <v>52.170999999999999</v>
      </c>
      <c r="F14" s="15">
        <v>0.11799999999999999</v>
      </c>
      <c r="G14" s="14">
        <v>3.1070000000000002</v>
      </c>
      <c r="H14" s="15">
        <v>0.93799999999999994</v>
      </c>
      <c r="I14" s="14">
        <v>2.0489999999999999</v>
      </c>
      <c r="J14" s="14">
        <v>5.8999999999999997E-2</v>
      </c>
      <c r="K14" s="14">
        <v>17.331</v>
      </c>
      <c r="L14" s="14">
        <v>24.257999999999999</v>
      </c>
      <c r="M14" s="15">
        <v>7.8E-2</v>
      </c>
      <c r="N14" s="14">
        <v>0</v>
      </c>
      <c r="O14" s="14">
        <v>4.2999999999999997E-2</v>
      </c>
      <c r="P14" s="14">
        <v>100.152</v>
      </c>
      <c r="Q14" s="16">
        <v>93.836630089517755</v>
      </c>
      <c r="R14" s="14">
        <v>16.846145719618267</v>
      </c>
      <c r="S14" s="15"/>
    </row>
    <row r="15" spans="1:20" x14ac:dyDescent="0.2">
      <c r="D15" s="13">
        <v>4</v>
      </c>
      <c r="E15" s="14">
        <v>51.835999999999999</v>
      </c>
      <c r="F15" s="15">
        <v>0.113</v>
      </c>
      <c r="G15" s="14">
        <v>3.78</v>
      </c>
      <c r="H15" s="15">
        <v>1.133</v>
      </c>
      <c r="I15" s="14">
        <v>2.2109999999999999</v>
      </c>
      <c r="J15" s="14">
        <v>8.2000000000000003E-2</v>
      </c>
      <c r="K15" s="14">
        <v>16.811</v>
      </c>
      <c r="L15" s="14">
        <v>23.876999999999999</v>
      </c>
      <c r="M15" s="15">
        <v>0.112</v>
      </c>
      <c r="N15" s="14">
        <v>0</v>
      </c>
      <c r="O15" s="14">
        <v>4.4999999999999998E-2</v>
      </c>
      <c r="P15" s="14">
        <v>100</v>
      </c>
      <c r="Q15" s="16">
        <v>93.190805277356887</v>
      </c>
      <c r="R15" s="14">
        <v>16.745637753105957</v>
      </c>
      <c r="S15" s="15"/>
    </row>
    <row r="16" spans="1:20" x14ac:dyDescent="0.2">
      <c r="D16" s="13">
        <v>5</v>
      </c>
      <c r="E16" s="14">
        <v>51.426000000000002</v>
      </c>
      <c r="F16" s="15">
        <v>0.09</v>
      </c>
      <c r="G16" s="14">
        <v>3.6040000000000001</v>
      </c>
      <c r="H16" s="15">
        <v>1.1379999999999999</v>
      </c>
      <c r="I16" s="14">
        <v>2.0739999999999998</v>
      </c>
      <c r="J16" s="14">
        <v>7.4999999999999997E-2</v>
      </c>
      <c r="K16" s="14">
        <v>16.643000000000001</v>
      </c>
      <c r="L16" s="14">
        <v>23.864000000000001</v>
      </c>
      <c r="M16" s="15">
        <v>0.113</v>
      </c>
      <c r="N16" s="14">
        <v>4.0000000000000001E-3</v>
      </c>
      <c r="O16" s="14">
        <v>4.9000000000000002E-2</v>
      </c>
      <c r="P16" s="14">
        <v>99.08</v>
      </c>
      <c r="Q16" s="16">
        <v>93.525103492198298</v>
      </c>
      <c r="R16" s="14">
        <v>17.484379801290583</v>
      </c>
      <c r="S16" s="15"/>
    </row>
    <row r="17" spans="1:19" x14ac:dyDescent="0.2">
      <c r="D17" s="13">
        <v>6</v>
      </c>
      <c r="E17" s="14">
        <v>52.210999999999999</v>
      </c>
      <c r="F17" s="15">
        <v>0.112</v>
      </c>
      <c r="G17" s="14">
        <v>3.149</v>
      </c>
      <c r="H17" s="15">
        <v>0.999</v>
      </c>
      <c r="I17" s="14">
        <v>2.1739999999999999</v>
      </c>
      <c r="J17" s="14">
        <v>7.2999999999999995E-2</v>
      </c>
      <c r="K17" s="14">
        <v>17.056999999999999</v>
      </c>
      <c r="L17" s="14">
        <v>23.76</v>
      </c>
      <c r="M17" s="15">
        <v>4.7E-2</v>
      </c>
      <c r="N17" s="14">
        <v>0</v>
      </c>
      <c r="O17" s="14">
        <v>5.0999999999999997E-2</v>
      </c>
      <c r="P17" s="14">
        <v>99.632999999999996</v>
      </c>
      <c r="Q17" s="16">
        <v>93.387394073596411</v>
      </c>
      <c r="R17" s="14">
        <v>17.55209750820779</v>
      </c>
      <c r="S17" s="15"/>
    </row>
    <row r="18" spans="1:19" x14ac:dyDescent="0.2">
      <c r="D18" s="13">
        <v>7</v>
      </c>
      <c r="E18" s="14">
        <v>51.646999999999998</v>
      </c>
      <c r="F18" s="15">
        <v>0.13500000000000001</v>
      </c>
      <c r="G18" s="14">
        <v>3.7570000000000001</v>
      </c>
      <c r="H18" s="15">
        <v>1.177</v>
      </c>
      <c r="I18" s="14">
        <v>2.1989999999999998</v>
      </c>
      <c r="J18" s="14">
        <v>0.08</v>
      </c>
      <c r="K18" s="14">
        <v>16.879000000000001</v>
      </c>
      <c r="L18" s="14">
        <v>23.661999999999999</v>
      </c>
      <c r="M18" s="15">
        <v>0.12</v>
      </c>
      <c r="N18" s="14">
        <v>7.0000000000000001E-3</v>
      </c>
      <c r="O18" s="14">
        <v>0.04</v>
      </c>
      <c r="P18" s="14">
        <v>99.703000000000003</v>
      </c>
      <c r="Q18" s="16">
        <v>93.250708997826962</v>
      </c>
      <c r="R18" s="14">
        <v>17.3709844049786</v>
      </c>
      <c r="S18" s="15"/>
    </row>
    <row r="19" spans="1:19" x14ac:dyDescent="0.2">
      <c r="D19" s="13">
        <v>8</v>
      </c>
      <c r="E19" s="14">
        <v>51.664444444444449</v>
      </c>
      <c r="F19" s="15">
        <v>0.1091111111111111</v>
      </c>
      <c r="G19" s="14">
        <v>3.673</v>
      </c>
      <c r="H19" s="15">
        <v>1.1353333333333333</v>
      </c>
      <c r="I19" s="14">
        <v>2.5008888888888885</v>
      </c>
      <c r="J19" s="14">
        <v>8.3444444444444418E-2</v>
      </c>
      <c r="K19" s="14">
        <v>17.451222222222221</v>
      </c>
      <c r="L19" s="14">
        <v>22.833000000000002</v>
      </c>
      <c r="M19" s="15">
        <v>9.6222222222222237E-2</v>
      </c>
      <c r="N19" s="14">
        <v>2.3333333333333335E-3</v>
      </c>
      <c r="O19" s="14">
        <v>4.5333333333333323E-2</v>
      </c>
      <c r="P19" s="14">
        <v>99.594333333333338</v>
      </c>
      <c r="Q19" s="16">
        <v>92.683958123746578</v>
      </c>
      <c r="R19" s="14">
        <v>17.165251501540698</v>
      </c>
      <c r="S19" s="15"/>
    </row>
    <row r="20" spans="1:19" x14ac:dyDescent="0.2">
      <c r="D20" s="13" t="s">
        <v>30</v>
      </c>
      <c r="E20" s="14">
        <f>AVERAGE(E12:E19)</f>
        <v>51.808430555555553</v>
      </c>
      <c r="F20" s="14">
        <f t="shared" ref="F20:R20" si="2">AVERAGE(F12:F19)</f>
        <v>0.11138888888888887</v>
      </c>
      <c r="G20" s="14">
        <f t="shared" si="2"/>
        <v>3.4293750000000003</v>
      </c>
      <c r="H20" s="14">
        <f t="shared" si="2"/>
        <v>1.0606666666666666</v>
      </c>
      <c r="I20" s="14">
        <f t="shared" si="2"/>
        <v>2.2967361111111111</v>
      </c>
      <c r="J20" s="14">
        <f t="shared" si="2"/>
        <v>8.2305555555555562E-2</v>
      </c>
      <c r="K20" s="14">
        <f t="shared" si="2"/>
        <v>16.985652777777776</v>
      </c>
      <c r="L20" s="14">
        <f t="shared" si="2"/>
        <v>23.672125000000001</v>
      </c>
      <c r="M20" s="14">
        <f t="shared" si="2"/>
        <v>9.7777777777777783E-2</v>
      </c>
      <c r="N20" s="14">
        <f t="shared" si="2"/>
        <v>1.6666666666666666E-3</v>
      </c>
      <c r="O20" s="14">
        <f t="shared" si="2"/>
        <v>4.3166666666666666E-2</v>
      </c>
      <c r="P20" s="14">
        <f t="shared" si="2"/>
        <v>99.589291666666668</v>
      </c>
      <c r="Q20" s="14">
        <f t="shared" si="2"/>
        <v>93.022474573078284</v>
      </c>
      <c r="R20" s="14">
        <f t="shared" si="2"/>
        <v>17.170017109487752</v>
      </c>
      <c r="S20" s="15"/>
    </row>
    <row r="21" spans="1:19" x14ac:dyDescent="0.2">
      <c r="D21" s="13" t="s">
        <v>40</v>
      </c>
      <c r="E21" s="14">
        <f>STDEV(E12:E19)</f>
        <v>0.30281529365656279</v>
      </c>
      <c r="F21" s="14">
        <f t="shared" ref="F21:R21" si="3">STDEV(F12:F19)</f>
        <v>1.4359456937062068E-2</v>
      </c>
      <c r="G21" s="14">
        <f t="shared" si="3"/>
        <v>0.30387823571762612</v>
      </c>
      <c r="H21" s="14">
        <f t="shared" si="3"/>
        <v>0.11427007829546069</v>
      </c>
      <c r="I21" s="14">
        <f t="shared" si="3"/>
        <v>0.30137923947686501</v>
      </c>
      <c r="J21" s="14">
        <f t="shared" si="3"/>
        <v>1.9633570034774721E-2</v>
      </c>
      <c r="K21" s="14">
        <f t="shared" si="3"/>
        <v>0.30573114976191718</v>
      </c>
      <c r="L21" s="14">
        <f t="shared" si="3"/>
        <v>0.40718245734735176</v>
      </c>
      <c r="M21" s="14">
        <f t="shared" si="3"/>
        <v>2.8761992361196736E-2</v>
      </c>
      <c r="N21" s="14">
        <f t="shared" si="3"/>
        <v>2.6246692913372708E-3</v>
      </c>
      <c r="O21" s="14">
        <f t="shared" si="3"/>
        <v>6.4167439698497525E-3</v>
      </c>
      <c r="P21" s="14">
        <f t="shared" si="3"/>
        <v>0.37524025901297969</v>
      </c>
      <c r="Q21" s="14">
        <f t="shared" si="3"/>
        <v>0.884520392393498</v>
      </c>
      <c r="R21" s="14">
        <f t="shared" si="3"/>
        <v>0.75654817847869604</v>
      </c>
      <c r="S21" s="15"/>
    </row>
    <row r="22" spans="1:19" x14ac:dyDescent="0.2">
      <c r="S22" s="15"/>
    </row>
    <row r="23" spans="1:19" x14ac:dyDescent="0.2">
      <c r="A23" s="13">
        <v>1830</v>
      </c>
      <c r="B23" s="13" t="s">
        <v>11</v>
      </c>
      <c r="C23" s="13" t="s">
        <v>78</v>
      </c>
      <c r="D23" s="13">
        <v>1</v>
      </c>
      <c r="E23" s="14">
        <v>50.173999999999999</v>
      </c>
      <c r="F23" s="15">
        <v>0.105</v>
      </c>
      <c r="G23" s="14">
        <v>5.3979999999999997</v>
      </c>
      <c r="H23" s="15">
        <v>1.333</v>
      </c>
      <c r="I23" s="14">
        <v>2.66</v>
      </c>
      <c r="J23" s="14">
        <v>8.6999999999999994E-2</v>
      </c>
      <c r="K23" s="14">
        <v>18.026</v>
      </c>
      <c r="L23" s="14">
        <v>22.4</v>
      </c>
      <c r="M23" s="15">
        <v>8.7999999999999995E-2</v>
      </c>
      <c r="N23" s="14">
        <v>1.4999999999999999E-2</v>
      </c>
      <c r="O23" s="14">
        <v>0.06</v>
      </c>
      <c r="P23" s="14">
        <v>100.346</v>
      </c>
      <c r="Q23" s="16">
        <v>92.423120307176958</v>
      </c>
      <c r="R23" s="14">
        <v>14.215515096261013</v>
      </c>
      <c r="S23" s="15"/>
    </row>
    <row r="24" spans="1:19" x14ac:dyDescent="0.2">
      <c r="D24" s="13">
        <v>2</v>
      </c>
      <c r="E24" s="14">
        <v>51.618000000000002</v>
      </c>
      <c r="F24" s="15">
        <v>0.105</v>
      </c>
      <c r="G24" s="14">
        <v>3.8450000000000002</v>
      </c>
      <c r="H24" s="15">
        <v>1.1519999999999999</v>
      </c>
      <c r="I24" s="14">
        <v>2.4159999999999999</v>
      </c>
      <c r="J24" s="14">
        <v>7.9000000000000001E-2</v>
      </c>
      <c r="K24" s="14">
        <v>16.821999999999999</v>
      </c>
      <c r="L24" s="14">
        <v>23.69</v>
      </c>
      <c r="M24" s="15">
        <v>0.13300000000000001</v>
      </c>
      <c r="N24" s="14">
        <v>0</v>
      </c>
      <c r="O24" s="14">
        <v>0.06</v>
      </c>
      <c r="P24" s="14">
        <v>99.92</v>
      </c>
      <c r="Q24" s="16">
        <v>92.610626506318894</v>
      </c>
      <c r="R24" s="14">
        <v>16.73979690687576</v>
      </c>
      <c r="S24" s="15"/>
    </row>
    <row r="25" spans="1:19" x14ac:dyDescent="0.2">
      <c r="D25" s="13">
        <v>3</v>
      </c>
      <c r="E25" s="14">
        <v>50.991</v>
      </c>
      <c r="F25" s="15">
        <v>8.5000000000000006E-2</v>
      </c>
      <c r="G25" s="14">
        <v>4.4269999999999996</v>
      </c>
      <c r="H25" s="15">
        <v>1.292</v>
      </c>
      <c r="I25" s="14">
        <v>2.266</v>
      </c>
      <c r="J25" s="14">
        <v>6.0999999999999999E-2</v>
      </c>
      <c r="K25" s="14">
        <v>16.709</v>
      </c>
      <c r="L25" s="14">
        <v>23.635999999999999</v>
      </c>
      <c r="M25" s="15">
        <v>0.106</v>
      </c>
      <c r="N25" s="14">
        <v>2E-3</v>
      </c>
      <c r="O25" s="14">
        <v>5.5E-2</v>
      </c>
      <c r="P25" s="14">
        <v>99.63</v>
      </c>
      <c r="Q25" s="16">
        <v>92.993673899734702</v>
      </c>
      <c r="R25" s="14">
        <v>16.377030600680019</v>
      </c>
      <c r="S25" s="15"/>
    </row>
    <row r="26" spans="1:19" x14ac:dyDescent="0.2">
      <c r="D26" s="13">
        <v>4</v>
      </c>
      <c r="E26" s="14">
        <v>50.698999999999998</v>
      </c>
      <c r="F26" s="15">
        <v>9.7000000000000003E-2</v>
      </c>
      <c r="G26" s="14">
        <v>3.702</v>
      </c>
      <c r="H26" s="15">
        <v>0.96399999999999997</v>
      </c>
      <c r="I26" s="14">
        <v>2.5579999999999998</v>
      </c>
      <c r="J26" s="14">
        <v>7.2999999999999995E-2</v>
      </c>
      <c r="K26" s="14">
        <v>17.963000000000001</v>
      </c>
      <c r="L26" s="14">
        <v>22.43</v>
      </c>
      <c r="M26" s="15">
        <v>0.14799999999999999</v>
      </c>
      <c r="N26" s="14">
        <v>0.02</v>
      </c>
      <c r="O26" s="14">
        <v>5.8000000000000003E-2</v>
      </c>
      <c r="P26" s="14">
        <v>98.712000000000003</v>
      </c>
      <c r="Q26" s="16">
        <v>92.668680534458346</v>
      </c>
      <c r="R26" s="14">
        <v>14.87492284791054</v>
      </c>
      <c r="S26" s="15"/>
    </row>
    <row r="27" spans="1:19" x14ac:dyDescent="0.2">
      <c r="D27" s="13">
        <v>5</v>
      </c>
      <c r="E27" s="14">
        <v>52.225999999999999</v>
      </c>
      <c r="F27" s="15">
        <v>9.2999999999999999E-2</v>
      </c>
      <c r="G27" s="14">
        <v>3.3119999999999998</v>
      </c>
      <c r="H27" s="15">
        <v>1.02</v>
      </c>
      <c r="I27" s="14">
        <v>2.1070000000000002</v>
      </c>
      <c r="J27" s="14">
        <v>0.09</v>
      </c>
      <c r="K27" s="14">
        <v>17.245000000000001</v>
      </c>
      <c r="L27" s="14">
        <v>23.907</v>
      </c>
      <c r="M27" s="15">
        <v>9.0999999999999998E-2</v>
      </c>
      <c r="N27" s="14">
        <v>8.9999999999999993E-3</v>
      </c>
      <c r="O27" s="14">
        <v>4.4999999999999998E-2</v>
      </c>
      <c r="P27" s="14">
        <v>100.145</v>
      </c>
      <c r="Q27" s="16">
        <v>93.64365874260892</v>
      </c>
      <c r="R27" s="14">
        <v>17.126940855754416</v>
      </c>
      <c r="S27" s="15"/>
    </row>
    <row r="28" spans="1:19" x14ac:dyDescent="0.2">
      <c r="D28" s="13">
        <v>6</v>
      </c>
      <c r="E28" s="14">
        <v>51.603000000000002</v>
      </c>
      <c r="F28" s="15">
        <v>0.128</v>
      </c>
      <c r="G28" s="14">
        <v>3.891</v>
      </c>
      <c r="H28" s="15">
        <v>1.1779999999999999</v>
      </c>
      <c r="I28" s="14">
        <v>2.0350000000000001</v>
      </c>
      <c r="J28" s="14">
        <v>6.0999999999999999E-2</v>
      </c>
      <c r="K28" s="14">
        <v>16.672999999999998</v>
      </c>
      <c r="L28" s="14">
        <v>24.059000000000001</v>
      </c>
      <c r="M28" s="15">
        <v>9.9000000000000005E-2</v>
      </c>
      <c r="N28" s="14">
        <v>0</v>
      </c>
      <c r="O28" s="14">
        <v>4.8000000000000001E-2</v>
      </c>
      <c r="P28" s="14">
        <v>99.775000000000006</v>
      </c>
      <c r="Q28" s="16">
        <v>93.649832742523344</v>
      </c>
      <c r="R28" s="14">
        <v>16.885613585389301</v>
      </c>
      <c r="S28" s="15"/>
    </row>
    <row r="29" spans="1:19" x14ac:dyDescent="0.2">
      <c r="D29" s="13">
        <v>7</v>
      </c>
      <c r="E29" s="14">
        <v>51.658000000000001</v>
      </c>
      <c r="F29" s="15">
        <v>0.124</v>
      </c>
      <c r="G29" s="14">
        <v>3.5550000000000002</v>
      </c>
      <c r="H29" s="15">
        <v>1.0269999999999999</v>
      </c>
      <c r="I29" s="14">
        <v>2.157</v>
      </c>
      <c r="J29" s="14">
        <v>6.9000000000000006E-2</v>
      </c>
      <c r="K29" s="14">
        <v>17.088999999999999</v>
      </c>
      <c r="L29" s="14">
        <v>23.748000000000001</v>
      </c>
      <c r="M29" s="15">
        <v>0.16400000000000001</v>
      </c>
      <c r="N29" s="14">
        <v>2E-3</v>
      </c>
      <c r="O29" s="14">
        <v>5.1999999999999998E-2</v>
      </c>
      <c r="P29" s="14">
        <v>99.644999999999996</v>
      </c>
      <c r="Q29" s="16">
        <v>93.447194779628902</v>
      </c>
      <c r="R29" s="14">
        <v>16.238060249816314</v>
      </c>
      <c r="S29" s="15"/>
    </row>
    <row r="30" spans="1:19" x14ac:dyDescent="0.2">
      <c r="D30" s="13">
        <v>8</v>
      </c>
      <c r="E30" s="14">
        <v>51.241</v>
      </c>
      <c r="F30" s="15">
        <v>0.124</v>
      </c>
      <c r="G30" s="14">
        <v>3.7480000000000002</v>
      </c>
      <c r="H30" s="15">
        <v>1.0740000000000001</v>
      </c>
      <c r="I30" s="14">
        <v>2.2639999999999998</v>
      </c>
      <c r="J30" s="14">
        <v>6.4000000000000001E-2</v>
      </c>
      <c r="K30" s="14">
        <v>17.291</v>
      </c>
      <c r="L30" s="14">
        <v>23.501000000000001</v>
      </c>
      <c r="M30" s="15">
        <v>7.4999999999999997E-2</v>
      </c>
      <c r="N30" s="14">
        <v>4.0000000000000001E-3</v>
      </c>
      <c r="O30" s="14">
        <v>3.5999999999999997E-2</v>
      </c>
      <c r="P30" s="14">
        <v>99.421999999999997</v>
      </c>
      <c r="Q30" s="16">
        <v>93.219080023242014</v>
      </c>
      <c r="R30" s="14">
        <v>16.127930463868655</v>
      </c>
      <c r="S30" s="15"/>
    </row>
    <row r="31" spans="1:19" x14ac:dyDescent="0.2">
      <c r="D31" s="13" t="s">
        <v>30</v>
      </c>
      <c r="E31" s="14">
        <f>AVERAGE(E23:E30)</f>
        <v>51.276250000000005</v>
      </c>
      <c r="F31" s="14">
        <f t="shared" ref="F31:R31" si="4">AVERAGE(F23:F30)</f>
        <v>0.107625</v>
      </c>
      <c r="G31" s="14">
        <f t="shared" si="4"/>
        <v>3.9847500000000005</v>
      </c>
      <c r="H31" s="14">
        <f t="shared" si="4"/>
        <v>1.1299999999999999</v>
      </c>
      <c r="I31" s="14">
        <f t="shared" si="4"/>
        <v>2.3078750000000001</v>
      </c>
      <c r="J31" s="14">
        <f t="shared" si="4"/>
        <v>7.3000000000000009E-2</v>
      </c>
      <c r="K31" s="14">
        <f t="shared" si="4"/>
        <v>17.227250000000002</v>
      </c>
      <c r="L31" s="14">
        <f t="shared" si="4"/>
        <v>23.421375000000001</v>
      </c>
      <c r="M31" s="14">
        <f t="shared" si="4"/>
        <v>0.11299999999999999</v>
      </c>
      <c r="N31" s="14">
        <f t="shared" si="4"/>
        <v>6.5000000000000006E-3</v>
      </c>
      <c r="O31" s="14">
        <f t="shared" si="4"/>
        <v>5.174999999999999E-2</v>
      </c>
      <c r="P31" s="14">
        <f t="shared" si="4"/>
        <v>99.699375000000003</v>
      </c>
      <c r="Q31" s="14">
        <f t="shared" si="4"/>
        <v>93.081983441961512</v>
      </c>
      <c r="R31" s="14">
        <f t="shared" si="4"/>
        <v>16.073226325819501</v>
      </c>
      <c r="S31" s="15"/>
    </row>
    <row r="32" spans="1:19" x14ac:dyDescent="0.2">
      <c r="D32" s="13" t="s">
        <v>40</v>
      </c>
      <c r="E32" s="14">
        <f>STDEV(E23:E30)</f>
        <v>0.64388325250556377</v>
      </c>
      <c r="F32" s="14">
        <f t="shared" ref="F32:R32" si="5">STDEV(F23:F30)</f>
        <v>1.6052925857033915E-2</v>
      </c>
      <c r="G32" s="14">
        <f t="shared" si="5"/>
        <v>0.65404843638896748</v>
      </c>
      <c r="H32" s="14">
        <f t="shared" si="5"/>
        <v>0.13290275714650598</v>
      </c>
      <c r="I32" s="14">
        <f t="shared" si="5"/>
        <v>0.22022679057216055</v>
      </c>
      <c r="J32" s="14">
        <f t="shared" si="5"/>
        <v>1.1376667852608251E-2</v>
      </c>
      <c r="K32" s="14">
        <f t="shared" si="5"/>
        <v>0.52682682164066086</v>
      </c>
      <c r="L32" s="14">
        <f t="shared" si="5"/>
        <v>0.64361433383221556</v>
      </c>
      <c r="M32" s="14">
        <f t="shared" si="5"/>
        <v>3.167694068922338E-2</v>
      </c>
      <c r="N32" s="14">
        <f t="shared" si="5"/>
        <v>7.4833147735478816E-3</v>
      </c>
      <c r="O32" s="14">
        <f t="shared" si="5"/>
        <v>8.3964278118733998E-3</v>
      </c>
      <c r="P32" s="14">
        <f t="shared" si="5"/>
        <v>0.49723749355815866</v>
      </c>
      <c r="Q32" s="14">
        <f t="shared" si="5"/>
        <v>0.4818124449885528</v>
      </c>
      <c r="R32" s="14">
        <f t="shared" si="5"/>
        <v>1.0158800372004562</v>
      </c>
      <c r="S32" s="15"/>
    </row>
    <row r="33" spans="1:19" x14ac:dyDescent="0.2">
      <c r="S33" s="15"/>
    </row>
    <row r="34" spans="1:19" x14ac:dyDescent="0.2">
      <c r="A34" s="13">
        <v>1724</v>
      </c>
      <c r="B34" s="13" t="s">
        <v>33</v>
      </c>
      <c r="C34" s="13" t="s">
        <v>78</v>
      </c>
      <c r="D34" s="13">
        <v>1</v>
      </c>
      <c r="E34" s="14">
        <v>51.116999999999997</v>
      </c>
      <c r="F34" s="15">
        <v>8.1000000000000003E-2</v>
      </c>
      <c r="G34" s="14">
        <v>3.581</v>
      </c>
      <c r="H34" s="15">
        <v>1.177</v>
      </c>
      <c r="I34" s="14">
        <v>2.1120000000000001</v>
      </c>
      <c r="J34" s="14">
        <v>6.8000000000000005E-2</v>
      </c>
      <c r="K34" s="14">
        <v>18.567</v>
      </c>
      <c r="L34" s="14">
        <v>21.271999999999998</v>
      </c>
      <c r="M34" s="15">
        <v>0.11899999999999999</v>
      </c>
      <c r="N34" s="14">
        <v>0</v>
      </c>
      <c r="O34" s="14">
        <v>4.5999999999999999E-2</v>
      </c>
      <c r="P34" s="14">
        <v>98.14</v>
      </c>
      <c r="Q34" s="16">
        <v>94.056162509920469</v>
      </c>
      <c r="R34" s="14">
        <v>18.070461161468227</v>
      </c>
      <c r="S34" s="15"/>
    </row>
    <row r="35" spans="1:19" x14ac:dyDescent="0.2">
      <c r="D35" s="13">
        <v>2</v>
      </c>
      <c r="E35" s="14">
        <v>52.545000000000002</v>
      </c>
      <c r="F35" s="15">
        <v>0.06</v>
      </c>
      <c r="G35" s="14">
        <v>3.3319999999999999</v>
      </c>
      <c r="H35" s="15">
        <v>1.01</v>
      </c>
      <c r="I35" s="14">
        <v>1.84</v>
      </c>
      <c r="J35" s="14">
        <v>5.0999999999999997E-2</v>
      </c>
      <c r="K35" s="14">
        <v>16.977</v>
      </c>
      <c r="L35" s="14">
        <v>23.713000000000001</v>
      </c>
      <c r="M35" s="15">
        <v>0.14099999999999999</v>
      </c>
      <c r="N35" s="14">
        <v>0</v>
      </c>
      <c r="O35" s="14">
        <v>2.5000000000000001E-2</v>
      </c>
      <c r="P35" s="14">
        <v>99.694000000000031</v>
      </c>
      <c r="Q35" s="16">
        <v>94.320742254294942</v>
      </c>
      <c r="R35" s="14">
        <v>16.902822715608615</v>
      </c>
      <c r="S35" s="15"/>
    </row>
    <row r="36" spans="1:19" x14ac:dyDescent="0.2">
      <c r="D36" s="13">
        <v>3</v>
      </c>
      <c r="E36" s="14">
        <v>51.040999999999997</v>
      </c>
      <c r="F36" s="15">
        <v>7.2999999999999995E-2</v>
      </c>
      <c r="G36" s="14">
        <v>3.6669999999999998</v>
      </c>
      <c r="H36" s="15">
        <v>1.1539999999999999</v>
      </c>
      <c r="I36" s="14">
        <v>2.056</v>
      </c>
      <c r="J36" s="14">
        <v>7.9000000000000001E-2</v>
      </c>
      <c r="K36" s="14">
        <v>18.541</v>
      </c>
      <c r="L36" s="14">
        <v>21.526</v>
      </c>
      <c r="M36" s="15">
        <v>0.13800000000000001</v>
      </c>
      <c r="N36" s="14">
        <v>7.0000000000000001E-3</v>
      </c>
      <c r="O36" s="14">
        <v>5.0999999999999997E-2</v>
      </c>
      <c r="P36" s="14">
        <v>98.333000000000013</v>
      </c>
      <c r="Q36" s="16">
        <v>94.19697542746502</v>
      </c>
      <c r="R36" s="14">
        <v>17.435845781019474</v>
      </c>
      <c r="S36" s="15"/>
    </row>
    <row r="37" spans="1:19" x14ac:dyDescent="0.2">
      <c r="D37" s="13">
        <v>4</v>
      </c>
      <c r="E37" s="14">
        <v>52.634</v>
      </c>
      <c r="F37" s="15">
        <v>0.124</v>
      </c>
      <c r="G37" s="14">
        <v>2.4609999999999999</v>
      </c>
      <c r="H37" s="15">
        <v>0.73899999999999999</v>
      </c>
      <c r="I37" s="14">
        <v>1.776</v>
      </c>
      <c r="J37" s="14">
        <v>5.5E-2</v>
      </c>
      <c r="K37" s="14">
        <v>17.539000000000001</v>
      </c>
      <c r="L37" s="14">
        <v>23.603999999999999</v>
      </c>
      <c r="M37" s="15">
        <v>0.11</v>
      </c>
      <c r="N37" s="14">
        <v>3.0000000000000001E-3</v>
      </c>
      <c r="O37" s="14">
        <v>4.3999999999999997E-2</v>
      </c>
      <c r="P37" s="14">
        <v>99.088999999999999</v>
      </c>
      <c r="Q37" s="16">
        <v>94.674055814455613</v>
      </c>
      <c r="R37" s="14">
        <v>16.771164756925131</v>
      </c>
      <c r="S37" s="15"/>
    </row>
    <row r="38" spans="1:19" x14ac:dyDescent="0.2">
      <c r="D38" s="13">
        <v>5</v>
      </c>
      <c r="E38" s="14">
        <v>52.924999999999997</v>
      </c>
      <c r="F38" s="15">
        <v>9.7000000000000003E-2</v>
      </c>
      <c r="G38" s="14">
        <v>2.6459999999999999</v>
      </c>
      <c r="H38" s="15">
        <v>0.78400000000000003</v>
      </c>
      <c r="I38" s="14">
        <v>1.798</v>
      </c>
      <c r="J38" s="14">
        <v>7.2999999999999995E-2</v>
      </c>
      <c r="K38" s="14">
        <v>17.591000000000001</v>
      </c>
      <c r="L38" s="14">
        <v>23.544</v>
      </c>
      <c r="M38" s="15">
        <v>0.14299999999999999</v>
      </c>
      <c r="N38" s="14">
        <v>0</v>
      </c>
      <c r="O38" s="14">
        <v>4.7E-2</v>
      </c>
      <c r="P38" s="14">
        <v>99.647999999999996</v>
      </c>
      <c r="Q38" s="16">
        <v>94.626708664805832</v>
      </c>
      <c r="R38" s="14">
        <v>16.585365853658537</v>
      </c>
      <c r="S38" s="15"/>
    </row>
    <row r="39" spans="1:19" x14ac:dyDescent="0.2">
      <c r="D39" s="13">
        <v>6</v>
      </c>
      <c r="E39" s="14">
        <v>53.003</v>
      </c>
      <c r="F39" s="15">
        <v>7.0000000000000007E-2</v>
      </c>
      <c r="G39" s="14">
        <v>3.194</v>
      </c>
      <c r="H39" s="15">
        <v>0.89700000000000002</v>
      </c>
      <c r="I39" s="14">
        <v>2.1800000000000002</v>
      </c>
      <c r="J39" s="14">
        <v>5.0999999999999997E-2</v>
      </c>
      <c r="K39" s="14">
        <v>19.106000000000002</v>
      </c>
      <c r="L39" s="14">
        <v>20.754000000000001</v>
      </c>
      <c r="M39" s="15">
        <v>0.13500000000000001</v>
      </c>
      <c r="N39" s="14">
        <v>2E-3</v>
      </c>
      <c r="O39" s="14">
        <v>4.7E-2</v>
      </c>
      <c r="P39" s="14">
        <v>99.438999999999993</v>
      </c>
      <c r="Q39" s="16">
        <v>94.038960044625782</v>
      </c>
      <c r="R39" s="14">
        <v>15.857340436963371</v>
      </c>
      <c r="S39" s="15"/>
    </row>
    <row r="40" spans="1:19" x14ac:dyDescent="0.2">
      <c r="D40" s="13">
        <v>7</v>
      </c>
      <c r="E40" s="14">
        <v>52.636000000000003</v>
      </c>
      <c r="F40" s="15">
        <v>7.0000000000000007E-2</v>
      </c>
      <c r="G40" s="14">
        <v>2.9009999999999998</v>
      </c>
      <c r="H40" s="15">
        <v>0.83399999999999996</v>
      </c>
      <c r="I40" s="14">
        <v>1.758</v>
      </c>
      <c r="J40" s="14">
        <v>4.2000000000000003E-2</v>
      </c>
      <c r="K40" s="14">
        <v>17.425999999999998</v>
      </c>
      <c r="L40" s="14">
        <v>23.363</v>
      </c>
      <c r="M40" s="15">
        <v>0.11</v>
      </c>
      <c r="N40" s="14">
        <v>0</v>
      </c>
      <c r="O40" s="14">
        <v>3.3000000000000002E-2</v>
      </c>
      <c r="P40" s="14">
        <v>99.173000000000002</v>
      </c>
      <c r="Q40" s="16">
        <v>94.692798145196349</v>
      </c>
      <c r="R40" s="14">
        <v>16.172008668871907</v>
      </c>
      <c r="S40" s="15"/>
    </row>
    <row r="41" spans="1:19" x14ac:dyDescent="0.2">
      <c r="D41" s="13">
        <v>8</v>
      </c>
      <c r="E41" s="14">
        <v>52.228000000000002</v>
      </c>
      <c r="F41" s="15">
        <v>9.5000000000000001E-2</v>
      </c>
      <c r="G41" s="14">
        <v>3.222</v>
      </c>
      <c r="H41" s="15">
        <v>0.92900000000000005</v>
      </c>
      <c r="I41" s="14">
        <v>1.855</v>
      </c>
      <c r="J41" s="14">
        <v>6.4000000000000001E-2</v>
      </c>
      <c r="K41" s="14">
        <v>16.852</v>
      </c>
      <c r="L41" s="14">
        <v>23.623999999999999</v>
      </c>
      <c r="M41" s="15">
        <v>0.17199999999999999</v>
      </c>
      <c r="N41" s="14">
        <v>0</v>
      </c>
      <c r="O41" s="14">
        <v>5.1999999999999998E-2</v>
      </c>
      <c r="P41" s="14">
        <v>99.093000000000004</v>
      </c>
      <c r="Q41" s="16">
        <v>94.237090149928861</v>
      </c>
      <c r="R41" s="14">
        <v>16.211749489308851</v>
      </c>
      <c r="S41" s="15"/>
    </row>
    <row r="42" spans="1:19" x14ac:dyDescent="0.2">
      <c r="D42" s="13">
        <v>9</v>
      </c>
      <c r="E42" s="14">
        <v>52.390999999999998</v>
      </c>
      <c r="F42" s="15">
        <v>9.8000000000000004E-2</v>
      </c>
      <c r="G42" s="14">
        <v>3.081</v>
      </c>
      <c r="H42" s="15">
        <v>0.875</v>
      </c>
      <c r="I42" s="14">
        <v>1.9239999999999999</v>
      </c>
      <c r="J42" s="14">
        <v>5.8000000000000003E-2</v>
      </c>
      <c r="K42" s="14">
        <v>17.076000000000001</v>
      </c>
      <c r="L42" s="14">
        <v>23.431999999999999</v>
      </c>
      <c r="M42" s="15">
        <v>0.16</v>
      </c>
      <c r="N42" s="14">
        <v>0</v>
      </c>
      <c r="O42" s="14">
        <v>3.6999999999999998E-2</v>
      </c>
      <c r="P42" s="14">
        <v>99.132000000000005</v>
      </c>
      <c r="Q42" s="16">
        <v>94.109146132366632</v>
      </c>
      <c r="R42" s="14">
        <v>16.007188438236465</v>
      </c>
      <c r="S42" s="15"/>
    </row>
    <row r="43" spans="1:19" x14ac:dyDescent="0.2">
      <c r="D43" s="13">
        <v>10</v>
      </c>
      <c r="E43" s="14">
        <v>52.554000000000002</v>
      </c>
      <c r="F43" s="15">
        <v>8.5000000000000006E-2</v>
      </c>
      <c r="G43" s="14">
        <v>3.077</v>
      </c>
      <c r="H43" s="15">
        <v>0.90200000000000002</v>
      </c>
      <c r="I43" s="14">
        <v>1.7390000000000001</v>
      </c>
      <c r="J43" s="14">
        <v>4.8000000000000001E-2</v>
      </c>
      <c r="K43" s="14">
        <v>16.847000000000001</v>
      </c>
      <c r="L43" s="14">
        <v>23.853000000000002</v>
      </c>
      <c r="M43" s="15">
        <v>0.113</v>
      </c>
      <c r="N43" s="14">
        <v>0</v>
      </c>
      <c r="O43" s="14">
        <v>7.0000000000000001E-3</v>
      </c>
      <c r="P43" s="14">
        <v>99.224999999999994</v>
      </c>
      <c r="Q43" s="16">
        <v>94.576404396262433</v>
      </c>
      <c r="R43" s="14">
        <v>16.437856882517313</v>
      </c>
      <c r="S43" s="13"/>
    </row>
    <row r="44" spans="1:19" x14ac:dyDescent="0.2">
      <c r="D44" s="13" t="s">
        <v>30</v>
      </c>
      <c r="E44" s="14">
        <f>AVERAGE(E34:E43)</f>
        <v>52.307400000000008</v>
      </c>
      <c r="F44" s="14">
        <f t="shared" ref="F44:R44" si="6">AVERAGE(F34:F43)</f>
        <v>8.5300000000000015E-2</v>
      </c>
      <c r="G44" s="14">
        <f t="shared" si="6"/>
        <v>3.1162000000000001</v>
      </c>
      <c r="H44" s="14">
        <f t="shared" si="6"/>
        <v>0.93010000000000004</v>
      </c>
      <c r="I44" s="14">
        <f t="shared" si="6"/>
        <v>1.9037999999999999</v>
      </c>
      <c r="J44" s="14">
        <f t="shared" si="6"/>
        <v>5.8900000000000008E-2</v>
      </c>
      <c r="K44" s="14">
        <f t="shared" si="6"/>
        <v>17.652200000000001</v>
      </c>
      <c r="L44" s="14">
        <f t="shared" si="6"/>
        <v>22.868499999999997</v>
      </c>
      <c r="M44" s="14">
        <f t="shared" si="6"/>
        <v>0.1341</v>
      </c>
      <c r="N44" s="14">
        <f t="shared" si="6"/>
        <v>1.2000000000000001E-3</v>
      </c>
      <c r="O44" s="14">
        <f t="shared" si="6"/>
        <v>3.889999999999999E-2</v>
      </c>
      <c r="P44" s="14">
        <f t="shared" si="6"/>
        <v>99.096599999999995</v>
      </c>
      <c r="Q44" s="14">
        <f t="shared" si="6"/>
        <v>94.352904353932189</v>
      </c>
      <c r="R44" s="14">
        <f t="shared" si="6"/>
        <v>16.645180418457791</v>
      </c>
      <c r="S44" s="13"/>
    </row>
    <row r="45" spans="1:19" x14ac:dyDescent="0.2">
      <c r="D45" s="13" t="s">
        <v>40</v>
      </c>
      <c r="E45" s="14">
        <f>STDEV(E34:E43)</f>
        <v>0.68567196562528787</v>
      </c>
      <c r="F45" s="14">
        <f t="shared" ref="F45:R45" si="7">STDEV(F34:F43)</f>
        <v>1.8761959149063E-2</v>
      </c>
      <c r="G45" s="14">
        <f t="shared" si="7"/>
        <v>0.37752080148722222</v>
      </c>
      <c r="H45" s="14">
        <f t="shared" si="7"/>
        <v>0.14510413884900425</v>
      </c>
      <c r="I45" s="14">
        <f t="shared" si="7"/>
        <v>0.15832512259412418</v>
      </c>
      <c r="J45" s="14">
        <f t="shared" si="7"/>
        <v>1.1817595168034595E-2</v>
      </c>
      <c r="K45" s="14">
        <f t="shared" si="7"/>
        <v>0.80861016565462507</v>
      </c>
      <c r="L45" s="14">
        <f t="shared" si="7"/>
        <v>1.1848465676571329</v>
      </c>
      <c r="M45" s="14">
        <f t="shared" si="7"/>
        <v>2.130440747305069E-2</v>
      </c>
      <c r="N45" s="14">
        <f t="shared" si="7"/>
        <v>2.2997584414213789E-3</v>
      </c>
      <c r="O45" s="14">
        <f t="shared" si="7"/>
        <v>1.404318735583599E-2</v>
      </c>
      <c r="P45" s="14">
        <f t="shared" si="7"/>
        <v>0.50552309541701534</v>
      </c>
      <c r="Q45" s="14">
        <f t="shared" si="7"/>
        <v>0.26423539632436016</v>
      </c>
      <c r="R45" s="14">
        <f t="shared" si="7"/>
        <v>0.68514952364066806</v>
      </c>
    </row>
    <row r="48" spans="1:19" x14ac:dyDescent="0.2">
      <c r="A48" s="13">
        <v>1825</v>
      </c>
      <c r="B48" s="13" t="s">
        <v>11</v>
      </c>
      <c r="C48" s="13" t="s">
        <v>87</v>
      </c>
      <c r="D48" s="13">
        <v>1</v>
      </c>
      <c r="E48" s="14">
        <v>52.991</v>
      </c>
      <c r="F48" s="15">
        <v>0.34200000000000003</v>
      </c>
      <c r="G48" s="14">
        <v>3.2869999999999999</v>
      </c>
      <c r="H48" s="15">
        <v>1.5209999999999999</v>
      </c>
      <c r="I48" s="14">
        <v>1.7929999999999999</v>
      </c>
      <c r="J48" s="14">
        <v>5.7000000000000002E-2</v>
      </c>
      <c r="K48" s="14">
        <v>17.158000000000001</v>
      </c>
      <c r="L48" s="14">
        <v>22.69</v>
      </c>
      <c r="M48" s="15">
        <v>0.77500000000000002</v>
      </c>
      <c r="N48" s="14">
        <v>7.0000000000000001E-3</v>
      </c>
      <c r="O48" s="14">
        <v>5.7000000000000002E-2</v>
      </c>
      <c r="P48" s="14">
        <v>100.678</v>
      </c>
      <c r="Q48" s="16">
        <v>94.513027352237316</v>
      </c>
      <c r="R48" s="14">
        <v>23.694266348588652</v>
      </c>
    </row>
    <row r="49" spans="1:18" x14ac:dyDescent="0.2">
      <c r="D49" s="13">
        <v>2</v>
      </c>
      <c r="E49" s="14">
        <v>52.381999999999998</v>
      </c>
      <c r="F49" s="15">
        <v>0.38400000000000001</v>
      </c>
      <c r="G49" s="14">
        <v>3.504</v>
      </c>
      <c r="H49" s="15">
        <v>1.506</v>
      </c>
      <c r="I49" s="14">
        <v>2.1309999999999998</v>
      </c>
      <c r="J49" s="14">
        <v>7.4999999999999997E-2</v>
      </c>
      <c r="K49" s="14">
        <v>17.440999999999999</v>
      </c>
      <c r="L49" s="14">
        <v>21.661999999999999</v>
      </c>
      <c r="M49" s="15">
        <v>0.76100000000000001</v>
      </c>
      <c r="N49" s="14">
        <v>0</v>
      </c>
      <c r="O49" s="14">
        <v>4.4999999999999998E-2</v>
      </c>
      <c r="P49" s="14">
        <v>99.891000000000005</v>
      </c>
      <c r="Q49" s="16">
        <v>93.643511668973417</v>
      </c>
      <c r="R49" s="14">
        <v>22.385240884847427</v>
      </c>
    </row>
    <row r="50" spans="1:18" x14ac:dyDescent="0.2">
      <c r="D50" s="13">
        <v>3</v>
      </c>
      <c r="E50" s="14">
        <v>51.814999999999998</v>
      </c>
      <c r="F50" s="15">
        <v>0.379</v>
      </c>
      <c r="G50" s="14">
        <v>3.4369999999999998</v>
      </c>
      <c r="H50" s="15">
        <v>1.5049999999999999</v>
      </c>
      <c r="I50" s="14">
        <v>2.081</v>
      </c>
      <c r="J50" s="14">
        <v>7.3999999999999996E-2</v>
      </c>
      <c r="K50" s="14">
        <v>17.177</v>
      </c>
      <c r="L50" s="14">
        <v>21.779</v>
      </c>
      <c r="M50" s="15">
        <v>0.66200000000000003</v>
      </c>
      <c r="N50" s="14">
        <v>7.0000000000000001E-3</v>
      </c>
      <c r="O50" s="14">
        <v>5.5E-2</v>
      </c>
      <c r="P50" s="14">
        <v>98.971000000000004</v>
      </c>
      <c r="Q50" s="16">
        <v>93.693862955914625</v>
      </c>
      <c r="R50" s="14">
        <v>22.710797208011435</v>
      </c>
    </row>
    <row r="51" spans="1:18" x14ac:dyDescent="0.2">
      <c r="D51" s="13">
        <v>4</v>
      </c>
      <c r="E51" s="14">
        <v>53.110999999999997</v>
      </c>
      <c r="F51" s="15">
        <v>0.29199999999999998</v>
      </c>
      <c r="G51" s="14">
        <v>3.0350000000000001</v>
      </c>
      <c r="H51" s="15">
        <v>1.526</v>
      </c>
      <c r="I51" s="14">
        <v>1.7509999999999999</v>
      </c>
      <c r="J51" s="14">
        <v>6.6000000000000003E-2</v>
      </c>
      <c r="K51" s="14">
        <v>17.199000000000002</v>
      </c>
      <c r="L51" s="14">
        <v>22.963999999999999</v>
      </c>
      <c r="M51" s="15">
        <v>0.61699999999999999</v>
      </c>
      <c r="N51" s="14">
        <v>3.0000000000000001E-3</v>
      </c>
      <c r="O51" s="14">
        <v>5.2999999999999999E-2</v>
      </c>
      <c r="P51" s="14">
        <v>100.617</v>
      </c>
      <c r="Q51" s="16">
        <v>94.64676604747288</v>
      </c>
      <c r="R51" s="14">
        <v>25.228373410786876</v>
      </c>
    </row>
    <row r="52" spans="1:18" x14ac:dyDescent="0.2">
      <c r="D52" s="13">
        <v>5</v>
      </c>
      <c r="E52" s="14">
        <v>52.323999999999998</v>
      </c>
      <c r="F52" s="15">
        <v>0.37</v>
      </c>
      <c r="G52" s="14">
        <v>3.4550000000000001</v>
      </c>
      <c r="H52" s="15">
        <v>1.145</v>
      </c>
      <c r="I52" s="14">
        <v>1.6619999999999999</v>
      </c>
      <c r="J52" s="14">
        <v>4.8000000000000001E-2</v>
      </c>
      <c r="K52" s="14">
        <v>16.257999999999999</v>
      </c>
      <c r="L52" s="14">
        <v>22.763000000000002</v>
      </c>
      <c r="M52" s="15">
        <v>0.69399999999999995</v>
      </c>
      <c r="N52" s="14">
        <v>0</v>
      </c>
      <c r="O52" s="14">
        <v>3.5000000000000003E-2</v>
      </c>
      <c r="P52" s="14">
        <v>98.754000000000005</v>
      </c>
      <c r="Q52" s="16">
        <v>94.625950644109878</v>
      </c>
      <c r="R52" s="14">
        <v>18.193005685801076</v>
      </c>
    </row>
    <row r="53" spans="1:18" x14ac:dyDescent="0.2">
      <c r="D53" s="13">
        <v>6</v>
      </c>
      <c r="E53" s="14">
        <v>52.654000000000003</v>
      </c>
      <c r="F53" s="15">
        <v>0.35799999999999998</v>
      </c>
      <c r="G53" s="14">
        <v>3.29</v>
      </c>
      <c r="H53" s="15">
        <v>1.0900000000000001</v>
      </c>
      <c r="I53" s="14">
        <v>1.9319999999999999</v>
      </c>
      <c r="J53" s="14">
        <v>5.6000000000000001E-2</v>
      </c>
      <c r="K53" s="14">
        <v>17.396000000000001</v>
      </c>
      <c r="L53" s="14">
        <v>21.876999999999999</v>
      </c>
      <c r="M53" s="15">
        <v>0.64500000000000002</v>
      </c>
      <c r="N53" s="14">
        <v>0</v>
      </c>
      <c r="O53" s="14">
        <v>1.2999999999999999E-2</v>
      </c>
      <c r="P53" s="14">
        <v>99.311000000000007</v>
      </c>
      <c r="Q53" s="16">
        <v>94.188564828183658</v>
      </c>
      <c r="R53" s="14">
        <v>18.188659490233288</v>
      </c>
    </row>
    <row r="54" spans="1:18" x14ac:dyDescent="0.2">
      <c r="D54" s="13">
        <v>7</v>
      </c>
      <c r="E54" s="14">
        <v>52.465000000000003</v>
      </c>
      <c r="F54" s="15">
        <v>0.36099999999999999</v>
      </c>
      <c r="G54" s="14">
        <v>3.3010000000000002</v>
      </c>
      <c r="H54" s="15">
        <v>1.135</v>
      </c>
      <c r="I54" s="14">
        <v>1.788</v>
      </c>
      <c r="J54" s="14">
        <v>6.0999999999999999E-2</v>
      </c>
      <c r="K54" s="14">
        <v>16.45</v>
      </c>
      <c r="L54" s="14">
        <v>22.616</v>
      </c>
      <c r="M54" s="15">
        <v>0.71599999999999997</v>
      </c>
      <c r="N54" s="14">
        <v>5.0000000000000001E-3</v>
      </c>
      <c r="O54" s="14">
        <v>4.7E-2</v>
      </c>
      <c r="P54" s="14">
        <v>98.944999999999993</v>
      </c>
      <c r="Q54" s="16">
        <v>94.30536976877508</v>
      </c>
      <c r="R54" s="14">
        <v>18.747510210162556</v>
      </c>
    </row>
    <row r="55" spans="1:18" x14ac:dyDescent="0.2">
      <c r="D55" s="13">
        <v>8</v>
      </c>
      <c r="E55" s="14">
        <v>52.112000000000002</v>
      </c>
      <c r="F55" s="15">
        <v>0.36799999999999999</v>
      </c>
      <c r="G55" s="14">
        <v>3.31</v>
      </c>
      <c r="H55" s="15">
        <v>1.1499999999999999</v>
      </c>
      <c r="I55" s="14">
        <v>1.8740000000000001</v>
      </c>
      <c r="J55" s="14">
        <v>4.4999999999999998E-2</v>
      </c>
      <c r="K55" s="14">
        <v>17.379000000000001</v>
      </c>
      <c r="L55" s="14">
        <v>21.725000000000001</v>
      </c>
      <c r="M55" s="15">
        <v>0.71499999999999997</v>
      </c>
      <c r="N55" s="14">
        <v>0</v>
      </c>
      <c r="O55" s="14">
        <v>3.5999999999999997E-2</v>
      </c>
      <c r="P55" s="14">
        <v>98.713999999999999</v>
      </c>
      <c r="Q55" s="16">
        <v>94.3479650864695</v>
      </c>
      <c r="R55" s="14">
        <v>18.90654717771832</v>
      </c>
    </row>
    <row r="56" spans="1:18" x14ac:dyDescent="0.2">
      <c r="D56" s="13">
        <v>9</v>
      </c>
      <c r="E56" s="14">
        <v>52.438000000000002</v>
      </c>
      <c r="F56" s="15">
        <v>0.23100000000000001</v>
      </c>
      <c r="G56" s="14">
        <v>2.09</v>
      </c>
      <c r="H56" s="15">
        <v>0.88200000000000001</v>
      </c>
      <c r="I56" s="14">
        <v>2.1309999999999998</v>
      </c>
      <c r="J56" s="14">
        <v>4.1000000000000002E-2</v>
      </c>
      <c r="K56" s="14">
        <v>18.437999999999999</v>
      </c>
      <c r="L56" s="14">
        <v>21.41</v>
      </c>
      <c r="M56" s="15">
        <v>0.67700000000000005</v>
      </c>
      <c r="N56" s="14">
        <v>3.0000000000000001E-3</v>
      </c>
      <c r="O56" s="14">
        <v>3.2000000000000001E-2</v>
      </c>
      <c r="P56" s="14">
        <v>98.373000000000005</v>
      </c>
      <c r="Q56" s="16">
        <v>93.966488671947985</v>
      </c>
      <c r="R56" s="14">
        <v>22.069256508129641</v>
      </c>
    </row>
    <row r="57" spans="1:18" x14ac:dyDescent="0.2">
      <c r="D57" s="13" t="s">
        <v>9</v>
      </c>
      <c r="E57" s="14">
        <f>AVERAGE(E48:E56)</f>
        <v>52.476888888888887</v>
      </c>
      <c r="F57" s="14">
        <f t="shared" ref="F57:R57" si="8">AVERAGE(F48:F56)</f>
        <v>0.34277777777777774</v>
      </c>
      <c r="G57" s="14">
        <f t="shared" si="8"/>
        <v>3.1898888888888886</v>
      </c>
      <c r="H57" s="14">
        <f t="shared" si="8"/>
        <v>1.2733333333333332</v>
      </c>
      <c r="I57" s="14">
        <f t="shared" si="8"/>
        <v>1.9047777777777779</v>
      </c>
      <c r="J57" s="14">
        <f t="shared" si="8"/>
        <v>5.8111111111111113E-2</v>
      </c>
      <c r="K57" s="14">
        <f t="shared" si="8"/>
        <v>17.210666666666665</v>
      </c>
      <c r="L57" s="14">
        <f t="shared" si="8"/>
        <v>22.165111111111109</v>
      </c>
      <c r="M57" s="14">
        <f t="shared" si="8"/>
        <v>0.69577777777777783</v>
      </c>
      <c r="N57" s="14">
        <f t="shared" si="8"/>
        <v>2.7777777777777779E-3</v>
      </c>
      <c r="O57" s="14">
        <f t="shared" si="8"/>
        <v>4.1444444444444443E-2</v>
      </c>
      <c r="P57" s="14">
        <f t="shared" si="8"/>
        <v>99.361555555555569</v>
      </c>
      <c r="Q57" s="14">
        <f t="shared" si="8"/>
        <v>94.214611891564928</v>
      </c>
      <c r="R57" s="14">
        <f t="shared" si="8"/>
        <v>21.124850769364361</v>
      </c>
    </row>
    <row r="58" spans="1:18" x14ac:dyDescent="0.2">
      <c r="D58" s="13" t="s">
        <v>40</v>
      </c>
      <c r="E58" s="14">
        <f>STDEV(E48:E56)</f>
        <v>0.40358532073294123</v>
      </c>
      <c r="F58" s="14">
        <f t="shared" ref="F58:R58" si="9">STDEV(F48:F56)</f>
        <v>5.0031934246483965E-2</v>
      </c>
      <c r="G58" s="14">
        <f t="shared" si="9"/>
        <v>0.43445150605230221</v>
      </c>
      <c r="H58" s="14">
        <f t="shared" si="9"/>
        <v>0.24252628723501377</v>
      </c>
      <c r="I58" s="14">
        <f t="shared" si="9"/>
        <v>0.17457647162331019</v>
      </c>
      <c r="J58" s="14">
        <f t="shared" si="9"/>
        <v>1.2149531312405039E-2</v>
      </c>
      <c r="K58" s="14">
        <f t="shared" si="9"/>
        <v>0.62373031031047388</v>
      </c>
      <c r="L58" s="14">
        <f t="shared" si="9"/>
        <v>0.5834814573841326</v>
      </c>
      <c r="M58" s="14">
        <f t="shared" si="9"/>
        <v>5.1948959993867484E-2</v>
      </c>
      <c r="N58" s="14">
        <f t="shared" si="9"/>
        <v>2.9907264074877267E-3</v>
      </c>
      <c r="O58" s="14">
        <f t="shared" si="9"/>
        <v>1.401883653438394E-2</v>
      </c>
      <c r="P58" s="14">
        <f t="shared" si="9"/>
        <v>0.84289532433023839</v>
      </c>
      <c r="Q58" s="14">
        <f t="shared" si="9"/>
        <v>0.37593336139831274</v>
      </c>
      <c r="R58" s="14">
        <f t="shared" si="9"/>
        <v>2.6510860938750529</v>
      </c>
    </row>
    <row r="60" spans="1:18" x14ac:dyDescent="0.2">
      <c r="A60" s="13">
        <v>1826</v>
      </c>
      <c r="B60" s="13" t="s">
        <v>11</v>
      </c>
      <c r="C60" s="13" t="s">
        <v>34</v>
      </c>
      <c r="D60" s="13">
        <v>1</v>
      </c>
      <c r="E60" s="14">
        <v>52.656999999999996</v>
      </c>
      <c r="F60" s="15">
        <v>0.373</v>
      </c>
      <c r="G60" s="14">
        <v>3.9279999999999999</v>
      </c>
      <c r="H60" s="15">
        <v>1.4490000000000001</v>
      </c>
      <c r="I60" s="14">
        <v>1.5840000000000001</v>
      </c>
      <c r="J60" s="14">
        <v>4.8000000000000001E-2</v>
      </c>
      <c r="K60" s="14">
        <v>16.263000000000002</v>
      </c>
      <c r="L60" s="14">
        <v>22.12</v>
      </c>
      <c r="M60" s="15">
        <v>0.99</v>
      </c>
      <c r="N60" s="14">
        <v>4.0000000000000001E-3</v>
      </c>
      <c r="O60" s="14">
        <v>0.04</v>
      </c>
      <c r="P60" s="14">
        <v>99.456000000000003</v>
      </c>
      <c r="Q60" s="16">
        <v>94.866709444087959</v>
      </c>
      <c r="R60" s="14">
        <v>19.842546324514604</v>
      </c>
    </row>
    <row r="61" spans="1:18" x14ac:dyDescent="0.2">
      <c r="D61" s="13">
        <v>2</v>
      </c>
      <c r="E61" s="14">
        <v>53.198999999999998</v>
      </c>
      <c r="F61" s="15">
        <v>0.27</v>
      </c>
      <c r="G61" s="14">
        <v>3.085</v>
      </c>
      <c r="H61" s="15">
        <v>1.228</v>
      </c>
      <c r="I61" s="14">
        <v>1.579</v>
      </c>
      <c r="J61" s="14">
        <v>4.5999999999999999E-2</v>
      </c>
      <c r="K61" s="14">
        <v>16.940999999999999</v>
      </c>
      <c r="L61" s="14">
        <v>22.484000000000002</v>
      </c>
      <c r="M61" s="15">
        <v>0.91600000000000004</v>
      </c>
      <c r="N61" s="14">
        <v>0</v>
      </c>
      <c r="O61" s="14">
        <v>3.1E-2</v>
      </c>
      <c r="P61" s="14">
        <v>99.778999999999996</v>
      </c>
      <c r="Q61" s="16">
        <v>95.076825222618538</v>
      </c>
      <c r="R61" s="14">
        <v>21.080622576475655</v>
      </c>
    </row>
    <row r="62" spans="1:18" x14ac:dyDescent="0.2">
      <c r="D62" s="13">
        <v>3</v>
      </c>
      <c r="E62" s="14">
        <v>52.670999999999999</v>
      </c>
      <c r="F62" s="15">
        <v>0.34499999999999997</v>
      </c>
      <c r="G62" s="14">
        <v>3.4609999999999999</v>
      </c>
      <c r="H62" s="15">
        <v>1.385</v>
      </c>
      <c r="I62" s="14">
        <v>1.5609999999999999</v>
      </c>
      <c r="J62" s="14">
        <v>4.2999999999999997E-2</v>
      </c>
      <c r="K62" s="14">
        <v>16.425000000000001</v>
      </c>
      <c r="L62" s="14">
        <v>22.286000000000001</v>
      </c>
      <c r="M62" s="15">
        <v>0.86599999999999999</v>
      </c>
      <c r="N62" s="14">
        <v>0</v>
      </c>
      <c r="O62" s="14">
        <v>3.3000000000000002E-2</v>
      </c>
      <c r="P62" s="14">
        <v>99.075999999999993</v>
      </c>
      <c r="Q62" s="16">
        <v>94.984900083531457</v>
      </c>
      <c r="R62" s="14">
        <v>21.169055746528766</v>
      </c>
    </row>
    <row r="63" spans="1:18" x14ac:dyDescent="0.2">
      <c r="D63" s="13">
        <v>4</v>
      </c>
      <c r="E63" s="14">
        <v>52.935000000000002</v>
      </c>
      <c r="F63" s="15">
        <v>0.36299999999999999</v>
      </c>
      <c r="G63" s="14">
        <v>3.4660000000000002</v>
      </c>
      <c r="H63" s="15">
        <v>1.6160000000000001</v>
      </c>
      <c r="I63" s="14">
        <v>1.617</v>
      </c>
      <c r="J63" s="14">
        <v>4.2000000000000003E-2</v>
      </c>
      <c r="K63" s="14">
        <v>16.896999999999998</v>
      </c>
      <c r="L63" s="14">
        <v>21.978000000000002</v>
      </c>
      <c r="M63" s="15">
        <v>0.97899999999999998</v>
      </c>
      <c r="N63" s="14">
        <v>0</v>
      </c>
      <c r="O63" s="14">
        <v>2.9000000000000001E-2</v>
      </c>
      <c r="P63" s="14">
        <v>99.921999999999997</v>
      </c>
      <c r="Q63" s="16">
        <v>94.95186003821226</v>
      </c>
      <c r="R63" s="14">
        <v>23.831224409539892</v>
      </c>
    </row>
    <row r="64" spans="1:18" x14ac:dyDescent="0.2">
      <c r="D64" s="13">
        <v>5</v>
      </c>
      <c r="E64" s="14">
        <v>52.893000000000001</v>
      </c>
      <c r="F64" s="15">
        <v>0.30199999999999999</v>
      </c>
      <c r="G64" s="14">
        <v>2.923</v>
      </c>
      <c r="H64" s="15">
        <v>1.248</v>
      </c>
      <c r="I64" s="14">
        <v>1.5009999999999999</v>
      </c>
      <c r="J64" s="14">
        <v>5.6000000000000001E-2</v>
      </c>
      <c r="K64" s="14">
        <v>16.695</v>
      </c>
      <c r="L64" s="14">
        <v>22.765000000000001</v>
      </c>
      <c r="M64" s="15">
        <v>0.75</v>
      </c>
      <c r="N64" s="14">
        <v>5.0000000000000001E-3</v>
      </c>
      <c r="O64" s="14">
        <v>3.7999999999999999E-2</v>
      </c>
      <c r="P64" s="14">
        <v>99.176000000000002</v>
      </c>
      <c r="Q64" s="16">
        <v>95.242773833671407</v>
      </c>
      <c r="R64" s="14">
        <v>22.270430656832144</v>
      </c>
    </row>
    <row r="65" spans="1:18" x14ac:dyDescent="0.2">
      <c r="D65" s="13">
        <v>6</v>
      </c>
      <c r="E65" s="14">
        <v>52.906999999999996</v>
      </c>
      <c r="F65" s="15">
        <v>0.3</v>
      </c>
      <c r="G65" s="14">
        <v>3.1309999999999998</v>
      </c>
      <c r="H65" s="15">
        <v>1.579</v>
      </c>
      <c r="I65" s="14">
        <v>1.514</v>
      </c>
      <c r="J65" s="14">
        <v>5.5E-2</v>
      </c>
      <c r="K65" s="14">
        <v>16.762</v>
      </c>
      <c r="L65" s="14">
        <v>22.596</v>
      </c>
      <c r="M65" s="15">
        <v>0.85599999999999998</v>
      </c>
      <c r="N65" s="14">
        <v>5.0000000000000001E-3</v>
      </c>
      <c r="O65" s="14">
        <v>3.4000000000000002E-2</v>
      </c>
      <c r="P65" s="14">
        <v>99.739000000000004</v>
      </c>
      <c r="Q65" s="16">
        <v>95.22180422652562</v>
      </c>
      <c r="R65" s="14">
        <v>25.285021272587411</v>
      </c>
    </row>
    <row r="66" spans="1:18" x14ac:dyDescent="0.2">
      <c r="D66" s="13">
        <v>7</v>
      </c>
      <c r="E66" s="14">
        <v>52.865000000000002</v>
      </c>
      <c r="F66" s="15">
        <v>0.379</v>
      </c>
      <c r="G66" s="14">
        <v>3.8079999999999998</v>
      </c>
      <c r="H66" s="15">
        <v>1.4059999999999999</v>
      </c>
      <c r="I66" s="14">
        <v>1.5860000000000001</v>
      </c>
      <c r="J66" s="14">
        <v>5.1999999999999998E-2</v>
      </c>
      <c r="K66" s="14">
        <v>16.567</v>
      </c>
      <c r="L66" s="14">
        <v>21.71</v>
      </c>
      <c r="M66" s="15">
        <v>1.0780000000000001</v>
      </c>
      <c r="N66" s="14">
        <v>4.0000000000000001E-3</v>
      </c>
      <c r="O66" s="14">
        <v>6.3E-2</v>
      </c>
      <c r="P66" s="14">
        <v>99.518000000000001</v>
      </c>
      <c r="Q66" s="16">
        <v>94.95010602866914</v>
      </c>
      <c r="R66" s="14">
        <v>19.856887298747765</v>
      </c>
    </row>
    <row r="67" spans="1:18" x14ac:dyDescent="0.2">
      <c r="D67" s="13">
        <v>8</v>
      </c>
      <c r="E67" s="14">
        <v>53.180999999999997</v>
      </c>
      <c r="F67" s="15">
        <v>0.27400000000000002</v>
      </c>
      <c r="G67" s="14">
        <v>2.4750000000000001</v>
      </c>
      <c r="H67" s="15">
        <v>1.06</v>
      </c>
      <c r="I67" s="14">
        <v>1.488</v>
      </c>
      <c r="J67" s="14">
        <v>0.05</v>
      </c>
      <c r="K67" s="14">
        <v>16.902999999999999</v>
      </c>
      <c r="L67" s="14">
        <v>23.05</v>
      </c>
      <c r="M67" s="15">
        <v>0.73399999999999999</v>
      </c>
      <c r="N67" s="14">
        <v>0</v>
      </c>
      <c r="O67" s="14">
        <v>1.7999999999999999E-2</v>
      </c>
      <c r="P67" s="14">
        <v>99.233000000000004</v>
      </c>
      <c r="Q67" s="16">
        <v>95.337381789467742</v>
      </c>
      <c r="R67" s="14">
        <v>22.32408325074331</v>
      </c>
    </row>
    <row r="68" spans="1:18" x14ac:dyDescent="0.2">
      <c r="D68" s="13">
        <v>9</v>
      </c>
      <c r="E68" s="14">
        <v>53.451000000000001</v>
      </c>
      <c r="F68" s="15">
        <v>0.26800000000000002</v>
      </c>
      <c r="G68" s="14">
        <v>2.7029999999999998</v>
      </c>
      <c r="H68" s="15">
        <v>0.97499999999999998</v>
      </c>
      <c r="I68" s="14">
        <v>1.6719999999999999</v>
      </c>
      <c r="J68" s="14">
        <v>6.2E-2</v>
      </c>
      <c r="K68" s="14">
        <v>17.13</v>
      </c>
      <c r="L68" s="14">
        <v>22.303000000000001</v>
      </c>
      <c r="M68" s="15">
        <v>0.87</v>
      </c>
      <c r="N68" s="14">
        <v>0</v>
      </c>
      <c r="O68" s="14">
        <v>0.04</v>
      </c>
      <c r="P68" s="14">
        <v>99.474000000000004</v>
      </c>
      <c r="Q68" s="16">
        <v>94.856334215221807</v>
      </c>
      <c r="R68" s="14">
        <v>19.488307015790525</v>
      </c>
    </row>
    <row r="69" spans="1:18" x14ac:dyDescent="0.2">
      <c r="D69" s="13">
        <v>10</v>
      </c>
      <c r="E69" s="14">
        <v>53.482999999999997</v>
      </c>
      <c r="F69" s="15">
        <v>0.25800000000000001</v>
      </c>
      <c r="G69" s="14">
        <v>2.7189999999999999</v>
      </c>
      <c r="H69" s="15">
        <v>1.2849999999999999</v>
      </c>
      <c r="I69" s="14">
        <v>1.4990000000000001</v>
      </c>
      <c r="J69" s="14">
        <v>3.4000000000000002E-2</v>
      </c>
      <c r="K69" s="14">
        <v>16.821999999999999</v>
      </c>
      <c r="L69" s="14">
        <v>22.238</v>
      </c>
      <c r="M69" s="15">
        <v>0.88700000000000001</v>
      </c>
      <c r="N69" s="14">
        <v>0</v>
      </c>
      <c r="O69" s="14">
        <v>4.4999999999999998E-2</v>
      </c>
      <c r="P69" s="14">
        <v>99.27</v>
      </c>
      <c r="Q69" s="16">
        <v>95.282989181398804</v>
      </c>
      <c r="R69" s="14">
        <v>24.077904614242833</v>
      </c>
    </row>
    <row r="70" spans="1:18" x14ac:dyDescent="0.2">
      <c r="D70" s="13" t="s">
        <v>30</v>
      </c>
      <c r="E70" s="14">
        <f>AVERAGE(E60:E69)</f>
        <v>53.024199999999993</v>
      </c>
      <c r="F70" s="15">
        <f t="shared" ref="F70:R70" si="10">AVERAGE(F60:F69)</f>
        <v>0.31319999999999998</v>
      </c>
      <c r="G70" s="14">
        <f t="shared" si="10"/>
        <v>3.1699000000000002</v>
      </c>
      <c r="H70" s="15">
        <f t="shared" si="10"/>
        <v>1.3231000000000002</v>
      </c>
      <c r="I70" s="14">
        <f t="shared" si="10"/>
        <v>1.5601</v>
      </c>
      <c r="J70" s="14">
        <f t="shared" si="10"/>
        <v>4.8799999999999996E-2</v>
      </c>
      <c r="K70" s="14">
        <f t="shared" si="10"/>
        <v>16.740500000000001</v>
      </c>
      <c r="L70" s="14">
        <f t="shared" si="10"/>
        <v>22.353000000000002</v>
      </c>
      <c r="M70" s="15">
        <f t="shared" si="10"/>
        <v>0.89260000000000006</v>
      </c>
      <c r="N70" s="14">
        <f t="shared" si="10"/>
        <v>1.8000000000000002E-3</v>
      </c>
      <c r="O70" s="14">
        <f t="shared" si="10"/>
        <v>3.7100000000000001E-2</v>
      </c>
      <c r="P70" s="14">
        <f t="shared" si="10"/>
        <v>99.464300000000009</v>
      </c>
      <c r="Q70" s="16">
        <f t="shared" si="10"/>
        <v>95.077168406340462</v>
      </c>
      <c r="R70" s="14">
        <f t="shared" si="10"/>
        <v>21.922608316600289</v>
      </c>
    </row>
    <row r="71" spans="1:18" x14ac:dyDescent="0.2">
      <c r="D71" s="13" t="s">
        <v>40</v>
      </c>
      <c r="E71" s="14">
        <f>STDEV(E60:E69)</f>
        <v>0.29280892518273166</v>
      </c>
      <c r="F71" s="14">
        <f t="shared" ref="F71:R71" si="11">STDEV(F60:F69)</f>
        <v>4.7363370750917892E-2</v>
      </c>
      <c r="G71" s="14">
        <f t="shared" si="11"/>
        <v>0.48627551632564758</v>
      </c>
      <c r="H71" s="14">
        <f t="shared" si="11"/>
        <v>0.20665615564668274</v>
      </c>
      <c r="I71" s="14">
        <f t="shared" si="11"/>
        <v>5.9543541491360187E-2</v>
      </c>
      <c r="J71" s="14">
        <f t="shared" si="11"/>
        <v>8.052604823561408E-3</v>
      </c>
      <c r="K71" s="14">
        <f t="shared" si="11"/>
        <v>0.26026322145943703</v>
      </c>
      <c r="L71" s="14">
        <f t="shared" si="11"/>
        <v>0.38877871455223573</v>
      </c>
      <c r="M71" s="14">
        <f t="shared" si="11"/>
        <v>0.10538311060127235</v>
      </c>
      <c r="N71" s="14">
        <f t="shared" si="11"/>
        <v>2.3475755815545343E-3</v>
      </c>
      <c r="O71" s="14">
        <f t="shared" si="11"/>
        <v>1.1761046816598539E-2</v>
      </c>
      <c r="P71" s="14">
        <f t="shared" si="11"/>
        <v>0.28130215072053771</v>
      </c>
      <c r="Q71" s="14">
        <f t="shared" si="11"/>
        <v>0.18007380743498447</v>
      </c>
      <c r="R71" s="14">
        <f t="shared" si="11"/>
        <v>1.9908838464537728</v>
      </c>
    </row>
    <row r="73" spans="1:18" x14ac:dyDescent="0.2">
      <c r="A73" s="13">
        <v>1827</v>
      </c>
      <c r="B73" s="13" t="s">
        <v>32</v>
      </c>
      <c r="C73" s="13" t="s">
        <v>35</v>
      </c>
      <c r="D73" s="13">
        <v>1</v>
      </c>
      <c r="E73" s="14">
        <v>52.680999999999997</v>
      </c>
      <c r="F73" s="15">
        <v>0.191</v>
      </c>
      <c r="G73" s="14">
        <v>2.7120000000000002</v>
      </c>
      <c r="H73" s="15">
        <v>1.702</v>
      </c>
      <c r="I73" s="14">
        <v>1.569</v>
      </c>
      <c r="J73" s="14">
        <v>6.9000000000000006E-2</v>
      </c>
      <c r="K73" s="14">
        <v>16.7</v>
      </c>
      <c r="L73" s="14">
        <v>22.611000000000001</v>
      </c>
      <c r="M73" s="15">
        <v>0.85099999999999998</v>
      </c>
      <c r="N73" s="14">
        <v>0</v>
      </c>
      <c r="O73" s="14">
        <v>2.9000000000000001E-2</v>
      </c>
      <c r="P73" s="14">
        <v>99.114999999999995</v>
      </c>
      <c r="Q73" s="16">
        <v>95.039362610262728</v>
      </c>
      <c r="R73" s="14">
        <v>29.633953993322272</v>
      </c>
    </row>
    <row r="74" spans="1:18" x14ac:dyDescent="0.2">
      <c r="D74" s="13">
        <v>2</v>
      </c>
      <c r="E74" s="14">
        <v>52.710999999999999</v>
      </c>
      <c r="F74" s="15">
        <v>0.24099999999999999</v>
      </c>
      <c r="G74" s="14">
        <v>2.8050000000000002</v>
      </c>
      <c r="H74" s="15">
        <v>1.7589999999999999</v>
      </c>
      <c r="I74" s="14">
        <v>1.59</v>
      </c>
      <c r="J74" s="14">
        <v>5.8000000000000003E-2</v>
      </c>
      <c r="K74" s="14">
        <v>16.768000000000001</v>
      </c>
      <c r="L74" s="14">
        <v>22.637</v>
      </c>
      <c r="M74" s="15">
        <v>1.038</v>
      </c>
      <c r="N74" s="14">
        <v>5.0000000000000001E-3</v>
      </c>
      <c r="O74" s="14">
        <v>2.7E-2</v>
      </c>
      <c r="P74" s="14">
        <v>99.638999999999996</v>
      </c>
      <c r="Q74" s="16">
        <v>94.995656607621697</v>
      </c>
      <c r="R74" s="14">
        <v>29.617780771173596</v>
      </c>
    </row>
    <row r="75" spans="1:18" x14ac:dyDescent="0.2">
      <c r="D75" s="13">
        <v>3</v>
      </c>
      <c r="E75" s="14">
        <v>52.741999999999997</v>
      </c>
      <c r="F75" s="15">
        <v>0.29399999999999998</v>
      </c>
      <c r="G75" s="14">
        <v>3.331</v>
      </c>
      <c r="H75" s="15">
        <v>1.7769999999999999</v>
      </c>
      <c r="I75" s="14">
        <v>1.8160000000000001</v>
      </c>
      <c r="J75" s="14">
        <v>7.4999999999999997E-2</v>
      </c>
      <c r="K75" s="14">
        <v>17.126000000000001</v>
      </c>
      <c r="L75" s="14">
        <v>21.018999999999998</v>
      </c>
      <c r="M75" s="15">
        <v>1.034</v>
      </c>
      <c r="N75" s="14">
        <v>0</v>
      </c>
      <c r="O75" s="14">
        <v>4.8000000000000001E-2</v>
      </c>
      <c r="P75" s="14">
        <v>99.262</v>
      </c>
      <c r="Q75" s="16">
        <v>94.436751749237203</v>
      </c>
      <c r="R75" s="14">
        <v>26.361687459822036</v>
      </c>
    </row>
    <row r="76" spans="1:18" x14ac:dyDescent="0.2">
      <c r="D76" s="13">
        <v>4</v>
      </c>
      <c r="E76" s="14">
        <v>52.601999999999997</v>
      </c>
      <c r="F76" s="15">
        <v>0.19400000000000001</v>
      </c>
      <c r="G76" s="14">
        <v>2.819</v>
      </c>
      <c r="H76" s="15">
        <v>1.8580000000000001</v>
      </c>
      <c r="I76" s="14">
        <v>1.77</v>
      </c>
      <c r="J76" s="14">
        <v>8.2000000000000003E-2</v>
      </c>
      <c r="K76" s="14">
        <v>16.387</v>
      </c>
      <c r="L76" s="14">
        <v>22.128</v>
      </c>
      <c r="M76" s="15">
        <v>0.85199999999999998</v>
      </c>
      <c r="N76" s="14">
        <v>0</v>
      </c>
      <c r="O76" s="14">
        <v>3.5999999999999997E-2</v>
      </c>
      <c r="P76" s="14">
        <v>98.727999999999994</v>
      </c>
      <c r="Q76" s="16">
        <v>94.339007119418156</v>
      </c>
      <c r="R76" s="14">
        <v>30.665820933197846</v>
      </c>
    </row>
    <row r="77" spans="1:18" x14ac:dyDescent="0.2">
      <c r="D77" s="13">
        <v>5</v>
      </c>
      <c r="E77" s="14">
        <v>53.216000000000001</v>
      </c>
      <c r="F77" s="15">
        <v>0.115</v>
      </c>
      <c r="G77" s="14">
        <v>2.2280000000000002</v>
      </c>
      <c r="H77" s="15">
        <v>1.6819999999999999</v>
      </c>
      <c r="I77" s="14">
        <v>1.5549999999999999</v>
      </c>
      <c r="J77" s="14">
        <v>5.0999999999999997E-2</v>
      </c>
      <c r="K77" s="14">
        <v>17.143000000000001</v>
      </c>
      <c r="L77" s="14">
        <v>22.486000000000001</v>
      </c>
      <c r="M77" s="15">
        <v>1.0109999999999999</v>
      </c>
      <c r="N77" s="14">
        <v>0</v>
      </c>
      <c r="O77" s="14">
        <v>2.7E-2</v>
      </c>
      <c r="P77" s="14">
        <v>99.513999999999996</v>
      </c>
      <c r="Q77" s="16">
        <v>95.202453382038982</v>
      </c>
      <c r="R77" s="14">
        <v>33.6254948845596</v>
      </c>
    </row>
    <row r="78" spans="1:18" x14ac:dyDescent="0.2">
      <c r="D78" s="13">
        <v>6</v>
      </c>
      <c r="E78" s="14">
        <v>52.73</v>
      </c>
      <c r="F78" s="15">
        <v>0.24</v>
      </c>
      <c r="G78" s="14">
        <v>3.2629999999999999</v>
      </c>
      <c r="H78" s="15">
        <v>1.879</v>
      </c>
      <c r="I78" s="14">
        <v>1.7310000000000001</v>
      </c>
      <c r="J78" s="14">
        <v>7.5999999999999998E-2</v>
      </c>
      <c r="K78" s="14">
        <v>16.646999999999998</v>
      </c>
      <c r="L78" s="14">
        <v>22.300999999999998</v>
      </c>
      <c r="M78" s="15">
        <v>1.167</v>
      </c>
      <c r="N78" s="14">
        <v>0</v>
      </c>
      <c r="O78" s="14">
        <v>5.5E-2</v>
      </c>
      <c r="P78" s="14">
        <v>100.089</v>
      </c>
      <c r="Q78" s="16">
        <v>94.5386741377352</v>
      </c>
      <c r="R78" s="14">
        <v>27.87209474807819</v>
      </c>
    </row>
    <row r="79" spans="1:18" x14ac:dyDescent="0.2">
      <c r="D79" s="13">
        <v>7</v>
      </c>
      <c r="E79" s="14">
        <v>52.433999999999997</v>
      </c>
      <c r="F79" s="15">
        <v>0.26200000000000001</v>
      </c>
      <c r="G79" s="14">
        <v>3.3340000000000001</v>
      </c>
      <c r="H79" s="15">
        <v>1.8</v>
      </c>
      <c r="I79" s="14">
        <v>1.653</v>
      </c>
      <c r="J79" s="14">
        <v>6.7000000000000004E-2</v>
      </c>
      <c r="K79" s="14">
        <v>16.364000000000001</v>
      </c>
      <c r="L79" s="14">
        <v>22.050999999999998</v>
      </c>
      <c r="M79" s="15">
        <v>1.016</v>
      </c>
      <c r="N79" s="14">
        <v>0</v>
      </c>
      <c r="O79" s="14">
        <v>4.2000000000000003E-2</v>
      </c>
      <c r="P79" s="14">
        <v>99.02300000000001</v>
      </c>
      <c r="Q79" s="16">
        <v>94.686288502709886</v>
      </c>
      <c r="R79" s="14">
        <v>26.594511912487249</v>
      </c>
    </row>
    <row r="80" spans="1:18" x14ac:dyDescent="0.2">
      <c r="D80" s="13">
        <v>8</v>
      </c>
      <c r="E80" s="14">
        <v>53.127000000000002</v>
      </c>
      <c r="F80" s="15">
        <v>0.20100000000000001</v>
      </c>
      <c r="G80" s="14">
        <v>3.137</v>
      </c>
      <c r="H80" s="15">
        <v>1.8620000000000001</v>
      </c>
      <c r="I80" s="14">
        <v>1.7569999999999999</v>
      </c>
      <c r="J80" s="14">
        <v>6.8000000000000005E-2</v>
      </c>
      <c r="K80" s="14">
        <v>16.356000000000002</v>
      </c>
      <c r="L80" s="14">
        <v>21.893999999999998</v>
      </c>
      <c r="M80" s="15">
        <v>1.1559999999999999</v>
      </c>
      <c r="N80" s="14">
        <v>0</v>
      </c>
      <c r="O80" s="14">
        <v>4.4999999999999998E-2</v>
      </c>
      <c r="P80" s="14">
        <v>99.603000000000023</v>
      </c>
      <c r="Q80" s="16">
        <v>94.368192628967435</v>
      </c>
      <c r="R80" s="14">
        <v>28.4851248147726</v>
      </c>
    </row>
    <row r="81" spans="1:18" x14ac:dyDescent="0.2">
      <c r="D81" s="13">
        <v>9</v>
      </c>
      <c r="E81" s="14">
        <v>53.03</v>
      </c>
      <c r="F81" s="15">
        <v>0.186</v>
      </c>
      <c r="G81" s="14">
        <v>2.9729999999999999</v>
      </c>
      <c r="H81" s="15">
        <v>1.8919999999999999</v>
      </c>
      <c r="I81" s="14">
        <v>1.6719999999999999</v>
      </c>
      <c r="J81" s="14">
        <v>5.7000000000000002E-2</v>
      </c>
      <c r="K81" s="14">
        <v>16.645</v>
      </c>
      <c r="L81" s="14">
        <v>22.091000000000001</v>
      </c>
      <c r="M81" s="15">
        <v>0.93600000000000005</v>
      </c>
      <c r="N81" s="14">
        <v>0</v>
      </c>
      <c r="O81" s="14">
        <v>3.1E-2</v>
      </c>
      <c r="P81" s="14">
        <v>99.513000000000005</v>
      </c>
      <c r="Q81" s="16">
        <v>94.714380551955244</v>
      </c>
      <c r="R81" s="14">
        <v>29.925567547450687</v>
      </c>
    </row>
    <row r="82" spans="1:18" x14ac:dyDescent="0.2">
      <c r="D82" s="13">
        <v>10</v>
      </c>
      <c r="E82" s="14">
        <v>52.862000000000002</v>
      </c>
      <c r="F82" s="15">
        <v>0.24099999999999999</v>
      </c>
      <c r="G82" s="14">
        <v>3.2770000000000001</v>
      </c>
      <c r="H82" s="15">
        <v>1.855</v>
      </c>
      <c r="I82" s="14">
        <v>1.847</v>
      </c>
      <c r="J82" s="14">
        <v>6.3E-2</v>
      </c>
      <c r="K82" s="14">
        <v>16.988</v>
      </c>
      <c r="L82" s="14">
        <v>21.462</v>
      </c>
      <c r="M82" s="15">
        <v>0.90900000000000003</v>
      </c>
      <c r="N82" s="14">
        <v>0</v>
      </c>
      <c r="O82" s="14">
        <v>0.05</v>
      </c>
      <c r="P82" s="14">
        <v>99.554000000000016</v>
      </c>
      <c r="Q82" s="16">
        <v>94.303848217755217</v>
      </c>
      <c r="R82" s="14">
        <v>27.528902364857981</v>
      </c>
    </row>
    <row r="83" spans="1:18" x14ac:dyDescent="0.2">
      <c r="D83" s="13">
        <v>11</v>
      </c>
      <c r="E83" s="14">
        <v>53.406999999999996</v>
      </c>
      <c r="F83" s="15">
        <v>0.158</v>
      </c>
      <c r="G83" s="14">
        <v>2.552</v>
      </c>
      <c r="H83" s="15">
        <v>1.68</v>
      </c>
      <c r="I83" s="14">
        <v>1.681</v>
      </c>
      <c r="J83" s="14">
        <v>6.0999999999999999E-2</v>
      </c>
      <c r="K83" s="14">
        <v>16.966999999999999</v>
      </c>
      <c r="L83" s="14">
        <v>22.577999999999999</v>
      </c>
      <c r="M83" s="15">
        <v>0.92200000000000004</v>
      </c>
      <c r="N83" s="14">
        <v>0</v>
      </c>
      <c r="O83" s="14">
        <v>5.0999999999999997E-2</v>
      </c>
      <c r="P83" s="14">
        <v>100.057</v>
      </c>
      <c r="Q83" s="16">
        <v>94.783002706259154</v>
      </c>
      <c r="R83" s="14">
        <v>30.64027006923385</v>
      </c>
    </row>
    <row r="84" spans="1:18" x14ac:dyDescent="0.2">
      <c r="D84" s="13">
        <v>12</v>
      </c>
      <c r="E84" s="14">
        <v>53.115000000000002</v>
      </c>
      <c r="F84" s="15">
        <v>0.16600000000000001</v>
      </c>
      <c r="G84" s="14">
        <v>2.964</v>
      </c>
      <c r="H84" s="15">
        <v>1.7310000000000001</v>
      </c>
      <c r="I84" s="14">
        <v>1.599</v>
      </c>
      <c r="J84" s="14">
        <v>6.7000000000000004E-2</v>
      </c>
      <c r="K84" s="14">
        <v>16.998999999999999</v>
      </c>
      <c r="L84" s="14">
        <v>22.434999999999999</v>
      </c>
      <c r="M84" s="15">
        <v>0.95899999999999996</v>
      </c>
      <c r="N84" s="14">
        <v>0</v>
      </c>
      <c r="O84" s="14">
        <v>3.6999999999999998E-2</v>
      </c>
      <c r="P84" s="14">
        <v>100.072</v>
      </c>
      <c r="Q84" s="16">
        <v>95.033729641086808</v>
      </c>
      <c r="R84" s="14">
        <v>28.155767114768217</v>
      </c>
    </row>
    <row r="85" spans="1:18" x14ac:dyDescent="0.2">
      <c r="D85" s="13" t="s">
        <v>9</v>
      </c>
      <c r="E85" s="14">
        <f>AVERAGE(E73:E84)</f>
        <v>52.888083333333334</v>
      </c>
      <c r="F85" s="14">
        <f t="shared" ref="F85:R85" si="12">AVERAGE(F73:F84)</f>
        <v>0.20741666666666667</v>
      </c>
      <c r="G85" s="14">
        <f t="shared" si="12"/>
        <v>2.9495833333333334</v>
      </c>
      <c r="H85" s="14">
        <f t="shared" si="12"/>
        <v>1.7897500000000004</v>
      </c>
      <c r="I85" s="14">
        <f t="shared" si="12"/>
        <v>1.6866666666666668</v>
      </c>
      <c r="J85" s="14">
        <f t="shared" si="12"/>
        <v>6.6166666666666665E-2</v>
      </c>
      <c r="K85" s="14">
        <f t="shared" si="12"/>
        <v>16.7575</v>
      </c>
      <c r="L85" s="14">
        <f t="shared" si="12"/>
        <v>22.141083333333331</v>
      </c>
      <c r="M85" s="14">
        <f t="shared" si="12"/>
        <v>0.98758333333333337</v>
      </c>
      <c r="N85" s="14">
        <f t="shared" si="12"/>
        <v>4.1666666666666669E-4</v>
      </c>
      <c r="O85" s="14">
        <f t="shared" si="12"/>
        <v>3.9833333333333325E-2</v>
      </c>
      <c r="P85" s="14">
        <f t="shared" si="12"/>
        <v>99.514083333333318</v>
      </c>
      <c r="Q85" s="14">
        <f t="shared" si="12"/>
        <v>94.703445654587327</v>
      </c>
      <c r="R85" s="14">
        <f t="shared" si="12"/>
        <v>29.092248051143674</v>
      </c>
    </row>
    <row r="86" spans="1:18" x14ac:dyDescent="0.2">
      <c r="D86" s="13" t="s">
        <v>40</v>
      </c>
      <c r="E86" s="14">
        <f>STDEV(E73:E84)</f>
        <v>0.288381835997578</v>
      </c>
      <c r="F86" s="14">
        <f t="shared" ref="F86:R86" si="13">STDEV(F73:F84)</f>
        <v>4.9946258997834773E-2</v>
      </c>
      <c r="G86" s="14">
        <f t="shared" si="13"/>
        <v>0.34479571246367202</v>
      </c>
      <c r="H86" s="14">
        <f t="shared" si="13"/>
        <v>7.8956979080094927E-2</v>
      </c>
      <c r="I86" s="14">
        <f t="shared" si="13"/>
        <v>9.8110636373927224E-2</v>
      </c>
      <c r="J86" s="14">
        <f t="shared" si="13"/>
        <v>8.8197436917338227E-3</v>
      </c>
      <c r="K86" s="14">
        <f t="shared" si="13"/>
        <v>0.28941052943086643</v>
      </c>
      <c r="L86" s="14">
        <f t="shared" si="13"/>
        <v>0.49365509828280568</v>
      </c>
      <c r="M86" s="14">
        <f t="shared" si="13"/>
        <v>0.10339637617470258</v>
      </c>
      <c r="N86" s="14">
        <f t="shared" si="13"/>
        <v>1.4433756729740645E-3</v>
      </c>
      <c r="O86" s="14">
        <f t="shared" si="13"/>
        <v>1.0016652800877825E-2</v>
      </c>
      <c r="P86" s="14">
        <f t="shared" si="13"/>
        <v>0.43102066146074897</v>
      </c>
      <c r="Q86" s="14">
        <f t="shared" si="13"/>
        <v>0.31133588567985132</v>
      </c>
      <c r="R86" s="14">
        <f t="shared" si="13"/>
        <v>2.0351445768213288</v>
      </c>
    </row>
    <row r="88" spans="1:18" x14ac:dyDescent="0.2">
      <c r="A88" s="13" t="s">
        <v>36</v>
      </c>
      <c r="B88" s="13" t="s">
        <v>32</v>
      </c>
      <c r="C88" s="13" t="s">
        <v>35</v>
      </c>
      <c r="D88" s="13">
        <v>1</v>
      </c>
      <c r="E88" s="14">
        <v>53.396000000000001</v>
      </c>
      <c r="F88" s="15">
        <v>0.14299999999999999</v>
      </c>
      <c r="G88" s="14">
        <v>2.9609999999999999</v>
      </c>
      <c r="H88" s="15">
        <v>1.841</v>
      </c>
      <c r="I88" s="14">
        <v>1.772</v>
      </c>
      <c r="J88" s="14">
        <v>6.8000000000000005E-2</v>
      </c>
      <c r="K88" s="14">
        <v>16.344000000000001</v>
      </c>
      <c r="L88" s="14">
        <v>21.457000000000001</v>
      </c>
      <c r="M88" s="15">
        <v>1.123</v>
      </c>
      <c r="N88" s="14">
        <v>0</v>
      </c>
      <c r="O88" s="14">
        <v>5.2999999999999999E-2</v>
      </c>
      <c r="P88" s="14">
        <v>99.158000000000001</v>
      </c>
      <c r="Q88" s="16">
        <v>94.318910461925171</v>
      </c>
      <c r="R88" s="14">
        <v>29.439652334233223</v>
      </c>
    </row>
    <row r="89" spans="1:18" x14ac:dyDescent="0.2">
      <c r="D89" s="13">
        <v>2</v>
      </c>
      <c r="E89" s="14">
        <v>53.115000000000002</v>
      </c>
      <c r="F89" s="15">
        <v>0.17699999999999999</v>
      </c>
      <c r="G89" s="14">
        <v>3.3540000000000001</v>
      </c>
      <c r="H89" s="15">
        <v>2.2930000000000001</v>
      </c>
      <c r="I89" s="14">
        <v>1.5289999999999999</v>
      </c>
      <c r="J89" s="14">
        <v>5.0999999999999997E-2</v>
      </c>
      <c r="K89" s="14">
        <v>16.282</v>
      </c>
      <c r="L89" s="14">
        <v>21.516999999999999</v>
      </c>
      <c r="M89" s="15">
        <v>1.43</v>
      </c>
      <c r="N89" s="14">
        <v>2E-3</v>
      </c>
      <c r="O89" s="14">
        <v>5.8000000000000003E-2</v>
      </c>
      <c r="P89" s="14">
        <v>99.808000000000007</v>
      </c>
      <c r="Q89" s="16">
        <v>95.041606402781113</v>
      </c>
      <c r="R89" s="14">
        <v>31.449225084510562</v>
      </c>
    </row>
    <row r="90" spans="1:18" x14ac:dyDescent="0.2">
      <c r="D90" s="13">
        <v>3</v>
      </c>
      <c r="E90" s="14">
        <v>53.37</v>
      </c>
      <c r="F90" s="15">
        <v>0.17</v>
      </c>
      <c r="G90" s="14">
        <v>3.1859999999999999</v>
      </c>
      <c r="H90" s="15">
        <v>1.859</v>
      </c>
      <c r="I90" s="14">
        <v>1.585</v>
      </c>
      <c r="J90" s="14">
        <v>5.6000000000000001E-2</v>
      </c>
      <c r="K90" s="14">
        <v>16.57</v>
      </c>
      <c r="L90" s="14">
        <v>21.725999999999999</v>
      </c>
      <c r="M90" s="15">
        <v>1.264</v>
      </c>
      <c r="N90" s="14">
        <v>0</v>
      </c>
      <c r="O90" s="14">
        <v>2.4E-2</v>
      </c>
      <c r="P90" s="14">
        <v>99.81</v>
      </c>
      <c r="Q90" s="16">
        <v>94.953997007417783</v>
      </c>
      <c r="R90" s="14">
        <v>28.137826648266035</v>
      </c>
    </row>
    <row r="91" spans="1:18" x14ac:dyDescent="0.2">
      <c r="D91" s="13">
        <v>4</v>
      </c>
      <c r="E91" s="14">
        <v>52.914000000000001</v>
      </c>
      <c r="F91" s="15">
        <v>0.189</v>
      </c>
      <c r="G91" s="14">
        <v>3.15</v>
      </c>
      <c r="H91" s="15">
        <v>1.87</v>
      </c>
      <c r="I91" s="14">
        <v>1.823</v>
      </c>
      <c r="J91" s="14">
        <v>8.5999999999999993E-2</v>
      </c>
      <c r="K91" s="14">
        <v>16.742999999999999</v>
      </c>
      <c r="L91" s="14">
        <v>21.137</v>
      </c>
      <c r="M91" s="15">
        <v>1.1299999999999999</v>
      </c>
      <c r="N91" s="14">
        <v>3.0000000000000001E-3</v>
      </c>
      <c r="O91" s="14">
        <v>3.7999999999999999E-2</v>
      </c>
      <c r="P91" s="14">
        <v>99.082999999999998</v>
      </c>
      <c r="Q91" s="16">
        <v>94.296066382147899</v>
      </c>
      <c r="R91" s="14">
        <v>28.488215789945336</v>
      </c>
    </row>
    <row r="92" spans="1:18" x14ac:dyDescent="0.2">
      <c r="D92" s="13">
        <v>5</v>
      </c>
      <c r="E92" s="14">
        <v>53.228999999999999</v>
      </c>
      <c r="F92" s="15">
        <v>0.19</v>
      </c>
      <c r="G92" s="14">
        <v>3.3690000000000002</v>
      </c>
      <c r="H92" s="15">
        <v>1.861</v>
      </c>
      <c r="I92" s="14">
        <v>1.7889999999999999</v>
      </c>
      <c r="J92" s="14">
        <v>0.06</v>
      </c>
      <c r="K92" s="14">
        <v>16.509</v>
      </c>
      <c r="L92" s="14">
        <v>21.613</v>
      </c>
      <c r="M92" s="15">
        <v>1.2749999999999999</v>
      </c>
      <c r="N92" s="14">
        <v>3.0000000000000001E-3</v>
      </c>
      <c r="O92" s="14">
        <v>0.04</v>
      </c>
      <c r="P92" s="14">
        <v>99.935000000000016</v>
      </c>
      <c r="Q92" s="16">
        <v>94.32157231187233</v>
      </c>
      <c r="R92" s="14">
        <v>27.043638073257252</v>
      </c>
    </row>
    <row r="93" spans="1:18" x14ac:dyDescent="0.2">
      <c r="D93" s="13">
        <v>6</v>
      </c>
      <c r="E93" s="14">
        <v>53.430999999999997</v>
      </c>
      <c r="F93" s="15">
        <v>0.15</v>
      </c>
      <c r="G93" s="14">
        <v>3</v>
      </c>
      <c r="H93" s="15">
        <v>1.6639999999999999</v>
      </c>
      <c r="I93" s="14">
        <v>1.476</v>
      </c>
      <c r="J93" s="14">
        <v>5.0999999999999997E-2</v>
      </c>
      <c r="K93" s="14">
        <v>16.776</v>
      </c>
      <c r="L93" s="14">
        <v>21.521000000000001</v>
      </c>
      <c r="M93" s="15">
        <v>1.1040000000000001</v>
      </c>
      <c r="N93" s="14">
        <v>0</v>
      </c>
      <c r="O93" s="14">
        <v>1.7000000000000001E-2</v>
      </c>
      <c r="P93" s="14">
        <v>99.19</v>
      </c>
      <c r="Q93" s="16">
        <v>95.339849965901337</v>
      </c>
      <c r="R93" s="14">
        <v>27.124884934028842</v>
      </c>
    </row>
    <row r="94" spans="1:18" x14ac:dyDescent="0.2">
      <c r="D94" s="13">
        <v>7</v>
      </c>
      <c r="E94" s="14">
        <v>53.662999999999997</v>
      </c>
      <c r="F94" s="15">
        <v>0.23300000000000001</v>
      </c>
      <c r="G94" s="14">
        <v>3.089</v>
      </c>
      <c r="H94" s="15">
        <v>1.6759999999999999</v>
      </c>
      <c r="I94" s="14">
        <v>1.6160000000000001</v>
      </c>
      <c r="J94" s="14">
        <v>5.8999999999999997E-2</v>
      </c>
      <c r="K94" s="14">
        <v>16.931000000000001</v>
      </c>
      <c r="L94" s="14">
        <v>21.506</v>
      </c>
      <c r="M94" s="15">
        <v>1.3009999999999999</v>
      </c>
      <c r="N94" s="14">
        <v>2E-3</v>
      </c>
      <c r="O94" s="14">
        <v>3.4000000000000002E-2</v>
      </c>
      <c r="P94" s="14">
        <v>100.11</v>
      </c>
      <c r="Q94" s="16">
        <v>94.964445746265397</v>
      </c>
      <c r="R94" s="14">
        <v>26.691231576317765</v>
      </c>
    </row>
    <row r="95" spans="1:18" x14ac:dyDescent="0.2">
      <c r="D95" s="13">
        <v>8</v>
      </c>
      <c r="E95" s="14">
        <v>54.100999999999999</v>
      </c>
      <c r="F95" s="15">
        <v>0.17399999999999999</v>
      </c>
      <c r="G95" s="14">
        <v>2.9809999999999999</v>
      </c>
      <c r="H95" s="15">
        <v>1.4139999999999999</v>
      </c>
      <c r="I95" s="14">
        <v>1.599</v>
      </c>
      <c r="J95" s="14">
        <v>5.0999999999999997E-2</v>
      </c>
      <c r="K95" s="14">
        <v>16.558</v>
      </c>
      <c r="L95" s="14">
        <v>21.393999999999998</v>
      </c>
      <c r="M95" s="15">
        <v>1.2509999999999999</v>
      </c>
      <c r="N95" s="14">
        <v>0</v>
      </c>
      <c r="O95" s="14">
        <v>4.2000000000000003E-2</v>
      </c>
      <c r="P95" s="14">
        <v>99.564999999999998</v>
      </c>
      <c r="Q95" s="16">
        <v>94.908194654082052</v>
      </c>
      <c r="R95" s="14">
        <v>24.145043024073392</v>
      </c>
    </row>
    <row r="96" spans="1:18" x14ac:dyDescent="0.2">
      <c r="D96" s="13">
        <v>9</v>
      </c>
      <c r="E96" s="14">
        <v>54.024999999999999</v>
      </c>
      <c r="F96" s="15">
        <v>0.152</v>
      </c>
      <c r="G96" s="14">
        <v>2.698</v>
      </c>
      <c r="H96" s="15">
        <v>1.458</v>
      </c>
      <c r="I96" s="14">
        <v>1.5089999999999999</v>
      </c>
      <c r="J96" s="14">
        <v>0.05</v>
      </c>
      <c r="K96" s="14">
        <v>16.454999999999998</v>
      </c>
      <c r="L96" s="14">
        <v>21.759</v>
      </c>
      <c r="M96" s="15">
        <v>1.2350000000000001</v>
      </c>
      <c r="N96" s="14">
        <v>4.0000000000000001E-3</v>
      </c>
      <c r="O96" s="14">
        <v>2.1000000000000001E-2</v>
      </c>
      <c r="P96" s="14">
        <v>99.366</v>
      </c>
      <c r="Q96" s="16">
        <v>95.152274479568234</v>
      </c>
      <c r="R96" s="14">
        <v>26.612885907961893</v>
      </c>
    </row>
    <row r="97" spans="1:18" x14ac:dyDescent="0.2">
      <c r="D97" s="13">
        <v>10</v>
      </c>
      <c r="E97" s="14">
        <v>54.076999999999998</v>
      </c>
      <c r="F97" s="15">
        <v>0.123</v>
      </c>
      <c r="G97" s="14">
        <v>2.3410000000000002</v>
      </c>
      <c r="H97" s="15">
        <v>1.3240000000000001</v>
      </c>
      <c r="I97" s="14">
        <v>1.4319999999999999</v>
      </c>
      <c r="J97" s="14">
        <v>0.05</v>
      </c>
      <c r="K97" s="14">
        <v>16.693000000000001</v>
      </c>
      <c r="L97" s="14">
        <v>21.577000000000002</v>
      </c>
      <c r="M97" s="15">
        <v>1.4550000000000001</v>
      </c>
      <c r="N97" s="14">
        <v>4.0000000000000001E-3</v>
      </c>
      <c r="O97" s="14">
        <v>3.5000000000000003E-2</v>
      </c>
      <c r="P97" s="14">
        <v>99.111000000000004</v>
      </c>
      <c r="Q97" s="16">
        <v>95.450993348030778</v>
      </c>
      <c r="R97" s="14">
        <v>27.511408083441978</v>
      </c>
    </row>
    <row r="98" spans="1:18" x14ac:dyDescent="0.2">
      <c r="D98" s="13" t="s">
        <v>37</v>
      </c>
      <c r="E98" s="14">
        <f>AVERAGE(E88:E97)</f>
        <v>53.532099999999993</v>
      </c>
      <c r="F98" s="14">
        <f t="shared" ref="F98:R98" si="14">AVERAGE(F88:F97)</f>
        <v>0.17009999999999997</v>
      </c>
      <c r="G98" s="14">
        <f t="shared" si="14"/>
        <v>3.0128999999999997</v>
      </c>
      <c r="H98" s="14">
        <f t="shared" si="14"/>
        <v>1.7260000000000002</v>
      </c>
      <c r="I98" s="14">
        <f t="shared" si="14"/>
        <v>1.613</v>
      </c>
      <c r="J98" s="14">
        <f t="shared" si="14"/>
        <v>5.8200000000000009E-2</v>
      </c>
      <c r="K98" s="14">
        <f t="shared" si="14"/>
        <v>16.586100000000002</v>
      </c>
      <c r="L98" s="14">
        <f t="shared" si="14"/>
        <v>21.520699999999998</v>
      </c>
      <c r="M98" s="14">
        <f t="shared" si="14"/>
        <v>1.2567999999999997</v>
      </c>
      <c r="N98" s="14">
        <f t="shared" si="14"/>
        <v>1.8000000000000002E-3</v>
      </c>
      <c r="O98" s="14">
        <f t="shared" si="14"/>
        <v>3.6199999999999996E-2</v>
      </c>
      <c r="P98" s="14">
        <f t="shared" si="14"/>
        <v>99.513600000000011</v>
      </c>
      <c r="Q98" s="14">
        <f t="shared" si="14"/>
        <v>94.874791075999198</v>
      </c>
      <c r="R98" s="14">
        <f t="shared" si="14"/>
        <v>27.66440114560363</v>
      </c>
    </row>
    <row r="99" spans="1:18" x14ac:dyDescent="0.2">
      <c r="D99" s="13" t="s">
        <v>40</v>
      </c>
      <c r="E99" s="14">
        <f>STDEV(E88:E97)</f>
        <v>0.41946512237477873</v>
      </c>
      <c r="F99" s="14">
        <f t="shared" ref="F99:R99" si="15">STDEV(F88:F97)</f>
        <v>3.0653801649315322E-2</v>
      </c>
      <c r="G99" s="14">
        <f t="shared" si="15"/>
        <v>0.30771503772881242</v>
      </c>
      <c r="H99" s="14">
        <f t="shared" si="15"/>
        <v>0.28450346609878335</v>
      </c>
      <c r="I99" s="14">
        <f t="shared" si="15"/>
        <v>0.13773888339898796</v>
      </c>
      <c r="J99" s="14">
        <f t="shared" si="15"/>
        <v>1.1390054140930689E-2</v>
      </c>
      <c r="K99" s="14">
        <f t="shared" si="15"/>
        <v>0.20175146977297484</v>
      </c>
      <c r="L99" s="14">
        <f t="shared" si="15"/>
        <v>0.1758124316170819</v>
      </c>
      <c r="M99" s="14">
        <f t="shared" si="15"/>
        <v>0.11993312951622481</v>
      </c>
      <c r="N99" s="14">
        <f t="shared" si="15"/>
        <v>1.6865480854231353E-3</v>
      </c>
      <c r="O99" s="14">
        <f t="shared" si="15"/>
        <v>1.3180794108601103E-2</v>
      </c>
      <c r="P99" s="14">
        <f t="shared" si="15"/>
        <v>0.38164765600398393</v>
      </c>
      <c r="Q99" s="14">
        <f t="shared" si="15"/>
        <v>0.42406984353167299</v>
      </c>
      <c r="R99" s="14">
        <f t="shared" si="15"/>
        <v>1.9298148331100733</v>
      </c>
    </row>
    <row r="101" spans="1:18" x14ac:dyDescent="0.2">
      <c r="A101" s="13" t="s">
        <v>38</v>
      </c>
      <c r="B101" s="13" t="s">
        <v>32</v>
      </c>
      <c r="C101" s="13" t="s">
        <v>88</v>
      </c>
      <c r="D101" s="13">
        <v>1</v>
      </c>
      <c r="E101" s="14">
        <v>53.563000000000002</v>
      </c>
      <c r="F101" s="15">
        <v>5.0000000000000001E-3</v>
      </c>
      <c r="G101" s="14">
        <v>1.3280000000000001</v>
      </c>
      <c r="H101" s="15">
        <v>0.80400000000000005</v>
      </c>
      <c r="I101" s="14">
        <v>1.4690000000000001</v>
      </c>
      <c r="J101" s="14">
        <v>7.1999999999999995E-2</v>
      </c>
      <c r="K101" s="14">
        <v>18.391999999999999</v>
      </c>
      <c r="L101" s="14">
        <v>24.177</v>
      </c>
      <c r="M101" s="15">
        <v>7.4999999999999997E-2</v>
      </c>
      <c r="N101" s="14">
        <v>3.0000000000000001E-3</v>
      </c>
      <c r="O101" s="14">
        <v>3.5000000000000003E-2</v>
      </c>
      <c r="P101" s="14">
        <v>99.923000000000002</v>
      </c>
      <c r="Q101" s="16">
        <v>95.751216210744303</v>
      </c>
      <c r="R101" s="14">
        <v>28.889890933686559</v>
      </c>
    </row>
    <row r="102" spans="1:18" x14ac:dyDescent="0.2">
      <c r="D102" s="13">
        <v>2</v>
      </c>
      <c r="E102" s="14">
        <v>53.338999999999999</v>
      </c>
      <c r="F102" s="15">
        <v>2.7E-2</v>
      </c>
      <c r="G102" s="14">
        <v>1.8819999999999999</v>
      </c>
      <c r="H102" s="15">
        <v>0.93700000000000006</v>
      </c>
      <c r="I102" s="14">
        <v>1.526</v>
      </c>
      <c r="J102" s="14">
        <v>7.1999999999999995E-2</v>
      </c>
      <c r="K102" s="14">
        <v>17.890999999999998</v>
      </c>
      <c r="L102" s="14">
        <v>24.268000000000001</v>
      </c>
      <c r="M102" s="15">
        <v>8.8999999999999996E-2</v>
      </c>
      <c r="N102" s="14">
        <v>5.0000000000000001E-3</v>
      </c>
      <c r="O102" s="14">
        <v>5.5E-2</v>
      </c>
      <c r="P102" s="14">
        <v>100.09099999999999</v>
      </c>
      <c r="Q102" s="16">
        <v>95.475810707445646</v>
      </c>
      <c r="R102" s="14">
        <v>25.043103674162431</v>
      </c>
    </row>
    <row r="103" spans="1:18" x14ac:dyDescent="0.2">
      <c r="D103" s="13">
        <v>3</v>
      </c>
      <c r="E103" s="14">
        <v>53.61</v>
      </c>
      <c r="F103" s="15">
        <v>3.9E-2</v>
      </c>
      <c r="G103" s="14">
        <v>1.6339999999999999</v>
      </c>
      <c r="H103" s="15">
        <v>0.879</v>
      </c>
      <c r="I103" s="14">
        <v>1.7350000000000001</v>
      </c>
      <c r="J103" s="14">
        <v>0.06</v>
      </c>
      <c r="K103" s="14">
        <v>18.475000000000001</v>
      </c>
      <c r="L103" s="14">
        <v>23.51</v>
      </c>
      <c r="M103" s="15">
        <v>4.8000000000000001E-2</v>
      </c>
      <c r="N103" s="14">
        <v>4.0000000000000001E-3</v>
      </c>
      <c r="O103" s="14">
        <v>5.8000000000000003E-2</v>
      </c>
      <c r="P103" s="14">
        <v>100.05200000000001</v>
      </c>
      <c r="Q103" s="16">
        <v>95.041440411546162</v>
      </c>
      <c r="R103" s="14">
        <v>26.523995195635841</v>
      </c>
    </row>
    <row r="104" spans="1:18" x14ac:dyDescent="0.2">
      <c r="D104" s="13">
        <v>4</v>
      </c>
      <c r="E104" s="14">
        <v>53.316000000000003</v>
      </c>
      <c r="F104" s="15">
        <v>0</v>
      </c>
      <c r="G104" s="14">
        <v>1.2090000000000001</v>
      </c>
      <c r="H104" s="15">
        <v>0.71299999999999997</v>
      </c>
      <c r="I104" s="14">
        <v>1.554</v>
      </c>
      <c r="J104" s="14">
        <v>5.8999999999999997E-2</v>
      </c>
      <c r="K104" s="14">
        <v>18.318000000000001</v>
      </c>
      <c r="L104" s="14">
        <v>24.143000000000001</v>
      </c>
      <c r="M104" s="15">
        <v>6.8000000000000005E-2</v>
      </c>
      <c r="N104" s="14">
        <v>2E-3</v>
      </c>
      <c r="O104" s="14">
        <v>5.8000000000000003E-2</v>
      </c>
      <c r="P104" s="14">
        <v>99.44</v>
      </c>
      <c r="Q104" s="16">
        <v>95.49909634366746</v>
      </c>
      <c r="R104" s="14">
        <v>28.353879622915159</v>
      </c>
    </row>
    <row r="105" spans="1:18" x14ac:dyDescent="0.2">
      <c r="D105" s="13">
        <v>5</v>
      </c>
      <c r="E105" s="14">
        <v>54.075000000000003</v>
      </c>
      <c r="F105" s="15">
        <v>2.5999999999999999E-2</v>
      </c>
      <c r="G105" s="14">
        <v>1.3009999999999999</v>
      </c>
      <c r="H105" s="15">
        <v>0.97299999999999998</v>
      </c>
      <c r="I105" s="14">
        <v>1.72</v>
      </c>
      <c r="J105" s="14">
        <v>0.08</v>
      </c>
      <c r="K105" s="14">
        <v>18.364000000000001</v>
      </c>
      <c r="L105" s="14">
        <v>23.914999999999999</v>
      </c>
      <c r="M105" s="15">
        <v>7.1999999999999995E-2</v>
      </c>
      <c r="N105" s="14">
        <v>2E-3</v>
      </c>
      <c r="O105" s="14">
        <v>5.0999999999999997E-2</v>
      </c>
      <c r="P105" s="14">
        <v>100.57899999999999</v>
      </c>
      <c r="Q105" s="16">
        <v>95.053946490602499</v>
      </c>
      <c r="R105" s="14">
        <v>33.416386642334288</v>
      </c>
    </row>
    <row r="106" spans="1:18" x14ac:dyDescent="0.2">
      <c r="D106" s="13">
        <v>6</v>
      </c>
      <c r="E106" s="14">
        <v>53.387999999999998</v>
      </c>
      <c r="F106" s="15">
        <v>0.01</v>
      </c>
      <c r="G106" s="14">
        <v>1.5389999999999999</v>
      </c>
      <c r="H106" s="15">
        <v>1.1419999999999999</v>
      </c>
      <c r="I106" s="14">
        <v>1.679</v>
      </c>
      <c r="J106" s="14">
        <v>7.1999999999999995E-2</v>
      </c>
      <c r="K106" s="14">
        <v>18.065999999999999</v>
      </c>
      <c r="L106" s="14">
        <v>23.786000000000001</v>
      </c>
      <c r="M106" s="15">
        <v>0.05</v>
      </c>
      <c r="N106" s="14">
        <v>6.0000000000000001E-3</v>
      </c>
      <c r="O106" s="14">
        <v>3.3000000000000002E-2</v>
      </c>
      <c r="P106" s="14">
        <v>99.771000000000001</v>
      </c>
      <c r="Q106" s="16">
        <v>95.090327447964484</v>
      </c>
      <c r="R106" s="14">
        <v>33.242012259854114</v>
      </c>
    </row>
    <row r="107" spans="1:18" x14ac:dyDescent="0.2">
      <c r="D107" s="13" t="s">
        <v>37</v>
      </c>
      <c r="E107" s="14">
        <f>AVERAGE(E101:E106)</f>
        <v>53.548499999999997</v>
      </c>
      <c r="F107" s="14">
        <f t="shared" ref="F107:R107" si="16">AVERAGE(F101:F106)</f>
        <v>1.7833333333333333E-2</v>
      </c>
      <c r="G107" s="14">
        <f t="shared" si="16"/>
        <v>1.4821666666666664</v>
      </c>
      <c r="H107" s="14">
        <f t="shared" si="16"/>
        <v>0.90800000000000003</v>
      </c>
      <c r="I107" s="14">
        <f t="shared" si="16"/>
        <v>1.6138333333333337</v>
      </c>
      <c r="J107" s="14">
        <f t="shared" si="16"/>
        <v>6.9166666666666668E-2</v>
      </c>
      <c r="K107" s="14">
        <f t="shared" si="16"/>
        <v>18.251000000000001</v>
      </c>
      <c r="L107" s="14">
        <f t="shared" si="16"/>
        <v>23.9665</v>
      </c>
      <c r="M107" s="14">
        <f t="shared" si="16"/>
        <v>6.699999999999999E-2</v>
      </c>
      <c r="N107" s="14">
        <f t="shared" si="16"/>
        <v>3.6666666666666666E-3</v>
      </c>
      <c r="O107" s="14">
        <f t="shared" si="16"/>
        <v>4.8333333333333339E-2</v>
      </c>
      <c r="P107" s="14">
        <f t="shared" si="16"/>
        <v>99.975999999999999</v>
      </c>
      <c r="Q107" s="14">
        <f t="shared" si="16"/>
        <v>95.318639601995088</v>
      </c>
      <c r="R107" s="14">
        <f t="shared" si="16"/>
        <v>29.24487805476473</v>
      </c>
    </row>
    <row r="108" spans="1:18" x14ac:dyDescent="0.2">
      <c r="D108" s="13" t="s">
        <v>40</v>
      </c>
      <c r="E108" s="14">
        <f>STDEV(E101:E106)</f>
        <v>0.28457037793839435</v>
      </c>
      <c r="F108" s="14">
        <f t="shared" ref="F108:R108" si="17">STDEV(F101:F106)</f>
        <v>1.5118421434351758E-2</v>
      </c>
      <c r="G108" s="14">
        <f t="shared" si="17"/>
        <v>0.25193603685591914</v>
      </c>
      <c r="H108" s="14">
        <f t="shared" si="17"/>
        <v>0.14798918879431658</v>
      </c>
      <c r="I108" s="14">
        <f t="shared" si="17"/>
        <v>0.11177730837100464</v>
      </c>
      <c r="J108" s="14">
        <f t="shared" si="17"/>
        <v>8.1096650156875574E-3</v>
      </c>
      <c r="K108" s="14">
        <f t="shared" si="17"/>
        <v>0.22411604137142993</v>
      </c>
      <c r="L108" s="14">
        <f t="shared" si="17"/>
        <v>0.2863527544829973</v>
      </c>
      <c r="M108" s="14">
        <f t="shared" si="17"/>
        <v>1.5646085772486398E-2</v>
      </c>
      <c r="N108" s="14">
        <f t="shared" si="17"/>
        <v>1.6329931618554521E-3</v>
      </c>
      <c r="O108" s="14">
        <f t="shared" si="17"/>
        <v>1.1413442367080407E-2</v>
      </c>
      <c r="P108" s="14">
        <f t="shared" si="17"/>
        <v>0.37808464660707758</v>
      </c>
      <c r="Q108" s="14">
        <f t="shared" si="17"/>
        <v>0.29779798136416419</v>
      </c>
      <c r="R108" s="14">
        <f t="shared" si="17"/>
        <v>3.44547736286103</v>
      </c>
    </row>
    <row r="110" spans="1:18" x14ac:dyDescent="0.2">
      <c r="A110" s="13">
        <v>1810</v>
      </c>
      <c r="B110" s="13" t="s">
        <v>11</v>
      </c>
      <c r="C110" s="13" t="s">
        <v>75</v>
      </c>
      <c r="D110" s="27">
        <v>1</v>
      </c>
      <c r="E110" s="14">
        <v>53.676000000000002</v>
      </c>
      <c r="F110" s="15">
        <v>4.2999999999999997E-2</v>
      </c>
      <c r="G110" s="14">
        <v>1.6459999999999999</v>
      </c>
      <c r="H110" s="15">
        <v>0.85699999999999998</v>
      </c>
      <c r="I110" s="14">
        <v>1.58</v>
      </c>
      <c r="J110" s="14">
        <v>7.2999999999999995E-2</v>
      </c>
      <c r="K110" s="14">
        <v>18.12</v>
      </c>
      <c r="L110" s="14">
        <v>24.071000000000002</v>
      </c>
      <c r="M110" s="15">
        <v>5.6000000000000001E-2</v>
      </c>
      <c r="N110" s="14">
        <v>0</v>
      </c>
      <c r="O110" s="14">
        <v>4.7E-2</v>
      </c>
      <c r="P110" s="14">
        <v>100.169</v>
      </c>
      <c r="Q110" s="16">
        <v>95.379576558661839</v>
      </c>
      <c r="R110" s="14">
        <v>25.892312340420492</v>
      </c>
    </row>
    <row r="111" spans="1:18" x14ac:dyDescent="0.2">
      <c r="D111" s="27">
        <v>2</v>
      </c>
      <c r="E111" s="14">
        <v>53.764000000000003</v>
      </c>
      <c r="F111" s="15">
        <v>3.4000000000000002E-2</v>
      </c>
      <c r="G111" s="14">
        <v>1.359</v>
      </c>
      <c r="H111" s="15">
        <v>0.67600000000000005</v>
      </c>
      <c r="I111" s="14">
        <v>1.5169999999999999</v>
      </c>
      <c r="J111" s="14">
        <v>7.1999999999999995E-2</v>
      </c>
      <c r="K111" s="14">
        <v>18.41</v>
      </c>
      <c r="L111" s="14">
        <v>24.332999999999998</v>
      </c>
      <c r="M111" s="15">
        <v>7.5999999999999998E-2</v>
      </c>
      <c r="N111" s="14">
        <v>0</v>
      </c>
      <c r="O111" s="14">
        <v>5.0999999999999997E-2</v>
      </c>
      <c r="P111" s="14">
        <v>100.292</v>
      </c>
      <c r="Q111" s="16">
        <v>95.622565286394462</v>
      </c>
      <c r="R111" s="14">
        <v>25.02613240418119</v>
      </c>
    </row>
    <row r="112" spans="1:18" x14ac:dyDescent="0.2">
      <c r="D112" s="27">
        <v>3</v>
      </c>
      <c r="E112" s="14">
        <v>53.878999999999998</v>
      </c>
      <c r="F112" s="15">
        <v>3.3000000000000002E-2</v>
      </c>
      <c r="G112" s="14">
        <v>1.413</v>
      </c>
      <c r="H112" s="15">
        <v>0.76700000000000002</v>
      </c>
      <c r="I112" s="14">
        <v>1.613</v>
      </c>
      <c r="J112" s="14">
        <v>7.6999999999999999E-2</v>
      </c>
      <c r="K112" s="14">
        <v>18.442</v>
      </c>
      <c r="L112" s="14">
        <v>24.138000000000002</v>
      </c>
      <c r="M112" s="15">
        <v>0.107</v>
      </c>
      <c r="N112" s="14">
        <v>0</v>
      </c>
      <c r="O112" s="14">
        <v>4.9000000000000002E-2</v>
      </c>
      <c r="P112" s="14">
        <v>100.518</v>
      </c>
      <c r="Q112" s="16">
        <v>95.366087690972918</v>
      </c>
      <c r="R112" s="14">
        <v>26.70011262414252</v>
      </c>
    </row>
    <row r="113" spans="1:18" x14ac:dyDescent="0.2">
      <c r="D113" s="27">
        <v>4</v>
      </c>
      <c r="E113" s="14">
        <v>53.777999999999999</v>
      </c>
      <c r="F113" s="15">
        <v>3.5000000000000003E-2</v>
      </c>
      <c r="G113" s="14">
        <v>1.349</v>
      </c>
      <c r="H113" s="15">
        <v>0.82</v>
      </c>
      <c r="I113" s="14">
        <v>1.7529999999999999</v>
      </c>
      <c r="J113" s="14">
        <v>6.7000000000000004E-2</v>
      </c>
      <c r="K113" s="14">
        <v>18.606999999999999</v>
      </c>
      <c r="L113" s="14">
        <v>23.795999999999999</v>
      </c>
      <c r="M113" s="15">
        <v>2.8000000000000001E-2</v>
      </c>
      <c r="N113" s="14">
        <v>0</v>
      </c>
      <c r="O113" s="14">
        <v>4.9000000000000002E-2</v>
      </c>
      <c r="P113" s="14">
        <v>100.282</v>
      </c>
      <c r="Q113" s="16">
        <v>95.026329527657353</v>
      </c>
      <c r="R113" s="14">
        <v>28.972454691570139</v>
      </c>
    </row>
    <row r="114" spans="1:18" x14ac:dyDescent="0.2">
      <c r="D114" s="27">
        <v>5</v>
      </c>
      <c r="E114" s="14">
        <v>53.113999999999997</v>
      </c>
      <c r="F114" s="15">
        <v>2.5000000000000001E-2</v>
      </c>
      <c r="G114" s="14">
        <v>1.583</v>
      </c>
      <c r="H114" s="15">
        <v>0.83199999999999996</v>
      </c>
      <c r="I114" s="14">
        <v>1.6759999999999999</v>
      </c>
      <c r="J114" s="14">
        <v>6.3E-2</v>
      </c>
      <c r="K114" s="14">
        <v>18.661000000000001</v>
      </c>
      <c r="L114" s="14">
        <v>23.74</v>
      </c>
      <c r="M114" s="15">
        <v>9.0999999999999998E-2</v>
      </c>
      <c r="N114" s="14">
        <v>0</v>
      </c>
      <c r="O114" s="14">
        <v>3.7999999999999999E-2</v>
      </c>
      <c r="P114" s="14">
        <v>99.822999999999993</v>
      </c>
      <c r="Q114" s="16">
        <v>95.247520260422277</v>
      </c>
      <c r="R114" s="14">
        <v>26.07349145876859</v>
      </c>
    </row>
    <row r="115" spans="1:18" x14ac:dyDescent="0.2">
      <c r="D115" s="27">
        <v>6</v>
      </c>
      <c r="E115" s="14">
        <v>54.128999999999998</v>
      </c>
      <c r="F115" s="15">
        <v>0.04</v>
      </c>
      <c r="G115" s="14">
        <v>1.268</v>
      </c>
      <c r="H115" s="15">
        <v>0.51900000000000002</v>
      </c>
      <c r="I115" s="14">
        <v>1.3420000000000001</v>
      </c>
      <c r="J115" s="14">
        <v>4.5999999999999999E-2</v>
      </c>
      <c r="K115" s="14">
        <v>17.838000000000001</v>
      </c>
      <c r="L115" s="14">
        <v>24.39</v>
      </c>
      <c r="M115" s="15">
        <v>6.3E-2</v>
      </c>
      <c r="N115" s="14">
        <v>0</v>
      </c>
      <c r="O115" s="14">
        <v>1.9E-2</v>
      </c>
      <c r="P115" s="14">
        <v>99.653999999999996</v>
      </c>
      <c r="Q115" s="16">
        <v>95.988089828522234</v>
      </c>
      <c r="R115" s="14">
        <v>21.548067764598617</v>
      </c>
    </row>
    <row r="116" spans="1:18" x14ac:dyDescent="0.2">
      <c r="D116" s="27">
        <v>7</v>
      </c>
      <c r="E116" s="14">
        <v>53.825000000000003</v>
      </c>
      <c r="F116" s="15">
        <v>2.7E-2</v>
      </c>
      <c r="G116" s="14">
        <v>1.508</v>
      </c>
      <c r="H116" s="15">
        <v>0.61499999999999999</v>
      </c>
      <c r="I116" s="14">
        <v>1.675</v>
      </c>
      <c r="J116" s="14">
        <v>5.3999999999999999E-2</v>
      </c>
      <c r="K116" s="14">
        <v>18.390999999999998</v>
      </c>
      <c r="L116" s="14">
        <v>23.437999999999999</v>
      </c>
      <c r="M116" s="15">
        <v>7.1999999999999995E-2</v>
      </c>
      <c r="N116" s="14">
        <v>0</v>
      </c>
      <c r="O116" s="14">
        <v>4.1000000000000002E-2</v>
      </c>
      <c r="P116" s="14">
        <v>99.646000000000001</v>
      </c>
      <c r="Q116" s="16">
        <v>95.183847631315629</v>
      </c>
      <c r="R116" s="14">
        <v>21.486850307933661</v>
      </c>
    </row>
    <row r="117" spans="1:18" x14ac:dyDescent="0.2">
      <c r="D117" s="27">
        <v>8</v>
      </c>
      <c r="E117" s="14">
        <v>53.856000000000002</v>
      </c>
      <c r="F117" s="15">
        <v>5.2999999999999999E-2</v>
      </c>
      <c r="G117" s="14">
        <v>1.4319999999999999</v>
      </c>
      <c r="H117" s="15">
        <v>0.62</v>
      </c>
      <c r="I117" s="14">
        <v>1.544</v>
      </c>
      <c r="J117" s="14">
        <v>5.6000000000000001E-2</v>
      </c>
      <c r="K117" s="14">
        <v>18.209</v>
      </c>
      <c r="L117" s="14">
        <v>24.030999999999999</v>
      </c>
      <c r="M117" s="15">
        <v>9.0999999999999998E-2</v>
      </c>
      <c r="N117" s="14">
        <v>0</v>
      </c>
      <c r="O117" s="14">
        <v>2.4E-2</v>
      </c>
      <c r="P117" s="14">
        <v>99.915999999999997</v>
      </c>
      <c r="Q117" s="16">
        <v>95.501191717996974</v>
      </c>
      <c r="R117" s="14">
        <v>22.513029362344433</v>
      </c>
    </row>
    <row r="118" spans="1:18" x14ac:dyDescent="0.2">
      <c r="D118" s="27">
        <v>9</v>
      </c>
      <c r="E118" s="14">
        <v>53.725999999999999</v>
      </c>
      <c r="F118" s="15">
        <v>4.7E-2</v>
      </c>
      <c r="G118" s="14">
        <v>1.1639999999999999</v>
      </c>
      <c r="H118" s="15">
        <v>0.46800000000000003</v>
      </c>
      <c r="I118" s="14">
        <v>1.4650000000000001</v>
      </c>
      <c r="J118" s="14">
        <v>4.9000000000000002E-2</v>
      </c>
      <c r="K118" s="14">
        <v>18.434000000000001</v>
      </c>
      <c r="L118" s="14">
        <v>24.106000000000002</v>
      </c>
      <c r="M118" s="15">
        <v>4.9000000000000002E-2</v>
      </c>
      <c r="N118" s="14">
        <v>0</v>
      </c>
      <c r="O118" s="14">
        <v>4.8000000000000001E-2</v>
      </c>
      <c r="P118" s="14">
        <v>99.555999999999997</v>
      </c>
      <c r="Q118" s="16">
        <v>95.771542045015039</v>
      </c>
      <c r="R118" s="14">
        <v>21.247729943382119</v>
      </c>
    </row>
    <row r="119" spans="1:18" x14ac:dyDescent="0.2">
      <c r="D119" s="13" t="s">
        <v>37</v>
      </c>
      <c r="E119" s="14">
        <f>AVERAGE(E110:E118)</f>
        <v>53.749666666666663</v>
      </c>
      <c r="F119" s="14">
        <f t="shared" ref="F119:R119" si="18">AVERAGE(F110:F118)</f>
        <v>3.7444444444444447E-2</v>
      </c>
      <c r="G119" s="14">
        <f t="shared" si="18"/>
        <v>1.4135555555555557</v>
      </c>
      <c r="H119" s="14">
        <f t="shared" si="18"/>
        <v>0.68599999999999994</v>
      </c>
      <c r="I119" s="14">
        <f t="shared" si="18"/>
        <v>1.5738888888888889</v>
      </c>
      <c r="J119" s="14">
        <f t="shared" si="18"/>
        <v>6.1888888888888896E-2</v>
      </c>
      <c r="K119" s="14">
        <f t="shared" si="18"/>
        <v>18.345777777777776</v>
      </c>
      <c r="L119" s="14">
        <f t="shared" si="18"/>
        <v>24.004777777777775</v>
      </c>
      <c r="M119" s="14">
        <f t="shared" si="18"/>
        <v>7.0333333333333331E-2</v>
      </c>
      <c r="N119" s="14">
        <f t="shared" si="18"/>
        <v>0</v>
      </c>
      <c r="O119" s="14">
        <f t="shared" si="18"/>
        <v>4.0666666666666663E-2</v>
      </c>
      <c r="P119" s="14">
        <f t="shared" si="18"/>
        <v>99.983999999999995</v>
      </c>
      <c r="Q119" s="14">
        <f t="shared" si="18"/>
        <v>95.454083394106533</v>
      </c>
      <c r="R119" s="14">
        <f t="shared" si="18"/>
        <v>24.384464544149083</v>
      </c>
    </row>
    <row r="120" spans="1:18" x14ac:dyDescent="0.2">
      <c r="D120" s="13" t="s">
        <v>40</v>
      </c>
      <c r="E120" s="14">
        <f>STDEV(E110:E118)</f>
        <v>0.27126324852438127</v>
      </c>
      <c r="F120" s="14">
        <f t="shared" ref="F120:R120" si="19">STDEV(F110:F118)</f>
        <v>9.1666666666666632E-3</v>
      </c>
      <c r="G120" s="14">
        <f t="shared" si="19"/>
        <v>0.15108367806542511</v>
      </c>
      <c r="H120" s="14">
        <f t="shared" si="19"/>
        <v>0.14141428499271236</v>
      </c>
      <c r="I120" s="14">
        <f t="shared" si="19"/>
        <v>0.1245275516145367</v>
      </c>
      <c r="J120" s="14">
        <f t="shared" si="19"/>
        <v>1.1162934699760187E-2</v>
      </c>
      <c r="K120" s="14">
        <f t="shared" si="19"/>
        <v>0.25454261812993978</v>
      </c>
      <c r="L120" s="14">
        <f t="shared" si="19"/>
        <v>0.30085826304830782</v>
      </c>
      <c r="M120" s="14">
        <f t="shared" si="19"/>
        <v>2.4341322889276155E-2</v>
      </c>
      <c r="N120" s="14">
        <f t="shared" si="19"/>
        <v>0</v>
      </c>
      <c r="O120" s="14">
        <f t="shared" si="19"/>
        <v>1.1694015563526497E-2</v>
      </c>
      <c r="P120" s="14">
        <f t="shared" si="19"/>
        <v>0.3427685078883424</v>
      </c>
      <c r="Q120" s="14">
        <f t="shared" si="19"/>
        <v>0.30176807888913915</v>
      </c>
      <c r="R120" s="14">
        <f t="shared" si="19"/>
        <v>2.7778751481381052</v>
      </c>
    </row>
    <row r="121" spans="1:18" x14ac:dyDescent="0.2">
      <c r="Q121" s="14"/>
    </row>
    <row r="122" spans="1:18" x14ac:dyDescent="0.2">
      <c r="A122" s="13" t="s">
        <v>39</v>
      </c>
      <c r="B122" s="13" t="s">
        <v>32</v>
      </c>
      <c r="C122" s="13" t="s">
        <v>75</v>
      </c>
      <c r="D122" s="13">
        <v>1</v>
      </c>
      <c r="E122" s="14">
        <v>53.892000000000003</v>
      </c>
      <c r="F122" s="15">
        <v>3.3000000000000002E-2</v>
      </c>
      <c r="G122" s="14">
        <v>1.044</v>
      </c>
      <c r="H122" s="15">
        <v>0.54400000000000004</v>
      </c>
      <c r="I122" s="14">
        <v>1.5620000000000001</v>
      </c>
      <c r="J122" s="14">
        <v>6.9000000000000006E-2</v>
      </c>
      <c r="K122" s="14">
        <v>18.251000000000001</v>
      </c>
      <c r="L122" s="14">
        <v>23.984000000000002</v>
      </c>
      <c r="M122" s="15">
        <v>0.126</v>
      </c>
      <c r="N122" s="14">
        <v>0</v>
      </c>
      <c r="O122" s="14">
        <v>4.2000000000000003E-2</v>
      </c>
      <c r="P122" s="14">
        <v>99.546999999999997</v>
      </c>
      <c r="Q122" s="16">
        <v>95.461123154083538</v>
      </c>
      <c r="R122" s="14">
        <v>25.907664724338865</v>
      </c>
    </row>
    <row r="123" spans="1:18" x14ac:dyDescent="0.2">
      <c r="D123" s="13">
        <v>2</v>
      </c>
      <c r="E123" s="14">
        <v>53.993000000000002</v>
      </c>
      <c r="F123" s="15">
        <v>8.0000000000000002E-3</v>
      </c>
      <c r="G123" s="14">
        <v>1.4339999999999999</v>
      </c>
      <c r="H123" s="15">
        <v>0.80100000000000005</v>
      </c>
      <c r="I123" s="14">
        <v>2.1709999999999998</v>
      </c>
      <c r="J123" s="14">
        <v>8.8999999999999996E-2</v>
      </c>
      <c r="K123" s="14">
        <v>19.317</v>
      </c>
      <c r="L123" s="14">
        <v>20.864999999999998</v>
      </c>
      <c r="M123" s="15">
        <v>0.12</v>
      </c>
      <c r="N123" s="14">
        <v>2E-3</v>
      </c>
      <c r="O123" s="14">
        <v>4.2000000000000003E-2</v>
      </c>
      <c r="P123" s="14">
        <v>98.841999999999999</v>
      </c>
      <c r="Q123" s="16">
        <v>94.123156549797528</v>
      </c>
      <c r="R123" s="14">
        <v>27.263990389428379</v>
      </c>
    </row>
    <row r="124" spans="1:18" x14ac:dyDescent="0.2">
      <c r="D124" s="13">
        <v>3</v>
      </c>
      <c r="E124" s="14">
        <v>53.863</v>
      </c>
      <c r="F124" s="15">
        <v>1.2E-2</v>
      </c>
      <c r="G124" s="14">
        <v>0.96899999999999997</v>
      </c>
      <c r="H124" s="15">
        <v>0.56499999999999995</v>
      </c>
      <c r="I124" s="14">
        <v>1.665</v>
      </c>
      <c r="J124" s="14">
        <v>7.0000000000000007E-2</v>
      </c>
      <c r="K124" s="14">
        <v>18.146999999999998</v>
      </c>
      <c r="L124" s="14">
        <v>24.053000000000001</v>
      </c>
      <c r="M124" s="15">
        <v>0.13500000000000001</v>
      </c>
      <c r="N124" s="14">
        <v>0</v>
      </c>
      <c r="O124" s="14">
        <v>5.1999999999999998E-2</v>
      </c>
      <c r="P124" s="14">
        <v>99.531000000000006</v>
      </c>
      <c r="Q124" s="16">
        <v>95.149958053691279</v>
      </c>
      <c r="R124" s="14">
        <v>28.123444499751116</v>
      </c>
    </row>
    <row r="125" spans="1:18" x14ac:dyDescent="0.2">
      <c r="D125" s="13">
        <v>4</v>
      </c>
      <c r="E125" s="14">
        <v>54.305999999999997</v>
      </c>
      <c r="F125" s="15">
        <v>5.0000000000000001E-3</v>
      </c>
      <c r="G125" s="14">
        <v>0.873</v>
      </c>
      <c r="H125" s="15">
        <v>0.58699999999999997</v>
      </c>
      <c r="I125" s="14">
        <v>1.3440000000000001</v>
      </c>
      <c r="J125" s="14">
        <v>0.03</v>
      </c>
      <c r="K125" s="14">
        <v>18.245000000000001</v>
      </c>
      <c r="L125" s="14">
        <v>24.492000000000001</v>
      </c>
      <c r="M125" s="15">
        <v>9.8000000000000004E-2</v>
      </c>
      <c r="N125" s="14">
        <v>0</v>
      </c>
      <c r="O125" s="14">
        <v>4.1000000000000002E-2</v>
      </c>
      <c r="P125" s="14">
        <v>100.021</v>
      </c>
      <c r="Q125" s="16">
        <v>96.068451075032911</v>
      </c>
      <c r="R125" s="14">
        <v>31.092070415952637</v>
      </c>
    </row>
    <row r="126" spans="1:18" x14ac:dyDescent="0.2">
      <c r="D126" s="13">
        <v>5</v>
      </c>
      <c r="E126" s="14">
        <v>53.975000000000001</v>
      </c>
      <c r="F126" s="15">
        <v>2.9000000000000001E-2</v>
      </c>
      <c r="G126" s="14">
        <v>1.276</v>
      </c>
      <c r="H126" s="15">
        <v>0.83299999999999996</v>
      </c>
      <c r="I126" s="14">
        <v>1.698</v>
      </c>
      <c r="J126" s="14">
        <v>6.9000000000000006E-2</v>
      </c>
      <c r="K126" s="14">
        <v>18.266999999999999</v>
      </c>
      <c r="L126" s="14">
        <v>23.556000000000001</v>
      </c>
      <c r="M126" s="15">
        <v>0.13900000000000001</v>
      </c>
      <c r="N126" s="14">
        <v>0</v>
      </c>
      <c r="O126" s="14">
        <v>4.3999999999999997E-2</v>
      </c>
      <c r="P126" s="14">
        <v>99.885999999999996</v>
      </c>
      <c r="Q126" s="16">
        <v>95.089448387152743</v>
      </c>
      <c r="R126" s="14">
        <v>30.462716640733117</v>
      </c>
    </row>
    <row r="127" spans="1:18" x14ac:dyDescent="0.2">
      <c r="D127" s="13">
        <v>6</v>
      </c>
      <c r="E127" s="14">
        <v>54.65</v>
      </c>
      <c r="F127" s="15">
        <v>5.2999999999999999E-2</v>
      </c>
      <c r="G127" s="14">
        <v>1.0920000000000001</v>
      </c>
      <c r="H127" s="15">
        <v>0.45100000000000001</v>
      </c>
      <c r="I127" s="14">
        <v>1.488</v>
      </c>
      <c r="J127" s="14">
        <v>4.2999999999999997E-2</v>
      </c>
      <c r="K127" s="14">
        <v>18.248999999999999</v>
      </c>
      <c r="L127" s="14">
        <v>23.629000000000001</v>
      </c>
      <c r="M127" s="15">
        <v>0.11700000000000001</v>
      </c>
      <c r="N127" s="14">
        <v>6.0000000000000001E-3</v>
      </c>
      <c r="O127" s="14">
        <v>4.9000000000000002E-2</v>
      </c>
      <c r="P127" s="14">
        <v>99.826999999999998</v>
      </c>
      <c r="Q127" s="16">
        <v>95.666381253604072</v>
      </c>
      <c r="R127" s="14">
        <v>21.700489654977211</v>
      </c>
    </row>
    <row r="128" spans="1:18" x14ac:dyDescent="0.2">
      <c r="D128" s="13">
        <v>7</v>
      </c>
      <c r="E128" s="14">
        <v>54.198</v>
      </c>
      <c r="F128" s="15">
        <v>5.7000000000000002E-2</v>
      </c>
      <c r="G128" s="14">
        <v>1.26</v>
      </c>
      <c r="H128" s="15">
        <v>0.56699999999999995</v>
      </c>
      <c r="I128" s="14">
        <v>1.302</v>
      </c>
      <c r="J128" s="14">
        <v>3.7999999999999999E-2</v>
      </c>
      <c r="K128" s="14">
        <v>17.800999999999998</v>
      </c>
      <c r="L128" s="14">
        <v>24.254999999999999</v>
      </c>
      <c r="M128" s="15">
        <v>9.2999999999999999E-2</v>
      </c>
      <c r="N128" s="14">
        <v>0</v>
      </c>
      <c r="O128" s="14">
        <v>2.5999999999999999E-2</v>
      </c>
      <c r="P128" s="14">
        <v>99.596999999999994</v>
      </c>
      <c r="Q128" s="16">
        <v>96.095226099004918</v>
      </c>
      <c r="R128" s="14">
        <v>23.193532086912583</v>
      </c>
    </row>
    <row r="129" spans="1:18" x14ac:dyDescent="0.2">
      <c r="D129" s="13">
        <v>8</v>
      </c>
      <c r="E129" s="14">
        <v>54.155000000000001</v>
      </c>
      <c r="F129" s="15">
        <v>4.2999999999999997E-2</v>
      </c>
      <c r="G129" s="14">
        <v>1.117</v>
      </c>
      <c r="H129" s="15">
        <v>0.53500000000000003</v>
      </c>
      <c r="I129" s="14">
        <v>1.395</v>
      </c>
      <c r="J129" s="14">
        <v>4.9000000000000002E-2</v>
      </c>
      <c r="K129" s="14">
        <v>18.152000000000001</v>
      </c>
      <c r="L129" s="14">
        <v>23.908999999999999</v>
      </c>
      <c r="M129" s="15">
        <v>0.114</v>
      </c>
      <c r="N129" s="14">
        <v>0</v>
      </c>
      <c r="O129" s="14">
        <v>3.1E-2</v>
      </c>
      <c r="P129" s="14">
        <v>99.5</v>
      </c>
      <c r="Q129" s="16">
        <v>95.905320441697057</v>
      </c>
      <c r="R129" s="14">
        <v>24.323167850807206</v>
      </c>
    </row>
    <row r="130" spans="1:18" x14ac:dyDescent="0.2">
      <c r="D130" s="13">
        <v>9</v>
      </c>
      <c r="E130" s="14">
        <v>54.350999999999999</v>
      </c>
      <c r="F130" s="15">
        <v>3.2000000000000001E-2</v>
      </c>
      <c r="G130" s="14">
        <v>1.091</v>
      </c>
      <c r="H130" s="15">
        <v>0.55600000000000005</v>
      </c>
      <c r="I130" s="14">
        <v>1.3220000000000001</v>
      </c>
      <c r="J130" s="14">
        <v>4.4999999999999998E-2</v>
      </c>
      <c r="K130" s="14">
        <v>18.277999999999999</v>
      </c>
      <c r="L130" s="14">
        <v>24.041</v>
      </c>
      <c r="M130" s="15">
        <v>0.126</v>
      </c>
      <c r="N130" s="14">
        <v>2E-3</v>
      </c>
      <c r="O130" s="14">
        <v>4.2999999999999997E-2</v>
      </c>
      <c r="P130" s="14">
        <v>99.887</v>
      </c>
      <c r="Q130" s="16">
        <v>96.137033054373745</v>
      </c>
      <c r="R130" s="14">
        <v>25.483499892156164</v>
      </c>
    </row>
    <row r="131" spans="1:18" x14ac:dyDescent="0.2">
      <c r="D131" s="13">
        <v>10</v>
      </c>
      <c r="E131" s="14">
        <v>53.917000000000002</v>
      </c>
      <c r="F131" s="15">
        <v>1.9E-2</v>
      </c>
      <c r="G131" s="14">
        <v>0.95799999999999996</v>
      </c>
      <c r="H131" s="15">
        <v>0.41499999999999998</v>
      </c>
      <c r="I131" s="14">
        <v>1.554</v>
      </c>
      <c r="J131" s="14">
        <v>3.7999999999999999E-2</v>
      </c>
      <c r="K131" s="14">
        <v>18.7</v>
      </c>
      <c r="L131" s="14">
        <v>23.367000000000001</v>
      </c>
      <c r="M131" s="15">
        <v>0.1</v>
      </c>
      <c r="N131" s="14">
        <v>0</v>
      </c>
      <c r="O131" s="14">
        <v>4.3999999999999997E-2</v>
      </c>
      <c r="P131" s="14">
        <v>99.111999999999995</v>
      </c>
      <c r="Q131" s="16">
        <v>95.586982450161855</v>
      </c>
      <c r="R131" s="14">
        <v>22.522426654464581</v>
      </c>
    </row>
    <row r="132" spans="1:18" x14ac:dyDescent="0.2">
      <c r="D132" s="13" t="s">
        <v>37</v>
      </c>
      <c r="E132" s="14">
        <f>AVERAGE(E122:E131)</f>
        <v>54.129999999999995</v>
      </c>
      <c r="F132" s="14">
        <f t="shared" ref="F132:R132" si="20">AVERAGE(F122:F131)</f>
        <v>2.9100000000000004E-2</v>
      </c>
      <c r="G132" s="14">
        <f t="shared" si="20"/>
        <v>1.1113999999999997</v>
      </c>
      <c r="H132" s="14">
        <f t="shared" si="20"/>
        <v>0.58540000000000003</v>
      </c>
      <c r="I132" s="14">
        <f t="shared" si="20"/>
        <v>1.5501</v>
      </c>
      <c r="J132" s="14">
        <f t="shared" si="20"/>
        <v>5.4000000000000006E-2</v>
      </c>
      <c r="K132" s="14">
        <f t="shared" si="20"/>
        <v>18.340699999999995</v>
      </c>
      <c r="L132" s="14">
        <f t="shared" si="20"/>
        <v>23.615099999999998</v>
      </c>
      <c r="M132" s="14">
        <f t="shared" si="20"/>
        <v>0.11680000000000001</v>
      </c>
      <c r="N132" s="14">
        <f t="shared" si="20"/>
        <v>1E-3</v>
      </c>
      <c r="O132" s="14">
        <f t="shared" si="20"/>
        <v>4.1400000000000006E-2</v>
      </c>
      <c r="P132" s="14">
        <f t="shared" si="20"/>
        <v>99.574999999999989</v>
      </c>
      <c r="Q132" s="14">
        <f t="shared" si="20"/>
        <v>95.528308051859966</v>
      </c>
      <c r="R132" s="14">
        <f t="shared" si="20"/>
        <v>26.007300280952187</v>
      </c>
    </row>
    <row r="133" spans="1:18" x14ac:dyDescent="0.2">
      <c r="A133" s="49"/>
      <c r="B133" s="49"/>
      <c r="C133" s="49"/>
      <c r="D133" s="49" t="s">
        <v>40</v>
      </c>
      <c r="E133" s="50">
        <f>STDEV(E122:E131)</f>
        <v>0.25200573185721048</v>
      </c>
      <c r="F133" s="50">
        <f t="shared" ref="F133:R133" si="21">STDEV(F122:F131)</f>
        <v>1.8217512941611367E-2</v>
      </c>
      <c r="G133" s="50">
        <f t="shared" si="21"/>
        <v>0.16972408982424167</v>
      </c>
      <c r="H133" s="50">
        <f t="shared" si="21"/>
        <v>0.13365145383089189</v>
      </c>
      <c r="I133" s="50">
        <f t="shared" si="21"/>
        <v>0.2592131040926241</v>
      </c>
      <c r="J133" s="50">
        <f t="shared" si="21"/>
        <v>1.8991226044325491E-2</v>
      </c>
      <c r="K133" s="50">
        <f t="shared" si="21"/>
        <v>0.40574185827389775</v>
      </c>
      <c r="L133" s="50">
        <f t="shared" si="21"/>
        <v>1.022107131806099</v>
      </c>
      <c r="M133" s="50">
        <f t="shared" si="21"/>
        <v>1.5682970240217784E-2</v>
      </c>
      <c r="N133" s="50">
        <f t="shared" si="21"/>
        <v>1.9436506316151004E-3</v>
      </c>
      <c r="O133" s="50">
        <f t="shared" si="21"/>
        <v>7.6912648865811034E-3</v>
      </c>
      <c r="P133" s="50">
        <f t="shared" si="21"/>
        <v>0.36772151298382244</v>
      </c>
      <c r="Q133" s="50">
        <f t="shared" si="21"/>
        <v>0.62030933171835279</v>
      </c>
      <c r="R133" s="50">
        <f t="shared" si="21"/>
        <v>3.2230732089522531</v>
      </c>
    </row>
    <row r="134" spans="1:18" x14ac:dyDescent="0.2">
      <c r="A134" s="12" t="s">
        <v>79</v>
      </c>
    </row>
    <row r="135" spans="1:18" x14ac:dyDescent="0.2">
      <c r="A135" s="12" t="s">
        <v>76</v>
      </c>
    </row>
    <row r="136" spans="1:18" x14ac:dyDescent="0.2">
      <c r="A136" s="12" t="s">
        <v>83</v>
      </c>
    </row>
    <row r="138" spans="1:18" x14ac:dyDescent="0.2">
      <c r="F138" s="14"/>
      <c r="H138" s="14"/>
      <c r="M138" s="14"/>
      <c r="Q138" s="14"/>
    </row>
    <row r="139" spans="1:18" x14ac:dyDescent="0.2">
      <c r="F139" s="14"/>
      <c r="H139" s="14"/>
      <c r="M139" s="14"/>
      <c r="Q139" s="14"/>
    </row>
    <row r="144" spans="1:18" x14ac:dyDescent="0.2">
      <c r="F144" s="14"/>
      <c r="H144" s="14"/>
      <c r="M144" s="14"/>
      <c r="Q144" s="14"/>
    </row>
    <row r="145" spans="6:17" x14ac:dyDescent="0.2">
      <c r="F145" s="14"/>
      <c r="H145" s="14"/>
      <c r="M145" s="14"/>
      <c r="Q145" s="14"/>
    </row>
    <row r="154" spans="6:17" x14ac:dyDescent="0.2">
      <c r="F154" s="14"/>
      <c r="H154" s="14"/>
      <c r="M154" s="14"/>
      <c r="Q154" s="14"/>
    </row>
    <row r="155" spans="6:17" x14ac:dyDescent="0.2">
      <c r="F155" s="14"/>
      <c r="H155" s="14"/>
      <c r="M155" s="14"/>
      <c r="Q155" s="14"/>
    </row>
    <row r="165" spans="6:18" x14ac:dyDescent="0.2">
      <c r="F165" s="14"/>
      <c r="H165" s="14"/>
      <c r="M165" s="14"/>
      <c r="Q165" s="14"/>
    </row>
    <row r="166" spans="6:18" x14ac:dyDescent="0.2">
      <c r="F166" s="14"/>
      <c r="H166" s="14"/>
      <c r="M166" s="14"/>
      <c r="Q166" s="14"/>
    </row>
    <row r="168" spans="6:18" x14ac:dyDescent="0.2">
      <c r="R168" s="31"/>
    </row>
    <row r="169" spans="6:18" x14ac:dyDescent="0.2">
      <c r="R169" s="31"/>
    </row>
    <row r="170" spans="6:18" x14ac:dyDescent="0.2">
      <c r="R170" s="31"/>
    </row>
    <row r="171" spans="6:18" x14ac:dyDescent="0.2">
      <c r="R171" s="31"/>
    </row>
    <row r="172" spans="6:18" x14ac:dyDescent="0.2">
      <c r="R172" s="31"/>
    </row>
    <row r="173" spans="6:18" x14ac:dyDescent="0.2">
      <c r="R173" s="31"/>
    </row>
    <row r="174" spans="6:18" x14ac:dyDescent="0.2">
      <c r="R174" s="31"/>
    </row>
    <row r="175" spans="6:18" x14ac:dyDescent="0.2">
      <c r="F175" s="14"/>
      <c r="H175" s="14"/>
      <c r="M175" s="14"/>
      <c r="Q175" s="14"/>
    </row>
    <row r="176" spans="6:18" x14ac:dyDescent="0.2">
      <c r="F176" s="14"/>
      <c r="H176" s="14"/>
      <c r="M176" s="14"/>
      <c r="Q176" s="14"/>
    </row>
    <row r="177" spans="6:18" x14ac:dyDescent="0.2">
      <c r="R177" s="31"/>
    </row>
    <row r="178" spans="6:18" x14ac:dyDescent="0.2">
      <c r="R178" s="31"/>
    </row>
    <row r="179" spans="6:18" x14ac:dyDescent="0.2">
      <c r="R179" s="31"/>
    </row>
    <row r="180" spans="6:18" x14ac:dyDescent="0.2">
      <c r="R180" s="31"/>
    </row>
    <row r="181" spans="6:18" x14ac:dyDescent="0.2">
      <c r="R181" s="31"/>
    </row>
    <row r="182" spans="6:18" x14ac:dyDescent="0.2">
      <c r="F182" s="14"/>
      <c r="H182" s="14"/>
      <c r="M182" s="14"/>
      <c r="Q182" s="14"/>
    </row>
    <row r="183" spans="6:18" x14ac:dyDescent="0.2">
      <c r="F183" s="14"/>
      <c r="H183" s="14"/>
      <c r="M183" s="14"/>
      <c r="Q183" s="14"/>
    </row>
    <row r="188" spans="6:18" x14ac:dyDescent="0.2">
      <c r="N188" s="28"/>
    </row>
    <row r="189" spans="6:18" x14ac:dyDescent="0.2">
      <c r="F189" s="14"/>
      <c r="H189" s="14"/>
      <c r="M189" s="14"/>
      <c r="Q189" s="14"/>
    </row>
    <row r="190" spans="6:18" x14ac:dyDescent="0.2">
      <c r="F190" s="14"/>
      <c r="H190" s="14"/>
      <c r="M190" s="14"/>
      <c r="Q190" s="14"/>
    </row>
    <row r="197" spans="1:18" x14ac:dyDescent="0.2">
      <c r="F197" s="14"/>
      <c r="H197" s="14"/>
      <c r="M197" s="14"/>
      <c r="Q197" s="14"/>
    </row>
    <row r="198" spans="1:18" x14ac:dyDescent="0.2">
      <c r="A198" s="24"/>
      <c r="B198" s="24"/>
      <c r="C198" s="24"/>
      <c r="D198" s="24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</row>
    <row r="206" spans="1:18" x14ac:dyDescent="0.2">
      <c r="F206" s="14"/>
      <c r="H206" s="14"/>
      <c r="M206" s="14"/>
      <c r="Q206" s="14"/>
    </row>
    <row r="207" spans="1:18" x14ac:dyDescent="0.2">
      <c r="D207" s="24"/>
      <c r="F207" s="14"/>
      <c r="H207" s="14"/>
      <c r="M207" s="14"/>
      <c r="Q207" s="14"/>
    </row>
    <row r="218" spans="4:17" x14ac:dyDescent="0.2">
      <c r="F218" s="14"/>
      <c r="H218" s="14"/>
      <c r="M218" s="14"/>
      <c r="Q218" s="14"/>
    </row>
    <row r="219" spans="4:17" x14ac:dyDescent="0.2">
      <c r="D219" s="24"/>
      <c r="F219" s="14"/>
      <c r="H219" s="14"/>
      <c r="M219" s="14"/>
      <c r="Q219" s="14"/>
    </row>
    <row r="229" spans="4:18" x14ac:dyDescent="0.2">
      <c r="F229" s="14"/>
      <c r="H229" s="14"/>
      <c r="M229" s="14"/>
      <c r="Q229" s="14"/>
    </row>
    <row r="230" spans="4:18" x14ac:dyDescent="0.2">
      <c r="D230" s="24"/>
      <c r="F230" s="14"/>
      <c r="H230" s="14"/>
      <c r="M230" s="14"/>
      <c r="Q230" s="14"/>
    </row>
    <row r="232" spans="4:18" x14ac:dyDescent="0.2">
      <c r="D232" s="30"/>
      <c r="F232" s="14"/>
      <c r="G232" s="15"/>
      <c r="H232" s="14"/>
      <c r="M232" s="14"/>
      <c r="P232" s="16"/>
      <c r="R232" s="31"/>
    </row>
    <row r="233" spans="4:18" x14ac:dyDescent="0.2">
      <c r="D233" s="30"/>
      <c r="F233" s="14"/>
      <c r="G233" s="15"/>
      <c r="H233" s="14"/>
      <c r="M233" s="14"/>
      <c r="P233" s="16"/>
      <c r="R233" s="31"/>
    </row>
    <row r="234" spans="4:18" x14ac:dyDescent="0.2">
      <c r="D234" s="30"/>
      <c r="F234" s="14"/>
      <c r="G234" s="15"/>
      <c r="H234" s="14"/>
      <c r="M234" s="14"/>
      <c r="P234" s="16"/>
      <c r="R234" s="31"/>
    </row>
    <row r="235" spans="4:18" x14ac:dyDescent="0.2">
      <c r="D235" s="30"/>
      <c r="F235" s="14"/>
      <c r="G235" s="15"/>
      <c r="H235" s="14"/>
      <c r="M235" s="14"/>
      <c r="P235" s="16"/>
      <c r="R235" s="31"/>
    </row>
    <row r="236" spans="4:18" x14ac:dyDescent="0.2">
      <c r="D236" s="30"/>
      <c r="F236" s="14"/>
      <c r="G236" s="15"/>
      <c r="H236" s="14"/>
      <c r="M236" s="14"/>
      <c r="P236" s="16"/>
      <c r="R236" s="31"/>
    </row>
    <row r="237" spans="4:18" x14ac:dyDescent="0.2">
      <c r="D237" s="30"/>
      <c r="F237" s="14"/>
      <c r="G237" s="15"/>
      <c r="H237" s="14"/>
      <c r="M237" s="14"/>
      <c r="P237" s="16"/>
      <c r="R237" s="31"/>
    </row>
    <row r="238" spans="4:18" x14ac:dyDescent="0.2">
      <c r="F238" s="14"/>
      <c r="H238" s="14"/>
      <c r="M238" s="14"/>
      <c r="Q238" s="14"/>
    </row>
    <row r="239" spans="4:18" x14ac:dyDescent="0.2">
      <c r="D239" s="24"/>
      <c r="F239" s="14"/>
      <c r="H239" s="14"/>
      <c r="M239" s="14"/>
      <c r="Q239" s="14"/>
    </row>
    <row r="240" spans="4:18" x14ac:dyDescent="0.2">
      <c r="D240" s="30"/>
    </row>
    <row r="246" spans="4:17" x14ac:dyDescent="0.2">
      <c r="F246" s="14"/>
      <c r="H246" s="14"/>
      <c r="M246" s="14"/>
      <c r="Q246" s="14"/>
    </row>
    <row r="247" spans="4:17" x14ac:dyDescent="0.2">
      <c r="D247" s="24"/>
      <c r="F247" s="14"/>
      <c r="H247" s="14"/>
      <c r="M247" s="14"/>
      <c r="Q247" s="14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zoomScale="145" zoomScaleNormal="145" workbookViewId="0">
      <selection activeCell="D10" sqref="D10"/>
    </sheetView>
  </sheetViews>
  <sheetFormatPr defaultRowHeight="11.25" x14ac:dyDescent="0.2"/>
  <cols>
    <col min="1" max="2" width="9.33203125" style="39"/>
    <col min="3" max="3" width="14.5" style="39" customWidth="1"/>
    <col min="4" max="4" width="16.83203125" style="27" customWidth="1"/>
    <col min="5" max="5" width="8.1640625" style="7" bestFit="1" customWidth="1"/>
    <col min="6" max="6" width="8.83203125" style="6" bestFit="1" customWidth="1"/>
    <col min="7" max="7" width="8.6640625" style="6" bestFit="1" customWidth="1"/>
    <col min="8" max="8" width="8.83203125" style="6" bestFit="1" customWidth="1"/>
    <col min="9" max="10" width="9.6640625" style="6" bestFit="1" customWidth="1"/>
    <col min="11" max="11" width="8.6640625" style="7" bestFit="1" customWidth="1"/>
    <col min="12" max="12" width="9.5" style="6" customWidth="1"/>
    <col min="13" max="13" width="8.5" style="6" customWidth="1"/>
    <col min="14" max="16384" width="9.33203125" style="27"/>
  </cols>
  <sheetData>
    <row r="1" spans="1:13" s="10" customFormat="1" ht="12" thickBot="1" x14ac:dyDescent="0.25">
      <c r="A1" s="48" t="s">
        <v>93</v>
      </c>
      <c r="B1" s="38"/>
      <c r="C1" s="38"/>
      <c r="E1" s="40"/>
      <c r="F1" s="41"/>
      <c r="G1" s="41"/>
      <c r="H1" s="41"/>
      <c r="I1" s="41"/>
      <c r="J1" s="41"/>
      <c r="K1" s="40"/>
      <c r="L1" s="41"/>
      <c r="M1" s="41"/>
    </row>
    <row r="2" spans="1:13" ht="12.75" x14ac:dyDescent="0.2">
      <c r="A2" s="42" t="s">
        <v>52</v>
      </c>
      <c r="B2" s="42" t="s">
        <v>53</v>
      </c>
      <c r="C2" s="42" t="s">
        <v>54</v>
      </c>
      <c r="D2" s="36" t="s">
        <v>6</v>
      </c>
      <c r="E2" s="4" t="s">
        <v>25</v>
      </c>
      <c r="F2" s="3" t="s">
        <v>26</v>
      </c>
      <c r="G2" s="3" t="s">
        <v>27</v>
      </c>
      <c r="H2" s="3" t="s">
        <v>0</v>
      </c>
      <c r="I2" s="3" t="s">
        <v>1</v>
      </c>
      <c r="J2" s="3" t="s">
        <v>2</v>
      </c>
      <c r="K2" s="4" t="s">
        <v>5</v>
      </c>
      <c r="L2" s="3" t="s">
        <v>7</v>
      </c>
      <c r="M2" s="3" t="s">
        <v>55</v>
      </c>
    </row>
    <row r="3" spans="1:13" x14ac:dyDescent="0.2">
      <c r="A3" s="39">
        <v>1801</v>
      </c>
      <c r="B3" s="39" t="s">
        <v>56</v>
      </c>
      <c r="C3" s="39" t="s">
        <v>57</v>
      </c>
      <c r="D3" s="27">
        <v>1</v>
      </c>
      <c r="E3" s="7">
        <v>3.5000000000000003E-2</v>
      </c>
      <c r="F3" s="6">
        <v>49.798000000000002</v>
      </c>
      <c r="G3" s="6">
        <v>18.001000000000001</v>
      </c>
      <c r="H3" s="6">
        <v>13.429</v>
      </c>
      <c r="I3" s="6">
        <v>0.158</v>
      </c>
      <c r="J3" s="6">
        <v>18.984999999999999</v>
      </c>
      <c r="K3" s="7">
        <v>0.27100000000000002</v>
      </c>
      <c r="L3" s="6">
        <v>100.67700000000001</v>
      </c>
      <c r="M3" s="6">
        <v>19.521789508535417</v>
      </c>
    </row>
    <row r="4" spans="1:13" x14ac:dyDescent="0.2">
      <c r="D4" s="27">
        <v>2</v>
      </c>
      <c r="E4" s="7">
        <v>7.2999999999999995E-2</v>
      </c>
      <c r="F4" s="6">
        <v>49.530999999999999</v>
      </c>
      <c r="G4" s="6">
        <v>18.413</v>
      </c>
      <c r="H4" s="6">
        <v>13.525</v>
      </c>
      <c r="I4" s="6">
        <v>0.13700000000000001</v>
      </c>
      <c r="J4" s="6">
        <v>18.713000000000001</v>
      </c>
      <c r="K4" s="7">
        <v>0.28799999999999998</v>
      </c>
      <c r="L4" s="6">
        <v>100.67999999999999</v>
      </c>
      <c r="M4" s="6">
        <v>19.965539961462078</v>
      </c>
    </row>
    <row r="5" spans="1:13" x14ac:dyDescent="0.2">
      <c r="D5" s="27">
        <v>3</v>
      </c>
      <c r="E5" s="7">
        <v>2E-3</v>
      </c>
      <c r="F5" s="6">
        <v>49.905000000000001</v>
      </c>
      <c r="G5" s="6">
        <v>18.635999999999999</v>
      </c>
      <c r="H5" s="6">
        <v>13.125</v>
      </c>
      <c r="I5" s="6">
        <v>0.13300000000000001</v>
      </c>
      <c r="J5" s="6">
        <v>18.946999999999999</v>
      </c>
      <c r="K5" s="7">
        <v>0.26600000000000001</v>
      </c>
      <c r="L5" s="6">
        <v>101.01400000000001</v>
      </c>
      <c r="M5" s="6">
        <v>20.037797140168188</v>
      </c>
    </row>
    <row r="6" spans="1:13" x14ac:dyDescent="0.2">
      <c r="D6" s="27">
        <v>4</v>
      </c>
      <c r="E6" s="7">
        <v>6.2E-2</v>
      </c>
      <c r="F6" s="6">
        <v>49.997</v>
      </c>
      <c r="G6" s="6">
        <v>17.82</v>
      </c>
      <c r="H6" s="6">
        <v>12.94</v>
      </c>
      <c r="I6" s="6">
        <v>0.153</v>
      </c>
      <c r="J6" s="6">
        <v>19.305</v>
      </c>
      <c r="K6" s="7">
        <v>0.28199999999999997</v>
      </c>
      <c r="L6" s="6">
        <v>100.55899999999998</v>
      </c>
      <c r="M6" s="6">
        <v>19.301311304950609</v>
      </c>
    </row>
    <row r="7" spans="1:13" x14ac:dyDescent="0.2">
      <c r="D7" s="27">
        <v>5</v>
      </c>
      <c r="E7" s="7">
        <v>3.5000000000000003E-2</v>
      </c>
      <c r="F7" s="6">
        <v>48.932000000000002</v>
      </c>
      <c r="G7" s="6">
        <v>18.835000000000001</v>
      </c>
      <c r="H7" s="6">
        <v>13.162000000000001</v>
      </c>
      <c r="I7" s="6">
        <v>0.161</v>
      </c>
      <c r="J7" s="6">
        <v>19.015000000000001</v>
      </c>
      <c r="K7" s="7">
        <v>0.27700000000000002</v>
      </c>
      <c r="L7" s="6">
        <v>100.417</v>
      </c>
      <c r="M7" s="6">
        <v>20.527877724938811</v>
      </c>
    </row>
    <row r="8" spans="1:13" x14ac:dyDescent="0.2">
      <c r="D8" s="27">
        <v>6</v>
      </c>
      <c r="E8" s="7">
        <v>6.0999999999999999E-2</v>
      </c>
      <c r="F8" s="6">
        <v>50.518999999999998</v>
      </c>
      <c r="G8" s="6">
        <v>17.806000000000001</v>
      </c>
      <c r="H8" s="6">
        <v>12.888</v>
      </c>
      <c r="I8" s="6">
        <v>0.156</v>
      </c>
      <c r="J8" s="6">
        <v>19.151</v>
      </c>
      <c r="K8" s="7">
        <v>0.29199999999999998</v>
      </c>
      <c r="L8" s="6">
        <v>100.873</v>
      </c>
      <c r="M8" s="6">
        <v>19.12788701540795</v>
      </c>
    </row>
    <row r="9" spans="1:13" x14ac:dyDescent="0.2">
      <c r="D9" s="27">
        <v>7</v>
      </c>
      <c r="E9" s="7">
        <v>0</v>
      </c>
      <c r="F9" s="6">
        <v>49.954999999999998</v>
      </c>
      <c r="G9" s="6">
        <v>17.803999999999998</v>
      </c>
      <c r="H9" s="6">
        <v>13.991</v>
      </c>
      <c r="I9" s="6">
        <v>0.15</v>
      </c>
      <c r="J9" s="6">
        <v>18.138999999999999</v>
      </c>
      <c r="K9" s="7">
        <v>0.23799999999999999</v>
      </c>
      <c r="L9" s="6">
        <v>100.277</v>
      </c>
      <c r="M9" s="6">
        <v>19.300409983114342</v>
      </c>
    </row>
    <row r="10" spans="1:13" x14ac:dyDescent="0.2">
      <c r="D10" s="27" t="s">
        <v>20</v>
      </c>
      <c r="E10" s="7">
        <f t="shared" ref="E10:M10" si="0">AVERAGE(E3:E9)</f>
        <v>3.8285714285714291E-2</v>
      </c>
      <c r="F10" s="6">
        <f t="shared" si="0"/>
        <v>49.805285714285716</v>
      </c>
      <c r="G10" s="6">
        <f t="shared" si="0"/>
        <v>18.187857142857144</v>
      </c>
      <c r="H10" s="6">
        <f t="shared" si="0"/>
        <v>13.294285714285715</v>
      </c>
      <c r="I10" s="6">
        <f t="shared" si="0"/>
        <v>0.14971428571428572</v>
      </c>
      <c r="J10" s="6">
        <f t="shared" si="0"/>
        <v>18.893571428571427</v>
      </c>
      <c r="K10" s="7">
        <f t="shared" si="0"/>
        <v>0.27342857142857141</v>
      </c>
      <c r="L10" s="6">
        <v>100.64242857142857</v>
      </c>
      <c r="M10" s="6">
        <f t="shared" si="0"/>
        <v>19.683230376939626</v>
      </c>
    </row>
    <row r="11" spans="1:13" x14ac:dyDescent="0.2">
      <c r="D11" s="27" t="s">
        <v>13</v>
      </c>
      <c r="E11" s="7">
        <f t="shared" ref="E11:M11" si="1">STDEV(E3:E9)</f>
        <v>2.9118804266397375E-2</v>
      </c>
      <c r="F11" s="6">
        <f t="shared" si="1"/>
        <v>0.48586922598771759</v>
      </c>
      <c r="G11" s="6">
        <f t="shared" si="1"/>
        <v>0.43468587453908553</v>
      </c>
      <c r="H11" s="6">
        <f t="shared" si="1"/>
        <v>0.38590400977691947</v>
      </c>
      <c r="I11" s="6">
        <f t="shared" si="1"/>
        <v>1.0703804397102392E-2</v>
      </c>
      <c r="J11" s="6">
        <f t="shared" si="1"/>
        <v>0.37936036392101607</v>
      </c>
      <c r="K11" s="7">
        <f t="shared" si="1"/>
        <v>1.807260489301549E-2</v>
      </c>
      <c r="L11" s="6">
        <f t="shared" si="1"/>
        <v>0.25336130797924566</v>
      </c>
      <c r="M11" s="6">
        <f t="shared" si="1"/>
        <v>0.50756419433860445</v>
      </c>
    </row>
    <row r="13" spans="1:13" x14ac:dyDescent="0.2">
      <c r="A13" s="39">
        <v>1830</v>
      </c>
      <c r="B13" s="39" t="s">
        <v>58</v>
      </c>
      <c r="C13" s="39" t="s">
        <v>8</v>
      </c>
      <c r="D13" s="27">
        <v>1</v>
      </c>
      <c r="E13" s="7">
        <v>2.5999999999999999E-2</v>
      </c>
      <c r="F13" s="6">
        <v>43.912999999999997</v>
      </c>
      <c r="G13" s="6">
        <v>23.460999999999999</v>
      </c>
      <c r="H13" s="6">
        <v>15.186999999999999</v>
      </c>
      <c r="I13" s="6">
        <v>0.17699999999999999</v>
      </c>
      <c r="J13" s="6">
        <v>16.98</v>
      </c>
      <c r="K13" s="7">
        <v>0.20300000000000001</v>
      </c>
      <c r="L13" s="6">
        <v>99.947000000000017</v>
      </c>
      <c r="M13" s="6">
        <v>26.390332029893031</v>
      </c>
    </row>
    <row r="14" spans="1:13" x14ac:dyDescent="0.2">
      <c r="D14" s="27">
        <v>2</v>
      </c>
      <c r="E14" s="7">
        <v>4.2999999999999997E-2</v>
      </c>
      <c r="F14" s="6">
        <v>42.72</v>
      </c>
      <c r="G14" s="6">
        <v>24.495000000000001</v>
      </c>
      <c r="H14" s="6">
        <v>15.576000000000001</v>
      </c>
      <c r="I14" s="6">
        <v>0.19600000000000001</v>
      </c>
      <c r="J14" s="6">
        <v>16.038</v>
      </c>
      <c r="K14" s="7">
        <v>0.191</v>
      </c>
      <c r="L14" s="6">
        <v>99.259</v>
      </c>
      <c r="M14" s="6">
        <v>27.785914703517488</v>
      </c>
    </row>
    <row r="15" spans="1:13" x14ac:dyDescent="0.2">
      <c r="D15" s="27">
        <v>3</v>
      </c>
      <c r="E15" s="7">
        <v>4.4999999999999998E-2</v>
      </c>
      <c r="F15" s="6">
        <v>42.341000000000001</v>
      </c>
      <c r="G15" s="6">
        <v>24.893999999999998</v>
      </c>
      <c r="H15" s="6">
        <v>15.696999999999999</v>
      </c>
      <c r="I15" s="6">
        <v>0.187</v>
      </c>
      <c r="J15" s="6">
        <v>16.68</v>
      </c>
      <c r="K15" s="7">
        <v>0.189</v>
      </c>
      <c r="L15" s="6">
        <v>100.03299999999999</v>
      </c>
      <c r="M15" s="6">
        <v>28.291725255208345</v>
      </c>
    </row>
    <row r="16" spans="1:13" x14ac:dyDescent="0.2">
      <c r="D16" s="27">
        <v>4</v>
      </c>
      <c r="E16" s="7">
        <v>6.0999999999999999E-2</v>
      </c>
      <c r="F16" s="6">
        <v>40.746000000000002</v>
      </c>
      <c r="G16" s="6">
        <v>24.31</v>
      </c>
      <c r="H16" s="6">
        <v>16.363</v>
      </c>
      <c r="I16" s="6">
        <v>0.20699999999999999</v>
      </c>
      <c r="J16" s="6">
        <v>16.501999999999999</v>
      </c>
      <c r="K16" s="7">
        <v>0.192</v>
      </c>
      <c r="L16" s="6">
        <v>98.380999999999986</v>
      </c>
      <c r="M16" s="6">
        <v>28.590067671992148</v>
      </c>
    </row>
    <row r="17" spans="1:13" x14ac:dyDescent="0.2">
      <c r="D17" s="27">
        <v>5</v>
      </c>
      <c r="E17" s="7">
        <v>3.4000000000000002E-2</v>
      </c>
      <c r="F17" s="6">
        <v>42.951000000000001</v>
      </c>
      <c r="G17" s="6">
        <v>24.06</v>
      </c>
      <c r="H17" s="6">
        <v>16.395</v>
      </c>
      <c r="I17" s="6">
        <v>0.17399999999999999</v>
      </c>
      <c r="J17" s="6">
        <v>16.388000000000002</v>
      </c>
      <c r="K17" s="7">
        <v>0.189</v>
      </c>
      <c r="L17" s="6">
        <v>100.191</v>
      </c>
      <c r="M17" s="6">
        <v>27.320601264300866</v>
      </c>
    </row>
    <row r="18" spans="1:13" x14ac:dyDescent="0.2">
      <c r="D18" s="27" t="s">
        <v>20</v>
      </c>
      <c r="E18" s="7">
        <f t="shared" ref="E18:M18" si="2">AVERAGE(E13:E17)</f>
        <v>4.1799999999999997E-2</v>
      </c>
      <c r="F18" s="6">
        <f t="shared" si="2"/>
        <v>42.534199999999998</v>
      </c>
      <c r="G18" s="6">
        <f t="shared" si="2"/>
        <v>24.244</v>
      </c>
      <c r="H18" s="6">
        <f t="shared" si="2"/>
        <v>15.843599999999999</v>
      </c>
      <c r="I18" s="6">
        <f t="shared" si="2"/>
        <v>0.18820000000000001</v>
      </c>
      <c r="J18" s="6">
        <f t="shared" si="2"/>
        <v>16.517600000000002</v>
      </c>
      <c r="K18" s="7">
        <f t="shared" si="2"/>
        <v>0.1928</v>
      </c>
      <c r="L18" s="6">
        <f t="shared" si="2"/>
        <v>99.562200000000004</v>
      </c>
      <c r="M18" s="6">
        <f t="shared" si="2"/>
        <v>27.675728184982376</v>
      </c>
    </row>
    <row r="19" spans="1:13" x14ac:dyDescent="0.2">
      <c r="D19" s="27" t="s">
        <v>13</v>
      </c>
      <c r="E19" s="7">
        <f t="shared" ref="E19:M19" si="3">STDEV(E13:E17)</f>
        <v>1.314153720079961E-2</v>
      </c>
      <c r="F19" s="6">
        <f t="shared" si="3"/>
        <v>1.1558891382827314</v>
      </c>
      <c r="G19" s="6">
        <f t="shared" si="3"/>
        <v>0.53310458636181346</v>
      </c>
      <c r="H19" s="6">
        <f t="shared" si="3"/>
        <v>0.5239377825658309</v>
      </c>
      <c r="I19" s="6">
        <f t="shared" si="3"/>
        <v>1.3627178724886529E-2</v>
      </c>
      <c r="J19" s="6">
        <f t="shared" si="3"/>
        <v>0.34901403983221063</v>
      </c>
      <c r="K19" s="7">
        <f t="shared" si="3"/>
        <v>5.8480766068853838E-3</v>
      </c>
      <c r="L19" s="6">
        <f t="shared" si="3"/>
        <v>0.75037937071857808</v>
      </c>
      <c r="M19" s="6">
        <f t="shared" si="3"/>
        <v>0.86688646347292253</v>
      </c>
    </row>
    <row r="21" spans="1:13" x14ac:dyDescent="0.2">
      <c r="A21" s="39" t="s">
        <v>12</v>
      </c>
      <c r="B21" s="39" t="s">
        <v>58</v>
      </c>
      <c r="C21" s="39" t="s">
        <v>59</v>
      </c>
      <c r="D21" s="27">
        <v>1</v>
      </c>
      <c r="E21" s="7">
        <v>2.1000000000000001E-2</v>
      </c>
      <c r="F21" s="6">
        <v>40.052</v>
      </c>
      <c r="G21" s="6">
        <v>26.63</v>
      </c>
      <c r="H21" s="6">
        <v>16.491</v>
      </c>
      <c r="I21" s="6">
        <v>0.19900000000000001</v>
      </c>
      <c r="J21" s="6">
        <v>16.111999999999998</v>
      </c>
      <c r="K21" s="7">
        <v>0.19600000000000001</v>
      </c>
      <c r="L21" s="6">
        <v>99.700999999999993</v>
      </c>
      <c r="M21" s="6">
        <v>30.851992307276422</v>
      </c>
    </row>
    <row r="22" spans="1:13" x14ac:dyDescent="0.2">
      <c r="D22" s="27">
        <v>2</v>
      </c>
      <c r="E22" s="7">
        <v>5.2999999999999999E-2</v>
      </c>
      <c r="F22" s="6">
        <v>37.82</v>
      </c>
      <c r="G22" s="6">
        <v>28.99</v>
      </c>
      <c r="H22" s="6">
        <v>15.78</v>
      </c>
      <c r="I22" s="6">
        <v>0.21099999999999999</v>
      </c>
      <c r="J22" s="6">
        <v>16.155999999999999</v>
      </c>
      <c r="K22" s="7">
        <v>0.19700000000000001</v>
      </c>
      <c r="L22" s="6">
        <v>99.206999999999994</v>
      </c>
      <c r="M22" s="6">
        <v>33.966334390887724</v>
      </c>
    </row>
    <row r="23" spans="1:13" x14ac:dyDescent="0.2">
      <c r="D23" s="27">
        <v>3</v>
      </c>
      <c r="E23" s="7">
        <v>8.5000000000000006E-2</v>
      </c>
      <c r="F23" s="6">
        <v>38.439</v>
      </c>
      <c r="G23" s="6">
        <v>28.771000000000001</v>
      </c>
      <c r="H23" s="6">
        <v>15.831</v>
      </c>
      <c r="I23" s="6">
        <v>0.20300000000000001</v>
      </c>
      <c r="J23" s="6">
        <v>16.350000000000001</v>
      </c>
      <c r="K23" s="7">
        <v>0.185</v>
      </c>
      <c r="L23" s="6">
        <v>99.864000000000004</v>
      </c>
      <c r="M23" s="6">
        <v>33.434183588022378</v>
      </c>
    </row>
    <row r="24" spans="1:13" x14ac:dyDescent="0.2">
      <c r="D24" s="27">
        <v>4</v>
      </c>
      <c r="E24" s="7">
        <v>3.6999999999999998E-2</v>
      </c>
      <c r="F24" s="6">
        <v>39.566000000000003</v>
      </c>
      <c r="G24" s="6">
        <v>27.805</v>
      </c>
      <c r="H24" s="6">
        <v>15.260999999999999</v>
      </c>
      <c r="I24" s="6">
        <v>0.184</v>
      </c>
      <c r="J24" s="6">
        <v>16.975000000000001</v>
      </c>
      <c r="K24" s="7">
        <v>0.193</v>
      </c>
      <c r="L24" s="6">
        <v>100.021</v>
      </c>
      <c r="M24" s="6">
        <v>32.045926494738723</v>
      </c>
    </row>
    <row r="25" spans="1:13" x14ac:dyDescent="0.2">
      <c r="D25" s="27">
        <v>5</v>
      </c>
      <c r="E25" s="7">
        <v>8.9999999999999993E-3</v>
      </c>
      <c r="F25" s="6">
        <v>40.768000000000001</v>
      </c>
      <c r="G25" s="6">
        <v>27.222999999999999</v>
      </c>
      <c r="H25" s="6">
        <v>14.583</v>
      </c>
      <c r="I25" s="6">
        <v>0.185</v>
      </c>
      <c r="J25" s="6">
        <v>17.358000000000001</v>
      </c>
      <c r="K25" s="7">
        <v>0.21199999999999999</v>
      </c>
      <c r="L25" s="6">
        <v>100.33800000000001</v>
      </c>
      <c r="M25" s="6">
        <v>30.943907838673994</v>
      </c>
    </row>
    <row r="26" spans="1:13" x14ac:dyDescent="0.2">
      <c r="D26" s="27" t="s">
        <v>20</v>
      </c>
      <c r="E26" s="7">
        <f t="shared" ref="E26:M26" si="4">AVERAGE(E21:E25)</f>
        <v>4.1000000000000002E-2</v>
      </c>
      <c r="F26" s="6">
        <f t="shared" si="4"/>
        <v>39.329000000000001</v>
      </c>
      <c r="G26" s="6">
        <f t="shared" si="4"/>
        <v>27.883799999999997</v>
      </c>
      <c r="H26" s="6">
        <f t="shared" si="4"/>
        <v>15.5892</v>
      </c>
      <c r="I26" s="6">
        <f t="shared" si="4"/>
        <v>0.19639999999999999</v>
      </c>
      <c r="J26" s="6">
        <f t="shared" si="4"/>
        <v>16.590200000000003</v>
      </c>
      <c r="K26" s="7">
        <f t="shared" si="4"/>
        <v>0.19660000000000002</v>
      </c>
      <c r="L26" s="6">
        <v>99.826200000000014</v>
      </c>
      <c r="M26" s="6">
        <f t="shared" si="4"/>
        <v>32.248468923919845</v>
      </c>
    </row>
    <row r="27" spans="1:13" x14ac:dyDescent="0.2">
      <c r="D27" s="27" t="s">
        <v>60</v>
      </c>
      <c r="E27" s="7">
        <f t="shared" ref="E27:M27" si="5">STDEV(E21:E25)</f>
        <v>2.9664793948382655E-2</v>
      </c>
      <c r="F27" s="6">
        <f t="shared" si="5"/>
        <v>1.1957006314291216</v>
      </c>
      <c r="G27" s="6">
        <f t="shared" si="5"/>
        <v>1.0032052133038387</v>
      </c>
      <c r="H27" s="6">
        <f t="shared" si="5"/>
        <v>0.7120865115981343</v>
      </c>
      <c r="I27" s="6">
        <f t="shared" si="5"/>
        <v>1.1696153213770759E-2</v>
      </c>
      <c r="J27" s="6">
        <f t="shared" si="5"/>
        <v>0.55056534580374827</v>
      </c>
      <c r="K27" s="7">
        <f t="shared" si="5"/>
        <v>9.8132563402776735E-3</v>
      </c>
      <c r="L27" s="6">
        <f t="shared" si="5"/>
        <v>0.41844916059182696</v>
      </c>
      <c r="M27" s="6">
        <f t="shared" si="5"/>
        <v>1.418628829967236</v>
      </c>
    </row>
    <row r="29" spans="1:13" x14ac:dyDescent="0.2">
      <c r="A29" s="39">
        <v>1724</v>
      </c>
      <c r="B29" s="39" t="s">
        <v>58</v>
      </c>
      <c r="C29" s="39" t="s">
        <v>8</v>
      </c>
      <c r="D29" s="27">
        <v>1</v>
      </c>
      <c r="E29" s="7">
        <v>4.7E-2</v>
      </c>
      <c r="F29" s="6">
        <v>34.634</v>
      </c>
      <c r="G29" s="6">
        <v>31.314</v>
      </c>
      <c r="H29" s="6">
        <v>16.673999999999999</v>
      </c>
      <c r="I29" s="6">
        <v>0.20699999999999999</v>
      </c>
      <c r="J29" s="6">
        <v>15.012</v>
      </c>
      <c r="K29" s="7">
        <v>9.9000000000000005E-2</v>
      </c>
      <c r="L29" s="6">
        <v>97.987000000000009</v>
      </c>
      <c r="M29" s="6">
        <v>37.76162761828602</v>
      </c>
    </row>
    <row r="30" spans="1:13" x14ac:dyDescent="0.2">
      <c r="D30" s="27">
        <v>2</v>
      </c>
      <c r="E30" s="7">
        <v>5.0999999999999997E-2</v>
      </c>
      <c r="F30" s="6">
        <v>34.735999999999997</v>
      </c>
      <c r="G30" s="6">
        <v>33.015999999999998</v>
      </c>
      <c r="H30" s="6">
        <v>16.904</v>
      </c>
      <c r="I30" s="6">
        <v>0.182</v>
      </c>
      <c r="J30" s="6">
        <v>14.792999999999999</v>
      </c>
      <c r="K30" s="7">
        <v>0.13700000000000001</v>
      </c>
      <c r="L30" s="6">
        <v>99.818999999999988</v>
      </c>
      <c r="M30" s="6">
        <v>38.94339915887867</v>
      </c>
    </row>
    <row r="31" spans="1:13" x14ac:dyDescent="0.2">
      <c r="D31" s="27">
        <v>3</v>
      </c>
      <c r="E31" s="7">
        <v>5.5E-2</v>
      </c>
      <c r="F31" s="6">
        <v>33.872999999999998</v>
      </c>
      <c r="G31" s="6">
        <v>33.811</v>
      </c>
      <c r="H31" s="6">
        <v>16.273</v>
      </c>
      <c r="I31" s="6">
        <v>0.20499999999999999</v>
      </c>
      <c r="J31" s="6">
        <v>14.807</v>
      </c>
      <c r="K31" s="7">
        <v>0.122</v>
      </c>
      <c r="L31" s="6">
        <v>99.146000000000001</v>
      </c>
      <c r="M31" s="6">
        <v>40.113461971954834</v>
      </c>
    </row>
    <row r="32" spans="1:13" x14ac:dyDescent="0.2">
      <c r="D32" s="27">
        <v>4</v>
      </c>
      <c r="E32" s="7">
        <v>5.6000000000000001E-2</v>
      </c>
      <c r="F32" s="6">
        <v>34.051000000000002</v>
      </c>
      <c r="G32" s="6">
        <v>33.776000000000003</v>
      </c>
      <c r="H32" s="6">
        <v>16.143999999999998</v>
      </c>
      <c r="I32" s="6">
        <v>0.192</v>
      </c>
      <c r="J32" s="6">
        <v>15.207000000000001</v>
      </c>
      <c r="K32" s="7">
        <v>0.11799999999999999</v>
      </c>
      <c r="L32" s="6">
        <v>99.544000000000011</v>
      </c>
      <c r="M32" s="6">
        <v>39.962769565697521</v>
      </c>
    </row>
    <row r="33" spans="1:13" x14ac:dyDescent="0.2">
      <c r="D33" s="27">
        <v>5</v>
      </c>
      <c r="E33" s="7">
        <v>6.3E-2</v>
      </c>
      <c r="F33" s="6">
        <v>33.189</v>
      </c>
      <c r="G33" s="6">
        <v>34.679000000000002</v>
      </c>
      <c r="H33" s="6">
        <v>15.782999999999999</v>
      </c>
      <c r="I33" s="6">
        <v>0.192</v>
      </c>
      <c r="J33" s="6">
        <v>15.081</v>
      </c>
      <c r="K33" s="7">
        <v>0.112</v>
      </c>
      <c r="L33" s="6">
        <v>99.099000000000004</v>
      </c>
      <c r="M33" s="6">
        <v>41.217242722139147</v>
      </c>
    </row>
    <row r="34" spans="1:13" x14ac:dyDescent="0.2">
      <c r="D34" s="27">
        <v>6</v>
      </c>
      <c r="E34" s="7">
        <v>6.2E-2</v>
      </c>
      <c r="F34" s="6">
        <v>35.932000000000002</v>
      </c>
      <c r="G34" s="6">
        <v>31.21</v>
      </c>
      <c r="H34" s="6">
        <v>16.927</v>
      </c>
      <c r="I34" s="6">
        <v>0.20100000000000001</v>
      </c>
      <c r="J34" s="6">
        <v>15.092000000000001</v>
      </c>
      <c r="K34" s="7">
        <v>0.114</v>
      </c>
      <c r="L34" s="6">
        <v>99.537999999999997</v>
      </c>
      <c r="M34" s="6">
        <v>36.823471003867624</v>
      </c>
    </row>
    <row r="35" spans="1:13" x14ac:dyDescent="0.2">
      <c r="D35" s="27">
        <v>7</v>
      </c>
      <c r="E35" s="7">
        <v>4.3999999999999997E-2</v>
      </c>
      <c r="F35" s="6">
        <v>33.737000000000002</v>
      </c>
      <c r="G35" s="6">
        <v>33.715000000000003</v>
      </c>
      <c r="H35" s="6">
        <v>16.067</v>
      </c>
      <c r="I35" s="6">
        <v>0.19700000000000001</v>
      </c>
      <c r="J35" s="6">
        <v>14.756</v>
      </c>
      <c r="K35" s="7">
        <v>9.6000000000000002E-2</v>
      </c>
      <c r="L35" s="6">
        <v>98.612000000000023</v>
      </c>
      <c r="M35" s="6">
        <v>40.141805360458335</v>
      </c>
    </row>
    <row r="36" spans="1:13" x14ac:dyDescent="0.2">
      <c r="D36" s="27" t="s">
        <v>14</v>
      </c>
      <c r="E36" s="7">
        <f t="shared" ref="E36:M36" si="6">AVERAGE(E29:E35)</f>
        <v>5.3999999999999999E-2</v>
      </c>
      <c r="F36" s="6">
        <f t="shared" si="6"/>
        <v>34.307428571428566</v>
      </c>
      <c r="G36" s="6">
        <f t="shared" si="6"/>
        <v>33.074428571428577</v>
      </c>
      <c r="H36" s="6">
        <f t="shared" si="6"/>
        <v>16.396000000000004</v>
      </c>
      <c r="I36" s="6">
        <f t="shared" si="6"/>
        <v>0.19657142857142859</v>
      </c>
      <c r="J36" s="6">
        <f t="shared" si="6"/>
        <v>14.964</v>
      </c>
      <c r="K36" s="7">
        <f t="shared" si="6"/>
        <v>0.11399999999999999</v>
      </c>
      <c r="L36" s="6">
        <v>99.10642857142858</v>
      </c>
      <c r="M36" s="6">
        <f t="shared" si="6"/>
        <v>39.280539628754596</v>
      </c>
    </row>
    <row r="37" spans="1:13" x14ac:dyDescent="0.2">
      <c r="D37" s="27" t="s">
        <v>15</v>
      </c>
      <c r="E37" s="7">
        <f t="shared" ref="E37:M37" si="7">STDEV(E29:E35)</f>
        <v>7.1647284200682263E-3</v>
      </c>
      <c r="F37" s="6">
        <f t="shared" si="7"/>
        <v>0.89072159083574087</v>
      </c>
      <c r="G37" s="6">
        <f t="shared" si="7"/>
        <v>1.3290559126867543</v>
      </c>
      <c r="H37" s="6">
        <f t="shared" si="7"/>
        <v>0.44346213667760492</v>
      </c>
      <c r="I37" s="6">
        <f t="shared" si="7"/>
        <v>8.6959213208864516E-3</v>
      </c>
      <c r="J37" s="6">
        <f t="shared" si="7"/>
        <v>0.17728508115461966</v>
      </c>
      <c r="K37" s="7">
        <f t="shared" si="7"/>
        <v>1.3916417163432296E-2</v>
      </c>
      <c r="L37" s="6">
        <f t="shared" si="7"/>
        <v>0.6304339397438431</v>
      </c>
      <c r="M37" s="6">
        <f t="shared" si="7"/>
        <v>1.5335002700018017</v>
      </c>
    </row>
    <row r="39" spans="1:13" x14ac:dyDescent="0.2">
      <c r="A39" s="39">
        <v>1825</v>
      </c>
      <c r="B39" s="39" t="s">
        <v>58</v>
      </c>
      <c r="C39" s="39" t="s">
        <v>61</v>
      </c>
      <c r="D39" s="27">
        <v>1</v>
      </c>
      <c r="E39" s="7">
        <v>0.32</v>
      </c>
      <c r="F39" s="6">
        <v>29.594999999999999</v>
      </c>
      <c r="G39" s="6">
        <v>37.552999999999997</v>
      </c>
      <c r="H39" s="6">
        <v>17.050999999999998</v>
      </c>
      <c r="I39" s="6">
        <v>0.24399999999999999</v>
      </c>
      <c r="J39" s="6">
        <v>14.416</v>
      </c>
      <c r="K39" s="7">
        <v>9.9000000000000005E-2</v>
      </c>
      <c r="L39" s="6">
        <v>99.277999999999992</v>
      </c>
      <c r="M39" s="6">
        <v>45.989636499462229</v>
      </c>
    </row>
    <row r="40" spans="1:13" x14ac:dyDescent="0.2">
      <c r="D40" s="27">
        <v>2</v>
      </c>
      <c r="E40" s="7">
        <v>0.316</v>
      </c>
      <c r="F40" s="6">
        <v>29.484999999999999</v>
      </c>
      <c r="G40" s="6">
        <v>38.564</v>
      </c>
      <c r="H40" s="6">
        <v>16.001999999999999</v>
      </c>
      <c r="I40" s="6">
        <v>0.255</v>
      </c>
      <c r="J40" s="6">
        <v>14.779</v>
      </c>
      <c r="K40" s="7">
        <v>9.1999999999999998E-2</v>
      </c>
      <c r="L40" s="6">
        <v>99.492999999999981</v>
      </c>
      <c r="M40" s="6">
        <v>46.742864856745761</v>
      </c>
    </row>
    <row r="41" spans="1:13" x14ac:dyDescent="0.2">
      <c r="D41" s="27">
        <v>4</v>
      </c>
      <c r="E41" s="7">
        <v>0.34499999999999997</v>
      </c>
      <c r="F41" s="6">
        <v>29.675999999999998</v>
      </c>
      <c r="G41" s="6">
        <v>37.804000000000002</v>
      </c>
      <c r="H41" s="6">
        <v>16.545999999999999</v>
      </c>
      <c r="I41" s="6">
        <v>0.25700000000000001</v>
      </c>
      <c r="J41" s="6">
        <v>14.612</v>
      </c>
      <c r="K41" s="7">
        <v>0.112</v>
      </c>
      <c r="L41" s="6">
        <v>99.352000000000004</v>
      </c>
      <c r="M41" s="6">
        <v>46.087230899416269</v>
      </c>
    </row>
    <row r="42" spans="1:13" x14ac:dyDescent="0.2">
      <c r="D42" s="27">
        <v>5</v>
      </c>
      <c r="E42" s="7">
        <v>0.31</v>
      </c>
      <c r="F42" s="6">
        <v>28.911000000000001</v>
      </c>
      <c r="G42" s="6">
        <v>38.859000000000002</v>
      </c>
      <c r="H42" s="6">
        <v>16.47</v>
      </c>
      <c r="I42" s="6">
        <v>0.24199999999999999</v>
      </c>
      <c r="J42" s="6">
        <v>14.722</v>
      </c>
      <c r="K42" s="7">
        <v>9.6000000000000002E-2</v>
      </c>
      <c r="L42" s="6">
        <v>99.61</v>
      </c>
      <c r="M42" s="6">
        <v>47.422533138551991</v>
      </c>
    </row>
    <row r="43" spans="1:13" x14ac:dyDescent="0.2">
      <c r="D43" s="27">
        <v>6</v>
      </c>
      <c r="E43" s="7">
        <v>0.32600000000000001</v>
      </c>
      <c r="F43" s="6">
        <v>31.423999999999999</v>
      </c>
      <c r="G43" s="6">
        <v>36.823999999999998</v>
      </c>
      <c r="H43" s="6">
        <v>15.065</v>
      </c>
      <c r="I43" s="6">
        <v>0.20699999999999999</v>
      </c>
      <c r="J43" s="6">
        <v>15.3</v>
      </c>
      <c r="K43" s="7">
        <v>0.124</v>
      </c>
      <c r="L43" s="6">
        <v>99.269999999999982</v>
      </c>
      <c r="M43" s="6">
        <v>44.020507012250576</v>
      </c>
    </row>
    <row r="44" spans="1:13" x14ac:dyDescent="0.2">
      <c r="D44" s="27">
        <v>7</v>
      </c>
      <c r="E44" s="7">
        <v>0.35599999999999998</v>
      </c>
      <c r="F44" s="6">
        <v>29.645</v>
      </c>
      <c r="G44" s="6">
        <v>37.619</v>
      </c>
      <c r="H44" s="6">
        <v>16.745000000000001</v>
      </c>
      <c r="I44" s="6">
        <v>0.249</v>
      </c>
      <c r="J44" s="6">
        <v>14.522</v>
      </c>
      <c r="K44" s="7">
        <v>0.124</v>
      </c>
      <c r="L44" s="6">
        <v>99.26</v>
      </c>
      <c r="M44" s="6">
        <v>45.991323689845757</v>
      </c>
    </row>
    <row r="45" spans="1:13" x14ac:dyDescent="0.2">
      <c r="D45" s="27">
        <v>8</v>
      </c>
      <c r="E45" s="7">
        <v>0.33500000000000002</v>
      </c>
      <c r="F45" s="6">
        <v>29.460999999999999</v>
      </c>
      <c r="G45" s="6">
        <v>38.209000000000003</v>
      </c>
      <c r="H45" s="6">
        <v>16.309999999999999</v>
      </c>
      <c r="I45" s="6">
        <v>0.223</v>
      </c>
      <c r="J45" s="6">
        <v>14.329000000000001</v>
      </c>
      <c r="K45" s="7">
        <v>0.112</v>
      </c>
      <c r="L45" s="6">
        <v>98.978999999999985</v>
      </c>
      <c r="M45" s="6">
        <v>46.532973389895872</v>
      </c>
    </row>
    <row r="46" spans="1:13" x14ac:dyDescent="0.2">
      <c r="D46" s="27">
        <v>9</v>
      </c>
      <c r="E46" s="7">
        <v>0.36899999999999999</v>
      </c>
      <c r="F46" s="6">
        <v>30.204999999999998</v>
      </c>
      <c r="G46" s="6">
        <v>37.863</v>
      </c>
      <c r="H46" s="6">
        <v>15.744999999999999</v>
      </c>
      <c r="I46" s="6">
        <v>0.214</v>
      </c>
      <c r="J46" s="6">
        <v>14.474</v>
      </c>
      <c r="K46" s="7">
        <v>0.08</v>
      </c>
      <c r="L46" s="6">
        <v>98.95</v>
      </c>
      <c r="M46" s="6">
        <v>45.687223728426183</v>
      </c>
    </row>
    <row r="47" spans="1:13" x14ac:dyDescent="0.2">
      <c r="D47" s="27">
        <v>10</v>
      </c>
      <c r="E47" s="7">
        <v>0.33500000000000002</v>
      </c>
      <c r="F47" s="6">
        <v>29.591000000000001</v>
      </c>
      <c r="G47" s="6">
        <v>37.768999999999998</v>
      </c>
      <c r="H47" s="6">
        <v>16.623999999999999</v>
      </c>
      <c r="I47" s="6">
        <v>0.215</v>
      </c>
      <c r="J47" s="6">
        <v>14.311999999999999</v>
      </c>
      <c r="K47" s="7">
        <v>9.2999999999999999E-2</v>
      </c>
      <c r="L47" s="6">
        <v>98.938999999999993</v>
      </c>
      <c r="M47" s="6">
        <v>46.135490229657243</v>
      </c>
    </row>
    <row r="48" spans="1:13" x14ac:dyDescent="0.2">
      <c r="D48" s="27">
        <v>11</v>
      </c>
      <c r="E48" s="7">
        <v>0.316</v>
      </c>
      <c r="F48" s="6">
        <v>30.382999999999999</v>
      </c>
      <c r="G48" s="6">
        <v>37.521000000000001</v>
      </c>
      <c r="H48" s="6">
        <v>17.048999999999999</v>
      </c>
      <c r="I48" s="6">
        <v>0.224</v>
      </c>
      <c r="J48" s="6">
        <v>13.978999999999999</v>
      </c>
      <c r="K48" s="7">
        <v>8.4000000000000005E-2</v>
      </c>
      <c r="L48" s="6">
        <v>99.556000000000012</v>
      </c>
      <c r="M48" s="6">
        <v>45.316515889557316</v>
      </c>
    </row>
    <row r="49" spans="1:13" x14ac:dyDescent="0.2">
      <c r="D49" s="27">
        <v>12</v>
      </c>
      <c r="E49" s="7">
        <v>0.34</v>
      </c>
      <c r="F49" s="6">
        <v>30.603999999999999</v>
      </c>
      <c r="G49" s="6">
        <v>37.332000000000001</v>
      </c>
      <c r="H49" s="6">
        <v>16.295000000000002</v>
      </c>
      <c r="I49" s="6">
        <v>0.22700000000000001</v>
      </c>
      <c r="J49" s="6">
        <v>14.569000000000001</v>
      </c>
      <c r="K49" s="7">
        <v>9.6000000000000002E-2</v>
      </c>
      <c r="L49" s="6">
        <v>99.463000000000008</v>
      </c>
      <c r="M49" s="6">
        <v>45.011957910424897</v>
      </c>
    </row>
    <row r="50" spans="1:13" x14ac:dyDescent="0.2">
      <c r="D50" s="27" t="s">
        <v>62</v>
      </c>
      <c r="E50" s="7">
        <f t="shared" ref="E50:M50" si="8">AVERAGE(E39:E49)</f>
        <v>0.33345454545454539</v>
      </c>
      <c r="F50" s="6">
        <f t="shared" si="8"/>
        <v>29.907272727272723</v>
      </c>
      <c r="G50" s="6">
        <f t="shared" si="8"/>
        <v>37.81063636363637</v>
      </c>
      <c r="H50" s="6">
        <f t="shared" si="8"/>
        <v>16.354727272727271</v>
      </c>
      <c r="I50" s="6">
        <f t="shared" si="8"/>
        <v>0.2324545454545455</v>
      </c>
      <c r="J50" s="6">
        <f t="shared" si="8"/>
        <v>14.546727272727271</v>
      </c>
      <c r="K50" s="7">
        <f t="shared" si="8"/>
        <v>0.10109090909090911</v>
      </c>
      <c r="L50" s="6">
        <f t="shared" si="8"/>
        <v>99.286363636363646</v>
      </c>
      <c r="M50" s="6">
        <f t="shared" si="8"/>
        <v>45.903477931294013</v>
      </c>
    </row>
    <row r="51" spans="1:13" x14ac:dyDescent="0.2">
      <c r="D51" s="27" t="s">
        <v>13</v>
      </c>
      <c r="E51" s="7">
        <f t="shared" ref="E51:M51" si="9">STDEV(E39:E49)</f>
        <v>1.8299528061475438E-2</v>
      </c>
      <c r="F51" s="6">
        <f t="shared" si="9"/>
        <v>0.69214869658319644</v>
      </c>
      <c r="G51" s="6">
        <f t="shared" si="9"/>
        <v>0.56739497225958535</v>
      </c>
      <c r="H51" s="6">
        <f t="shared" si="9"/>
        <v>0.58366533063204817</v>
      </c>
      <c r="I51" s="6">
        <f t="shared" si="9"/>
        <v>1.7586151576531102E-2</v>
      </c>
      <c r="J51" s="6">
        <f t="shared" si="9"/>
        <v>0.33236338273314397</v>
      </c>
      <c r="K51" s="7">
        <f t="shared" si="9"/>
        <v>1.4929531442443487E-2</v>
      </c>
      <c r="L51" s="6">
        <f t="shared" si="9"/>
        <v>0.24185916262456533</v>
      </c>
      <c r="M51" s="6">
        <f t="shared" si="9"/>
        <v>0.90789737581064778</v>
      </c>
    </row>
    <row r="53" spans="1:13" x14ac:dyDescent="0.2">
      <c r="A53" s="39">
        <v>1826</v>
      </c>
      <c r="B53" s="39" t="s">
        <v>58</v>
      </c>
      <c r="C53" s="39" t="s">
        <v>61</v>
      </c>
      <c r="D53" s="27">
        <v>1</v>
      </c>
      <c r="E53" s="7">
        <v>0.245</v>
      </c>
      <c r="F53" s="6">
        <v>29.254000000000001</v>
      </c>
      <c r="G53" s="6">
        <v>39.296999999999997</v>
      </c>
      <c r="H53" s="6">
        <v>15.862</v>
      </c>
      <c r="I53" s="6">
        <v>0.224</v>
      </c>
      <c r="J53" s="6">
        <v>14.728999999999999</v>
      </c>
      <c r="K53" s="7">
        <v>7.8E-2</v>
      </c>
      <c r="L53" s="6">
        <v>99.688999999999993</v>
      </c>
      <c r="M53" s="6">
        <v>47.407929743005894</v>
      </c>
    </row>
    <row r="54" spans="1:13" x14ac:dyDescent="0.2">
      <c r="D54" s="27">
        <v>2</v>
      </c>
      <c r="E54" s="7">
        <v>0.373</v>
      </c>
      <c r="F54" s="6">
        <v>28.023</v>
      </c>
      <c r="G54" s="6">
        <v>41.255000000000003</v>
      </c>
      <c r="H54" s="6">
        <v>13.914</v>
      </c>
      <c r="I54" s="6">
        <v>0.216</v>
      </c>
      <c r="J54" s="6">
        <v>15.493</v>
      </c>
      <c r="K54" s="7">
        <v>9.7000000000000003E-2</v>
      </c>
      <c r="L54" s="6">
        <v>99.370999999999995</v>
      </c>
      <c r="M54" s="6">
        <v>49.695978957676559</v>
      </c>
    </row>
    <row r="55" spans="1:13" x14ac:dyDescent="0.2">
      <c r="D55" s="27">
        <v>3</v>
      </c>
      <c r="E55" s="7">
        <v>0.27400000000000002</v>
      </c>
      <c r="F55" s="6">
        <v>28.565999999999999</v>
      </c>
      <c r="G55" s="6">
        <v>39.825000000000003</v>
      </c>
      <c r="H55" s="6">
        <v>15.552</v>
      </c>
      <c r="I55" s="6">
        <v>0.23</v>
      </c>
      <c r="J55" s="6">
        <v>14.558999999999999</v>
      </c>
      <c r="K55" s="7">
        <v>7.4999999999999997E-2</v>
      </c>
      <c r="L55" s="6">
        <v>99.081000000000017</v>
      </c>
      <c r="M55" s="6">
        <v>48.334864713781791</v>
      </c>
    </row>
    <row r="56" spans="1:13" x14ac:dyDescent="0.2">
      <c r="D56" s="27">
        <v>4</v>
      </c>
      <c r="E56" s="7">
        <v>0.29099999999999998</v>
      </c>
      <c r="F56" s="6">
        <v>28.6</v>
      </c>
      <c r="G56" s="6">
        <v>39.81</v>
      </c>
      <c r="H56" s="6">
        <v>16.181999999999999</v>
      </c>
      <c r="I56" s="6">
        <v>0.253</v>
      </c>
      <c r="J56" s="6">
        <v>14.276999999999999</v>
      </c>
      <c r="K56" s="7">
        <v>7.6999999999999999E-2</v>
      </c>
      <c r="L56" s="6">
        <v>99.490000000000009</v>
      </c>
      <c r="M56" s="6">
        <v>48.295753239246316</v>
      </c>
    </row>
    <row r="57" spans="1:13" x14ac:dyDescent="0.2">
      <c r="D57" s="27">
        <v>5</v>
      </c>
      <c r="E57" s="7">
        <v>0.249</v>
      </c>
      <c r="F57" s="6">
        <v>27.613</v>
      </c>
      <c r="G57" s="6">
        <v>40.298999999999999</v>
      </c>
      <c r="H57" s="6">
        <v>16.779</v>
      </c>
      <c r="I57" s="6">
        <v>0.24099999999999999</v>
      </c>
      <c r="J57" s="6">
        <v>14.026999999999999</v>
      </c>
      <c r="K57" s="7">
        <v>0.10199999999999999</v>
      </c>
      <c r="L57" s="6">
        <v>99.31</v>
      </c>
      <c r="M57" s="6">
        <v>49.478325702236276</v>
      </c>
    </row>
    <row r="58" spans="1:13" x14ac:dyDescent="0.2">
      <c r="D58" s="27">
        <v>6</v>
      </c>
      <c r="E58" s="7">
        <v>0.26</v>
      </c>
      <c r="F58" s="6">
        <v>27.733000000000001</v>
      </c>
      <c r="G58" s="6">
        <v>40.087000000000003</v>
      </c>
      <c r="H58" s="6">
        <v>17.009</v>
      </c>
      <c r="I58" s="6">
        <v>0.22800000000000001</v>
      </c>
      <c r="J58" s="6">
        <v>13.775</v>
      </c>
      <c r="K58" s="7">
        <v>6.8000000000000005E-2</v>
      </c>
      <c r="L58" s="6">
        <v>99.160000000000011</v>
      </c>
      <c r="M58" s="6">
        <v>49.238092600330674</v>
      </c>
    </row>
    <row r="59" spans="1:13" x14ac:dyDescent="0.2">
      <c r="D59" s="27">
        <v>7</v>
      </c>
      <c r="E59" s="7">
        <v>0.218</v>
      </c>
      <c r="F59" s="6">
        <v>29.073</v>
      </c>
      <c r="G59" s="6">
        <v>39.289000000000001</v>
      </c>
      <c r="H59" s="6">
        <v>16.061</v>
      </c>
      <c r="I59" s="6">
        <v>0.217</v>
      </c>
      <c r="J59" s="6">
        <v>14.353</v>
      </c>
      <c r="K59" s="7">
        <v>6.6000000000000003E-2</v>
      </c>
      <c r="L59" s="6">
        <v>99.276999999999987</v>
      </c>
      <c r="M59" s="6">
        <v>47.557619502303069</v>
      </c>
    </row>
    <row r="60" spans="1:13" x14ac:dyDescent="0.2">
      <c r="D60" s="27">
        <v>8</v>
      </c>
      <c r="E60" s="7">
        <v>0.308</v>
      </c>
      <c r="F60" s="6">
        <v>28.698</v>
      </c>
      <c r="G60" s="6">
        <v>39.536999999999999</v>
      </c>
      <c r="H60" s="6">
        <v>15.497999999999999</v>
      </c>
      <c r="I60" s="6">
        <v>0.22</v>
      </c>
      <c r="J60" s="6">
        <v>14.395</v>
      </c>
      <c r="K60" s="7">
        <v>8.6999999999999994E-2</v>
      </c>
      <c r="L60" s="6">
        <v>98.743000000000009</v>
      </c>
      <c r="M60" s="6">
        <v>48.03855211575641</v>
      </c>
    </row>
    <row r="61" spans="1:13" x14ac:dyDescent="0.2">
      <c r="D61" s="27">
        <v>9</v>
      </c>
      <c r="E61" s="7">
        <v>0.248</v>
      </c>
      <c r="F61" s="6">
        <v>28.518000000000001</v>
      </c>
      <c r="G61" s="6">
        <v>39.697000000000003</v>
      </c>
      <c r="H61" s="6">
        <v>16.370999999999999</v>
      </c>
      <c r="I61" s="6">
        <v>0.254</v>
      </c>
      <c r="J61" s="6">
        <v>14.145</v>
      </c>
      <c r="K61" s="7">
        <v>9.0999999999999998E-2</v>
      </c>
      <c r="L61" s="6">
        <v>99.323999999999998</v>
      </c>
      <c r="M61" s="6">
        <v>48.296470706109261</v>
      </c>
    </row>
    <row r="62" spans="1:13" x14ac:dyDescent="0.2">
      <c r="D62" s="27">
        <v>10</v>
      </c>
      <c r="E62" s="7">
        <v>0.31</v>
      </c>
      <c r="F62" s="6">
        <v>27.911999999999999</v>
      </c>
      <c r="G62" s="6">
        <v>40.183999999999997</v>
      </c>
      <c r="H62" s="6">
        <v>17.010999999999999</v>
      </c>
      <c r="I62" s="6">
        <v>0.23200000000000001</v>
      </c>
      <c r="J62" s="6">
        <v>14.161</v>
      </c>
      <c r="K62" s="7">
        <v>7.1999999999999995E-2</v>
      </c>
      <c r="L62" s="6">
        <v>99.881999999999991</v>
      </c>
      <c r="M62" s="6">
        <v>49.137697880641511</v>
      </c>
    </row>
    <row r="63" spans="1:13" x14ac:dyDescent="0.2">
      <c r="D63" s="27">
        <v>11</v>
      </c>
      <c r="E63" s="7">
        <v>0.27400000000000002</v>
      </c>
      <c r="F63" s="6">
        <v>27.395</v>
      </c>
      <c r="G63" s="6">
        <v>39.771999999999998</v>
      </c>
      <c r="H63" s="6">
        <v>17.302</v>
      </c>
      <c r="I63" s="6">
        <v>0.22600000000000001</v>
      </c>
      <c r="J63" s="6">
        <v>13.646000000000001</v>
      </c>
      <c r="K63" s="7">
        <v>7.2999999999999995E-2</v>
      </c>
      <c r="L63" s="6">
        <v>98.687999999999988</v>
      </c>
      <c r="M63" s="6">
        <v>49.347410174017462</v>
      </c>
    </row>
    <row r="64" spans="1:13" x14ac:dyDescent="0.2">
      <c r="D64" s="27" t="s">
        <v>62</v>
      </c>
      <c r="E64" s="7">
        <f t="shared" ref="E64:M64" si="10">AVERAGE(E53:E63)</f>
        <v>0.27727272727272728</v>
      </c>
      <c r="F64" s="6">
        <f t="shared" si="10"/>
        <v>28.307727272727274</v>
      </c>
      <c r="G64" s="6">
        <f t="shared" si="10"/>
        <v>39.913818181818179</v>
      </c>
      <c r="H64" s="6">
        <f t="shared" si="10"/>
        <v>16.140090909090908</v>
      </c>
      <c r="I64" s="6">
        <f t="shared" si="10"/>
        <v>0.23100000000000004</v>
      </c>
      <c r="J64" s="6">
        <f t="shared" si="10"/>
        <v>14.323636363636364</v>
      </c>
      <c r="K64" s="7">
        <f t="shared" si="10"/>
        <v>8.0545454545454531E-2</v>
      </c>
      <c r="L64" s="6">
        <v>99.274090909090916</v>
      </c>
      <c r="M64" s="6">
        <f t="shared" si="10"/>
        <v>48.620790485009572</v>
      </c>
    </row>
    <row r="65" spans="1:14" x14ac:dyDescent="0.2">
      <c r="D65" s="27" t="s">
        <v>60</v>
      </c>
      <c r="E65" s="7">
        <f t="shared" ref="E65:M65" si="11">STDEV(E53:E63)</f>
        <v>4.2306242823230832E-2</v>
      </c>
      <c r="F65" s="6">
        <f t="shared" si="11"/>
        <v>0.60937904311013091</v>
      </c>
      <c r="G65" s="6">
        <f t="shared" si="11"/>
        <v>0.55215646662550677</v>
      </c>
      <c r="H65" s="6">
        <f t="shared" si="11"/>
        <v>0.9551963624873635</v>
      </c>
      <c r="I65" s="6">
        <f t="shared" si="11"/>
        <v>1.319090595827292E-2</v>
      </c>
      <c r="J65" s="6">
        <f t="shared" si="11"/>
        <v>0.50018042199335877</v>
      </c>
      <c r="K65" s="7">
        <f t="shared" si="11"/>
        <v>1.1961301236601751E-2</v>
      </c>
      <c r="L65" s="6">
        <f t="shared" si="11"/>
        <v>0.35740186192728346</v>
      </c>
      <c r="M65" s="6">
        <f t="shared" si="11"/>
        <v>0.79376190029490301</v>
      </c>
    </row>
    <row r="67" spans="1:14" x14ac:dyDescent="0.2">
      <c r="A67" s="39">
        <v>1827</v>
      </c>
      <c r="B67" s="39" t="s">
        <v>58</v>
      </c>
      <c r="C67" s="39" t="s">
        <v>61</v>
      </c>
      <c r="D67" s="27">
        <v>1</v>
      </c>
      <c r="E67" s="7">
        <v>0.25</v>
      </c>
      <c r="F67" s="6">
        <v>24.553000000000001</v>
      </c>
      <c r="G67" s="6">
        <v>43.448</v>
      </c>
      <c r="H67" s="6">
        <v>15.327999999999999</v>
      </c>
      <c r="I67" s="6">
        <v>0.26500000000000001</v>
      </c>
      <c r="J67" s="6">
        <v>14.502000000000001</v>
      </c>
      <c r="K67" s="7">
        <v>8.3000000000000004E-2</v>
      </c>
      <c r="L67" s="6">
        <v>98.429000000000002</v>
      </c>
      <c r="M67" s="6">
        <v>54.285039525943468</v>
      </c>
      <c r="N67" s="43"/>
    </row>
    <row r="68" spans="1:14" x14ac:dyDescent="0.2">
      <c r="D68" s="27">
        <v>2</v>
      </c>
      <c r="E68" s="7">
        <v>0.30199999999999999</v>
      </c>
      <c r="F68" s="6">
        <v>25.312000000000001</v>
      </c>
      <c r="G68" s="6">
        <v>42.896000000000001</v>
      </c>
      <c r="H68" s="6">
        <v>15.461</v>
      </c>
      <c r="I68" s="6">
        <v>0.26100000000000001</v>
      </c>
      <c r="J68" s="6">
        <v>14.49</v>
      </c>
      <c r="K68" s="7">
        <v>0.09</v>
      </c>
      <c r="L68" s="6">
        <v>98.811999999999998</v>
      </c>
      <c r="M68" s="6">
        <v>53.210384374404093</v>
      </c>
    </row>
    <row r="69" spans="1:14" x14ac:dyDescent="0.2">
      <c r="D69" s="27">
        <v>3</v>
      </c>
      <c r="E69" s="7">
        <v>0.29799999999999999</v>
      </c>
      <c r="F69" s="6">
        <v>25.347000000000001</v>
      </c>
      <c r="G69" s="6">
        <v>43.451999999999998</v>
      </c>
      <c r="H69" s="6">
        <v>15.430999999999999</v>
      </c>
      <c r="I69" s="6">
        <v>0.24199999999999999</v>
      </c>
      <c r="J69" s="6">
        <v>14.439</v>
      </c>
      <c r="K69" s="7">
        <v>7.5999999999999998E-2</v>
      </c>
      <c r="L69" s="6">
        <v>99.284999999999997</v>
      </c>
      <c r="M69" s="6">
        <v>53.496503496503486</v>
      </c>
    </row>
    <row r="70" spans="1:14" x14ac:dyDescent="0.2">
      <c r="D70" s="27">
        <v>4</v>
      </c>
      <c r="E70" s="7">
        <v>0.29499999999999998</v>
      </c>
      <c r="F70" s="6">
        <v>26.582999999999998</v>
      </c>
      <c r="G70" s="6">
        <v>42.718000000000004</v>
      </c>
      <c r="H70" s="6">
        <v>14.853</v>
      </c>
      <c r="I70" s="6">
        <v>0.23200000000000001</v>
      </c>
      <c r="J70" s="6">
        <v>14.622999999999999</v>
      </c>
      <c r="K70" s="7">
        <v>8.5999999999999993E-2</v>
      </c>
      <c r="L70" s="6">
        <v>99.39</v>
      </c>
      <c r="M70" s="6">
        <v>51.885124910512836</v>
      </c>
    </row>
    <row r="71" spans="1:14" x14ac:dyDescent="0.2">
      <c r="D71" s="27">
        <v>5</v>
      </c>
      <c r="E71" s="7">
        <v>0.22500000000000001</v>
      </c>
      <c r="F71" s="6">
        <v>27.131</v>
      </c>
      <c r="G71" s="6">
        <v>41.576000000000001</v>
      </c>
      <c r="H71" s="6">
        <v>15.411</v>
      </c>
      <c r="I71" s="6">
        <v>0.24</v>
      </c>
      <c r="J71" s="6">
        <v>14.694000000000001</v>
      </c>
      <c r="K71" s="7">
        <v>5.6000000000000001E-2</v>
      </c>
      <c r="L71" s="6">
        <v>99.332999999999998</v>
      </c>
      <c r="M71" s="6">
        <v>50.698414186152604</v>
      </c>
    </row>
    <row r="72" spans="1:14" x14ac:dyDescent="0.2">
      <c r="D72" s="27">
        <v>6</v>
      </c>
      <c r="E72" s="7">
        <v>0.26100000000000001</v>
      </c>
      <c r="F72" s="6">
        <v>25.457999999999998</v>
      </c>
      <c r="G72" s="6">
        <v>43.015000000000001</v>
      </c>
      <c r="H72" s="6">
        <v>16.161000000000001</v>
      </c>
      <c r="I72" s="6">
        <v>0.25800000000000001</v>
      </c>
      <c r="J72" s="6">
        <v>14.018000000000001</v>
      </c>
      <c r="K72" s="7">
        <v>7.0000000000000007E-2</v>
      </c>
      <c r="L72" s="6">
        <v>99.240999999999985</v>
      </c>
      <c r="M72" s="6">
        <v>53.136156245753675</v>
      </c>
    </row>
    <row r="73" spans="1:14" x14ac:dyDescent="0.2">
      <c r="D73" s="27">
        <v>7</v>
      </c>
      <c r="E73" s="7">
        <v>0.249</v>
      </c>
      <c r="F73" s="6">
        <v>23.427</v>
      </c>
      <c r="G73" s="6">
        <v>44.371000000000002</v>
      </c>
      <c r="H73" s="6">
        <v>18.506</v>
      </c>
      <c r="I73" s="6">
        <v>0.28799999999999998</v>
      </c>
      <c r="J73" s="6">
        <v>12.459</v>
      </c>
      <c r="K73" s="7">
        <v>6.6000000000000003E-2</v>
      </c>
      <c r="L73" s="6">
        <v>99.366</v>
      </c>
      <c r="M73" s="6">
        <v>55.966169829001679</v>
      </c>
    </row>
    <row r="74" spans="1:14" x14ac:dyDescent="0.2">
      <c r="D74" s="27">
        <v>8</v>
      </c>
      <c r="E74" s="7">
        <v>0.26400000000000001</v>
      </c>
      <c r="F74" s="6">
        <v>24.353000000000002</v>
      </c>
      <c r="G74" s="6">
        <v>43.427</v>
      </c>
      <c r="H74" s="6">
        <v>17.071999999999999</v>
      </c>
      <c r="I74" s="6">
        <v>0.253</v>
      </c>
      <c r="J74" s="6">
        <v>13.507</v>
      </c>
      <c r="K74" s="7">
        <v>7.9000000000000001E-2</v>
      </c>
      <c r="L74" s="6">
        <v>98.954999999999998</v>
      </c>
      <c r="M74" s="6">
        <v>54.475951303680503</v>
      </c>
    </row>
    <row r="75" spans="1:14" x14ac:dyDescent="0.2">
      <c r="D75" s="27">
        <v>9</v>
      </c>
      <c r="E75" s="7">
        <v>0.23699999999999999</v>
      </c>
      <c r="F75" s="6">
        <v>26.216000000000001</v>
      </c>
      <c r="G75" s="6">
        <v>42.228999999999999</v>
      </c>
      <c r="H75" s="6">
        <v>16.669</v>
      </c>
      <c r="I75" s="6">
        <v>0.245</v>
      </c>
      <c r="J75" s="6">
        <v>13.939</v>
      </c>
      <c r="K75" s="7">
        <v>6.4000000000000001E-2</v>
      </c>
      <c r="L75" s="6">
        <v>99.59899999999999</v>
      </c>
      <c r="M75" s="6">
        <v>51.944757657506649</v>
      </c>
    </row>
    <row r="76" spans="1:14" x14ac:dyDescent="0.2">
      <c r="D76" s="27">
        <v>10</v>
      </c>
      <c r="E76" s="7">
        <v>0.245</v>
      </c>
      <c r="F76" s="6">
        <v>25.908000000000001</v>
      </c>
      <c r="G76" s="6">
        <v>42.744</v>
      </c>
      <c r="H76" s="6">
        <v>15.87</v>
      </c>
      <c r="I76" s="6">
        <v>0.255</v>
      </c>
      <c r="J76" s="6">
        <v>14.39</v>
      </c>
      <c r="K76" s="7">
        <v>0.08</v>
      </c>
      <c r="L76" s="6">
        <v>99.492000000000004</v>
      </c>
      <c r="M76" s="6">
        <v>52.54203953191071</v>
      </c>
    </row>
    <row r="77" spans="1:14" x14ac:dyDescent="0.2">
      <c r="D77" s="27">
        <v>11</v>
      </c>
      <c r="E77" s="7">
        <v>0.24399999999999999</v>
      </c>
      <c r="F77" s="6">
        <v>25.045000000000002</v>
      </c>
      <c r="G77" s="6">
        <v>43.253</v>
      </c>
      <c r="H77" s="6">
        <v>16.463000000000001</v>
      </c>
      <c r="I77" s="6">
        <v>0.26200000000000001</v>
      </c>
      <c r="J77" s="6">
        <v>13.564</v>
      </c>
      <c r="K77" s="7">
        <v>6.4000000000000001E-2</v>
      </c>
      <c r="L77" s="6">
        <v>98.894999999999982</v>
      </c>
      <c r="M77" s="6">
        <v>53.680448093274734</v>
      </c>
    </row>
    <row r="78" spans="1:14" x14ac:dyDescent="0.2">
      <c r="D78" s="27" t="s">
        <v>14</v>
      </c>
      <c r="E78" s="7">
        <f t="shared" ref="E78:M78" si="12">AVERAGE(E67:E77)</f>
        <v>0.26090909090909092</v>
      </c>
      <c r="F78" s="6">
        <f t="shared" si="12"/>
        <v>25.393909090909094</v>
      </c>
      <c r="G78" s="6">
        <f t="shared" si="12"/>
        <v>43.011727272727271</v>
      </c>
      <c r="H78" s="6">
        <f t="shared" si="12"/>
        <v>16.111363636363635</v>
      </c>
      <c r="I78" s="6">
        <f t="shared" si="12"/>
        <v>0.25463636363636366</v>
      </c>
      <c r="J78" s="6">
        <f t="shared" si="12"/>
        <v>14.05681818181818</v>
      </c>
      <c r="K78" s="7">
        <f t="shared" si="12"/>
        <v>7.3999999999999982E-2</v>
      </c>
      <c r="L78" s="6">
        <v>99.163363636363627</v>
      </c>
      <c r="M78" s="6">
        <f t="shared" si="12"/>
        <v>53.210999014058594</v>
      </c>
    </row>
    <row r="79" spans="1:14" x14ac:dyDescent="0.2">
      <c r="D79" s="27" t="s">
        <v>16</v>
      </c>
      <c r="E79" s="7">
        <f t="shared" ref="E79:M79" si="13">STDEV(E67:E77)</f>
        <v>2.6261966969191565E-2</v>
      </c>
      <c r="F79" s="6">
        <f t="shared" si="13"/>
        <v>1.0566764362419987</v>
      </c>
      <c r="G79" s="6">
        <f t="shared" si="13"/>
        <v>0.72854596161245622</v>
      </c>
      <c r="H79" s="6">
        <f t="shared" si="13"/>
        <v>1.0356614574973113</v>
      </c>
      <c r="I79" s="6">
        <f t="shared" si="13"/>
        <v>1.5193898296834336E-2</v>
      </c>
      <c r="J79" s="6">
        <f t="shared" si="13"/>
        <v>0.66955579576041613</v>
      </c>
      <c r="K79" s="7">
        <f t="shared" si="13"/>
        <v>1.0723805294763761E-2</v>
      </c>
      <c r="L79" s="6">
        <f t="shared" si="13"/>
        <v>0.34899663973375805</v>
      </c>
      <c r="M79" s="6">
        <f t="shared" si="13"/>
        <v>1.4413198541129217</v>
      </c>
    </row>
    <row r="81" spans="1:13" x14ac:dyDescent="0.2">
      <c r="A81" s="39" t="s">
        <v>17</v>
      </c>
      <c r="B81" s="39" t="s">
        <v>58</v>
      </c>
      <c r="C81" s="39" t="s">
        <v>61</v>
      </c>
      <c r="D81" s="27">
        <v>1</v>
      </c>
      <c r="E81" s="7">
        <v>0.189</v>
      </c>
      <c r="F81" s="6">
        <v>22.244</v>
      </c>
      <c r="G81" s="6">
        <v>45.66</v>
      </c>
      <c r="H81" s="6">
        <v>16.559000000000001</v>
      </c>
      <c r="I81" s="6">
        <v>0.28599999999999998</v>
      </c>
      <c r="J81" s="6">
        <v>13.351000000000001</v>
      </c>
      <c r="K81" s="7">
        <v>7.2999999999999995E-2</v>
      </c>
      <c r="L81" s="6">
        <v>98.361999999999981</v>
      </c>
      <c r="M81" s="6">
        <v>57.938338039074409</v>
      </c>
    </row>
    <row r="82" spans="1:13" x14ac:dyDescent="0.2">
      <c r="D82" s="27">
        <v>2</v>
      </c>
      <c r="E82" s="7">
        <v>0.189</v>
      </c>
      <c r="F82" s="6">
        <v>23.899000000000001</v>
      </c>
      <c r="G82" s="6">
        <v>44.226999999999997</v>
      </c>
      <c r="H82" s="6">
        <v>16.495000000000001</v>
      </c>
      <c r="I82" s="6">
        <v>0.27600000000000002</v>
      </c>
      <c r="J82" s="6">
        <v>13.282999999999999</v>
      </c>
      <c r="K82" s="7">
        <v>6.8000000000000005E-2</v>
      </c>
      <c r="L82" s="6">
        <v>98.436999999999998</v>
      </c>
      <c r="M82" s="6">
        <v>55.393709228195874</v>
      </c>
    </row>
    <row r="83" spans="1:13" x14ac:dyDescent="0.2">
      <c r="D83" s="27">
        <v>3</v>
      </c>
      <c r="E83" s="7">
        <v>0.24</v>
      </c>
      <c r="F83" s="6">
        <v>23.978999999999999</v>
      </c>
      <c r="G83" s="6">
        <v>44.834000000000003</v>
      </c>
      <c r="H83" s="6">
        <v>15.273999999999999</v>
      </c>
      <c r="I83" s="6">
        <v>0.27200000000000002</v>
      </c>
      <c r="J83" s="6">
        <v>14.294</v>
      </c>
      <c r="K83" s="7">
        <v>8.2000000000000003E-2</v>
      </c>
      <c r="L83" s="6">
        <v>98.974999999999994</v>
      </c>
      <c r="M83" s="6">
        <v>55.647809726016803</v>
      </c>
    </row>
    <row r="84" spans="1:13" x14ac:dyDescent="0.2">
      <c r="D84" s="27">
        <v>4</v>
      </c>
      <c r="E84" s="7">
        <v>0.21</v>
      </c>
      <c r="F84" s="6">
        <v>23.651</v>
      </c>
      <c r="G84" s="6">
        <v>44.628999999999998</v>
      </c>
      <c r="H84" s="6">
        <v>16.044</v>
      </c>
      <c r="I84" s="6">
        <v>0.26800000000000002</v>
      </c>
      <c r="J84" s="6">
        <v>14.114000000000001</v>
      </c>
      <c r="K84" s="7">
        <v>6.9000000000000006E-2</v>
      </c>
      <c r="L84" s="6">
        <v>98.984999999999999</v>
      </c>
      <c r="M84" s="6">
        <v>55.874512557213542</v>
      </c>
    </row>
    <row r="85" spans="1:13" x14ac:dyDescent="0.2">
      <c r="D85" s="27">
        <v>5</v>
      </c>
      <c r="E85" s="7">
        <v>0.245</v>
      </c>
      <c r="F85" s="6">
        <v>23.48</v>
      </c>
      <c r="G85" s="6">
        <v>45.637999999999998</v>
      </c>
      <c r="H85" s="6">
        <v>15.35</v>
      </c>
      <c r="I85" s="6">
        <v>0.23699999999999999</v>
      </c>
      <c r="J85" s="6">
        <v>14.217000000000001</v>
      </c>
      <c r="K85" s="7">
        <v>7.0000000000000007E-2</v>
      </c>
      <c r="L85" s="6">
        <v>99.236999999999981</v>
      </c>
      <c r="M85" s="6">
        <v>56.603302806553856</v>
      </c>
    </row>
    <row r="86" spans="1:13" x14ac:dyDescent="0.2">
      <c r="D86" s="27">
        <v>6</v>
      </c>
      <c r="E86" s="7">
        <v>0.218</v>
      </c>
      <c r="F86" s="6">
        <v>23.225000000000001</v>
      </c>
      <c r="G86" s="6">
        <v>45.213999999999999</v>
      </c>
      <c r="H86" s="6">
        <v>15.385</v>
      </c>
      <c r="I86" s="6">
        <v>0.26400000000000001</v>
      </c>
      <c r="J86" s="6">
        <v>14.038</v>
      </c>
      <c r="K86" s="7">
        <v>6.0999999999999999E-2</v>
      </c>
      <c r="L86" s="6">
        <v>98.405000000000001</v>
      </c>
      <c r="M86" s="6">
        <v>56.642251782971009</v>
      </c>
    </row>
    <row r="87" spans="1:13" x14ac:dyDescent="0.2">
      <c r="D87" s="27">
        <v>7</v>
      </c>
      <c r="E87" s="7">
        <v>0.22800000000000001</v>
      </c>
      <c r="F87" s="6">
        <v>24.187000000000001</v>
      </c>
      <c r="G87" s="6">
        <v>44.18</v>
      </c>
      <c r="H87" s="6">
        <v>16.207999999999998</v>
      </c>
      <c r="I87" s="6">
        <v>0.253</v>
      </c>
      <c r="J87" s="6">
        <v>13.62</v>
      </c>
      <c r="K87" s="7">
        <v>6.0999999999999999E-2</v>
      </c>
      <c r="L87" s="6">
        <v>98.737000000000009</v>
      </c>
      <c r="M87" s="6">
        <v>55.07123248029032</v>
      </c>
    </row>
    <row r="88" spans="1:13" x14ac:dyDescent="0.2">
      <c r="D88" s="27">
        <v>8</v>
      </c>
      <c r="E88" s="7">
        <v>0.245</v>
      </c>
      <c r="F88" s="6">
        <v>23.347000000000001</v>
      </c>
      <c r="G88" s="6">
        <v>45.542999999999999</v>
      </c>
      <c r="H88" s="6">
        <v>16.154</v>
      </c>
      <c r="I88" s="6">
        <v>0.254</v>
      </c>
      <c r="J88" s="6">
        <v>13.477</v>
      </c>
      <c r="K88" s="7">
        <v>5.5E-2</v>
      </c>
      <c r="L88" s="6">
        <v>99.075000000000017</v>
      </c>
      <c r="M88" s="6">
        <v>56.691631692443245</v>
      </c>
    </row>
    <row r="89" spans="1:13" x14ac:dyDescent="0.2">
      <c r="D89" s="27">
        <v>9</v>
      </c>
      <c r="E89" s="7">
        <v>0.20699999999999999</v>
      </c>
      <c r="F89" s="6">
        <v>24.015999999999998</v>
      </c>
      <c r="G89" s="6">
        <v>45.57</v>
      </c>
      <c r="H89" s="6">
        <v>15.193</v>
      </c>
      <c r="I89" s="6">
        <v>0.23699999999999999</v>
      </c>
      <c r="J89" s="6">
        <v>14.253</v>
      </c>
      <c r="K89" s="7">
        <v>6.0999999999999999E-2</v>
      </c>
      <c r="L89" s="6">
        <v>99.537000000000006</v>
      </c>
      <c r="M89" s="6">
        <v>56.011323393952608</v>
      </c>
    </row>
    <row r="90" spans="1:13" x14ac:dyDescent="0.2">
      <c r="D90" s="27">
        <v>10</v>
      </c>
      <c r="E90" s="7">
        <v>0.19800000000000001</v>
      </c>
      <c r="F90" s="6">
        <v>23.957999999999998</v>
      </c>
      <c r="G90" s="6">
        <v>44.753999999999998</v>
      </c>
      <c r="H90" s="6">
        <v>16.623000000000001</v>
      </c>
      <c r="I90" s="6">
        <v>0.254</v>
      </c>
      <c r="J90" s="6">
        <v>13.340999999999999</v>
      </c>
      <c r="K90" s="7">
        <v>4.1000000000000002E-2</v>
      </c>
      <c r="L90" s="6">
        <v>99.168999999999997</v>
      </c>
      <c r="M90" s="6">
        <v>55.625353682021775</v>
      </c>
    </row>
    <row r="91" spans="1:13" x14ac:dyDescent="0.2">
      <c r="D91" s="27">
        <v>11</v>
      </c>
      <c r="E91" s="7">
        <v>0.21099999999999999</v>
      </c>
      <c r="F91" s="6">
        <v>24.158999999999999</v>
      </c>
      <c r="G91" s="6">
        <v>44.622999999999998</v>
      </c>
      <c r="H91" s="6">
        <v>16.771999999999998</v>
      </c>
      <c r="I91" s="6">
        <v>0.25700000000000001</v>
      </c>
      <c r="J91" s="6">
        <v>13.12</v>
      </c>
      <c r="K91" s="7">
        <v>5.0999999999999997E-2</v>
      </c>
      <c r="L91" s="6">
        <v>99.192999999999998</v>
      </c>
      <c r="M91" s="6">
        <v>55.346598872480243</v>
      </c>
    </row>
    <row r="92" spans="1:13" x14ac:dyDescent="0.2">
      <c r="D92" s="27" t="s">
        <v>62</v>
      </c>
      <c r="E92" s="7">
        <f t="shared" ref="E92:M92" si="14">AVERAGE(E81:E91)</f>
        <v>0.21636363636363634</v>
      </c>
      <c r="F92" s="6">
        <f t="shared" si="14"/>
        <v>23.649545454545457</v>
      </c>
      <c r="G92" s="6">
        <f t="shared" si="14"/>
        <v>44.988363636363637</v>
      </c>
      <c r="H92" s="6">
        <f t="shared" si="14"/>
        <v>16.005181818181818</v>
      </c>
      <c r="I92" s="6">
        <f t="shared" si="14"/>
        <v>0.25981818181818184</v>
      </c>
      <c r="J92" s="6">
        <f t="shared" si="14"/>
        <v>13.737090909090909</v>
      </c>
      <c r="K92" s="7">
        <f t="shared" si="14"/>
        <v>6.2909090909090928E-2</v>
      </c>
      <c r="L92" s="6">
        <v>98.919272727272727</v>
      </c>
      <c r="M92" s="6">
        <f t="shared" si="14"/>
        <v>56.076914932837617</v>
      </c>
    </row>
    <row r="93" spans="1:13" x14ac:dyDescent="0.2">
      <c r="D93" s="27" t="s">
        <v>60</v>
      </c>
      <c r="E93" s="7">
        <f t="shared" ref="E93:M93" si="15">STDEV(E81:E91)</f>
        <v>2.0805156703436418E-2</v>
      </c>
      <c r="F93" s="6">
        <f t="shared" si="15"/>
        <v>0.567862723488056</v>
      </c>
      <c r="G93" s="6">
        <f t="shared" si="15"/>
        <v>0.56075578868653209</v>
      </c>
      <c r="H93" s="6">
        <f t="shared" si="15"/>
        <v>0.59910680486567991</v>
      </c>
      <c r="I93" s="6">
        <f t="shared" si="15"/>
        <v>1.5308939753086642E-2</v>
      </c>
      <c r="J93" s="6">
        <f t="shared" si="15"/>
        <v>0.44872496131716499</v>
      </c>
      <c r="K93" s="7">
        <f t="shared" si="15"/>
        <v>1.1291187231239577E-2</v>
      </c>
      <c r="L93" s="6">
        <f t="shared" si="15"/>
        <v>0.38630870839500869</v>
      </c>
      <c r="M93" s="6">
        <f t="shared" si="15"/>
        <v>0.82971677181491743</v>
      </c>
    </row>
    <row r="95" spans="1:13" x14ac:dyDescent="0.2">
      <c r="A95" s="39" t="s">
        <v>18</v>
      </c>
      <c r="B95" s="39" t="s">
        <v>58</v>
      </c>
      <c r="C95" s="13" t="s">
        <v>75</v>
      </c>
      <c r="D95" s="27">
        <v>1</v>
      </c>
      <c r="E95" s="7">
        <v>7.8E-2</v>
      </c>
      <c r="F95" s="6">
        <v>21.466000000000001</v>
      </c>
      <c r="G95" s="6">
        <v>46.741</v>
      </c>
      <c r="H95" s="6">
        <v>17.065999999999999</v>
      </c>
      <c r="I95" s="6">
        <v>0.28000000000000003</v>
      </c>
      <c r="J95" s="6">
        <v>12.832000000000001</v>
      </c>
      <c r="K95" s="7">
        <v>4.3999999999999997E-2</v>
      </c>
      <c r="L95" s="6">
        <v>98.506999999999991</v>
      </c>
      <c r="M95" s="6">
        <v>59.369068643285381</v>
      </c>
    </row>
    <row r="96" spans="1:13" x14ac:dyDescent="0.2">
      <c r="D96" s="27">
        <v>2</v>
      </c>
      <c r="E96" s="7">
        <v>5.1999999999999998E-2</v>
      </c>
      <c r="F96" s="6">
        <v>21.077000000000002</v>
      </c>
      <c r="G96" s="6">
        <v>47.4</v>
      </c>
      <c r="H96" s="6">
        <v>16.536999999999999</v>
      </c>
      <c r="I96" s="6">
        <v>0.28999999999999998</v>
      </c>
      <c r="J96" s="6">
        <v>13.37</v>
      </c>
      <c r="K96" s="7">
        <v>5.1999999999999998E-2</v>
      </c>
      <c r="L96" s="6">
        <v>98.77800000000002</v>
      </c>
      <c r="M96" s="6">
        <v>60.145519614097353</v>
      </c>
    </row>
    <row r="97" spans="1:13" x14ac:dyDescent="0.2">
      <c r="D97" s="27">
        <v>3</v>
      </c>
      <c r="E97" s="7">
        <v>5.8999999999999997E-2</v>
      </c>
      <c r="F97" s="6">
        <v>21.949000000000002</v>
      </c>
      <c r="G97" s="6">
        <v>46.521000000000001</v>
      </c>
      <c r="H97" s="6">
        <v>16.021000000000001</v>
      </c>
      <c r="I97" s="6">
        <v>0.25600000000000001</v>
      </c>
      <c r="J97" s="6">
        <v>13.638</v>
      </c>
      <c r="K97" s="7">
        <v>0.06</v>
      </c>
      <c r="L97" s="6">
        <v>98.504000000000005</v>
      </c>
      <c r="M97" s="6">
        <v>58.71690389895798</v>
      </c>
    </row>
    <row r="98" spans="1:13" x14ac:dyDescent="0.2">
      <c r="D98" s="27">
        <v>4</v>
      </c>
      <c r="E98" s="7">
        <v>4.5999999999999999E-2</v>
      </c>
      <c r="F98" s="6">
        <v>22.206</v>
      </c>
      <c r="G98" s="6">
        <v>45.148000000000003</v>
      </c>
      <c r="H98" s="6">
        <v>17.361999999999998</v>
      </c>
      <c r="I98" s="6">
        <v>0.30499999999999999</v>
      </c>
      <c r="J98" s="6">
        <v>13.244</v>
      </c>
      <c r="K98" s="7">
        <v>4.7E-2</v>
      </c>
      <c r="L98" s="6">
        <v>98.358000000000004</v>
      </c>
      <c r="M98" s="6">
        <v>57.70501959298322</v>
      </c>
    </row>
    <row r="99" spans="1:13" x14ac:dyDescent="0.2">
      <c r="D99" s="27">
        <v>5</v>
      </c>
      <c r="E99" s="7">
        <v>4.2000000000000003E-2</v>
      </c>
      <c r="F99" s="6">
        <v>22.161999999999999</v>
      </c>
      <c r="G99" s="6">
        <v>45.731000000000002</v>
      </c>
      <c r="H99" s="6">
        <v>17.026</v>
      </c>
      <c r="I99" s="6">
        <v>0.30399999999999999</v>
      </c>
      <c r="J99" s="6">
        <v>13.058999999999999</v>
      </c>
      <c r="K99" s="7">
        <v>5.7000000000000002E-2</v>
      </c>
      <c r="L99" s="6">
        <v>98.381</v>
      </c>
      <c r="M99" s="6">
        <v>58.066152084614998</v>
      </c>
    </row>
    <row r="100" spans="1:13" x14ac:dyDescent="0.2">
      <c r="D100" s="27">
        <v>6</v>
      </c>
      <c r="E100" s="7">
        <v>5.7000000000000002E-2</v>
      </c>
      <c r="F100" s="6">
        <v>22.669</v>
      </c>
      <c r="G100" s="6">
        <v>45.689</v>
      </c>
      <c r="H100" s="6">
        <v>16.431000000000001</v>
      </c>
      <c r="I100" s="6">
        <v>0.26900000000000002</v>
      </c>
      <c r="J100" s="6">
        <v>13.648999999999999</v>
      </c>
      <c r="K100" s="7">
        <v>7.3999999999999996E-2</v>
      </c>
      <c r="L100" s="6">
        <v>98.837999999999994</v>
      </c>
      <c r="M100" s="6">
        <v>57.491950990171937</v>
      </c>
    </row>
    <row r="101" spans="1:13" x14ac:dyDescent="0.2">
      <c r="D101" s="27" t="s">
        <v>62</v>
      </c>
      <c r="E101" s="7">
        <f t="shared" ref="E101:M101" si="16">AVERAGE(E95:E100)</f>
        <v>5.5666666666666663E-2</v>
      </c>
      <c r="F101" s="6">
        <f t="shared" si="16"/>
        <v>21.921500000000005</v>
      </c>
      <c r="G101" s="6">
        <f t="shared" si="16"/>
        <v>46.204999999999991</v>
      </c>
      <c r="H101" s="6">
        <f t="shared" si="16"/>
        <v>16.740499999999997</v>
      </c>
      <c r="I101" s="6">
        <f t="shared" si="16"/>
        <v>0.28400000000000003</v>
      </c>
      <c r="J101" s="6">
        <f t="shared" si="16"/>
        <v>13.298666666666668</v>
      </c>
      <c r="K101" s="7">
        <f t="shared" si="16"/>
        <v>5.566666666666667E-2</v>
      </c>
      <c r="L101" s="6">
        <v>98.560999999999993</v>
      </c>
      <c r="M101" s="6">
        <f t="shared" si="16"/>
        <v>58.582435804018473</v>
      </c>
    </row>
    <row r="102" spans="1:13" x14ac:dyDescent="0.2">
      <c r="D102" s="27" t="s">
        <v>60</v>
      </c>
      <c r="E102" s="7">
        <f t="shared" ref="E102:M102" si="17">STDEV(E95:E100)</f>
        <v>1.2691204303243525E-2</v>
      </c>
      <c r="F102" s="6">
        <f t="shared" si="17"/>
        <v>0.5690260978197742</v>
      </c>
      <c r="G102" s="6">
        <f t="shared" si="17"/>
        <v>0.82744885038290894</v>
      </c>
      <c r="H102" s="6">
        <f t="shared" si="17"/>
        <v>0.49570263263371833</v>
      </c>
      <c r="I102" s="6">
        <f t="shared" si="17"/>
        <v>1.9503845774615825E-2</v>
      </c>
      <c r="J102" s="6">
        <f t="shared" si="17"/>
        <v>0.32285455961882659</v>
      </c>
      <c r="K102" s="7">
        <f t="shared" si="17"/>
        <v>1.078270219688302E-2</v>
      </c>
      <c r="L102" s="6">
        <f t="shared" si="17"/>
        <v>0.20178800757230544</v>
      </c>
      <c r="M102" s="6">
        <f t="shared" si="17"/>
        <v>1.0301134991095833</v>
      </c>
    </row>
    <row r="104" spans="1:13" x14ac:dyDescent="0.2">
      <c r="A104" s="39">
        <v>1810</v>
      </c>
      <c r="B104" s="39" t="s">
        <v>58</v>
      </c>
      <c r="C104" s="13" t="s">
        <v>75</v>
      </c>
      <c r="D104" s="27">
        <v>1</v>
      </c>
      <c r="E104" s="7">
        <v>6.7000000000000004E-2</v>
      </c>
      <c r="F104" s="6">
        <v>19.381</v>
      </c>
      <c r="G104" s="6">
        <v>49.332999999999998</v>
      </c>
      <c r="H104" s="6">
        <v>16.411000000000001</v>
      </c>
      <c r="I104" s="6">
        <v>0.30299999999999999</v>
      </c>
      <c r="J104" s="6">
        <v>13.375999999999999</v>
      </c>
      <c r="K104" s="7">
        <v>9.5000000000000001E-2</v>
      </c>
      <c r="L104" s="6">
        <v>98.966000000000008</v>
      </c>
      <c r="M104" s="6">
        <v>63.073990351820363</v>
      </c>
    </row>
    <row r="105" spans="1:13" x14ac:dyDescent="0.2">
      <c r="D105" s="27">
        <v>2</v>
      </c>
      <c r="E105" s="7">
        <v>7.2999999999999995E-2</v>
      </c>
      <c r="F105" s="6">
        <v>19.541</v>
      </c>
      <c r="G105" s="6">
        <v>48.744999999999997</v>
      </c>
      <c r="H105" s="6">
        <v>16.209</v>
      </c>
      <c r="I105" s="6">
        <v>0.27900000000000003</v>
      </c>
      <c r="J105" s="6">
        <v>13.606</v>
      </c>
      <c r="K105" s="7">
        <v>8.5000000000000006E-2</v>
      </c>
      <c r="L105" s="6">
        <v>98.537999999999982</v>
      </c>
      <c r="M105" s="6">
        <v>62.60200231119201</v>
      </c>
    </row>
    <row r="106" spans="1:13" x14ac:dyDescent="0.2">
      <c r="D106" s="27">
        <v>3</v>
      </c>
      <c r="E106" s="7">
        <v>5.0999999999999997E-2</v>
      </c>
      <c r="F106" s="6">
        <v>21.260999999999999</v>
      </c>
      <c r="G106" s="6">
        <v>46.680999999999997</v>
      </c>
      <c r="H106" s="6">
        <v>17.244</v>
      </c>
      <c r="I106" s="6">
        <v>0.29199999999999998</v>
      </c>
      <c r="J106" s="6">
        <v>13.003</v>
      </c>
      <c r="K106" s="7">
        <v>6.4000000000000001E-2</v>
      </c>
      <c r="L106" s="6">
        <v>98.595999999999989</v>
      </c>
      <c r="M106" s="6">
        <v>59.569400437925843</v>
      </c>
    </row>
    <row r="107" spans="1:13" x14ac:dyDescent="0.2">
      <c r="D107" s="27">
        <v>4</v>
      </c>
      <c r="E107" s="7">
        <v>6.9000000000000006E-2</v>
      </c>
      <c r="F107" s="6">
        <v>20.178999999999998</v>
      </c>
      <c r="G107" s="6">
        <v>49.124000000000002</v>
      </c>
      <c r="H107" s="6">
        <v>16.202000000000002</v>
      </c>
      <c r="I107" s="6">
        <v>0.27900000000000003</v>
      </c>
      <c r="J107" s="6">
        <v>13.81</v>
      </c>
      <c r="K107" s="7">
        <v>7.8E-2</v>
      </c>
      <c r="L107" s="6">
        <v>99.741</v>
      </c>
      <c r="M107" s="6">
        <v>62.029429591218268</v>
      </c>
    </row>
    <row r="108" spans="1:13" x14ac:dyDescent="0.2">
      <c r="D108" s="27">
        <v>5</v>
      </c>
      <c r="E108" s="7">
        <v>3.6999999999999998E-2</v>
      </c>
      <c r="F108" s="6">
        <v>20.460999999999999</v>
      </c>
      <c r="G108" s="6">
        <v>47.082000000000001</v>
      </c>
      <c r="H108" s="6">
        <v>19.364999999999998</v>
      </c>
      <c r="I108" s="6">
        <v>0.308</v>
      </c>
      <c r="J108" s="6">
        <v>11.369</v>
      </c>
      <c r="K108" s="7">
        <v>4.2000000000000003E-2</v>
      </c>
      <c r="L108" s="6">
        <v>98.664000000000001</v>
      </c>
      <c r="M108" s="6">
        <v>60.693874806696698</v>
      </c>
    </row>
    <row r="109" spans="1:13" x14ac:dyDescent="0.2">
      <c r="D109" s="27">
        <v>6</v>
      </c>
      <c r="E109" s="7">
        <v>5.2999999999999999E-2</v>
      </c>
      <c r="F109" s="6">
        <v>20.064</v>
      </c>
      <c r="G109" s="6">
        <v>47.914000000000001</v>
      </c>
      <c r="H109" s="6">
        <v>18.896999999999998</v>
      </c>
      <c r="I109" s="6">
        <v>0.32600000000000001</v>
      </c>
      <c r="J109" s="6">
        <v>12.015000000000001</v>
      </c>
      <c r="K109" s="7">
        <v>5.3999999999999999E-2</v>
      </c>
      <c r="L109" s="6">
        <v>99.322999999999993</v>
      </c>
      <c r="M109" s="6">
        <v>61.57559648812466</v>
      </c>
    </row>
    <row r="110" spans="1:13" x14ac:dyDescent="0.2">
      <c r="D110" s="27">
        <v>7</v>
      </c>
      <c r="E110" s="7">
        <v>6.2E-2</v>
      </c>
      <c r="F110" s="6">
        <v>21.294</v>
      </c>
      <c r="G110" s="6">
        <v>46.841000000000001</v>
      </c>
      <c r="H110" s="6">
        <v>18.137</v>
      </c>
      <c r="I110" s="6">
        <v>0.29799999999999999</v>
      </c>
      <c r="J110" s="6">
        <v>12.506</v>
      </c>
      <c r="K110" s="7">
        <v>6.3E-2</v>
      </c>
      <c r="L110" s="6">
        <v>99.201000000000008</v>
      </c>
      <c r="M110" s="6">
        <v>59.614447368322544</v>
      </c>
    </row>
    <row r="111" spans="1:13" x14ac:dyDescent="0.2">
      <c r="D111" s="27">
        <v>8</v>
      </c>
      <c r="E111" s="7">
        <v>7.3999999999999996E-2</v>
      </c>
      <c r="F111" s="6">
        <v>19.751999999999999</v>
      </c>
      <c r="G111" s="6">
        <v>48.512</v>
      </c>
      <c r="H111" s="6">
        <v>16.343</v>
      </c>
      <c r="I111" s="6">
        <v>0.27200000000000002</v>
      </c>
      <c r="J111" s="6">
        <v>13.833</v>
      </c>
      <c r="K111" s="7">
        <v>0.08</v>
      </c>
      <c r="L111" s="6">
        <v>98.866</v>
      </c>
      <c r="M111" s="6">
        <v>62.237677799512184</v>
      </c>
    </row>
    <row r="112" spans="1:13" x14ac:dyDescent="0.2">
      <c r="D112" s="27">
        <v>9</v>
      </c>
      <c r="E112" s="7">
        <v>7.1999999999999995E-2</v>
      </c>
      <c r="F112" s="6">
        <v>21.706</v>
      </c>
      <c r="G112" s="6">
        <v>46.618000000000002</v>
      </c>
      <c r="H112" s="6">
        <v>17.544</v>
      </c>
      <c r="I112" s="6">
        <v>0.29099999999999998</v>
      </c>
      <c r="J112" s="6">
        <v>12.673</v>
      </c>
      <c r="K112" s="7">
        <v>4.9000000000000002E-2</v>
      </c>
      <c r="L112" s="6">
        <v>98.953000000000003</v>
      </c>
      <c r="M112" s="6">
        <v>59.0368829357758</v>
      </c>
    </row>
    <row r="113" spans="1:13" x14ac:dyDescent="0.2">
      <c r="D113" s="27">
        <v>10</v>
      </c>
      <c r="E113" s="7">
        <v>8.5999999999999993E-2</v>
      </c>
      <c r="F113" s="6">
        <v>22.03</v>
      </c>
      <c r="G113" s="6">
        <v>46.393000000000001</v>
      </c>
      <c r="H113" s="6">
        <v>16.734999999999999</v>
      </c>
      <c r="I113" s="6">
        <v>0.248</v>
      </c>
      <c r="J113" s="6">
        <v>12.981</v>
      </c>
      <c r="K113" s="7">
        <v>5.2999999999999999E-2</v>
      </c>
      <c r="L113" s="6">
        <v>98.525999999999996</v>
      </c>
      <c r="M113" s="6">
        <v>58.560738832019119</v>
      </c>
    </row>
    <row r="114" spans="1:13" x14ac:dyDescent="0.2">
      <c r="D114" s="27">
        <v>11</v>
      </c>
      <c r="E114" s="7">
        <v>6.5000000000000002E-2</v>
      </c>
      <c r="F114" s="6">
        <v>20.710999999999999</v>
      </c>
      <c r="G114" s="6">
        <v>47.768999999999998</v>
      </c>
      <c r="H114" s="6">
        <v>17.759</v>
      </c>
      <c r="I114" s="6">
        <v>0.29599999999999999</v>
      </c>
      <c r="J114" s="6">
        <v>12.222</v>
      </c>
      <c r="K114" s="7">
        <v>2.1999999999999999E-2</v>
      </c>
      <c r="L114" s="6">
        <v>98.844000000000008</v>
      </c>
      <c r="M114" s="6">
        <v>60.749727885134483</v>
      </c>
    </row>
    <row r="115" spans="1:13" x14ac:dyDescent="0.2">
      <c r="D115" s="27" t="s">
        <v>14</v>
      </c>
      <c r="E115" s="7">
        <f t="shared" ref="E115:M115" si="18">AVERAGE(E104:E114)</f>
        <v>6.4454545454545445E-2</v>
      </c>
      <c r="F115" s="6">
        <f t="shared" si="18"/>
        <v>20.58</v>
      </c>
      <c r="G115" s="6">
        <f t="shared" si="18"/>
        <v>47.728363636363639</v>
      </c>
      <c r="H115" s="6">
        <f t="shared" si="18"/>
        <v>17.349636363636364</v>
      </c>
      <c r="I115" s="6">
        <f t="shared" si="18"/>
        <v>0.29018181818181815</v>
      </c>
      <c r="J115" s="6">
        <f t="shared" si="18"/>
        <v>12.854000000000001</v>
      </c>
      <c r="K115" s="7">
        <f t="shared" si="18"/>
        <v>6.2272727272727278E-2</v>
      </c>
      <c r="L115" s="6">
        <v>98.928909090909102</v>
      </c>
      <c r="M115" s="6">
        <f t="shared" si="18"/>
        <v>60.885797164340175</v>
      </c>
    </row>
    <row r="116" spans="1:13" x14ac:dyDescent="0.2">
      <c r="D116" s="27" t="s">
        <v>15</v>
      </c>
      <c r="E116" s="7">
        <f t="shared" ref="E116:M116" si="19">STDEV(E104:E114)</f>
        <v>1.3359368520732127E-2</v>
      </c>
      <c r="F116" s="6">
        <f t="shared" si="19"/>
        <v>0.8947076617532681</v>
      </c>
      <c r="G116" s="6">
        <f t="shared" si="19"/>
        <v>1.0735306490945911</v>
      </c>
      <c r="H116" s="6">
        <f t="shared" si="19"/>
        <v>1.1037542545990267</v>
      </c>
      <c r="I116" s="6">
        <f t="shared" si="19"/>
        <v>2.0551487448932652E-2</v>
      </c>
      <c r="J116" s="6">
        <f t="shared" si="19"/>
        <v>0.78810722620719575</v>
      </c>
      <c r="K116" s="7">
        <f t="shared" si="19"/>
        <v>2.1251310120041576E-2</v>
      </c>
      <c r="L116" s="6">
        <f t="shared" si="19"/>
        <v>0.37391267818715768</v>
      </c>
      <c r="M116" s="6">
        <f t="shared" si="19"/>
        <v>1.5353764612305321</v>
      </c>
    </row>
    <row r="118" spans="1:13" x14ac:dyDescent="0.2">
      <c r="A118" s="39" t="s">
        <v>19</v>
      </c>
      <c r="B118" s="39" t="s">
        <v>58</v>
      </c>
      <c r="C118" s="13" t="s">
        <v>75</v>
      </c>
      <c r="D118" s="27">
        <v>1</v>
      </c>
      <c r="E118" s="7">
        <v>9.0999999999999998E-2</v>
      </c>
      <c r="F118" s="6">
        <v>17.581</v>
      </c>
      <c r="G118" s="6">
        <v>50.896999999999998</v>
      </c>
      <c r="H118" s="6">
        <v>17.123000000000001</v>
      </c>
      <c r="I118" s="6">
        <v>0.30099999999999999</v>
      </c>
      <c r="J118" s="6">
        <v>12.336</v>
      </c>
      <c r="K118" s="7">
        <v>6.6000000000000003E-2</v>
      </c>
      <c r="L118" s="6">
        <v>98.39500000000001</v>
      </c>
      <c r="M118" s="6">
        <v>66.017574696018698</v>
      </c>
    </row>
    <row r="119" spans="1:13" x14ac:dyDescent="0.2">
      <c r="D119" s="27">
        <v>2</v>
      </c>
      <c r="E119" s="7">
        <v>7.5999999999999998E-2</v>
      </c>
      <c r="F119" s="6">
        <v>17.858000000000001</v>
      </c>
      <c r="G119" s="6">
        <v>50.841000000000001</v>
      </c>
      <c r="H119" s="6">
        <v>17.073</v>
      </c>
      <c r="I119" s="6">
        <v>0.30599999999999999</v>
      </c>
      <c r="J119" s="6">
        <v>12.711</v>
      </c>
      <c r="K119" s="7">
        <v>5.0999999999999997E-2</v>
      </c>
      <c r="L119" s="6">
        <v>98.916000000000011</v>
      </c>
      <c r="M119" s="6">
        <v>65.641164942954603</v>
      </c>
    </row>
    <row r="120" spans="1:13" x14ac:dyDescent="0.2">
      <c r="D120" s="27">
        <v>3</v>
      </c>
      <c r="E120" s="7">
        <v>6.9000000000000006E-2</v>
      </c>
      <c r="F120" s="6">
        <v>18.702999999999999</v>
      </c>
      <c r="G120" s="6">
        <v>49.290999999999997</v>
      </c>
      <c r="H120" s="6">
        <v>17.771999999999998</v>
      </c>
      <c r="I120" s="6">
        <v>0.32700000000000001</v>
      </c>
      <c r="J120" s="6">
        <v>12.146000000000001</v>
      </c>
      <c r="K120" s="7">
        <v>6.0999999999999999E-2</v>
      </c>
      <c r="L120" s="6">
        <v>98.368999999999986</v>
      </c>
      <c r="M120" s="6">
        <v>63.879775435935883</v>
      </c>
    </row>
    <row r="121" spans="1:13" x14ac:dyDescent="0.2">
      <c r="D121" s="27">
        <v>4</v>
      </c>
      <c r="E121" s="7">
        <v>7.0000000000000007E-2</v>
      </c>
      <c r="F121" s="6">
        <v>16.616</v>
      </c>
      <c r="G121" s="6">
        <v>52.622</v>
      </c>
      <c r="H121" s="6">
        <v>15.673</v>
      </c>
      <c r="I121" s="6">
        <v>0.27800000000000002</v>
      </c>
      <c r="J121" s="6">
        <v>13.348000000000001</v>
      </c>
      <c r="K121" s="7">
        <v>6.8000000000000005E-2</v>
      </c>
      <c r="L121" s="6">
        <v>98.674999999999997</v>
      </c>
      <c r="M121" s="6">
        <v>68.00192979264358</v>
      </c>
    </row>
    <row r="122" spans="1:13" x14ac:dyDescent="0.2">
      <c r="D122" s="27">
        <v>5</v>
      </c>
      <c r="E122" s="7">
        <v>7.9000000000000001E-2</v>
      </c>
      <c r="F122" s="6">
        <v>18.285</v>
      </c>
      <c r="G122" s="6">
        <v>50.036999999999999</v>
      </c>
      <c r="H122" s="6">
        <v>17.646000000000001</v>
      </c>
      <c r="I122" s="6">
        <v>0.311</v>
      </c>
      <c r="J122" s="6">
        <v>12.11</v>
      </c>
      <c r="K122" s="7">
        <v>4.3999999999999997E-2</v>
      </c>
      <c r="L122" s="6">
        <v>98.512</v>
      </c>
      <c r="M122" s="6">
        <v>64.743284806701524</v>
      </c>
    </row>
    <row r="123" spans="1:13" x14ac:dyDescent="0.2">
      <c r="D123" s="27">
        <v>6</v>
      </c>
      <c r="E123" s="7">
        <v>6.6000000000000003E-2</v>
      </c>
      <c r="F123" s="6">
        <v>17.978999999999999</v>
      </c>
      <c r="G123" s="6">
        <v>50.128999999999998</v>
      </c>
      <c r="H123" s="6">
        <v>18.356000000000002</v>
      </c>
      <c r="I123" s="6">
        <v>0.34200000000000003</v>
      </c>
      <c r="J123" s="6">
        <v>11.388</v>
      </c>
      <c r="K123" s="7">
        <v>5.8999999999999997E-2</v>
      </c>
      <c r="L123" s="6">
        <v>98.319000000000003</v>
      </c>
      <c r="M123" s="6">
        <v>65.169260228759597</v>
      </c>
    </row>
    <row r="124" spans="1:13" x14ac:dyDescent="0.2">
      <c r="D124" s="27">
        <v>7</v>
      </c>
      <c r="E124" s="7">
        <v>5.2999999999999999E-2</v>
      </c>
      <c r="F124" s="6">
        <v>19.553000000000001</v>
      </c>
      <c r="G124" s="6">
        <v>48.618000000000002</v>
      </c>
      <c r="H124" s="6">
        <v>18.962</v>
      </c>
      <c r="I124" s="6">
        <v>0.309</v>
      </c>
      <c r="J124" s="6">
        <v>11.3</v>
      </c>
      <c r="K124" s="7">
        <v>2.5000000000000001E-2</v>
      </c>
      <c r="L124" s="6">
        <v>98.820000000000007</v>
      </c>
      <c r="M124" s="6">
        <v>62.526522198960755</v>
      </c>
    </row>
    <row r="125" spans="1:13" x14ac:dyDescent="0.2">
      <c r="D125" s="27">
        <v>8</v>
      </c>
      <c r="E125" s="7">
        <v>6.5000000000000002E-2</v>
      </c>
      <c r="F125" s="6">
        <v>18.553000000000001</v>
      </c>
      <c r="G125" s="6">
        <v>49.89</v>
      </c>
      <c r="H125" s="6">
        <v>18.100999999999999</v>
      </c>
      <c r="I125" s="6">
        <v>0.28699999999999998</v>
      </c>
      <c r="J125" s="6">
        <v>11.712</v>
      </c>
      <c r="K125" s="7">
        <v>2.8000000000000001E-2</v>
      </c>
      <c r="L125" s="6">
        <v>98.636000000000024</v>
      </c>
      <c r="M125" s="6">
        <v>64.342970318261749</v>
      </c>
    </row>
    <row r="126" spans="1:13" x14ac:dyDescent="0.2">
      <c r="D126" s="27">
        <v>9</v>
      </c>
      <c r="E126" s="7">
        <v>6.7000000000000004E-2</v>
      </c>
      <c r="F126" s="6">
        <v>18.71</v>
      </c>
      <c r="G126" s="6">
        <v>50.328000000000003</v>
      </c>
      <c r="H126" s="6">
        <v>17.114999999999998</v>
      </c>
      <c r="I126" s="6">
        <v>0.28299999999999997</v>
      </c>
      <c r="J126" s="6">
        <v>12.331</v>
      </c>
      <c r="K126" s="7">
        <v>4.4999999999999998E-2</v>
      </c>
      <c r="L126" s="6">
        <v>98.879000000000005</v>
      </c>
      <c r="M126" s="6">
        <v>64.350182315588484</v>
      </c>
    </row>
    <row r="127" spans="1:13" x14ac:dyDescent="0.2">
      <c r="D127" s="27" t="s">
        <v>14</v>
      </c>
      <c r="E127" s="7">
        <f t="shared" ref="E127:M127" si="20">AVERAGE(E118:E126)</f>
        <v>7.0666666666666655E-2</v>
      </c>
      <c r="F127" s="6">
        <f t="shared" si="20"/>
        <v>18.204222222222221</v>
      </c>
      <c r="G127" s="6">
        <f t="shared" si="20"/>
        <v>50.294777777777782</v>
      </c>
      <c r="H127" s="6">
        <f t="shared" si="20"/>
        <v>17.535666666666671</v>
      </c>
      <c r="I127" s="6">
        <f t="shared" si="20"/>
        <v>0.30488888888888888</v>
      </c>
      <c r="J127" s="6">
        <f t="shared" si="20"/>
        <v>12.153555555555556</v>
      </c>
      <c r="K127" s="7">
        <f t="shared" si="20"/>
        <v>4.9666666666666665E-2</v>
      </c>
      <c r="L127" s="6">
        <v>98.613444444444454</v>
      </c>
      <c r="M127" s="6">
        <f t="shared" si="20"/>
        <v>64.963629415091646</v>
      </c>
    </row>
    <row r="128" spans="1:13" x14ac:dyDescent="0.2">
      <c r="D128" s="27" t="s">
        <v>15</v>
      </c>
      <c r="E128" s="7">
        <f t="shared" ref="E128:M128" si="21">STDEV(E118:E126)</f>
        <v>1.0571187255933104E-2</v>
      </c>
      <c r="F128" s="6">
        <f t="shared" si="21"/>
        <v>0.83167102537268001</v>
      </c>
      <c r="G128" s="6">
        <f t="shared" si="21"/>
        <v>1.126666962524616</v>
      </c>
      <c r="H128" s="6">
        <f t="shared" si="21"/>
        <v>0.94378519801912553</v>
      </c>
      <c r="I128" s="6">
        <f t="shared" si="21"/>
        <v>2.0793294859427918E-2</v>
      </c>
      <c r="J128" s="6">
        <f t="shared" si="21"/>
        <v>0.64360044109507719</v>
      </c>
      <c r="K128" s="7">
        <f t="shared" si="21"/>
        <v>1.5620499351813304E-2</v>
      </c>
      <c r="L128" s="6">
        <f t="shared" si="21"/>
        <v>0.22734396358333231</v>
      </c>
      <c r="M128" s="6">
        <f t="shared" si="21"/>
        <v>1.5316545832174879</v>
      </c>
    </row>
    <row r="130" spans="1:13" x14ac:dyDescent="0.2">
      <c r="A130" s="39" t="s">
        <v>63</v>
      </c>
      <c r="B130" s="39" t="s">
        <v>58</v>
      </c>
      <c r="C130" s="13" t="s">
        <v>75</v>
      </c>
      <c r="D130" s="27">
        <v>1</v>
      </c>
      <c r="E130" s="7">
        <v>8.5000000000000006E-2</v>
      </c>
      <c r="F130" s="6">
        <v>22.562999999999999</v>
      </c>
      <c r="G130" s="6">
        <v>45.697000000000003</v>
      </c>
      <c r="H130" s="6">
        <v>17.649000000000001</v>
      </c>
      <c r="I130" s="6">
        <v>0.308</v>
      </c>
      <c r="J130" s="6">
        <v>12.724</v>
      </c>
      <c r="K130" s="7">
        <v>6.4000000000000001E-2</v>
      </c>
      <c r="L130" s="6">
        <v>99.09</v>
      </c>
      <c r="M130" s="6">
        <v>57.61072939571136</v>
      </c>
    </row>
    <row r="131" spans="1:13" x14ac:dyDescent="0.2">
      <c r="D131" s="27">
        <v>2</v>
      </c>
      <c r="E131" s="7">
        <v>5.8999999999999997E-2</v>
      </c>
      <c r="F131" s="6">
        <v>21.29</v>
      </c>
      <c r="G131" s="6">
        <v>47.267000000000003</v>
      </c>
      <c r="H131" s="6">
        <v>17.408000000000001</v>
      </c>
      <c r="I131" s="6">
        <v>0.308</v>
      </c>
      <c r="J131" s="6">
        <v>13.012</v>
      </c>
      <c r="K131" s="7">
        <v>5.5E-2</v>
      </c>
      <c r="L131" s="6">
        <v>99.399000000000015</v>
      </c>
      <c r="M131" s="6">
        <v>59.836739638048122</v>
      </c>
    </row>
    <row r="132" spans="1:13" x14ac:dyDescent="0.2">
      <c r="D132" s="27">
        <v>3</v>
      </c>
      <c r="E132" s="7">
        <v>6.5000000000000002E-2</v>
      </c>
      <c r="F132" s="6">
        <v>21.956</v>
      </c>
      <c r="G132" s="6">
        <v>46.179000000000002</v>
      </c>
      <c r="H132" s="6">
        <v>17.163</v>
      </c>
      <c r="I132" s="6">
        <v>0.29199999999999998</v>
      </c>
      <c r="J132" s="6">
        <v>13.082000000000001</v>
      </c>
      <c r="K132" s="7">
        <v>4.5999999999999999E-2</v>
      </c>
      <c r="L132" s="6">
        <v>98.783000000000001</v>
      </c>
      <c r="M132" s="6">
        <v>58.53018985855357</v>
      </c>
    </row>
    <row r="133" spans="1:13" x14ac:dyDescent="0.2">
      <c r="D133" s="27">
        <v>4</v>
      </c>
      <c r="E133" s="7">
        <v>6.6000000000000003E-2</v>
      </c>
      <c r="F133" s="6">
        <v>22.216999999999999</v>
      </c>
      <c r="G133" s="6">
        <v>46.753</v>
      </c>
      <c r="H133" s="6">
        <v>15.21</v>
      </c>
      <c r="I133" s="6">
        <v>0.255</v>
      </c>
      <c r="J133" s="6">
        <v>14.268000000000001</v>
      </c>
      <c r="K133" s="7">
        <v>8.1000000000000003E-2</v>
      </c>
      <c r="L133" s="6">
        <v>98.850000000000009</v>
      </c>
      <c r="M133" s="6">
        <v>58.54319838836993</v>
      </c>
    </row>
    <row r="134" spans="1:13" x14ac:dyDescent="0.2">
      <c r="D134" s="27">
        <v>5</v>
      </c>
      <c r="E134" s="7">
        <v>7.3999999999999996E-2</v>
      </c>
      <c r="F134" s="6">
        <v>22.791</v>
      </c>
      <c r="G134" s="6">
        <v>45.765999999999998</v>
      </c>
      <c r="H134" s="6">
        <v>17.11</v>
      </c>
      <c r="I134" s="6">
        <v>0.27500000000000002</v>
      </c>
      <c r="J134" s="6">
        <v>13.26</v>
      </c>
      <c r="K134" s="7">
        <v>5.5E-2</v>
      </c>
      <c r="L134" s="6">
        <v>99.331000000000017</v>
      </c>
      <c r="M134" s="6">
        <v>57.401906751837473</v>
      </c>
    </row>
    <row r="135" spans="1:13" x14ac:dyDescent="0.2">
      <c r="D135" s="27" t="s">
        <v>14</v>
      </c>
      <c r="E135" s="7">
        <f t="shared" ref="E135:M135" si="22">AVERAGE(E130:E134)</f>
        <v>6.9800000000000001E-2</v>
      </c>
      <c r="F135" s="6">
        <f t="shared" si="22"/>
        <v>22.163399999999999</v>
      </c>
      <c r="G135" s="6">
        <f t="shared" si="22"/>
        <v>46.3324</v>
      </c>
      <c r="H135" s="6">
        <f t="shared" si="22"/>
        <v>16.908000000000001</v>
      </c>
      <c r="I135" s="6">
        <f t="shared" si="22"/>
        <v>0.28759999999999997</v>
      </c>
      <c r="J135" s="6">
        <f t="shared" si="22"/>
        <v>13.269200000000001</v>
      </c>
      <c r="K135" s="7">
        <f t="shared" si="22"/>
        <v>6.0199999999999997E-2</v>
      </c>
      <c r="L135" s="6">
        <v>99.090599999999995</v>
      </c>
      <c r="M135" s="6">
        <f t="shared" si="22"/>
        <v>58.384552806504097</v>
      </c>
    </row>
    <row r="136" spans="1:13" x14ac:dyDescent="0.2">
      <c r="D136" s="27" t="s">
        <v>15</v>
      </c>
      <c r="E136" s="7">
        <f t="shared" ref="E136:M136" si="23">STDEV(E130:E134)</f>
        <v>1.0034938963441573E-2</v>
      </c>
      <c r="F136" s="6">
        <f t="shared" si="23"/>
        <v>0.5835831560283421</v>
      </c>
      <c r="G136" s="6">
        <f t="shared" si="23"/>
        <v>0.67053247497790947</v>
      </c>
      <c r="H136" s="6">
        <f t="shared" si="23"/>
        <v>0.97315389327690605</v>
      </c>
      <c r="I136" s="6">
        <f t="shared" si="23"/>
        <v>2.2766203021145175E-2</v>
      </c>
      <c r="J136" s="6">
        <f t="shared" si="23"/>
        <v>0.59078862548292188</v>
      </c>
      <c r="K136" s="7">
        <f t="shared" si="23"/>
        <v>1.3255187663703628E-2</v>
      </c>
      <c r="L136" s="6">
        <f t="shared" si="23"/>
        <v>0.27631919947771127</v>
      </c>
      <c r="M136" s="6">
        <f t="shared" si="23"/>
        <v>0.96431596288870391</v>
      </c>
    </row>
    <row r="138" spans="1:13" x14ac:dyDescent="0.2">
      <c r="A138" s="39" t="s">
        <v>64</v>
      </c>
      <c r="B138" s="39" t="s">
        <v>65</v>
      </c>
      <c r="C138" s="39" t="s">
        <v>66</v>
      </c>
      <c r="D138" s="27">
        <v>1</v>
      </c>
      <c r="E138" s="7">
        <v>0.14799999999999999</v>
      </c>
      <c r="F138" s="6">
        <v>9.5990000000000002</v>
      </c>
      <c r="G138" s="6">
        <v>59.917999999999999</v>
      </c>
      <c r="H138" s="6">
        <v>15.661</v>
      </c>
      <c r="I138" s="6">
        <v>0.27900000000000003</v>
      </c>
      <c r="J138" s="6">
        <v>13.683999999999999</v>
      </c>
      <c r="K138" s="7">
        <v>7.2999999999999995E-2</v>
      </c>
      <c r="L138" s="6">
        <v>99.361999999999995</v>
      </c>
      <c r="M138" s="6">
        <v>80.727659482287208</v>
      </c>
    </row>
    <row r="139" spans="1:13" x14ac:dyDescent="0.2">
      <c r="D139" s="27">
        <v>2</v>
      </c>
      <c r="E139" s="7">
        <v>0.16700000000000001</v>
      </c>
      <c r="F139" s="6">
        <v>9.9179999999999993</v>
      </c>
      <c r="G139" s="6">
        <v>59.572000000000003</v>
      </c>
      <c r="H139" s="6">
        <v>14.917</v>
      </c>
      <c r="I139" s="6">
        <v>0.26600000000000001</v>
      </c>
      <c r="J139" s="6">
        <v>13.77</v>
      </c>
      <c r="K139" s="7">
        <v>8.5999999999999993E-2</v>
      </c>
      <c r="L139" s="6">
        <v>98.695999999999998</v>
      </c>
      <c r="M139" s="6">
        <v>80.121837370844489</v>
      </c>
    </row>
    <row r="140" spans="1:13" x14ac:dyDescent="0.2">
      <c r="D140" s="27">
        <v>3</v>
      </c>
      <c r="E140" s="7">
        <v>0.156</v>
      </c>
      <c r="F140" s="6">
        <v>9.6120000000000001</v>
      </c>
      <c r="G140" s="6">
        <v>60.009</v>
      </c>
      <c r="H140" s="6">
        <v>14.723000000000001</v>
      </c>
      <c r="I140" s="6">
        <v>0.26300000000000001</v>
      </c>
      <c r="J140" s="6">
        <v>13.936999999999999</v>
      </c>
      <c r="K140" s="7">
        <v>0.06</v>
      </c>
      <c r="L140" s="6">
        <v>98.76</v>
      </c>
      <c r="M140" s="6">
        <v>80.730213974203451</v>
      </c>
    </row>
    <row r="141" spans="1:13" x14ac:dyDescent="0.2">
      <c r="D141" s="27">
        <v>4</v>
      </c>
      <c r="E141" s="7">
        <v>0.189</v>
      </c>
      <c r="F141" s="6">
        <v>9.7880000000000003</v>
      </c>
      <c r="G141" s="6">
        <v>59.801000000000002</v>
      </c>
      <c r="H141" s="6">
        <v>14.936</v>
      </c>
      <c r="I141" s="6">
        <v>0.249</v>
      </c>
      <c r="J141" s="6">
        <v>13.891</v>
      </c>
      <c r="K141" s="7">
        <v>6.4000000000000001E-2</v>
      </c>
      <c r="L141" s="6">
        <v>98.918000000000006</v>
      </c>
      <c r="M141" s="6">
        <v>80.39169273373841</v>
      </c>
    </row>
    <row r="142" spans="1:13" x14ac:dyDescent="0.2">
      <c r="D142" s="27">
        <v>5</v>
      </c>
      <c r="E142" s="7">
        <v>0.17399999999999999</v>
      </c>
      <c r="F142" s="6">
        <v>9.67</v>
      </c>
      <c r="G142" s="6">
        <v>59.973999999999997</v>
      </c>
      <c r="H142" s="6">
        <v>14.587999999999999</v>
      </c>
      <c r="I142" s="6">
        <v>0.26</v>
      </c>
      <c r="J142" s="6">
        <v>14.154999999999999</v>
      </c>
      <c r="K142" s="7">
        <v>5.7000000000000002E-2</v>
      </c>
      <c r="L142" s="6">
        <v>98.878</v>
      </c>
      <c r="M142" s="6">
        <v>80.62734177668986</v>
      </c>
    </row>
    <row r="143" spans="1:13" x14ac:dyDescent="0.2">
      <c r="D143" s="27">
        <v>6</v>
      </c>
      <c r="E143" s="7">
        <v>0.17399999999999999</v>
      </c>
      <c r="F143" s="6">
        <v>9.782</v>
      </c>
      <c r="G143" s="6">
        <v>59.534999999999997</v>
      </c>
      <c r="H143" s="6">
        <v>14.734999999999999</v>
      </c>
      <c r="I143" s="6">
        <v>0.23300000000000001</v>
      </c>
      <c r="J143" s="6">
        <v>13.494999999999999</v>
      </c>
      <c r="K143" s="7">
        <v>7.6999999999999999E-2</v>
      </c>
      <c r="L143" s="6">
        <v>98.031000000000006</v>
      </c>
      <c r="M143" s="6">
        <v>80.331014200269493</v>
      </c>
    </row>
    <row r="144" spans="1:13" x14ac:dyDescent="0.2">
      <c r="D144" s="27" t="s">
        <v>14</v>
      </c>
      <c r="E144" s="7">
        <f>AVERAGE(E138:E143)</f>
        <v>0.16799999999999995</v>
      </c>
      <c r="F144" s="6">
        <f t="shared" ref="F144:M144" si="24">AVERAGE(F138:F143)</f>
        <v>9.7281666666666666</v>
      </c>
      <c r="G144" s="6">
        <f t="shared" si="24"/>
        <v>59.801499999999997</v>
      </c>
      <c r="H144" s="6">
        <f t="shared" si="24"/>
        <v>14.926666666666668</v>
      </c>
      <c r="I144" s="6">
        <f t="shared" si="24"/>
        <v>0.25833333333333336</v>
      </c>
      <c r="J144" s="6">
        <f t="shared" si="24"/>
        <v>13.822000000000001</v>
      </c>
      <c r="K144" s="7">
        <f t="shared" si="24"/>
        <v>6.9499999999999992E-2</v>
      </c>
      <c r="L144" s="6">
        <f t="shared" si="24"/>
        <v>98.774166666666659</v>
      </c>
      <c r="M144" s="6">
        <f t="shared" si="24"/>
        <v>80.488293256338807</v>
      </c>
    </row>
    <row r="145" spans="1:13" x14ac:dyDescent="0.2">
      <c r="D145" s="27" t="s">
        <v>15</v>
      </c>
      <c r="E145" s="7">
        <f>STDEV(E138:E143)</f>
        <v>1.4546477236774545E-2</v>
      </c>
      <c r="F145" s="6">
        <f t="shared" ref="F145:M145" si="25">STDEV(F138:F143)</f>
        <v>0.12335058437910459</v>
      </c>
      <c r="G145" s="6">
        <f t="shared" si="25"/>
        <v>0.20497682795867408</v>
      </c>
      <c r="H145" s="6">
        <f t="shared" si="25"/>
        <v>0.38271068271824688</v>
      </c>
      <c r="I145" s="6">
        <f t="shared" si="25"/>
        <v>1.574378184130696E-2</v>
      </c>
      <c r="J145" s="6">
        <f t="shared" si="25"/>
        <v>0.22695902713926153</v>
      </c>
      <c r="K145" s="7">
        <f t="shared" si="25"/>
        <v>1.1113055385446434E-2</v>
      </c>
      <c r="L145" s="6">
        <f t="shared" si="25"/>
        <v>0.4325794339386283</v>
      </c>
      <c r="M145" s="6">
        <f t="shared" si="25"/>
        <v>0.24637962307256359</v>
      </c>
    </row>
    <row r="147" spans="1:13" x14ac:dyDescent="0.2">
      <c r="A147" s="39" t="s">
        <v>67</v>
      </c>
      <c r="B147" s="39" t="s">
        <v>65</v>
      </c>
      <c r="C147" s="39" t="s">
        <v>66</v>
      </c>
      <c r="D147" s="27">
        <v>1</v>
      </c>
      <c r="E147" s="7">
        <v>0.155</v>
      </c>
      <c r="F147" s="6">
        <v>9.1620000000000008</v>
      </c>
      <c r="G147" s="6">
        <v>57.655999999999999</v>
      </c>
      <c r="H147" s="6">
        <v>19.617000000000001</v>
      </c>
      <c r="I147" s="6">
        <v>0.311</v>
      </c>
      <c r="J147" s="6">
        <v>11.571999999999999</v>
      </c>
      <c r="K147" s="7">
        <v>8.4000000000000005E-2</v>
      </c>
      <c r="L147" s="6">
        <v>98.557000000000002</v>
      </c>
      <c r="M147" s="6">
        <f t="shared" ref="M147:M153" si="26">G147/152/(G147/152+F147/102)*100</f>
        <v>80.853549085341712</v>
      </c>
    </row>
    <row r="148" spans="1:13" x14ac:dyDescent="0.2">
      <c r="D148" s="27">
        <v>2</v>
      </c>
      <c r="E148" s="7">
        <v>0.17799999999999999</v>
      </c>
      <c r="F148" s="6">
        <v>9.5749999999999993</v>
      </c>
      <c r="G148" s="6">
        <v>56.125999999999998</v>
      </c>
      <c r="H148" s="6">
        <v>21.651</v>
      </c>
      <c r="I148" s="6">
        <v>0.33800000000000002</v>
      </c>
      <c r="J148" s="6">
        <v>10.907999999999999</v>
      </c>
      <c r="K148" s="7">
        <v>6.7000000000000004E-2</v>
      </c>
      <c r="L148" s="6">
        <v>98.843000000000004</v>
      </c>
      <c r="M148" s="6">
        <f t="shared" si="26"/>
        <v>79.730516421986295</v>
      </c>
    </row>
    <row r="149" spans="1:13" x14ac:dyDescent="0.2">
      <c r="D149" s="27">
        <v>3</v>
      </c>
      <c r="E149" s="7">
        <v>0.159</v>
      </c>
      <c r="F149" s="6">
        <v>9.3670000000000009</v>
      </c>
      <c r="G149" s="6">
        <v>57.033000000000001</v>
      </c>
      <c r="H149" s="6">
        <v>20.7</v>
      </c>
      <c r="I149" s="6">
        <v>0.34499999999999997</v>
      </c>
      <c r="J149" s="6">
        <v>11.384</v>
      </c>
      <c r="K149" s="7">
        <v>6.5000000000000002E-2</v>
      </c>
      <c r="L149" s="6">
        <v>99.052999999999997</v>
      </c>
      <c r="M149" s="6">
        <f t="shared" si="26"/>
        <v>80.337598309660763</v>
      </c>
    </row>
    <row r="150" spans="1:13" x14ac:dyDescent="0.2">
      <c r="D150" s="27">
        <v>4</v>
      </c>
      <c r="E150" s="7">
        <v>0.14499999999999999</v>
      </c>
      <c r="F150" s="6">
        <v>9.173</v>
      </c>
      <c r="G150" s="6">
        <v>56.533000000000001</v>
      </c>
      <c r="H150" s="6">
        <v>22.513000000000002</v>
      </c>
      <c r="I150" s="6">
        <v>0.35299999999999998</v>
      </c>
      <c r="J150" s="6">
        <v>10.407999999999999</v>
      </c>
      <c r="K150" s="7">
        <v>7.6999999999999999E-2</v>
      </c>
      <c r="L150" s="6">
        <v>99.201999999999998</v>
      </c>
      <c r="M150" s="6">
        <f t="shared" si="26"/>
        <v>80.528392486616468</v>
      </c>
    </row>
    <row r="151" spans="1:13" x14ac:dyDescent="0.2">
      <c r="D151" s="27">
        <v>5</v>
      </c>
      <c r="E151" s="7">
        <v>0.16500000000000001</v>
      </c>
      <c r="F151" s="6">
        <v>9.3659999999999997</v>
      </c>
      <c r="G151" s="6">
        <v>56.335999999999999</v>
      </c>
      <c r="H151" s="6">
        <v>22.172000000000001</v>
      </c>
      <c r="I151" s="6">
        <v>0.34699999999999998</v>
      </c>
      <c r="J151" s="6">
        <v>10.462999999999999</v>
      </c>
      <c r="K151" s="7">
        <v>5.6000000000000001E-2</v>
      </c>
      <c r="L151" s="6">
        <v>98.905000000000001</v>
      </c>
      <c r="M151" s="6">
        <f t="shared" si="26"/>
        <v>80.144336660574538</v>
      </c>
    </row>
    <row r="152" spans="1:13" x14ac:dyDescent="0.2">
      <c r="D152" s="27">
        <v>6</v>
      </c>
      <c r="E152" s="27">
        <v>0.16200000000000001</v>
      </c>
      <c r="F152" s="6">
        <v>8.5909999999999993</v>
      </c>
      <c r="G152" s="6">
        <v>57.345999999999997</v>
      </c>
      <c r="H152" s="6">
        <v>21.158000000000001</v>
      </c>
      <c r="I152" s="6">
        <v>0.33300000000000002</v>
      </c>
      <c r="J152" s="6">
        <v>10.813000000000001</v>
      </c>
      <c r="K152" s="7">
        <v>5.1999999999999998E-2</v>
      </c>
      <c r="L152" s="1">
        <f t="shared" ref="L152:L153" si="27">SUM(E152:K152)</f>
        <v>98.454999999999998</v>
      </c>
      <c r="M152" s="6">
        <f t="shared" si="26"/>
        <v>81.749694344919817</v>
      </c>
    </row>
    <row r="153" spans="1:13" x14ac:dyDescent="0.2">
      <c r="D153" s="27">
        <v>7</v>
      </c>
      <c r="E153" s="27">
        <v>0.159</v>
      </c>
      <c r="F153" s="6">
        <v>8.9109999999999996</v>
      </c>
      <c r="G153" s="6">
        <v>57.802999999999997</v>
      </c>
      <c r="H153" s="6">
        <v>20.21</v>
      </c>
      <c r="I153" s="6">
        <v>0.318</v>
      </c>
      <c r="J153" s="6">
        <v>10.987</v>
      </c>
      <c r="K153" s="7">
        <v>6.9000000000000006E-2</v>
      </c>
      <c r="L153" s="1">
        <f t="shared" si="27"/>
        <v>98.456999999999994</v>
      </c>
      <c r="M153" s="6">
        <f t="shared" si="26"/>
        <v>81.318601595668525</v>
      </c>
    </row>
    <row r="154" spans="1:13" x14ac:dyDescent="0.2">
      <c r="D154" s="27" t="s">
        <v>14</v>
      </c>
      <c r="E154" s="7">
        <f>AVERAGE(E147:E153)</f>
        <v>0.16042857142857142</v>
      </c>
      <c r="F154" s="6">
        <f t="shared" ref="F154:M154" si="28">AVERAGE(F147:F153)</f>
        <v>9.1635714285714283</v>
      </c>
      <c r="G154" s="6">
        <f t="shared" si="28"/>
        <v>56.976142857142861</v>
      </c>
      <c r="H154" s="6">
        <f t="shared" si="28"/>
        <v>21.145857142857146</v>
      </c>
      <c r="I154" s="6">
        <f t="shared" si="28"/>
        <v>0.33500000000000002</v>
      </c>
      <c r="J154" s="6">
        <f t="shared" si="28"/>
        <v>10.933571428571428</v>
      </c>
      <c r="K154" s="7">
        <f t="shared" si="28"/>
        <v>6.7142857142857143E-2</v>
      </c>
      <c r="L154" s="6">
        <f t="shared" si="28"/>
        <v>98.781714285714287</v>
      </c>
      <c r="M154" s="6">
        <f t="shared" si="28"/>
        <v>80.666098414966882</v>
      </c>
    </row>
    <row r="155" spans="1:13" x14ac:dyDescent="0.2">
      <c r="D155" s="27" t="s">
        <v>15</v>
      </c>
      <c r="E155" s="27">
        <f>STDEV(E147:E153)</f>
        <v>1.0030904626156488E-2</v>
      </c>
      <c r="F155" s="6">
        <f t="shared" ref="F155:M155" si="29">STDEV(F147:F153)</f>
        <v>0.32745374082601725</v>
      </c>
      <c r="G155" s="6">
        <f t="shared" si="29"/>
        <v>0.66015488803043454</v>
      </c>
      <c r="H155" s="6">
        <f t="shared" si="29"/>
        <v>1.0479652393362784</v>
      </c>
      <c r="I155" s="6">
        <f t="shared" si="29"/>
        <v>1.5524174696260013E-2</v>
      </c>
      <c r="J155" s="6">
        <f t="shared" si="29"/>
        <v>0.43324083261809371</v>
      </c>
      <c r="K155" s="7">
        <f t="shared" si="29"/>
        <v>1.1126972805283733E-2</v>
      </c>
      <c r="L155" s="6">
        <f t="shared" si="29"/>
        <v>0.29773294201667561</v>
      </c>
      <c r="M155" s="6">
        <f t="shared" si="29"/>
        <v>0.69635988419367689</v>
      </c>
    </row>
    <row r="157" spans="1:13" ht="12" x14ac:dyDescent="0.2">
      <c r="A157" s="39">
        <v>1815</v>
      </c>
      <c r="B157" s="39" t="s">
        <v>65</v>
      </c>
      <c r="C157" s="39" t="s">
        <v>66</v>
      </c>
      <c r="D157" s="27">
        <v>1</v>
      </c>
      <c r="E157" s="7">
        <v>0.249</v>
      </c>
      <c r="F157" s="6">
        <v>10.48</v>
      </c>
      <c r="G157" s="6">
        <v>57.536999999999999</v>
      </c>
      <c r="H157" s="6">
        <v>15.497</v>
      </c>
      <c r="I157" s="6">
        <v>0.29599999999999999</v>
      </c>
      <c r="J157" s="6">
        <v>14.193</v>
      </c>
      <c r="K157" s="11">
        <v>0.108</v>
      </c>
      <c r="L157" s="6">
        <v>98.360000000000014</v>
      </c>
      <c r="M157" s="6">
        <f t="shared" ref="M157:M163" si="30">G157/152/(G157/152+F157/102)*100</f>
        <v>78.651611006235271</v>
      </c>
    </row>
    <row r="158" spans="1:13" ht="12" x14ac:dyDescent="0.2">
      <c r="D158" s="27">
        <v>2</v>
      </c>
      <c r="E158" s="7">
        <v>0.25900000000000001</v>
      </c>
      <c r="F158" s="6">
        <v>10.59</v>
      </c>
      <c r="G158" s="6">
        <v>57.280999999999999</v>
      </c>
      <c r="H158" s="6">
        <v>15.872</v>
      </c>
      <c r="I158" s="6">
        <v>0.29799999999999999</v>
      </c>
      <c r="J158" s="6">
        <v>14.109</v>
      </c>
      <c r="K158" s="11">
        <v>6.8000000000000005E-2</v>
      </c>
      <c r="L158" s="6">
        <v>98.47699999999999</v>
      </c>
      <c r="M158" s="6">
        <f t="shared" si="30"/>
        <v>78.400347166031835</v>
      </c>
    </row>
    <row r="159" spans="1:13" ht="12" x14ac:dyDescent="0.2">
      <c r="D159" s="27">
        <v>3</v>
      </c>
      <c r="E159" s="7">
        <v>0.22900000000000001</v>
      </c>
      <c r="F159" s="6">
        <v>10.714</v>
      </c>
      <c r="G159" s="6">
        <v>57.695999999999998</v>
      </c>
      <c r="H159" s="6">
        <v>15.196999999999999</v>
      </c>
      <c r="I159" s="6">
        <v>0.27100000000000002</v>
      </c>
      <c r="J159" s="6">
        <v>14.326000000000001</v>
      </c>
      <c r="K159" s="11">
        <v>9.7000000000000003E-2</v>
      </c>
      <c r="L159" s="6">
        <v>98.529999999999987</v>
      </c>
      <c r="M159" s="6">
        <f t="shared" si="30"/>
        <v>78.325365474504622</v>
      </c>
    </row>
    <row r="160" spans="1:13" ht="12" x14ac:dyDescent="0.2">
      <c r="D160" s="27">
        <v>4</v>
      </c>
      <c r="E160" s="7">
        <v>0.215</v>
      </c>
      <c r="F160" s="6">
        <v>10.731999999999999</v>
      </c>
      <c r="G160" s="6">
        <v>57.228999999999999</v>
      </c>
      <c r="H160" s="6">
        <v>16.308</v>
      </c>
      <c r="I160" s="6">
        <v>0.33300000000000002</v>
      </c>
      <c r="J160" s="6">
        <v>13.532999999999999</v>
      </c>
      <c r="K160" s="11">
        <v>7.6999999999999999E-2</v>
      </c>
      <c r="L160" s="6">
        <v>98.427000000000007</v>
      </c>
      <c r="M160" s="6">
        <f t="shared" si="30"/>
        <v>78.158434045798558</v>
      </c>
    </row>
    <row r="161" spans="1:13" ht="12" x14ac:dyDescent="0.2">
      <c r="D161" s="27">
        <v>5</v>
      </c>
      <c r="E161" s="7">
        <v>0.23699999999999999</v>
      </c>
      <c r="F161" s="6">
        <v>10.503</v>
      </c>
      <c r="G161" s="6">
        <v>57.493000000000002</v>
      </c>
      <c r="H161" s="6">
        <v>15.64</v>
      </c>
      <c r="I161" s="6">
        <v>0.245</v>
      </c>
      <c r="J161" s="6">
        <v>13.853999999999999</v>
      </c>
      <c r="K161" s="11">
        <v>7.9000000000000001E-2</v>
      </c>
      <c r="L161" s="6">
        <v>98.051000000000002</v>
      </c>
      <c r="M161" s="6">
        <f t="shared" si="30"/>
        <v>78.601913857897785</v>
      </c>
    </row>
    <row r="162" spans="1:13" ht="12" x14ac:dyDescent="0.2">
      <c r="D162" s="27">
        <v>6</v>
      </c>
      <c r="E162" s="7">
        <v>0.23300000000000001</v>
      </c>
      <c r="F162" s="6">
        <v>10.89</v>
      </c>
      <c r="G162" s="6">
        <v>56.92</v>
      </c>
      <c r="H162" s="6">
        <v>15.497</v>
      </c>
      <c r="I162" s="6">
        <v>0.25700000000000001</v>
      </c>
      <c r="J162" s="6">
        <v>13.430999999999999</v>
      </c>
      <c r="K162" s="11">
        <v>8.7999999999999995E-2</v>
      </c>
      <c r="L162" s="6">
        <v>97.316000000000003</v>
      </c>
      <c r="M162" s="6">
        <f t="shared" si="30"/>
        <v>77.814590838908899</v>
      </c>
    </row>
    <row r="163" spans="1:13" ht="12" x14ac:dyDescent="0.2">
      <c r="D163" s="27">
        <v>7</v>
      </c>
      <c r="E163" s="7">
        <v>0.23799999999999999</v>
      </c>
      <c r="F163" s="6">
        <v>10.879</v>
      </c>
      <c r="G163" s="6">
        <v>57.31</v>
      </c>
      <c r="H163" s="6">
        <v>15.614000000000001</v>
      </c>
      <c r="I163" s="6">
        <v>0.26400000000000001</v>
      </c>
      <c r="J163" s="6">
        <v>13.459</v>
      </c>
      <c r="K163" s="11">
        <v>8.3000000000000004E-2</v>
      </c>
      <c r="L163" s="6">
        <v>97.847000000000008</v>
      </c>
      <c r="M163" s="6">
        <f t="shared" si="30"/>
        <v>77.949623614590735</v>
      </c>
    </row>
    <row r="164" spans="1:13" x14ac:dyDescent="0.2">
      <c r="D164" s="27" t="s">
        <v>14</v>
      </c>
      <c r="E164" s="7">
        <f>AVERAGE(E157:E163)</f>
        <v>0.23714285714285716</v>
      </c>
      <c r="F164" s="6">
        <f t="shared" ref="F164:M164" si="31">AVERAGE(F157:F163)</f>
        <v>10.683999999999999</v>
      </c>
      <c r="G164" s="6">
        <f t="shared" si="31"/>
        <v>57.352285714285713</v>
      </c>
      <c r="H164" s="6">
        <f t="shared" si="31"/>
        <v>15.660714285714288</v>
      </c>
      <c r="I164" s="6">
        <f t="shared" si="31"/>
        <v>0.28057142857142858</v>
      </c>
      <c r="J164" s="6">
        <f t="shared" si="31"/>
        <v>13.843571428571428</v>
      </c>
      <c r="K164" s="7">
        <f t="shared" si="31"/>
        <v>8.5714285714285715E-2</v>
      </c>
      <c r="L164" s="6">
        <f t="shared" si="31"/>
        <v>98.143999999999991</v>
      </c>
      <c r="M164" s="6">
        <f t="shared" si="31"/>
        <v>78.271698000566829</v>
      </c>
    </row>
    <row r="165" spans="1:13" x14ac:dyDescent="0.2">
      <c r="D165" s="27" t="s">
        <v>15</v>
      </c>
      <c r="E165" s="7">
        <f>STDEV(E157:E163)</f>
        <v>1.409998311380279E-2</v>
      </c>
      <c r="F165" s="6">
        <f t="shared" ref="F165:M165" si="32">STDEV(F157:F163)</f>
        <v>0.16677229985821979</v>
      </c>
      <c r="G165" s="6">
        <f t="shared" si="32"/>
        <v>0.25199187439658516</v>
      </c>
      <c r="H165" s="6">
        <f t="shared" si="32"/>
        <v>0.3499684339506991</v>
      </c>
      <c r="I165" s="6">
        <f t="shared" si="32"/>
        <v>3.0215101868972426E-2</v>
      </c>
      <c r="J165" s="6">
        <f t="shared" si="32"/>
        <v>0.37415765711923177</v>
      </c>
      <c r="K165" s="7">
        <f t="shared" si="32"/>
        <v>1.3363062095621213E-2</v>
      </c>
      <c r="L165" s="6">
        <f t="shared" si="32"/>
        <v>0.44141288306225329</v>
      </c>
      <c r="M165" s="6">
        <f t="shared" si="32"/>
        <v>0.31578336472787538</v>
      </c>
    </row>
    <row r="167" spans="1:13" x14ac:dyDescent="0.2">
      <c r="A167" s="39" t="s">
        <v>68</v>
      </c>
      <c r="B167" s="39" t="s">
        <v>65</v>
      </c>
      <c r="C167" s="39" t="s">
        <v>69</v>
      </c>
      <c r="D167" s="27">
        <v>1</v>
      </c>
      <c r="E167" s="7">
        <v>0.14399999999999999</v>
      </c>
      <c r="F167" s="6">
        <v>9.1669999999999998</v>
      </c>
      <c r="G167" s="6">
        <v>59.073</v>
      </c>
      <c r="H167" s="6">
        <v>18.082999999999998</v>
      </c>
      <c r="I167" s="6">
        <v>0.312</v>
      </c>
      <c r="J167" s="6">
        <v>11.592000000000001</v>
      </c>
      <c r="K167" s="7">
        <v>7.0000000000000007E-2</v>
      </c>
      <c r="L167" s="6">
        <v>98.441000000000003</v>
      </c>
      <c r="M167" s="6">
        <f t="shared" ref="M167" si="33">G167/152/(G167/152+F167/102)*100</f>
        <v>81.21827835386442</v>
      </c>
    </row>
    <row r="168" spans="1:13" x14ac:dyDescent="0.2">
      <c r="D168" s="27">
        <v>2</v>
      </c>
      <c r="E168" s="7">
        <v>0.17199999999999999</v>
      </c>
      <c r="F168" s="6">
        <v>9.4659999999999993</v>
      </c>
      <c r="G168" s="6">
        <v>58.752000000000002</v>
      </c>
      <c r="H168" s="6">
        <v>17.498999999999999</v>
      </c>
      <c r="I168" s="6">
        <v>0.29899999999999999</v>
      </c>
      <c r="J168" s="6">
        <v>12.2</v>
      </c>
      <c r="K168" s="7">
        <v>3.6999999999999998E-2</v>
      </c>
      <c r="L168" s="6">
        <v>98.424999999999997</v>
      </c>
      <c r="M168" s="6">
        <f>G168/152/(G168/152+F168/102)*100</f>
        <v>80.638834286747723</v>
      </c>
    </row>
    <row r="169" spans="1:13" x14ac:dyDescent="0.2">
      <c r="D169" s="27">
        <v>3</v>
      </c>
      <c r="E169" s="7">
        <v>0.157</v>
      </c>
      <c r="F169" s="6">
        <v>9.4559999999999995</v>
      </c>
      <c r="G169" s="6">
        <v>59.311999999999998</v>
      </c>
      <c r="H169" s="6">
        <v>17.187999999999999</v>
      </c>
      <c r="I169" s="6">
        <v>0.29899999999999999</v>
      </c>
      <c r="J169" s="6">
        <v>12.734999999999999</v>
      </c>
      <c r="K169" s="7">
        <v>6.5000000000000002E-2</v>
      </c>
      <c r="L169" s="6">
        <v>99.212000000000003</v>
      </c>
      <c r="M169" s="6">
        <f>G169/152/(G169/152+F169/102)*100</f>
        <v>80.802913156646269</v>
      </c>
    </row>
    <row r="170" spans="1:13" x14ac:dyDescent="0.2">
      <c r="D170" s="27">
        <v>4</v>
      </c>
      <c r="E170" s="7">
        <v>0.17199999999999999</v>
      </c>
      <c r="F170" s="6">
        <v>9.3000000000000007</v>
      </c>
      <c r="G170" s="6">
        <v>59.045999999999999</v>
      </c>
      <c r="H170" s="6">
        <v>17.928999999999998</v>
      </c>
      <c r="I170" s="6">
        <v>0.34100000000000003</v>
      </c>
      <c r="J170" s="6">
        <v>11.994</v>
      </c>
      <c r="K170" s="7">
        <v>6.2E-2</v>
      </c>
      <c r="L170" s="6">
        <v>98.843999999999994</v>
      </c>
      <c r="M170" s="6">
        <f>G170/152/(G170/152+F170/102)*100</f>
        <v>80.990525923403752</v>
      </c>
    </row>
    <row r="171" spans="1:13" x14ac:dyDescent="0.2">
      <c r="D171" s="27">
        <v>5</v>
      </c>
      <c r="E171" s="7">
        <v>0.16900000000000001</v>
      </c>
      <c r="F171" s="6">
        <v>9.4369999999999994</v>
      </c>
      <c r="G171" s="6">
        <v>58.915999999999997</v>
      </c>
      <c r="H171" s="6">
        <v>17.945</v>
      </c>
      <c r="I171" s="6">
        <v>0.32</v>
      </c>
      <c r="J171" s="6">
        <v>11.821999999999999</v>
      </c>
      <c r="K171" s="7">
        <v>6.2E-2</v>
      </c>
      <c r="L171" s="6">
        <v>98.671000000000006</v>
      </c>
      <c r="M171" s="6">
        <f>G171/152/(G171/152+F171/102)*100</f>
        <v>80.730094725099462</v>
      </c>
    </row>
    <row r="172" spans="1:13" x14ac:dyDescent="0.2">
      <c r="D172" s="27">
        <v>6</v>
      </c>
      <c r="E172" s="7">
        <v>0.17399999999999999</v>
      </c>
      <c r="F172" s="6">
        <v>9.782</v>
      </c>
      <c r="G172" s="6">
        <v>59.534999999999997</v>
      </c>
      <c r="H172" s="6">
        <v>14.734999999999999</v>
      </c>
      <c r="I172" s="6">
        <v>0.23300000000000001</v>
      </c>
      <c r="J172" s="6">
        <v>13.494999999999999</v>
      </c>
      <c r="K172" s="7">
        <v>7.6999999999999999E-2</v>
      </c>
      <c r="L172" s="6">
        <v>98.031000000000006</v>
      </c>
      <c r="M172" s="6">
        <f t="shared" ref="M172:M182" si="34">G172/152/(G172/152+F172/102)*100</f>
        <v>80.331014200269493</v>
      </c>
    </row>
    <row r="173" spans="1:13" x14ac:dyDescent="0.2">
      <c r="D173" s="27" t="s">
        <v>14</v>
      </c>
      <c r="E173" s="7">
        <f>AVERAGE(E167:E172)</f>
        <v>0.16466666666666666</v>
      </c>
      <c r="F173" s="6">
        <f t="shared" ref="F173:M173" si="35">AVERAGE(F167:F172)</f>
        <v>9.434666666666665</v>
      </c>
      <c r="G173" s="6">
        <f t="shared" si="35"/>
        <v>59.105666666666671</v>
      </c>
      <c r="H173" s="6">
        <f t="shared" si="35"/>
        <v>17.229833333333335</v>
      </c>
      <c r="I173" s="6">
        <f t="shared" si="35"/>
        <v>0.30066666666666669</v>
      </c>
      <c r="J173" s="6">
        <f t="shared" si="35"/>
        <v>12.306333333333335</v>
      </c>
      <c r="K173" s="7">
        <f t="shared" si="35"/>
        <v>6.2166666666666676E-2</v>
      </c>
      <c r="L173" s="6">
        <f t="shared" si="35"/>
        <v>98.603999999999999</v>
      </c>
      <c r="M173" s="6">
        <f t="shared" si="35"/>
        <v>80.785276774338513</v>
      </c>
    </row>
    <row r="174" spans="1:13" x14ac:dyDescent="0.2">
      <c r="D174" s="27" t="s">
        <v>15</v>
      </c>
      <c r="E174" s="7">
        <f>STDEV(E167:E172)</f>
        <v>1.1826523862347154E-2</v>
      </c>
      <c r="F174" s="6">
        <f t="shared" ref="F174:M174" si="36">STDEV(F167:F172)</f>
        <v>0.20584622091907986</v>
      </c>
      <c r="G174" s="6">
        <f t="shared" si="36"/>
        <v>0.28020754213023208</v>
      </c>
      <c r="H174" s="6">
        <f t="shared" si="36"/>
        <v>1.2670110365212555</v>
      </c>
      <c r="I174" s="6">
        <f t="shared" si="36"/>
        <v>3.664241622309683E-2</v>
      </c>
      <c r="J174" s="6">
        <f t="shared" si="36"/>
        <v>0.70005618822110716</v>
      </c>
      <c r="K174" s="7">
        <f t="shared" si="36"/>
        <v>1.3585531519475618E-2</v>
      </c>
      <c r="L174" s="6">
        <f t="shared" si="36"/>
        <v>0.40464601814425299</v>
      </c>
      <c r="M174" s="6">
        <f t="shared" si="36"/>
        <v>0.30356994909728852</v>
      </c>
    </row>
    <row r="176" spans="1:13" x14ac:dyDescent="0.2">
      <c r="A176" s="39">
        <v>1718</v>
      </c>
      <c r="B176" s="39" t="s">
        <v>65</v>
      </c>
      <c r="C176" s="39" t="s">
        <v>69</v>
      </c>
      <c r="D176" s="27">
        <v>1</v>
      </c>
      <c r="E176" s="7">
        <v>0.11799999999999999</v>
      </c>
      <c r="F176" s="6">
        <v>9.0540000000000003</v>
      </c>
      <c r="G176" s="6">
        <v>60.668999999999997</v>
      </c>
      <c r="H176" s="6">
        <v>14.048999999999999</v>
      </c>
      <c r="I176" s="6">
        <v>0.25800000000000001</v>
      </c>
      <c r="J176" s="6">
        <v>14.31</v>
      </c>
      <c r="K176" s="7">
        <v>8.5999999999999993E-2</v>
      </c>
      <c r="L176" s="6">
        <v>98.543999999999983</v>
      </c>
      <c r="M176" s="6">
        <f t="shared" si="34"/>
        <v>81.806889757690115</v>
      </c>
    </row>
    <row r="177" spans="1:13" x14ac:dyDescent="0.2">
      <c r="D177" s="27">
        <v>2</v>
      </c>
      <c r="E177" s="7">
        <v>0.126</v>
      </c>
      <c r="F177" s="6">
        <v>8.9949999999999992</v>
      </c>
      <c r="G177" s="6">
        <v>60.731999999999999</v>
      </c>
      <c r="H177" s="6">
        <v>13.721</v>
      </c>
      <c r="I177" s="6">
        <v>0.25</v>
      </c>
      <c r="J177" s="6">
        <v>14.568</v>
      </c>
      <c r="K177" s="7">
        <v>9.4E-2</v>
      </c>
      <c r="L177" s="6">
        <v>98.48599999999999</v>
      </c>
      <c r="M177" s="6">
        <f t="shared" si="34"/>
        <v>81.919368455351986</v>
      </c>
    </row>
    <row r="178" spans="1:13" x14ac:dyDescent="0.2">
      <c r="D178" s="27">
        <v>3</v>
      </c>
      <c r="E178" s="7">
        <v>0.13200000000000001</v>
      </c>
      <c r="F178" s="6">
        <v>9.1539999999999999</v>
      </c>
      <c r="G178" s="6">
        <v>60.731000000000002</v>
      </c>
      <c r="H178" s="6">
        <v>13.839</v>
      </c>
      <c r="I178" s="6">
        <v>0.245</v>
      </c>
      <c r="J178" s="6">
        <v>14.462</v>
      </c>
      <c r="K178" s="7">
        <v>9.2999999999999999E-2</v>
      </c>
      <c r="L178" s="6">
        <v>98.656000000000006</v>
      </c>
      <c r="M178" s="6">
        <f t="shared" si="34"/>
        <v>81.658139961006952</v>
      </c>
    </row>
    <row r="179" spans="1:13" x14ac:dyDescent="0.2">
      <c r="D179" s="27">
        <v>4</v>
      </c>
      <c r="E179" s="7">
        <v>0.14099999999999999</v>
      </c>
      <c r="F179" s="6">
        <v>9.218</v>
      </c>
      <c r="G179" s="6">
        <v>59.947000000000003</v>
      </c>
      <c r="H179" s="6">
        <v>13.763</v>
      </c>
      <c r="I179" s="6">
        <v>0.25600000000000001</v>
      </c>
      <c r="J179" s="6">
        <v>14.622</v>
      </c>
      <c r="K179" s="7">
        <v>9.7000000000000003E-2</v>
      </c>
      <c r="L179" s="6">
        <v>98.043999999999997</v>
      </c>
      <c r="M179" s="6">
        <f t="shared" si="34"/>
        <v>81.357286650797732</v>
      </c>
    </row>
    <row r="180" spans="1:13" x14ac:dyDescent="0.2">
      <c r="D180" s="27">
        <v>5</v>
      </c>
      <c r="E180" s="7">
        <v>0.113</v>
      </c>
      <c r="F180" s="6">
        <v>8.8870000000000005</v>
      </c>
      <c r="G180" s="6">
        <v>60.844000000000001</v>
      </c>
      <c r="H180" s="6">
        <v>15.089</v>
      </c>
      <c r="I180" s="6">
        <v>0.27200000000000002</v>
      </c>
      <c r="J180" s="6">
        <v>13.502000000000001</v>
      </c>
      <c r="K180" s="7">
        <v>5.8999999999999997E-2</v>
      </c>
      <c r="L180" s="6">
        <v>98.765999999999991</v>
      </c>
      <c r="M180" s="6">
        <f t="shared" si="34"/>
        <v>82.124656208779456</v>
      </c>
    </row>
    <row r="181" spans="1:13" x14ac:dyDescent="0.2">
      <c r="D181" s="27">
        <v>6</v>
      </c>
      <c r="E181" s="7">
        <v>0.10100000000000001</v>
      </c>
      <c r="F181" s="6">
        <v>9.02</v>
      </c>
      <c r="G181" s="6">
        <v>60.555</v>
      </c>
      <c r="H181" s="6">
        <v>14.331</v>
      </c>
      <c r="I181" s="6">
        <v>0.23699999999999999</v>
      </c>
      <c r="J181" s="6">
        <v>14.193</v>
      </c>
      <c r="K181" s="7">
        <v>5.5E-2</v>
      </c>
      <c r="L181" s="6">
        <v>98.492000000000004</v>
      </c>
      <c r="M181" s="6">
        <f t="shared" si="34"/>
        <v>81.83487575603003</v>
      </c>
    </row>
    <row r="182" spans="1:13" x14ac:dyDescent="0.2">
      <c r="D182" s="27">
        <v>7</v>
      </c>
      <c r="E182" s="7">
        <v>0.1</v>
      </c>
      <c r="F182" s="6">
        <v>8.8960000000000008</v>
      </c>
      <c r="G182" s="6">
        <v>60.811999999999998</v>
      </c>
      <c r="H182" s="6">
        <v>14.651999999999999</v>
      </c>
      <c r="I182" s="6">
        <v>0.254</v>
      </c>
      <c r="J182" s="6">
        <v>13.582000000000001</v>
      </c>
      <c r="K182" s="7">
        <v>6.6000000000000003E-2</v>
      </c>
      <c r="L182" s="6">
        <v>98.361999999999995</v>
      </c>
      <c r="M182" s="6">
        <f t="shared" si="34"/>
        <v>82.102063053208624</v>
      </c>
    </row>
    <row r="183" spans="1:13" x14ac:dyDescent="0.2">
      <c r="D183" s="27" t="s">
        <v>14</v>
      </c>
      <c r="E183" s="7">
        <f>AVERAGE(E176:E182)</f>
        <v>0.1187142857142857</v>
      </c>
      <c r="F183" s="6">
        <f t="shared" ref="F183:M183" si="37">AVERAGE(F176:F182)</f>
        <v>9.032</v>
      </c>
      <c r="G183" s="6">
        <f t="shared" si="37"/>
        <v>60.612857142857145</v>
      </c>
      <c r="H183" s="6">
        <f t="shared" si="37"/>
        <v>14.206285714285714</v>
      </c>
      <c r="I183" s="6">
        <f t="shared" si="37"/>
        <v>0.25314285714285711</v>
      </c>
      <c r="J183" s="6">
        <f t="shared" si="37"/>
        <v>14.177000000000001</v>
      </c>
      <c r="K183" s="7">
        <f t="shared" si="37"/>
        <v>7.8571428571428584E-2</v>
      </c>
      <c r="L183" s="6">
        <f t="shared" si="37"/>
        <v>98.478571428571414</v>
      </c>
      <c r="M183" s="6">
        <f t="shared" si="37"/>
        <v>81.829039977552142</v>
      </c>
    </row>
    <row r="184" spans="1:13" x14ac:dyDescent="0.2">
      <c r="D184" s="27" t="s">
        <v>15</v>
      </c>
      <c r="E184" s="7">
        <f>STDEV(E176:E182)</f>
        <v>1.5402535350976991E-2</v>
      </c>
      <c r="F184" s="6">
        <f t="shared" ref="F184:M184" si="38">STDEV(F176:F182)</f>
        <v>0.12315166800873337</v>
      </c>
      <c r="G184" s="6">
        <f t="shared" si="38"/>
        <v>0.30851873447784145</v>
      </c>
      <c r="H184" s="6">
        <f t="shared" si="38"/>
        <v>0.51397818186044764</v>
      </c>
      <c r="I184" s="6">
        <f t="shared" si="38"/>
        <v>1.0991338581334123E-2</v>
      </c>
      <c r="J184" s="6">
        <f t="shared" si="38"/>
        <v>0.45820774036820128</v>
      </c>
      <c r="K184" s="7">
        <f t="shared" si="38"/>
        <v>1.7970875909436908E-2</v>
      </c>
      <c r="L184" s="6">
        <f t="shared" si="38"/>
        <v>0.2313200215739056</v>
      </c>
      <c r="M184" s="6">
        <f t="shared" si="38"/>
        <v>0.26532134460467011</v>
      </c>
    </row>
    <row r="186" spans="1:13" x14ac:dyDescent="0.2">
      <c r="A186" s="39" t="s">
        <v>70</v>
      </c>
      <c r="B186" s="39" t="s">
        <v>65</v>
      </c>
      <c r="C186" s="39" t="s">
        <v>69</v>
      </c>
      <c r="D186" s="27">
        <v>1</v>
      </c>
      <c r="E186" s="7">
        <v>0.188</v>
      </c>
      <c r="F186" s="6">
        <v>9.3960000000000008</v>
      </c>
      <c r="G186" s="6">
        <v>59.576000000000001</v>
      </c>
      <c r="H186" s="6">
        <v>15.83</v>
      </c>
      <c r="I186" s="6">
        <v>0.25700000000000001</v>
      </c>
      <c r="J186" s="6">
        <v>13.667999999999999</v>
      </c>
      <c r="K186" s="7">
        <v>0.11600000000000001</v>
      </c>
      <c r="L186" s="6">
        <v>99.031000000000006</v>
      </c>
      <c r="M186" s="6">
        <v>80.969984586160805</v>
      </c>
    </row>
    <row r="187" spans="1:13" x14ac:dyDescent="0.2">
      <c r="D187" s="27">
        <v>2</v>
      </c>
      <c r="E187" s="7">
        <v>0.155</v>
      </c>
      <c r="F187" s="6">
        <v>9.5129999999999999</v>
      </c>
      <c r="G187" s="6">
        <v>59.417000000000002</v>
      </c>
      <c r="H187" s="6">
        <v>15.648999999999999</v>
      </c>
      <c r="I187" s="6">
        <v>0.27300000000000002</v>
      </c>
      <c r="J187" s="6">
        <v>13.47</v>
      </c>
      <c r="K187" s="7">
        <v>9.7000000000000003E-2</v>
      </c>
      <c r="L187" s="6">
        <v>98.573999999999998</v>
      </c>
      <c r="M187" s="6">
        <v>80.73704024906381</v>
      </c>
    </row>
    <row r="188" spans="1:13" x14ac:dyDescent="0.2">
      <c r="D188" s="27">
        <v>3</v>
      </c>
      <c r="E188" s="7">
        <v>0.16600000000000001</v>
      </c>
      <c r="F188" s="6">
        <v>9.1920000000000002</v>
      </c>
      <c r="G188" s="6">
        <v>58.984000000000002</v>
      </c>
      <c r="H188" s="6">
        <v>15.941000000000001</v>
      </c>
      <c r="I188" s="6">
        <v>0.26300000000000001</v>
      </c>
      <c r="J188" s="6">
        <v>13.752000000000001</v>
      </c>
      <c r="K188" s="7">
        <v>7.8E-2</v>
      </c>
      <c r="L188" s="6">
        <v>98.376000000000005</v>
      </c>
      <c r="M188" s="6">
        <v>81.153649424729196</v>
      </c>
    </row>
    <row r="189" spans="1:13" x14ac:dyDescent="0.2">
      <c r="D189" s="27">
        <v>4</v>
      </c>
      <c r="E189" s="7">
        <v>0.17399999999999999</v>
      </c>
      <c r="F189" s="6">
        <v>9.4049999999999994</v>
      </c>
      <c r="G189" s="6">
        <v>58.906999999999996</v>
      </c>
      <c r="H189" s="6">
        <v>15.672000000000001</v>
      </c>
      <c r="I189" s="6">
        <v>0.27500000000000002</v>
      </c>
      <c r="J189" s="6">
        <v>13.933999999999999</v>
      </c>
      <c r="K189" s="7">
        <v>0.123</v>
      </c>
      <c r="L189" s="6">
        <v>98.49</v>
      </c>
      <c r="M189" s="6">
        <v>80.780508502604306</v>
      </c>
    </row>
    <row r="190" spans="1:13" x14ac:dyDescent="0.2">
      <c r="D190" s="27">
        <v>5</v>
      </c>
      <c r="E190" s="7">
        <v>0.154</v>
      </c>
      <c r="F190" s="6">
        <v>9.0909999999999993</v>
      </c>
      <c r="G190" s="6">
        <v>59.188000000000002</v>
      </c>
      <c r="H190" s="6">
        <v>16.184000000000001</v>
      </c>
      <c r="I190" s="6">
        <v>0.25700000000000001</v>
      </c>
      <c r="J190" s="6">
        <v>13.45</v>
      </c>
      <c r="K190" s="7">
        <v>0.105</v>
      </c>
      <c r="L190" s="6">
        <v>98.429000000000002</v>
      </c>
      <c r="M190" s="6">
        <v>81.374437121512742</v>
      </c>
    </row>
    <row r="191" spans="1:13" x14ac:dyDescent="0.2">
      <c r="D191" s="27">
        <v>6</v>
      </c>
      <c r="E191" s="9">
        <v>0.17799999999999999</v>
      </c>
      <c r="F191" s="1">
        <v>9.1639999999999997</v>
      </c>
      <c r="G191" s="1">
        <v>58.234000000000002</v>
      </c>
      <c r="H191" s="1">
        <v>18.052</v>
      </c>
      <c r="I191" s="1">
        <v>0.314</v>
      </c>
      <c r="J191" s="1">
        <v>12.379</v>
      </c>
      <c r="K191" s="2">
        <v>6.2E-2</v>
      </c>
      <c r="L191" s="1">
        <f>SUM(E191:K191)</f>
        <v>98.38300000000001</v>
      </c>
      <c r="M191" s="6">
        <f t="shared" ref="M191:M192" si="39">G191/152/(G191/152+F191/102)*100</f>
        <v>81.004135393920677</v>
      </c>
    </row>
    <row r="192" spans="1:13" x14ac:dyDescent="0.2">
      <c r="D192" s="27">
        <v>7</v>
      </c>
      <c r="E192" s="9">
        <v>0.152</v>
      </c>
      <c r="F192" s="1">
        <v>9.3559999999999999</v>
      </c>
      <c r="G192" s="1">
        <v>58.305</v>
      </c>
      <c r="H192" s="1">
        <v>17.465</v>
      </c>
      <c r="I192" s="1">
        <v>0.32200000000000001</v>
      </c>
      <c r="J192" s="1">
        <v>12.617000000000001</v>
      </c>
      <c r="K192" s="2">
        <v>0.08</v>
      </c>
      <c r="L192" s="1">
        <f>SUM(E192:K192)</f>
        <v>98.297000000000011</v>
      </c>
      <c r="M192" s="6">
        <f t="shared" si="39"/>
        <v>80.702006263347741</v>
      </c>
    </row>
    <row r="193" spans="1:14" x14ac:dyDescent="0.2">
      <c r="D193" s="27" t="s">
        <v>14</v>
      </c>
      <c r="E193" s="7">
        <f>AVERAGE(E186:E192)</f>
        <v>0.16671428571428573</v>
      </c>
      <c r="F193" s="6">
        <f t="shared" ref="F193:M193" si="40">AVERAGE(F186:F192)</f>
        <v>9.3024285714285728</v>
      </c>
      <c r="G193" s="6">
        <f t="shared" si="40"/>
        <v>58.944428571428567</v>
      </c>
      <c r="H193" s="6">
        <f t="shared" si="40"/>
        <v>16.399000000000001</v>
      </c>
      <c r="I193" s="6">
        <f t="shared" si="40"/>
        <v>0.28014285714285719</v>
      </c>
      <c r="J193" s="6">
        <f t="shared" si="40"/>
        <v>13.324285714285717</v>
      </c>
      <c r="K193" s="7">
        <f t="shared" si="40"/>
        <v>9.4428571428571417E-2</v>
      </c>
      <c r="L193" s="6">
        <f t="shared" si="40"/>
        <v>98.511428571428581</v>
      </c>
      <c r="M193" s="6">
        <f t="shared" si="40"/>
        <v>80.96025164876275</v>
      </c>
    </row>
    <row r="194" spans="1:14" x14ac:dyDescent="0.2">
      <c r="D194" s="27" t="s">
        <v>15</v>
      </c>
      <c r="E194" s="7">
        <f>STDEV(E186:E192)</f>
        <v>1.3840933081675836E-2</v>
      </c>
      <c r="F194" s="6">
        <f t="shared" ref="F194:M194" si="41">STDEV(F186:F192)</f>
        <v>0.15413506754667836</v>
      </c>
      <c r="G194" s="6">
        <f t="shared" si="41"/>
        <v>0.51608747874201133</v>
      </c>
      <c r="H194" s="6">
        <f t="shared" si="41"/>
        <v>0.96086280671765667</v>
      </c>
      <c r="I194" s="6">
        <f t="shared" si="41"/>
        <v>2.6897512719137998E-2</v>
      </c>
      <c r="J194" s="6">
        <f t="shared" si="41"/>
        <v>0.59212687668711506</v>
      </c>
      <c r="K194" s="7">
        <f t="shared" si="41"/>
        <v>2.2097187927103253E-2</v>
      </c>
      <c r="L194" s="6">
        <f t="shared" si="41"/>
        <v>0.24560731337024946</v>
      </c>
      <c r="M194" s="6">
        <f t="shared" si="41"/>
        <v>0.24487902638514669</v>
      </c>
    </row>
    <row r="196" spans="1:14" x14ac:dyDescent="0.2">
      <c r="A196" s="39" t="s">
        <v>71</v>
      </c>
      <c r="B196" s="39" t="s">
        <v>65</v>
      </c>
      <c r="C196" s="39" t="s">
        <v>72</v>
      </c>
      <c r="D196" s="27">
        <v>1</v>
      </c>
      <c r="E196" s="7">
        <v>0.216</v>
      </c>
      <c r="F196" s="6">
        <v>10.143000000000001</v>
      </c>
      <c r="G196" s="6">
        <v>58.34</v>
      </c>
      <c r="H196" s="6">
        <v>15.973000000000001</v>
      </c>
      <c r="I196" s="6">
        <v>0.28799999999999998</v>
      </c>
      <c r="J196" s="6">
        <v>13.852</v>
      </c>
      <c r="K196" s="7">
        <v>9.7000000000000003E-2</v>
      </c>
      <c r="L196" s="6">
        <v>98.936000000000007</v>
      </c>
      <c r="M196" s="6">
        <v>80.340192475210671</v>
      </c>
    </row>
    <row r="197" spans="1:14" x14ac:dyDescent="0.2">
      <c r="D197" s="27">
        <v>2</v>
      </c>
      <c r="E197" s="7">
        <v>0.17599999999999999</v>
      </c>
      <c r="F197" s="6">
        <v>10.045999999999999</v>
      </c>
      <c r="G197" s="6">
        <v>58.235999999999997</v>
      </c>
      <c r="H197" s="6">
        <v>15.367000000000001</v>
      </c>
      <c r="I197" s="6">
        <v>0.315</v>
      </c>
      <c r="J197" s="6">
        <v>13.356</v>
      </c>
      <c r="K197" s="7">
        <v>8.5999999999999993E-2</v>
      </c>
      <c r="L197" s="6">
        <v>97.685000000000002</v>
      </c>
      <c r="M197" s="6">
        <v>80.842543324507261</v>
      </c>
    </row>
    <row r="198" spans="1:14" x14ac:dyDescent="0.2">
      <c r="D198" s="27">
        <v>3</v>
      </c>
      <c r="E198" s="7">
        <v>0.16300000000000001</v>
      </c>
      <c r="F198" s="6">
        <v>10.454000000000001</v>
      </c>
      <c r="G198" s="6">
        <v>58.548999999999999</v>
      </c>
      <c r="H198" s="6">
        <v>15.829000000000001</v>
      </c>
      <c r="I198" s="6">
        <v>0.28299999999999997</v>
      </c>
      <c r="J198" s="6">
        <v>13.372</v>
      </c>
      <c r="K198" s="7">
        <v>9.2999999999999999E-2</v>
      </c>
      <c r="L198" s="6">
        <v>98.83</v>
      </c>
      <c r="M198" s="6">
        <v>80.659431214227311</v>
      </c>
    </row>
    <row r="199" spans="1:14" x14ac:dyDescent="0.2">
      <c r="D199" s="27">
        <v>4</v>
      </c>
      <c r="E199" s="7">
        <v>0.22900000000000001</v>
      </c>
      <c r="F199" s="6">
        <v>10.353</v>
      </c>
      <c r="G199" s="6">
        <v>58.634999999999998</v>
      </c>
      <c r="H199" s="6">
        <v>15.538</v>
      </c>
      <c r="I199" s="6">
        <v>0.26800000000000002</v>
      </c>
      <c r="J199" s="6">
        <v>13.565</v>
      </c>
      <c r="K199" s="7">
        <v>5.6000000000000001E-2</v>
      </c>
      <c r="L199" s="6">
        <v>98.700999999999993</v>
      </c>
      <c r="M199" s="6">
        <v>80.334238622193467</v>
      </c>
    </row>
    <row r="200" spans="1:14" x14ac:dyDescent="0.2">
      <c r="D200" s="27">
        <v>5</v>
      </c>
      <c r="E200" s="7">
        <v>0.20300000000000001</v>
      </c>
      <c r="F200" s="6">
        <v>10.494999999999999</v>
      </c>
      <c r="G200" s="6">
        <v>57.179000000000002</v>
      </c>
      <c r="H200" s="6">
        <v>15.76</v>
      </c>
      <c r="I200" s="6">
        <v>0.26200000000000001</v>
      </c>
      <c r="J200" s="6">
        <v>13.702</v>
      </c>
      <c r="K200" s="7">
        <v>0.11</v>
      </c>
      <c r="L200" s="6">
        <v>98.265000000000001</v>
      </c>
      <c r="M200" s="6">
        <v>79.621545084837436</v>
      </c>
    </row>
    <row r="201" spans="1:14" x14ac:dyDescent="0.2">
      <c r="D201" s="27">
        <v>6</v>
      </c>
      <c r="E201" s="7">
        <v>0.21</v>
      </c>
      <c r="F201" s="6">
        <v>10.385</v>
      </c>
      <c r="G201" s="6">
        <v>58.393999999999998</v>
      </c>
      <c r="H201" s="6">
        <v>15.294</v>
      </c>
      <c r="I201" s="6">
        <v>0.24099999999999999</v>
      </c>
      <c r="J201" s="6">
        <v>13.792</v>
      </c>
      <c r="K201" s="7">
        <v>9.9000000000000005E-2</v>
      </c>
      <c r="L201" s="6">
        <v>98.436999999999998</v>
      </c>
      <c r="M201" s="6">
        <v>80.048535600765149</v>
      </c>
    </row>
    <row r="202" spans="1:14" x14ac:dyDescent="0.2">
      <c r="D202" s="27">
        <v>7</v>
      </c>
      <c r="E202" s="7">
        <v>0.222</v>
      </c>
      <c r="F202" s="6">
        <v>10.315</v>
      </c>
      <c r="G202" s="6">
        <v>58.768000000000001</v>
      </c>
      <c r="H202" s="6">
        <v>15.362</v>
      </c>
      <c r="I202" s="6">
        <v>0.249</v>
      </c>
      <c r="J202" s="6">
        <v>13.577999999999999</v>
      </c>
      <c r="K202" s="7">
        <v>7.9000000000000001E-2</v>
      </c>
      <c r="L202" s="6">
        <v>98.561999999999998</v>
      </c>
      <c r="M202" s="6">
        <v>80.255435673241109</v>
      </c>
      <c r="N202" s="6"/>
    </row>
    <row r="203" spans="1:14" x14ac:dyDescent="0.2">
      <c r="D203" s="27">
        <v>8</v>
      </c>
      <c r="E203" s="7">
        <v>0.186</v>
      </c>
      <c r="F203" s="6">
        <v>10.685</v>
      </c>
      <c r="G203" s="6">
        <v>58.667000000000002</v>
      </c>
      <c r="H203" s="6">
        <v>15.28</v>
      </c>
      <c r="I203" s="6">
        <v>0.27</v>
      </c>
      <c r="J203" s="6">
        <v>13.866</v>
      </c>
      <c r="K203" s="7">
        <v>8.8999999999999996E-2</v>
      </c>
      <c r="L203" s="6">
        <v>99.093999999999994</v>
      </c>
      <c r="M203" s="6">
        <v>79.832709121905665</v>
      </c>
      <c r="N203" s="44"/>
    </row>
    <row r="204" spans="1:14" x14ac:dyDescent="0.2">
      <c r="D204" s="27">
        <v>9</v>
      </c>
      <c r="E204" s="7">
        <v>0.20399999999999999</v>
      </c>
      <c r="F204" s="6">
        <v>10.486000000000001</v>
      </c>
      <c r="G204" s="6">
        <v>58.58</v>
      </c>
      <c r="H204" s="6">
        <v>15.108000000000001</v>
      </c>
      <c r="I204" s="6">
        <v>0.25700000000000001</v>
      </c>
      <c r="J204" s="6">
        <v>13.957000000000001</v>
      </c>
      <c r="K204" s="7">
        <v>7.2999999999999995E-2</v>
      </c>
      <c r="L204" s="6">
        <v>98.718999999999994</v>
      </c>
      <c r="M204" s="6">
        <v>79.859605383032445</v>
      </c>
      <c r="N204" s="45"/>
    </row>
    <row r="205" spans="1:14" x14ac:dyDescent="0.2">
      <c r="D205" s="27" t="s">
        <v>14</v>
      </c>
      <c r="E205" s="7">
        <f>AVERAGE(E196:E204)</f>
        <v>0.20099999999999998</v>
      </c>
      <c r="F205" s="6">
        <f t="shared" ref="F205:M205" si="42">AVERAGE(F196:F204)</f>
        <v>10.373555555555557</v>
      </c>
      <c r="G205" s="6">
        <f t="shared" si="42"/>
        <v>58.372000000000007</v>
      </c>
      <c r="H205" s="6">
        <f t="shared" si="42"/>
        <v>15.501222222222221</v>
      </c>
      <c r="I205" s="6">
        <f t="shared" si="42"/>
        <v>0.27033333333333337</v>
      </c>
      <c r="J205" s="6">
        <f t="shared" si="42"/>
        <v>13.671111111111109</v>
      </c>
      <c r="K205" s="7">
        <f t="shared" si="42"/>
        <v>8.6888888888888877E-2</v>
      </c>
      <c r="L205" s="6">
        <f t="shared" si="42"/>
        <v>98.581000000000003</v>
      </c>
      <c r="M205" s="6">
        <f t="shared" si="42"/>
        <v>80.199359611102267</v>
      </c>
      <c r="N205" s="6"/>
    </row>
    <row r="206" spans="1:14" x14ac:dyDescent="0.2">
      <c r="D206" s="27" t="s">
        <v>15</v>
      </c>
      <c r="E206" s="7">
        <f>STDEV(E196:E204)</f>
        <v>2.1903196113809531E-2</v>
      </c>
      <c r="F206" s="6">
        <f t="shared" ref="F206:M206" si="43">STDEV(F196:F204)</f>
        <v>0.19212373038689895</v>
      </c>
      <c r="G206" s="6">
        <f t="shared" si="43"/>
        <v>0.47839000825686084</v>
      </c>
      <c r="H206" s="6">
        <f t="shared" si="43"/>
        <v>0.29202601672529882</v>
      </c>
      <c r="I206" s="6">
        <f t="shared" si="43"/>
        <v>2.24610774452162E-2</v>
      </c>
      <c r="J206" s="6">
        <f t="shared" si="43"/>
        <v>0.21699507162862294</v>
      </c>
      <c r="K206" s="7">
        <f t="shared" si="43"/>
        <v>1.5948702489892812E-2</v>
      </c>
      <c r="L206" s="6">
        <f t="shared" si="43"/>
        <v>0.41958431810543029</v>
      </c>
      <c r="M206" s="6">
        <f t="shared" si="43"/>
        <v>0.39890552809510099</v>
      </c>
    </row>
    <row r="208" spans="1:14" x14ac:dyDescent="0.2">
      <c r="A208" s="39">
        <v>2023</v>
      </c>
      <c r="B208" s="39" t="s">
        <v>65</v>
      </c>
      <c r="C208" s="39" t="s">
        <v>72</v>
      </c>
      <c r="D208" s="27">
        <v>1</v>
      </c>
      <c r="E208" s="7">
        <v>0.193</v>
      </c>
      <c r="F208" s="6">
        <v>9.484</v>
      </c>
      <c r="G208" s="6">
        <v>59.31</v>
      </c>
      <c r="H208" s="6">
        <v>15.218</v>
      </c>
      <c r="I208" s="6">
        <v>0.254</v>
      </c>
      <c r="J208" s="6">
        <v>13.837999999999999</v>
      </c>
      <c r="K208" s="7">
        <v>7.1999999999999995E-2</v>
      </c>
      <c r="L208" s="6">
        <v>98.369</v>
      </c>
      <c r="M208" s="6">
        <f t="shared" ref="M208:M214" si="44">G208/152/(G208/152+F208/102)*100</f>
        <v>80.756483484328513</v>
      </c>
    </row>
    <row r="209" spans="1:13" x14ac:dyDescent="0.2">
      <c r="D209" s="27">
        <v>2</v>
      </c>
      <c r="E209" s="7">
        <v>0.24399999999999999</v>
      </c>
      <c r="F209" s="6">
        <v>10.051</v>
      </c>
      <c r="G209" s="6">
        <v>59.110999999999997</v>
      </c>
      <c r="H209" s="6">
        <v>14.645</v>
      </c>
      <c r="I209" s="6">
        <v>0.23499999999999999</v>
      </c>
      <c r="J209" s="6">
        <v>14.634</v>
      </c>
      <c r="K209" s="7">
        <v>0.106</v>
      </c>
      <c r="L209" s="6">
        <v>99.025999999999996</v>
      </c>
      <c r="M209" s="6">
        <f t="shared" si="44"/>
        <v>79.783815799607098</v>
      </c>
    </row>
    <row r="210" spans="1:13" x14ac:dyDescent="0.2">
      <c r="D210" s="27">
        <v>3</v>
      </c>
      <c r="E210" s="7">
        <v>0.248</v>
      </c>
      <c r="F210" s="6">
        <v>9.9090000000000007</v>
      </c>
      <c r="G210" s="6">
        <v>59.316000000000003</v>
      </c>
      <c r="H210" s="6">
        <v>14.465</v>
      </c>
      <c r="I210" s="6">
        <v>0.24099999999999999</v>
      </c>
      <c r="J210" s="6">
        <v>14.708</v>
      </c>
      <c r="K210" s="7">
        <v>8.8999999999999996E-2</v>
      </c>
      <c r="L210" s="6">
        <v>98.975999999999999</v>
      </c>
      <c r="M210" s="6">
        <f t="shared" si="44"/>
        <v>80.067651262505962</v>
      </c>
    </row>
    <row r="211" spans="1:13" x14ac:dyDescent="0.2">
      <c r="D211" s="27">
        <v>4</v>
      </c>
      <c r="E211" s="7">
        <v>0.22</v>
      </c>
      <c r="F211" s="6">
        <v>9.86</v>
      </c>
      <c r="G211" s="6">
        <v>59.512999999999998</v>
      </c>
      <c r="H211" s="6">
        <v>14.555</v>
      </c>
      <c r="I211" s="6">
        <v>0.25600000000000001</v>
      </c>
      <c r="J211" s="6">
        <v>14.627000000000001</v>
      </c>
      <c r="K211" s="7">
        <v>0.11799999999999999</v>
      </c>
      <c r="L211" s="6">
        <v>99.149000000000001</v>
      </c>
      <c r="M211" s="6">
        <f t="shared" si="44"/>
        <v>80.199354053337771</v>
      </c>
    </row>
    <row r="212" spans="1:13" x14ac:dyDescent="0.2">
      <c r="D212" s="27">
        <v>5</v>
      </c>
      <c r="E212" s="7">
        <v>0.23200000000000001</v>
      </c>
      <c r="F212" s="6">
        <v>9.4649999999999999</v>
      </c>
      <c r="G212" s="6">
        <v>57.835999999999999</v>
      </c>
      <c r="H212" s="6">
        <v>17.812999999999999</v>
      </c>
      <c r="I212" s="6">
        <v>0.29899999999999999</v>
      </c>
      <c r="J212" s="6">
        <v>12.555999999999999</v>
      </c>
      <c r="K212" s="7">
        <v>6.5000000000000002E-2</v>
      </c>
      <c r="L212" s="6">
        <v>98.266000000000005</v>
      </c>
      <c r="M212" s="6">
        <f t="shared" si="44"/>
        <v>80.393984588615467</v>
      </c>
    </row>
    <row r="213" spans="1:13" x14ac:dyDescent="0.2">
      <c r="D213" s="27">
        <v>6</v>
      </c>
      <c r="E213" s="7">
        <v>0.23200000000000001</v>
      </c>
      <c r="F213" s="6">
        <v>9.4649999999999999</v>
      </c>
      <c r="G213" s="6">
        <v>57.835999999999999</v>
      </c>
      <c r="H213" s="6">
        <v>17.812999999999999</v>
      </c>
      <c r="I213" s="6">
        <v>0.29899999999999999</v>
      </c>
      <c r="J213" s="6">
        <v>12.555999999999999</v>
      </c>
      <c r="K213" s="7">
        <v>6.5000000000000002E-2</v>
      </c>
      <c r="L213" s="6">
        <v>98.266000000000005</v>
      </c>
      <c r="M213" s="6">
        <f t="shared" si="44"/>
        <v>80.393984588615467</v>
      </c>
    </row>
    <row r="214" spans="1:13" x14ac:dyDescent="0.2">
      <c r="D214" s="27">
        <v>7</v>
      </c>
      <c r="E214" s="7">
        <v>0.20899999999999999</v>
      </c>
      <c r="F214" s="6">
        <v>9.093</v>
      </c>
      <c r="G214" s="6">
        <v>58.68</v>
      </c>
      <c r="H214" s="6">
        <v>18.582000000000001</v>
      </c>
      <c r="I214" s="6">
        <v>0.31900000000000001</v>
      </c>
      <c r="J214" s="6">
        <v>12.071</v>
      </c>
      <c r="K214" s="7">
        <v>7.0000000000000007E-2</v>
      </c>
      <c r="L214" s="6">
        <v>99.024000000000001</v>
      </c>
      <c r="M214" s="6">
        <f t="shared" si="44"/>
        <v>81.24008482664938</v>
      </c>
    </row>
    <row r="215" spans="1:13" x14ac:dyDescent="0.2">
      <c r="D215" s="27">
        <v>8</v>
      </c>
      <c r="E215" s="7">
        <v>0.23699999999999999</v>
      </c>
      <c r="F215" s="6">
        <v>9.1539999999999999</v>
      </c>
      <c r="G215" s="6">
        <v>58.143999999999998</v>
      </c>
      <c r="H215" s="6">
        <v>19.408000000000001</v>
      </c>
      <c r="I215" s="6">
        <v>0.33100000000000002</v>
      </c>
      <c r="J215" s="6">
        <v>11.788</v>
      </c>
      <c r="K215" s="7">
        <v>7.8E-2</v>
      </c>
      <c r="L215" s="6">
        <v>99.14</v>
      </c>
      <c r="M215" s="6">
        <f>G215/152/(G215/152+F215/102)*100</f>
        <v>80.997135246519576</v>
      </c>
    </row>
    <row r="216" spans="1:13" x14ac:dyDescent="0.2">
      <c r="D216" s="27">
        <v>9</v>
      </c>
      <c r="E216" s="7">
        <v>0.189</v>
      </c>
      <c r="F216" s="6">
        <v>8.4309999999999992</v>
      </c>
      <c r="G216" s="6">
        <v>55.442999999999998</v>
      </c>
      <c r="H216" s="6">
        <v>20.119</v>
      </c>
      <c r="I216" s="6">
        <v>0.33800000000000002</v>
      </c>
      <c r="J216" s="6">
        <v>12.291</v>
      </c>
      <c r="K216" s="7">
        <v>6.0999999999999999E-2</v>
      </c>
      <c r="L216" s="6">
        <v>96.872</v>
      </c>
      <c r="M216" s="6">
        <f>G216/152/(G216/152+F216/102)*100</f>
        <v>81.525619249965914</v>
      </c>
    </row>
    <row r="217" spans="1:13" x14ac:dyDescent="0.2">
      <c r="D217" s="27">
        <v>10</v>
      </c>
      <c r="E217" s="7">
        <v>0.20599999999999999</v>
      </c>
      <c r="F217" s="6">
        <v>9.0050000000000008</v>
      </c>
      <c r="G217" s="6">
        <v>58.076999999999998</v>
      </c>
      <c r="H217" s="6">
        <v>20.311</v>
      </c>
      <c r="I217" s="6">
        <v>0.33800000000000002</v>
      </c>
      <c r="J217" s="6">
        <v>11.045999999999999</v>
      </c>
      <c r="K217" s="7">
        <v>7.4999999999999997E-2</v>
      </c>
      <c r="L217" s="6">
        <v>99.058000000000007</v>
      </c>
      <c r="M217" s="6">
        <f>G217/152/(G217/152+F217/102)*100</f>
        <v>81.230872770723906</v>
      </c>
    </row>
    <row r="218" spans="1:13" x14ac:dyDescent="0.2">
      <c r="D218" s="27" t="s">
        <v>14</v>
      </c>
      <c r="E218" s="7">
        <f>AVERAGE(E208:E217)</f>
        <v>0.221</v>
      </c>
      <c r="F218" s="6">
        <f t="shared" ref="F218:M218" si="45">AVERAGE(F208:F217)</f>
        <v>9.3917000000000002</v>
      </c>
      <c r="G218" s="6">
        <f t="shared" si="45"/>
        <v>58.326600000000006</v>
      </c>
      <c r="H218" s="6">
        <f t="shared" si="45"/>
        <v>17.292900000000003</v>
      </c>
      <c r="I218" s="6">
        <f t="shared" si="45"/>
        <v>0.29100000000000004</v>
      </c>
      <c r="J218" s="6">
        <f t="shared" si="45"/>
        <v>13.011499999999998</v>
      </c>
      <c r="K218" s="7">
        <f t="shared" si="45"/>
        <v>7.9899999999999999E-2</v>
      </c>
      <c r="L218" s="6">
        <f t="shared" si="45"/>
        <v>98.614599999999996</v>
      </c>
      <c r="M218" s="6">
        <f t="shared" si="45"/>
        <v>80.658898587086895</v>
      </c>
    </row>
    <row r="219" spans="1:13" x14ac:dyDescent="0.2">
      <c r="D219" s="27" t="s">
        <v>15</v>
      </c>
      <c r="E219" s="7">
        <f>STDEV(E208:E217)</f>
        <v>2.0907202374088961E-2</v>
      </c>
      <c r="F219" s="6">
        <f t="shared" ref="F219:M219" si="46">STDEV(F208:F217)</f>
        <v>0.48979021586344057</v>
      </c>
      <c r="G219" s="6">
        <f t="shared" si="46"/>
        <v>1.2011973840945367</v>
      </c>
      <c r="H219" s="6">
        <f t="shared" si="46"/>
        <v>2.3706985116908528</v>
      </c>
      <c r="I219" s="6">
        <f t="shared" si="46"/>
        <v>4.1041983924323476E-2</v>
      </c>
      <c r="J219" s="6">
        <f t="shared" si="46"/>
        <v>1.3325966506536531</v>
      </c>
      <c r="K219" s="7">
        <f t="shared" si="46"/>
        <v>1.8870612072744253E-2</v>
      </c>
      <c r="L219" s="6">
        <f t="shared" si="46"/>
        <v>0.71225139132503223</v>
      </c>
      <c r="M219" s="6">
        <f t="shared" si="46"/>
        <v>0.57801833733481656</v>
      </c>
    </row>
    <row r="221" spans="1:13" x14ac:dyDescent="0.2">
      <c r="A221" s="39">
        <v>2027</v>
      </c>
      <c r="B221" s="39" t="s">
        <v>65</v>
      </c>
      <c r="C221" s="39" t="s">
        <v>73</v>
      </c>
      <c r="D221" s="27">
        <v>1</v>
      </c>
      <c r="E221" s="7">
        <v>0.22500000000000001</v>
      </c>
      <c r="F221" s="6">
        <v>10.536</v>
      </c>
      <c r="G221" s="6">
        <v>58.982999999999997</v>
      </c>
      <c r="H221" s="6">
        <v>14.723000000000001</v>
      </c>
      <c r="I221" s="6">
        <v>0.246</v>
      </c>
      <c r="J221" s="6">
        <v>14.319000000000001</v>
      </c>
      <c r="K221" s="7">
        <v>8.2000000000000003E-2</v>
      </c>
      <c r="L221" s="6">
        <v>99.114000000000004</v>
      </c>
      <c r="M221" s="6">
        <f t="shared" ref="M221:M228" si="47">G221/152/(G221/152+F221/102)*100</f>
        <v>78.977066420504357</v>
      </c>
    </row>
    <row r="222" spans="1:13" x14ac:dyDescent="0.2">
      <c r="D222" s="27">
        <v>2</v>
      </c>
      <c r="E222" s="7">
        <v>0.20200000000000001</v>
      </c>
      <c r="F222" s="6">
        <v>9.9550000000000001</v>
      </c>
      <c r="G222" s="6">
        <v>59.374000000000002</v>
      </c>
      <c r="H222" s="6">
        <v>14.96</v>
      </c>
      <c r="I222" s="6">
        <v>0.25</v>
      </c>
      <c r="J222" s="6">
        <v>14.702999999999999</v>
      </c>
      <c r="K222" s="7">
        <v>6.4000000000000001E-2</v>
      </c>
      <c r="L222" s="6">
        <v>99.507999999999996</v>
      </c>
      <c r="M222" s="6">
        <f t="shared" si="47"/>
        <v>80.009269011116999</v>
      </c>
    </row>
    <row r="223" spans="1:13" x14ac:dyDescent="0.2">
      <c r="D223" s="27">
        <v>3</v>
      </c>
      <c r="E223" s="7">
        <v>0.23100000000000001</v>
      </c>
      <c r="F223" s="6">
        <v>10.577</v>
      </c>
      <c r="G223" s="6">
        <v>58.646000000000001</v>
      </c>
      <c r="H223" s="6">
        <v>14.77</v>
      </c>
      <c r="I223" s="6">
        <v>0.249</v>
      </c>
      <c r="J223" s="6">
        <v>14.457000000000001</v>
      </c>
      <c r="K223" s="7">
        <v>0.11700000000000001</v>
      </c>
      <c r="L223" s="6">
        <v>99.046999999999997</v>
      </c>
      <c r="M223" s="6">
        <f t="shared" si="47"/>
        <v>78.817001590071456</v>
      </c>
    </row>
    <row r="224" spans="1:13" x14ac:dyDescent="0.2">
      <c r="D224" s="27">
        <v>4</v>
      </c>
      <c r="E224" s="7">
        <v>0.23499999999999999</v>
      </c>
      <c r="F224" s="6">
        <v>10.801</v>
      </c>
      <c r="G224" s="6">
        <v>58.353000000000002</v>
      </c>
      <c r="H224" s="6">
        <v>14.513999999999999</v>
      </c>
      <c r="I224" s="6">
        <v>0.25800000000000001</v>
      </c>
      <c r="J224" s="6">
        <v>14.804</v>
      </c>
      <c r="K224" s="7">
        <v>8.3000000000000004E-2</v>
      </c>
      <c r="L224" s="6">
        <v>99.048000000000002</v>
      </c>
      <c r="M224" s="6">
        <f t="shared" si="47"/>
        <v>78.380243352500827</v>
      </c>
    </row>
    <row r="225" spans="1:14" x14ac:dyDescent="0.2">
      <c r="D225" s="27">
        <v>5</v>
      </c>
      <c r="E225" s="7">
        <v>0.23200000000000001</v>
      </c>
      <c r="F225" s="6">
        <v>10.523</v>
      </c>
      <c r="G225" s="6">
        <v>59.064</v>
      </c>
      <c r="H225" s="6">
        <v>14.47</v>
      </c>
      <c r="I225" s="6">
        <v>0.22700000000000001</v>
      </c>
      <c r="J225" s="6">
        <v>15.01</v>
      </c>
      <c r="K225" s="7">
        <v>9.1999999999999998E-2</v>
      </c>
      <c r="L225" s="6">
        <v>99.617999999999995</v>
      </c>
      <c r="M225" s="6">
        <f t="shared" si="47"/>
        <v>79.020317879377075</v>
      </c>
    </row>
    <row r="226" spans="1:14" x14ac:dyDescent="0.2">
      <c r="D226" s="27">
        <v>6</v>
      </c>
      <c r="E226" s="7">
        <v>0.19600000000000001</v>
      </c>
      <c r="F226" s="6">
        <v>10.211</v>
      </c>
      <c r="G226" s="6">
        <v>59.146000000000001</v>
      </c>
      <c r="H226" s="6">
        <v>14.43</v>
      </c>
      <c r="I226" s="6">
        <v>0.26</v>
      </c>
      <c r="J226" s="6">
        <v>14.804</v>
      </c>
      <c r="K226" s="7">
        <v>0.11799999999999999</v>
      </c>
      <c r="L226" s="6">
        <v>99.165000000000006</v>
      </c>
      <c r="M226" s="6">
        <f t="shared" si="47"/>
        <v>79.537516592036567</v>
      </c>
    </row>
    <row r="227" spans="1:14" x14ac:dyDescent="0.2">
      <c r="D227" s="27">
        <v>7</v>
      </c>
      <c r="E227" s="7">
        <v>0.23300000000000001</v>
      </c>
      <c r="F227" s="6">
        <v>10.298</v>
      </c>
      <c r="G227" s="6">
        <v>59.344999999999999</v>
      </c>
      <c r="H227" s="6">
        <v>14.042</v>
      </c>
      <c r="I227" s="6">
        <v>0.25600000000000001</v>
      </c>
      <c r="J227" s="6">
        <v>14.788</v>
      </c>
      <c r="K227" s="7">
        <v>9.6000000000000002E-2</v>
      </c>
      <c r="L227" s="6">
        <v>99.058000000000007</v>
      </c>
      <c r="M227" s="6">
        <f t="shared" si="47"/>
        <v>79.453975501169126</v>
      </c>
    </row>
    <row r="228" spans="1:14" x14ac:dyDescent="0.2">
      <c r="D228" s="27">
        <v>8</v>
      </c>
      <c r="E228" s="7">
        <v>0.217</v>
      </c>
      <c r="F228" s="6">
        <v>10.39</v>
      </c>
      <c r="G228" s="6">
        <v>58.427999999999997</v>
      </c>
      <c r="H228" s="6">
        <v>14.246</v>
      </c>
      <c r="I228" s="6">
        <v>0.26</v>
      </c>
      <c r="J228" s="6">
        <v>14.593</v>
      </c>
      <c r="K228" s="7">
        <v>9.0999999999999998E-2</v>
      </c>
      <c r="L228" s="6">
        <v>98.224999999999994</v>
      </c>
      <c r="M228" s="6">
        <f t="shared" si="47"/>
        <v>79.051685808183009</v>
      </c>
    </row>
    <row r="229" spans="1:14" x14ac:dyDescent="0.2">
      <c r="D229" s="27" t="s">
        <v>14</v>
      </c>
      <c r="E229" s="7">
        <f>AVERAGE(E221:E228)</f>
        <v>0.22137500000000002</v>
      </c>
      <c r="F229" s="6">
        <f t="shared" ref="F229:M229" si="48">AVERAGE(F221:F228)</f>
        <v>10.411375</v>
      </c>
      <c r="G229" s="6">
        <f t="shared" si="48"/>
        <v>58.917375000000007</v>
      </c>
      <c r="H229" s="6">
        <f t="shared" si="48"/>
        <v>14.519374999999998</v>
      </c>
      <c r="I229" s="6">
        <f t="shared" si="48"/>
        <v>0.25075000000000003</v>
      </c>
      <c r="J229" s="6">
        <f t="shared" si="48"/>
        <v>14.684750000000001</v>
      </c>
      <c r="K229" s="7">
        <f t="shared" si="48"/>
        <v>9.2874999999999999E-2</v>
      </c>
      <c r="L229" s="6">
        <f t="shared" si="48"/>
        <v>99.097875000000002</v>
      </c>
      <c r="M229" s="6">
        <f t="shared" si="48"/>
        <v>79.155884519369934</v>
      </c>
    </row>
    <row r="230" spans="1:14" x14ac:dyDescent="0.2">
      <c r="D230" s="27" t="s">
        <v>15</v>
      </c>
      <c r="E230" s="7">
        <f>STDEV(E221:E228)</f>
        <v>1.5013684234248242E-2</v>
      </c>
      <c r="F230" s="6">
        <f t="shared" ref="F230:M230" si="49">STDEV(F221:F228)</f>
        <v>0.25883526890393316</v>
      </c>
      <c r="G230" s="6">
        <f t="shared" si="49"/>
        <v>0.39660989739829483</v>
      </c>
      <c r="H230" s="6">
        <f t="shared" si="49"/>
        <v>0.29556287100088507</v>
      </c>
      <c r="I230" s="6">
        <f t="shared" si="49"/>
        <v>1.0964227547542314E-2</v>
      </c>
      <c r="J230" s="6">
        <f t="shared" si="49"/>
        <v>0.22015692455285457</v>
      </c>
      <c r="K230" s="7">
        <f t="shared" si="49"/>
        <v>1.8035183867730786E-2</v>
      </c>
      <c r="L230" s="6">
        <f t="shared" si="49"/>
        <v>0.41611723536934736</v>
      </c>
      <c r="M230" s="6">
        <f t="shared" si="49"/>
        <v>0.49863224644422333</v>
      </c>
    </row>
    <row r="232" spans="1:14" x14ac:dyDescent="0.2">
      <c r="A232" s="39" t="s">
        <v>80</v>
      </c>
      <c r="B232" s="39" t="s">
        <v>81</v>
      </c>
      <c r="C232" s="39" t="s">
        <v>82</v>
      </c>
      <c r="N232" s="6"/>
    </row>
    <row r="233" spans="1:14" x14ac:dyDescent="0.2">
      <c r="N233" s="6"/>
    </row>
    <row r="239" spans="1:14" x14ac:dyDescent="0.2">
      <c r="E239" s="46"/>
    </row>
    <row r="240" spans="1:14" x14ac:dyDescent="0.2">
      <c r="E240" s="46"/>
    </row>
  </sheetData>
  <phoneticPr fontId="1" type="noConversion"/>
  <pageMargins left="0.7" right="0.7" top="0.75" bottom="0.75" header="0.3" footer="0.3"/>
  <ignoredErrors>
    <ignoredError sqref="L152:L153 L191:L192 L11 L27 L37 L6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zoomScale="160" zoomScaleNormal="160" workbookViewId="0">
      <selection activeCell="F8" sqref="F8"/>
    </sheetView>
  </sheetViews>
  <sheetFormatPr defaultRowHeight="12" x14ac:dyDescent="0.2"/>
  <cols>
    <col min="1" max="2" width="9.33203125" style="37"/>
    <col min="3" max="3" width="10.83203125" style="37" customWidth="1"/>
    <col min="4" max="4" width="8.33203125" style="27" bestFit="1" customWidth="1"/>
    <col min="5" max="5" width="7.1640625" style="6" bestFit="1" customWidth="1"/>
    <col min="6" max="6" width="7.5" style="6" bestFit="1" customWidth="1"/>
    <col min="7" max="8" width="8.1640625" style="6" bestFit="1" customWidth="1"/>
    <col min="9" max="9" width="8.33203125" style="6" bestFit="1" customWidth="1"/>
    <col min="10" max="10" width="9.1640625" style="6" bestFit="1" customWidth="1"/>
    <col min="11" max="11" width="9" style="6" bestFit="1" customWidth="1"/>
    <col min="12" max="12" width="8.5" style="6" bestFit="1" customWidth="1"/>
    <col min="13" max="13" width="7.83203125" style="6" bestFit="1" customWidth="1"/>
    <col min="14" max="14" width="7" style="6" bestFit="1" customWidth="1"/>
    <col min="15" max="15" width="8.33203125" style="6" bestFit="1" customWidth="1"/>
    <col min="16" max="16" width="8.5" style="6" bestFit="1" customWidth="1"/>
    <col min="17" max="18" width="7.1640625" style="8" bestFit="1" customWidth="1"/>
    <col min="19" max="16384" width="9.33203125" style="57"/>
  </cols>
  <sheetData>
    <row r="1" spans="1:18" ht="12.75" thickBot="1" x14ac:dyDescent="0.25">
      <c r="A1" s="56" t="s">
        <v>94</v>
      </c>
      <c r="B1" s="32"/>
      <c r="C1" s="32"/>
      <c r="D1" s="3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5"/>
    </row>
    <row r="2" spans="1:18" ht="12.75" x14ac:dyDescent="0.2">
      <c r="A2" s="36" t="s">
        <v>41</v>
      </c>
      <c r="B2" s="36" t="s">
        <v>42</v>
      </c>
      <c r="C2" s="36" t="s">
        <v>43</v>
      </c>
      <c r="D2" s="36" t="s">
        <v>74</v>
      </c>
      <c r="E2" s="3" t="s">
        <v>89</v>
      </c>
      <c r="F2" s="3" t="s">
        <v>25</v>
      </c>
      <c r="G2" s="3" t="s">
        <v>90</v>
      </c>
      <c r="H2" s="3" t="s">
        <v>27</v>
      </c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91</v>
      </c>
      <c r="O2" s="3" t="s">
        <v>5</v>
      </c>
      <c r="P2" s="3" t="s">
        <v>7</v>
      </c>
      <c r="Q2" s="5" t="s">
        <v>44</v>
      </c>
      <c r="R2" s="5" t="s">
        <v>45</v>
      </c>
    </row>
    <row r="3" spans="1:18" x14ac:dyDescent="0.2">
      <c r="A3" s="27">
        <v>1825</v>
      </c>
      <c r="B3" s="27" t="s">
        <v>32</v>
      </c>
      <c r="C3" s="27" t="s">
        <v>35</v>
      </c>
      <c r="D3" s="27">
        <v>1</v>
      </c>
      <c r="E3" s="6">
        <v>45.414999999999999</v>
      </c>
      <c r="F3" s="6">
        <v>1.248</v>
      </c>
      <c r="G3" s="6">
        <v>11.608000000000001</v>
      </c>
      <c r="H3" s="6">
        <v>2.2200000000000002</v>
      </c>
      <c r="I3" s="6">
        <v>2.6509999999999998</v>
      </c>
      <c r="J3" s="6">
        <v>4.7E-2</v>
      </c>
      <c r="K3" s="6">
        <v>18.414000000000001</v>
      </c>
      <c r="L3" s="6">
        <v>12.301</v>
      </c>
      <c r="M3" s="6">
        <v>3.1120000000000001</v>
      </c>
      <c r="N3" s="6">
        <v>0</v>
      </c>
      <c r="O3" s="6">
        <v>8.4000000000000005E-2</v>
      </c>
      <c r="P3" s="6">
        <v>97.1</v>
      </c>
      <c r="Q3" s="8">
        <f>K3/40/(K3/40+I3/72)*100</f>
        <v>92.594185975047623</v>
      </c>
      <c r="R3" s="8">
        <f t="shared" ref="R3:R48" si="0">H3/152/(H3/152+G3/102)*100</f>
        <v>11.374001936855302</v>
      </c>
    </row>
    <row r="4" spans="1:18" x14ac:dyDescent="0.2">
      <c r="D4" s="27">
        <v>3</v>
      </c>
      <c r="E4" s="6">
        <v>43.476999999999997</v>
      </c>
      <c r="F4" s="6">
        <v>1.9430000000000001</v>
      </c>
      <c r="G4" s="6">
        <v>12.679</v>
      </c>
      <c r="H4" s="6">
        <v>2.1709999999999998</v>
      </c>
      <c r="I4" s="6">
        <v>2.5110000000000001</v>
      </c>
      <c r="J4" s="6">
        <v>3.6999999999999998E-2</v>
      </c>
      <c r="K4" s="6">
        <v>18.213000000000001</v>
      </c>
      <c r="L4" s="6">
        <v>12.05</v>
      </c>
      <c r="M4" s="6">
        <v>2.9769999999999999</v>
      </c>
      <c r="N4" s="6">
        <v>0</v>
      </c>
      <c r="O4" s="6">
        <v>5.5E-2</v>
      </c>
      <c r="P4" s="6">
        <v>96.113</v>
      </c>
      <c r="Q4" s="8">
        <f t="shared" ref="Q4:Q11" si="1">K4/40/(K4/40+I4/72)*100</f>
        <v>92.885556915544669</v>
      </c>
      <c r="R4" s="8">
        <f t="shared" si="0"/>
        <v>10.306099178553977</v>
      </c>
    </row>
    <row r="5" spans="1:18" x14ac:dyDescent="0.2">
      <c r="D5" s="27">
        <v>4</v>
      </c>
      <c r="E5" s="6">
        <v>45.707999999999998</v>
      </c>
      <c r="F5" s="6">
        <v>1.6379999999999999</v>
      </c>
      <c r="G5" s="6">
        <v>11.677</v>
      </c>
      <c r="H5" s="6">
        <v>2.0950000000000002</v>
      </c>
      <c r="I5" s="6">
        <v>2.585</v>
      </c>
      <c r="J5" s="6">
        <v>3.5999999999999997E-2</v>
      </c>
      <c r="K5" s="6">
        <v>18.295999999999999</v>
      </c>
      <c r="L5" s="6">
        <v>12.161</v>
      </c>
      <c r="M5" s="6">
        <v>3.26</v>
      </c>
      <c r="N5" s="6">
        <v>3.0000000000000001E-3</v>
      </c>
      <c r="O5" s="6">
        <v>0.09</v>
      </c>
      <c r="P5" s="6">
        <v>97.549000000000007</v>
      </c>
      <c r="Q5" s="8">
        <f t="shared" si="1"/>
        <v>92.721959130351536</v>
      </c>
      <c r="R5" s="8">
        <f t="shared" si="0"/>
        <v>10.745783201598718</v>
      </c>
    </row>
    <row r="6" spans="1:18" x14ac:dyDescent="0.2">
      <c r="D6" s="27">
        <v>5</v>
      </c>
      <c r="E6" s="6">
        <v>43.070999999999998</v>
      </c>
      <c r="F6" s="6">
        <v>2.2949999999999999</v>
      </c>
      <c r="G6" s="6">
        <v>12.888999999999999</v>
      </c>
      <c r="H6" s="6">
        <v>2.012</v>
      </c>
      <c r="I6" s="6">
        <v>2.601</v>
      </c>
      <c r="J6" s="6">
        <v>4.8000000000000001E-2</v>
      </c>
      <c r="K6" s="6">
        <v>17.965</v>
      </c>
      <c r="L6" s="6">
        <v>11.959</v>
      </c>
      <c r="M6" s="6">
        <v>3.181</v>
      </c>
      <c r="N6" s="6">
        <v>0</v>
      </c>
      <c r="O6" s="6">
        <v>9.7000000000000003E-2</v>
      </c>
      <c r="P6" s="6">
        <v>96.117999999999995</v>
      </c>
      <c r="Q6" s="8">
        <f t="shared" si="1"/>
        <v>92.555383822771759</v>
      </c>
      <c r="R6" s="8">
        <f t="shared" si="0"/>
        <v>9.4820066236915252</v>
      </c>
    </row>
    <row r="7" spans="1:18" x14ac:dyDescent="0.2">
      <c r="D7" s="27">
        <v>6</v>
      </c>
      <c r="E7" s="6">
        <v>44.947000000000003</v>
      </c>
      <c r="F7" s="6">
        <v>1.7749999999999999</v>
      </c>
      <c r="G7" s="6">
        <v>12.047000000000001</v>
      </c>
      <c r="H7" s="6">
        <v>1.9830000000000001</v>
      </c>
      <c r="I7" s="6">
        <v>3.5019999999999998</v>
      </c>
      <c r="J7" s="6">
        <v>0.06</v>
      </c>
      <c r="K7" s="6">
        <v>17.939</v>
      </c>
      <c r="L7" s="6">
        <v>11.816000000000001</v>
      </c>
      <c r="M7" s="6">
        <v>3.1560000000000001</v>
      </c>
      <c r="N7" s="6">
        <v>0</v>
      </c>
      <c r="O7" s="6">
        <v>7.0000000000000007E-2</v>
      </c>
      <c r="P7" s="6">
        <v>97.295000000000002</v>
      </c>
      <c r="Q7" s="8">
        <f t="shared" si="1"/>
        <v>90.215745329988096</v>
      </c>
      <c r="R7" s="8">
        <f t="shared" si="0"/>
        <v>9.947133140881574</v>
      </c>
    </row>
    <row r="8" spans="1:18" x14ac:dyDescent="0.2">
      <c r="D8" s="27">
        <v>7</v>
      </c>
      <c r="E8" s="6">
        <v>45.366</v>
      </c>
      <c r="F8" s="6">
        <v>1.6679999999999999</v>
      </c>
      <c r="G8" s="6">
        <v>11.920999999999999</v>
      </c>
      <c r="H8" s="6">
        <v>2.149</v>
      </c>
      <c r="I8" s="6">
        <v>2.6520000000000001</v>
      </c>
      <c r="J8" s="6">
        <v>3.3000000000000002E-2</v>
      </c>
      <c r="K8" s="6">
        <v>17.968</v>
      </c>
      <c r="L8" s="6">
        <v>12.028</v>
      </c>
      <c r="M8" s="6">
        <v>3.1469999999999998</v>
      </c>
      <c r="N8" s="6">
        <v>1E-3</v>
      </c>
      <c r="O8" s="6">
        <v>8.4000000000000005E-2</v>
      </c>
      <c r="P8" s="6">
        <v>97.016999999999996</v>
      </c>
      <c r="Q8" s="8">
        <f t="shared" si="1"/>
        <v>92.421644605994103</v>
      </c>
      <c r="R8" s="8">
        <f t="shared" si="0"/>
        <v>10.791604921253057</v>
      </c>
    </row>
    <row r="9" spans="1:18" x14ac:dyDescent="0.2">
      <c r="D9" s="27">
        <v>8</v>
      </c>
      <c r="E9" s="6">
        <v>43.023000000000003</v>
      </c>
      <c r="F9" s="6">
        <v>3.218</v>
      </c>
      <c r="G9" s="6">
        <v>13.877000000000001</v>
      </c>
      <c r="H9" s="6">
        <v>1.712</v>
      </c>
      <c r="I9" s="6">
        <v>2.3410000000000002</v>
      </c>
      <c r="J9" s="6">
        <v>3.5999999999999997E-2</v>
      </c>
      <c r="K9" s="6">
        <v>17.510000000000002</v>
      </c>
      <c r="L9" s="6">
        <v>11.898</v>
      </c>
      <c r="M9" s="6">
        <v>2.9980000000000002</v>
      </c>
      <c r="N9" s="6">
        <v>2E-3</v>
      </c>
      <c r="O9" s="6">
        <v>9.4E-2</v>
      </c>
      <c r="P9" s="6">
        <v>96.709000000000003</v>
      </c>
      <c r="Q9" s="8">
        <f t="shared" si="1"/>
        <v>93.086033255559812</v>
      </c>
      <c r="R9" s="8">
        <f t="shared" si="0"/>
        <v>7.645775173297932</v>
      </c>
    </row>
    <row r="10" spans="1:18" x14ac:dyDescent="0.2">
      <c r="D10" s="27">
        <v>9</v>
      </c>
      <c r="E10" s="6">
        <v>44.68</v>
      </c>
      <c r="F10" s="6">
        <v>2.5760000000000001</v>
      </c>
      <c r="G10" s="6">
        <v>12.276999999999999</v>
      </c>
      <c r="H10" s="6">
        <v>1.724</v>
      </c>
      <c r="I10" s="6">
        <v>2.46</v>
      </c>
      <c r="J10" s="6">
        <v>3.4000000000000002E-2</v>
      </c>
      <c r="K10" s="6">
        <v>17.722999999999999</v>
      </c>
      <c r="L10" s="6">
        <v>11.929</v>
      </c>
      <c r="M10" s="6">
        <v>3.0249999999999999</v>
      </c>
      <c r="N10" s="6">
        <v>0.01</v>
      </c>
      <c r="O10" s="6">
        <v>9.4E-2</v>
      </c>
      <c r="P10" s="6">
        <v>96.531999999999996</v>
      </c>
      <c r="Q10" s="8">
        <f t="shared" si="1"/>
        <v>92.840803925334825</v>
      </c>
      <c r="R10" s="8">
        <f t="shared" si="0"/>
        <v>8.6117597279465929</v>
      </c>
    </row>
    <row r="11" spans="1:18" x14ac:dyDescent="0.2">
      <c r="D11" s="27">
        <v>10</v>
      </c>
      <c r="E11" s="6">
        <v>43.070999999999998</v>
      </c>
      <c r="F11" s="6">
        <v>2.2949999999999999</v>
      </c>
      <c r="G11" s="6">
        <v>12.888999999999999</v>
      </c>
      <c r="H11" s="6">
        <v>2.012</v>
      </c>
      <c r="I11" s="6">
        <v>2.601</v>
      </c>
      <c r="J11" s="6">
        <v>4.8000000000000001E-2</v>
      </c>
      <c r="K11" s="6">
        <v>17.965</v>
      </c>
      <c r="L11" s="6">
        <v>11.959</v>
      </c>
      <c r="M11" s="6">
        <v>3.181</v>
      </c>
      <c r="N11" s="6">
        <v>0</v>
      </c>
      <c r="O11" s="6">
        <v>9.7000000000000003E-2</v>
      </c>
      <c r="P11" s="6">
        <v>96.117999999999995</v>
      </c>
      <c r="Q11" s="8">
        <f t="shared" si="1"/>
        <v>92.555383822771759</v>
      </c>
      <c r="R11" s="8">
        <f t="shared" si="0"/>
        <v>9.4820066236915252</v>
      </c>
    </row>
    <row r="12" spans="1:18" x14ac:dyDescent="0.2">
      <c r="D12" s="27" t="s">
        <v>37</v>
      </c>
      <c r="E12" s="6">
        <f>AVERAGE(E3:E11)</f>
        <v>44.306444444444452</v>
      </c>
      <c r="F12" s="6">
        <f t="shared" ref="F12:R12" si="2">AVERAGE(F3:F11)</f>
        <v>2.0728888888888886</v>
      </c>
      <c r="G12" s="6">
        <f t="shared" si="2"/>
        <v>12.429333333333332</v>
      </c>
      <c r="H12" s="6">
        <f t="shared" si="2"/>
        <v>2.008666666666667</v>
      </c>
      <c r="I12" s="6">
        <f t="shared" si="2"/>
        <v>2.6560000000000001</v>
      </c>
      <c r="J12" s="6">
        <f t="shared" si="2"/>
        <v>4.2111111111111106E-2</v>
      </c>
      <c r="K12" s="6">
        <f t="shared" si="2"/>
        <v>17.999222222222226</v>
      </c>
      <c r="L12" s="6">
        <f t="shared" si="2"/>
        <v>12.011222222222223</v>
      </c>
      <c r="M12" s="6">
        <f t="shared" si="2"/>
        <v>3.1152222222222226</v>
      </c>
      <c r="N12" s="6">
        <f t="shared" si="2"/>
        <v>1.7777777777777779E-3</v>
      </c>
      <c r="O12" s="6">
        <f t="shared" si="2"/>
        <v>8.5000000000000006E-2</v>
      </c>
      <c r="P12" s="6">
        <f t="shared" si="2"/>
        <v>96.727888888888913</v>
      </c>
      <c r="Q12" s="6">
        <f t="shared" si="2"/>
        <v>92.430744087040452</v>
      </c>
      <c r="R12" s="6">
        <f t="shared" si="2"/>
        <v>9.8206856141966909</v>
      </c>
    </row>
    <row r="13" spans="1:18" x14ac:dyDescent="0.2">
      <c r="D13" s="27" t="s">
        <v>10</v>
      </c>
      <c r="E13" s="6">
        <f>STDEV(E3:E11)</f>
        <v>1.1321230179524566</v>
      </c>
      <c r="F13" s="6">
        <f t="shared" ref="F13:R13" si="3">STDEV(F3:F11)</f>
        <v>0.59183833190417157</v>
      </c>
      <c r="G13" s="6">
        <f t="shared" si="3"/>
        <v>0.72878666288564875</v>
      </c>
      <c r="H13" s="6">
        <f t="shared" si="3"/>
        <v>0.18299180309511137</v>
      </c>
      <c r="I13" s="6">
        <f t="shared" si="3"/>
        <v>0.33269993988577767</v>
      </c>
      <c r="J13" s="6">
        <f t="shared" si="3"/>
        <v>9.1028078696142808E-3</v>
      </c>
      <c r="K13" s="6">
        <f t="shared" si="3"/>
        <v>0.28026763003323174</v>
      </c>
      <c r="L13" s="6">
        <f t="shared" si="3"/>
        <v>0.14634529184242459</v>
      </c>
      <c r="M13" s="6">
        <f t="shared" si="3"/>
        <v>9.5710210763765624E-2</v>
      </c>
      <c r="N13" s="6">
        <f t="shared" si="3"/>
        <v>3.2702361450580976E-3</v>
      </c>
      <c r="O13" s="6">
        <f t="shared" si="3"/>
        <v>1.4150971698084871E-2</v>
      </c>
      <c r="P13" s="6">
        <f t="shared" si="3"/>
        <v>0.54527938812237675</v>
      </c>
      <c r="Q13" s="6">
        <f t="shared" si="3"/>
        <v>0.85537269276935424</v>
      </c>
      <c r="R13" s="6">
        <f t="shared" si="3"/>
        <v>1.1664069236511758</v>
      </c>
    </row>
    <row r="15" spans="1:18" x14ac:dyDescent="0.2">
      <c r="A15" s="27">
        <v>1826</v>
      </c>
      <c r="B15" s="27" t="s">
        <v>46</v>
      </c>
      <c r="C15" s="27" t="s">
        <v>35</v>
      </c>
      <c r="D15" s="27">
        <v>1</v>
      </c>
      <c r="E15" s="6">
        <v>45.295999999999999</v>
      </c>
      <c r="F15" s="6">
        <v>1.556</v>
      </c>
      <c r="G15" s="6">
        <v>12.27</v>
      </c>
      <c r="H15" s="6">
        <v>2.6059999999999999</v>
      </c>
      <c r="I15" s="6">
        <v>2.1680000000000001</v>
      </c>
      <c r="J15" s="6">
        <v>2.8000000000000001E-2</v>
      </c>
      <c r="K15" s="6">
        <v>18.056000000000001</v>
      </c>
      <c r="L15" s="6">
        <v>11.646000000000001</v>
      </c>
      <c r="M15" s="6">
        <v>3.6549999999999998</v>
      </c>
      <c r="N15" s="6">
        <v>0</v>
      </c>
      <c r="O15" s="6">
        <v>8.7999999999999995E-2</v>
      </c>
      <c r="P15" s="6">
        <v>97.369</v>
      </c>
      <c r="Q15" s="8">
        <f t="shared" ref="Q15:Q48" si="4">K15/40/(K15/40+I15/72)*100</f>
        <v>93.746538674543118</v>
      </c>
      <c r="R15" s="8">
        <f t="shared" si="0"/>
        <v>12.474446840981917</v>
      </c>
    </row>
    <row r="16" spans="1:18" x14ac:dyDescent="0.2">
      <c r="A16" s="27"/>
      <c r="B16" s="27"/>
      <c r="C16" s="27"/>
      <c r="D16" s="27">
        <v>2</v>
      </c>
      <c r="E16" s="6">
        <v>44.89</v>
      </c>
      <c r="F16" s="6">
        <v>1.64</v>
      </c>
      <c r="G16" s="6">
        <v>11.7</v>
      </c>
      <c r="H16" s="6">
        <v>2.8159999999999998</v>
      </c>
      <c r="I16" s="6">
        <v>2.5529999999999999</v>
      </c>
      <c r="J16" s="6">
        <v>3.5999999999999997E-2</v>
      </c>
      <c r="K16" s="6">
        <v>17.914999999999999</v>
      </c>
      <c r="L16" s="6">
        <v>11.951000000000001</v>
      </c>
      <c r="M16" s="6">
        <v>3.6019999999999999</v>
      </c>
      <c r="N16" s="6">
        <v>0</v>
      </c>
      <c r="O16" s="6">
        <v>8.4000000000000005E-2</v>
      </c>
      <c r="P16" s="6">
        <v>97.186999999999998</v>
      </c>
      <c r="Q16" s="8">
        <f t="shared" si="4"/>
        <v>92.663793103448285</v>
      </c>
      <c r="R16" s="8">
        <f t="shared" si="0"/>
        <v>13.9052841938932</v>
      </c>
    </row>
    <row r="17" spans="1:18" x14ac:dyDescent="0.2">
      <c r="A17" s="27"/>
      <c r="B17" s="27"/>
      <c r="C17" s="27"/>
      <c r="D17" s="27">
        <v>3</v>
      </c>
      <c r="E17" s="6">
        <v>45.576999999999998</v>
      </c>
      <c r="F17" s="6">
        <v>1.0569999999999999</v>
      </c>
      <c r="G17" s="6">
        <v>11.938000000000001</v>
      </c>
      <c r="H17" s="6">
        <v>2.2280000000000002</v>
      </c>
      <c r="I17" s="6">
        <v>2.7130000000000001</v>
      </c>
      <c r="J17" s="6">
        <v>3.6999999999999998E-2</v>
      </c>
      <c r="K17" s="6">
        <v>18.568999999999999</v>
      </c>
      <c r="L17" s="6">
        <v>11.814</v>
      </c>
      <c r="M17" s="6">
        <v>3.72</v>
      </c>
      <c r="N17" s="6">
        <v>3.0000000000000001E-3</v>
      </c>
      <c r="O17" s="6">
        <v>0.09</v>
      </c>
      <c r="P17" s="6">
        <v>97.745999999999995</v>
      </c>
      <c r="Q17" s="8">
        <f t="shared" si="4"/>
        <v>92.492500802497133</v>
      </c>
      <c r="R17" s="8">
        <f t="shared" si="0"/>
        <v>11.130004819201583</v>
      </c>
    </row>
    <row r="18" spans="1:18" x14ac:dyDescent="0.2">
      <c r="A18" s="27"/>
      <c r="B18" s="27"/>
      <c r="C18" s="27"/>
      <c r="D18" s="27">
        <v>4</v>
      </c>
      <c r="E18" s="6">
        <v>45.777999999999999</v>
      </c>
      <c r="F18" s="6">
        <v>1.7609999999999999</v>
      </c>
      <c r="G18" s="6">
        <v>12.161</v>
      </c>
      <c r="H18" s="6">
        <v>2.2250000000000001</v>
      </c>
      <c r="I18" s="6">
        <v>2.512</v>
      </c>
      <c r="J18" s="6">
        <v>2.9000000000000001E-2</v>
      </c>
      <c r="K18" s="6">
        <v>18.247</v>
      </c>
      <c r="L18" s="6">
        <v>12.092000000000001</v>
      </c>
      <c r="M18" s="6">
        <v>3.6970000000000001</v>
      </c>
      <c r="N18" s="6">
        <v>8.9999999999999993E-3</v>
      </c>
      <c r="O18" s="6">
        <v>9.6000000000000002E-2</v>
      </c>
      <c r="P18" s="6">
        <v>98.606999999999999</v>
      </c>
      <c r="Q18" s="8">
        <f t="shared" si="4"/>
        <v>92.89524445223806</v>
      </c>
      <c r="R18" s="8">
        <f t="shared" si="0"/>
        <v>10.935125482913836</v>
      </c>
    </row>
    <row r="19" spans="1:18" x14ac:dyDescent="0.2">
      <c r="A19" s="27"/>
      <c r="B19" s="27"/>
      <c r="C19" s="27"/>
      <c r="D19" s="27">
        <v>5</v>
      </c>
      <c r="E19" s="6">
        <v>45.817</v>
      </c>
      <c r="F19" s="6">
        <v>1.6930000000000001</v>
      </c>
      <c r="G19" s="6">
        <v>11.859</v>
      </c>
      <c r="H19" s="6">
        <v>2.2429999999999999</v>
      </c>
      <c r="I19" s="6">
        <v>2.4990000000000001</v>
      </c>
      <c r="J19" s="6">
        <v>2.9000000000000001E-2</v>
      </c>
      <c r="K19" s="6">
        <v>18.158000000000001</v>
      </c>
      <c r="L19" s="6">
        <v>11.944000000000001</v>
      </c>
      <c r="M19" s="6">
        <v>3.8519999999999999</v>
      </c>
      <c r="N19" s="6">
        <v>0</v>
      </c>
      <c r="O19" s="6">
        <v>8.5000000000000006E-2</v>
      </c>
      <c r="P19" s="6">
        <v>98.179000000000002</v>
      </c>
      <c r="Q19" s="8">
        <f t="shared" si="4"/>
        <v>92.897218574668742</v>
      </c>
      <c r="R19" s="8">
        <f t="shared" si="0"/>
        <v>11.262734117243966</v>
      </c>
    </row>
    <row r="20" spans="1:18" x14ac:dyDescent="0.2">
      <c r="A20" s="27"/>
      <c r="B20" s="27"/>
      <c r="C20" s="27"/>
      <c r="D20" s="27">
        <v>6</v>
      </c>
      <c r="E20" s="6">
        <v>45.631999999999998</v>
      </c>
      <c r="F20" s="6">
        <v>1.754</v>
      </c>
      <c r="G20" s="6">
        <v>11.808999999999999</v>
      </c>
      <c r="H20" s="6">
        <v>2.1320000000000001</v>
      </c>
      <c r="I20" s="6">
        <v>2.5840000000000001</v>
      </c>
      <c r="J20" s="6">
        <v>2.8000000000000001E-2</v>
      </c>
      <c r="K20" s="6">
        <v>17.96</v>
      </c>
      <c r="L20" s="6">
        <v>11.93</v>
      </c>
      <c r="M20" s="6">
        <v>3.7309999999999999</v>
      </c>
      <c r="N20" s="6">
        <v>6.0000000000000001E-3</v>
      </c>
      <c r="O20" s="6">
        <v>0.113</v>
      </c>
      <c r="P20" s="6">
        <v>97.679000000000002</v>
      </c>
      <c r="Q20" s="8">
        <f t="shared" si="4"/>
        <v>92.598533455545365</v>
      </c>
      <c r="R20" s="8">
        <f t="shared" si="0"/>
        <v>10.80602971926505</v>
      </c>
    </row>
    <row r="21" spans="1:18" x14ac:dyDescent="0.2">
      <c r="A21" s="27"/>
      <c r="B21" s="27"/>
      <c r="C21" s="27"/>
      <c r="D21" s="27">
        <v>7</v>
      </c>
      <c r="E21" s="6">
        <v>45.826999999999998</v>
      </c>
      <c r="F21" s="6">
        <v>1.508</v>
      </c>
      <c r="G21" s="6">
        <v>11.593</v>
      </c>
      <c r="H21" s="6">
        <v>2.4670000000000001</v>
      </c>
      <c r="I21" s="6">
        <v>2.5499999999999998</v>
      </c>
      <c r="J21" s="6">
        <v>3.5999999999999997E-2</v>
      </c>
      <c r="K21" s="6">
        <v>18.454000000000001</v>
      </c>
      <c r="L21" s="6">
        <v>11.882</v>
      </c>
      <c r="M21" s="6">
        <v>3.6259999999999999</v>
      </c>
      <c r="N21" s="6">
        <v>2E-3</v>
      </c>
      <c r="O21" s="6">
        <v>5.8999999999999997E-2</v>
      </c>
      <c r="P21" s="6">
        <v>98.004000000000005</v>
      </c>
      <c r="Q21" s="8">
        <f t="shared" si="4"/>
        <v>92.870562973897876</v>
      </c>
      <c r="R21" s="8">
        <f t="shared" si="0"/>
        <v>12.49566733042999</v>
      </c>
    </row>
    <row r="22" spans="1:18" x14ac:dyDescent="0.2">
      <c r="A22" s="27"/>
      <c r="B22" s="27"/>
      <c r="C22" s="27"/>
      <c r="D22" s="27">
        <v>8</v>
      </c>
      <c r="E22" s="6">
        <v>45.41</v>
      </c>
      <c r="F22" s="6">
        <v>1.7709999999999999</v>
      </c>
      <c r="G22" s="6">
        <v>11.837999999999999</v>
      </c>
      <c r="H22" s="6">
        <v>2.5179999999999998</v>
      </c>
      <c r="I22" s="6">
        <v>2.4969999999999999</v>
      </c>
      <c r="J22" s="6">
        <v>4.2999999999999997E-2</v>
      </c>
      <c r="K22" s="6">
        <v>17.984999999999999</v>
      </c>
      <c r="L22" s="6">
        <v>11.893000000000001</v>
      </c>
      <c r="M22" s="6">
        <v>3.6880000000000002</v>
      </c>
      <c r="N22" s="6">
        <v>2E-3</v>
      </c>
      <c r="O22" s="6">
        <v>7.1999999999999995E-2</v>
      </c>
      <c r="P22" s="6">
        <v>97.716999999999999</v>
      </c>
      <c r="Q22" s="8">
        <f t="shared" si="4"/>
        <v>92.839116719242909</v>
      </c>
      <c r="R22" s="8">
        <f t="shared" si="0"/>
        <v>12.490735391097806</v>
      </c>
    </row>
    <row r="23" spans="1:18" x14ac:dyDescent="0.2">
      <c r="A23" s="27"/>
      <c r="B23" s="27"/>
      <c r="C23" s="27"/>
      <c r="D23" s="27">
        <v>9</v>
      </c>
      <c r="E23" s="6">
        <v>43.585000000000001</v>
      </c>
      <c r="F23" s="6">
        <v>1.929</v>
      </c>
      <c r="G23" s="6">
        <v>12.319000000000001</v>
      </c>
      <c r="H23" s="6">
        <v>2.5379999999999998</v>
      </c>
      <c r="I23" s="6">
        <v>2.7330000000000001</v>
      </c>
      <c r="J23" s="6">
        <v>2.3E-2</v>
      </c>
      <c r="K23" s="6">
        <v>17.475000000000001</v>
      </c>
      <c r="L23" s="6">
        <v>12.986000000000001</v>
      </c>
      <c r="M23" s="6">
        <v>3.7469999999999999</v>
      </c>
      <c r="N23" s="6">
        <v>6.0000000000000001E-3</v>
      </c>
      <c r="O23" s="6">
        <v>0.10199999999999999</v>
      </c>
      <c r="P23" s="6">
        <v>97.442999999999998</v>
      </c>
      <c r="Q23" s="8">
        <f t="shared" si="4"/>
        <v>92.005967005967008</v>
      </c>
      <c r="R23" s="8">
        <f t="shared" si="0"/>
        <v>12.146024799142708</v>
      </c>
    </row>
    <row r="24" spans="1:18" x14ac:dyDescent="0.2">
      <c r="A24" s="27"/>
      <c r="B24" s="27"/>
      <c r="C24" s="27"/>
      <c r="D24" s="27">
        <v>10</v>
      </c>
      <c r="E24" s="6">
        <v>44.564999999999998</v>
      </c>
      <c r="F24" s="6">
        <v>1.9950000000000001</v>
      </c>
      <c r="G24" s="6">
        <v>12.032999999999999</v>
      </c>
      <c r="H24" s="6">
        <v>2.4849999999999999</v>
      </c>
      <c r="I24" s="6">
        <v>2.5419999999999998</v>
      </c>
      <c r="J24" s="6">
        <v>4.1000000000000002E-2</v>
      </c>
      <c r="K24" s="6">
        <v>17.922000000000001</v>
      </c>
      <c r="L24" s="6">
        <v>12.23</v>
      </c>
      <c r="M24" s="6">
        <v>3.548</v>
      </c>
      <c r="N24" s="6">
        <v>0</v>
      </c>
      <c r="O24" s="6">
        <v>8.2000000000000003E-2</v>
      </c>
      <c r="P24" s="6">
        <v>97.442999999999998</v>
      </c>
      <c r="Q24" s="8">
        <f t="shared" si="4"/>
        <v>92.695738126982675</v>
      </c>
      <c r="R24" s="8">
        <f t="shared" si="0"/>
        <v>12.171510396708548</v>
      </c>
    </row>
    <row r="25" spans="1:18" x14ac:dyDescent="0.2">
      <c r="A25" s="27"/>
      <c r="B25" s="27"/>
      <c r="C25" s="27"/>
      <c r="D25" s="27" t="s">
        <v>9</v>
      </c>
      <c r="E25" s="6">
        <f>AVERAGE(E15:E24)</f>
        <v>45.237699999999997</v>
      </c>
      <c r="F25" s="6">
        <f t="shared" ref="F25:R25" si="5">AVERAGE(F15:F24)</f>
        <v>1.6664000000000001</v>
      </c>
      <c r="G25" s="6">
        <f t="shared" si="5"/>
        <v>11.952000000000002</v>
      </c>
      <c r="H25" s="6">
        <f t="shared" si="5"/>
        <v>2.4257999999999997</v>
      </c>
      <c r="I25" s="6">
        <f t="shared" si="5"/>
        <v>2.5350999999999999</v>
      </c>
      <c r="J25" s="6">
        <f t="shared" si="5"/>
        <v>3.3000000000000002E-2</v>
      </c>
      <c r="K25" s="6">
        <f t="shared" si="5"/>
        <v>18.074099999999998</v>
      </c>
      <c r="L25" s="6">
        <f t="shared" si="5"/>
        <v>12.036800000000003</v>
      </c>
      <c r="M25" s="6">
        <f t="shared" si="5"/>
        <v>3.6865999999999999</v>
      </c>
      <c r="N25" s="6">
        <f t="shared" si="5"/>
        <v>2.8000000000000004E-3</v>
      </c>
      <c r="O25" s="6">
        <f t="shared" si="5"/>
        <v>8.7099999999999983E-2</v>
      </c>
      <c r="P25" s="6">
        <f t="shared" si="5"/>
        <v>97.737399999999994</v>
      </c>
      <c r="Q25" s="6">
        <f t="shared" si="5"/>
        <v>92.77052138890312</v>
      </c>
      <c r="R25" s="6">
        <f t="shared" si="5"/>
        <v>11.981756309087862</v>
      </c>
    </row>
    <row r="26" spans="1:18" x14ac:dyDescent="0.2">
      <c r="A26" s="27"/>
      <c r="B26" s="27"/>
      <c r="C26" s="27"/>
      <c r="D26" s="27" t="s">
        <v>47</v>
      </c>
      <c r="E26" s="6">
        <f>STDEV(E15:E24)</f>
        <v>0.71362206773302261</v>
      </c>
      <c r="F26" s="6">
        <f t="shared" ref="F26:R26" si="6">STDEV(F15:F24)</f>
        <v>0.26131130859570412</v>
      </c>
      <c r="G26" s="6">
        <f t="shared" si="6"/>
        <v>0.2405387471674553</v>
      </c>
      <c r="H26" s="6">
        <f t="shared" si="6"/>
        <v>0.21348942206426361</v>
      </c>
      <c r="I26" s="6">
        <f t="shared" si="6"/>
        <v>0.15342203955827929</v>
      </c>
      <c r="J26" s="6">
        <f t="shared" si="6"/>
        <v>6.497862896539296E-3</v>
      </c>
      <c r="K26" s="6">
        <f t="shared" si="6"/>
        <v>0.30819130061988698</v>
      </c>
      <c r="L26" s="6">
        <f t="shared" si="6"/>
        <v>0.36753527419525034</v>
      </c>
      <c r="M26" s="6">
        <f t="shared" si="6"/>
        <v>8.5140667916885238E-2</v>
      </c>
      <c r="N26" s="6">
        <f t="shared" si="6"/>
        <v>3.1902629637347722E-3</v>
      </c>
      <c r="O26" s="6">
        <f t="shared" si="6"/>
        <v>1.5051393438630429E-2</v>
      </c>
      <c r="P26" s="6">
        <f t="shared" si="6"/>
        <v>0.42663963456033793</v>
      </c>
      <c r="Q26" s="6">
        <f t="shared" si="6"/>
        <v>0.43554991583845232</v>
      </c>
      <c r="R26" s="6">
        <f t="shared" si="6"/>
        <v>0.9573749463691269</v>
      </c>
    </row>
    <row r="27" spans="1:18" x14ac:dyDescent="0.2">
      <c r="A27" s="27"/>
      <c r="B27" s="27"/>
      <c r="C27" s="27"/>
    </row>
    <row r="28" spans="1:18" x14ac:dyDescent="0.2">
      <c r="A28" s="27">
        <v>1827</v>
      </c>
      <c r="B28" s="27" t="s">
        <v>11</v>
      </c>
      <c r="C28" s="27" t="s">
        <v>48</v>
      </c>
      <c r="D28" s="27">
        <v>1</v>
      </c>
      <c r="E28" s="6">
        <v>43.055</v>
      </c>
      <c r="F28" s="6">
        <v>1.3560000000000001</v>
      </c>
      <c r="G28" s="6">
        <v>12.664</v>
      </c>
      <c r="H28" s="6">
        <v>3.3820000000000001</v>
      </c>
      <c r="I28" s="6">
        <v>2.4569999999999999</v>
      </c>
      <c r="J28" s="6">
        <v>4.2999999999999997E-2</v>
      </c>
      <c r="K28" s="6">
        <v>18.748000000000001</v>
      </c>
      <c r="L28" s="6">
        <v>11.569000000000001</v>
      </c>
      <c r="M28" s="6">
        <v>3.8239999999999998</v>
      </c>
      <c r="N28" s="6">
        <v>0</v>
      </c>
      <c r="O28" s="6">
        <v>2E-3</v>
      </c>
      <c r="P28" s="6">
        <v>97.242999999999995</v>
      </c>
      <c r="Q28" s="8">
        <f t="shared" si="4"/>
        <v>93.213344602993104</v>
      </c>
      <c r="R28" s="8">
        <f t="shared" si="0"/>
        <v>15.19737502929655</v>
      </c>
    </row>
    <row r="29" spans="1:18" x14ac:dyDescent="0.2">
      <c r="D29" s="27">
        <v>2</v>
      </c>
      <c r="E29" s="6">
        <v>43.268000000000001</v>
      </c>
      <c r="F29" s="6">
        <v>1.4630000000000001</v>
      </c>
      <c r="G29" s="6">
        <v>13.073</v>
      </c>
      <c r="H29" s="6">
        <v>3.6059999999999999</v>
      </c>
      <c r="I29" s="6">
        <v>2.3849999999999998</v>
      </c>
      <c r="J29" s="6">
        <v>4.2000000000000003E-2</v>
      </c>
      <c r="K29" s="6">
        <v>18.087</v>
      </c>
      <c r="L29" s="6">
        <v>11.612</v>
      </c>
      <c r="M29" s="6">
        <v>3.4430000000000001</v>
      </c>
      <c r="N29" s="6">
        <v>0</v>
      </c>
      <c r="O29" s="6">
        <v>4.0000000000000001E-3</v>
      </c>
      <c r="P29" s="6">
        <v>97.094999999999999</v>
      </c>
      <c r="Q29" s="8">
        <f t="shared" si="4"/>
        <v>93.17432515969503</v>
      </c>
      <c r="R29" s="8">
        <f t="shared" si="0"/>
        <v>15.618954116254221</v>
      </c>
    </row>
    <row r="30" spans="1:18" x14ac:dyDescent="0.2">
      <c r="D30" s="27">
        <v>3</v>
      </c>
      <c r="E30" s="6">
        <v>44.731000000000002</v>
      </c>
      <c r="F30" s="6">
        <v>1.1850000000000001</v>
      </c>
      <c r="G30" s="6">
        <v>11.632999999999999</v>
      </c>
      <c r="H30" s="6">
        <v>3.181</v>
      </c>
      <c r="I30" s="6">
        <v>2.5750000000000002</v>
      </c>
      <c r="J30" s="6">
        <v>4.9000000000000002E-2</v>
      </c>
      <c r="K30" s="6">
        <v>18.271000000000001</v>
      </c>
      <c r="L30" s="6">
        <v>11.693</v>
      </c>
      <c r="M30" s="6">
        <v>3.7709999999999999</v>
      </c>
      <c r="N30" s="6">
        <v>0</v>
      </c>
      <c r="O30" s="6">
        <v>0</v>
      </c>
      <c r="P30" s="6">
        <v>97.272999999999996</v>
      </c>
      <c r="Q30" s="8">
        <f t="shared" si="4"/>
        <v>92.738870027183424</v>
      </c>
      <c r="R30" s="8">
        <f t="shared" si="0"/>
        <v>15.504630908338502</v>
      </c>
    </row>
    <row r="31" spans="1:18" x14ac:dyDescent="0.2">
      <c r="D31" s="27">
        <v>4</v>
      </c>
      <c r="E31" s="6">
        <v>44.975999999999999</v>
      </c>
      <c r="F31" s="6">
        <v>1.2270000000000001</v>
      </c>
      <c r="G31" s="6">
        <v>11.87</v>
      </c>
      <c r="H31" s="6">
        <v>3.2210000000000001</v>
      </c>
      <c r="I31" s="6">
        <v>2.3410000000000002</v>
      </c>
      <c r="J31" s="6">
        <v>3.5999999999999997E-2</v>
      </c>
      <c r="K31" s="6">
        <v>18.445</v>
      </c>
      <c r="L31" s="6">
        <v>11.797000000000001</v>
      </c>
      <c r="M31" s="6">
        <v>3.673</v>
      </c>
      <c r="N31" s="6">
        <v>0</v>
      </c>
      <c r="O31" s="6">
        <v>5.0000000000000001E-3</v>
      </c>
      <c r="P31" s="6">
        <v>97.71</v>
      </c>
      <c r="Q31" s="8">
        <f t="shared" si="4"/>
        <v>93.413426368803115</v>
      </c>
      <c r="R31" s="8">
        <f t="shared" si="0"/>
        <v>15.404387321348361</v>
      </c>
    </row>
    <row r="32" spans="1:18" x14ac:dyDescent="0.2">
      <c r="D32" s="27">
        <v>5</v>
      </c>
      <c r="E32" s="6">
        <v>46.329000000000001</v>
      </c>
      <c r="F32" s="6">
        <v>1.1910000000000001</v>
      </c>
      <c r="G32" s="6">
        <v>10.632</v>
      </c>
      <c r="H32" s="6">
        <v>2.3980000000000001</v>
      </c>
      <c r="I32" s="6">
        <v>2.2010000000000001</v>
      </c>
      <c r="J32" s="6">
        <v>4.1000000000000002E-2</v>
      </c>
      <c r="K32" s="6">
        <v>19.061</v>
      </c>
      <c r="L32" s="6">
        <v>11.728999999999999</v>
      </c>
      <c r="M32" s="6">
        <v>3.504</v>
      </c>
      <c r="N32" s="6">
        <v>0</v>
      </c>
      <c r="O32" s="6">
        <v>0</v>
      </c>
      <c r="P32" s="6">
        <v>97.183000000000007</v>
      </c>
      <c r="Q32" s="8">
        <f t="shared" si="4"/>
        <v>93.971646745620475</v>
      </c>
      <c r="R32" s="8">
        <f t="shared" si="0"/>
        <v>13.145657992325305</v>
      </c>
    </row>
    <row r="33" spans="1:18" x14ac:dyDescent="0.2">
      <c r="D33" s="27">
        <v>6</v>
      </c>
      <c r="E33" s="6">
        <v>44.591999999999999</v>
      </c>
      <c r="F33" s="6">
        <v>1.587</v>
      </c>
      <c r="G33" s="6">
        <v>11.644</v>
      </c>
      <c r="H33" s="6">
        <v>3.39</v>
      </c>
      <c r="I33" s="6">
        <v>2.1469999999999998</v>
      </c>
      <c r="J33" s="6">
        <v>3.3000000000000002E-2</v>
      </c>
      <c r="K33" s="6">
        <v>18.125</v>
      </c>
      <c r="L33" s="6">
        <v>11.564</v>
      </c>
      <c r="M33" s="6">
        <v>3.7829999999999999</v>
      </c>
      <c r="N33" s="6">
        <v>0</v>
      </c>
      <c r="O33" s="6">
        <v>1.9E-2</v>
      </c>
      <c r="P33" s="6">
        <v>96.998999999999995</v>
      </c>
      <c r="Q33" s="8">
        <f t="shared" si="4"/>
        <v>93.825491774991363</v>
      </c>
      <c r="R33" s="8">
        <f t="shared" si="0"/>
        <v>16.343774164944595</v>
      </c>
    </row>
    <row r="34" spans="1:18" x14ac:dyDescent="0.2">
      <c r="D34" s="27">
        <v>7</v>
      </c>
      <c r="E34" s="6">
        <v>46.223999999999997</v>
      </c>
      <c r="F34" s="6">
        <v>0.89700000000000002</v>
      </c>
      <c r="G34" s="6">
        <v>11.1</v>
      </c>
      <c r="H34" s="6">
        <v>2.9809999999999999</v>
      </c>
      <c r="I34" s="6">
        <v>2.2679999999999998</v>
      </c>
      <c r="J34" s="6">
        <v>3.6999999999999998E-2</v>
      </c>
      <c r="K34" s="6">
        <v>18.949000000000002</v>
      </c>
      <c r="L34" s="6">
        <v>11.991</v>
      </c>
      <c r="M34" s="6">
        <v>3.8519999999999999</v>
      </c>
      <c r="N34" s="6">
        <v>0</v>
      </c>
      <c r="O34" s="6">
        <v>7.9000000000000001E-2</v>
      </c>
      <c r="P34" s="6">
        <v>98.378</v>
      </c>
      <c r="Q34" s="8">
        <f t="shared" si="4"/>
        <v>93.765154139244899</v>
      </c>
      <c r="R34" s="8">
        <f t="shared" si="0"/>
        <v>15.26981381656457</v>
      </c>
    </row>
    <row r="35" spans="1:18" x14ac:dyDescent="0.2">
      <c r="D35" s="27">
        <v>8</v>
      </c>
      <c r="E35" s="6">
        <v>46.54</v>
      </c>
      <c r="F35" s="6">
        <v>0.92500000000000004</v>
      </c>
      <c r="G35" s="6">
        <v>11.202</v>
      </c>
      <c r="H35" s="6">
        <v>2.5550000000000002</v>
      </c>
      <c r="I35" s="6">
        <v>2.6970000000000001</v>
      </c>
      <c r="J35" s="6">
        <v>7.5999999999999998E-2</v>
      </c>
      <c r="K35" s="6">
        <v>19.492000000000001</v>
      </c>
      <c r="L35" s="6">
        <v>9.19</v>
      </c>
      <c r="M35" s="6">
        <v>3.9140000000000001</v>
      </c>
      <c r="N35" s="6">
        <v>0</v>
      </c>
      <c r="O35" s="6">
        <v>1.2E-2</v>
      </c>
      <c r="P35" s="6">
        <v>96.733000000000004</v>
      </c>
      <c r="Q35" s="8">
        <f t="shared" si="4"/>
        <v>92.861793524003104</v>
      </c>
      <c r="R35" s="8">
        <f t="shared" si="0"/>
        <v>13.273984701377367</v>
      </c>
    </row>
    <row r="36" spans="1:18" x14ac:dyDescent="0.2">
      <c r="D36" s="27">
        <v>9</v>
      </c>
      <c r="E36" s="6">
        <v>44.561</v>
      </c>
      <c r="F36" s="6">
        <v>0.99399999999999999</v>
      </c>
      <c r="G36" s="6">
        <v>12.111000000000001</v>
      </c>
      <c r="H36" s="6">
        <v>3.0030000000000001</v>
      </c>
      <c r="I36" s="6">
        <v>2.2610000000000001</v>
      </c>
      <c r="J36" s="6">
        <v>3.6999999999999998E-2</v>
      </c>
      <c r="K36" s="6">
        <v>18.175000000000001</v>
      </c>
      <c r="L36" s="6">
        <v>11.897</v>
      </c>
      <c r="M36" s="6">
        <v>3.8759999999999999</v>
      </c>
      <c r="N36" s="6">
        <v>0</v>
      </c>
      <c r="O36" s="6">
        <v>3.0000000000000001E-3</v>
      </c>
      <c r="P36" s="6">
        <v>97.049000000000007</v>
      </c>
      <c r="Q36" s="8">
        <f t="shared" si="4"/>
        <v>93.535567246111611</v>
      </c>
      <c r="R36" s="8">
        <f t="shared" si="0"/>
        <v>14.2655150155227</v>
      </c>
    </row>
    <row r="37" spans="1:18" x14ac:dyDescent="0.2">
      <c r="D37" s="27">
        <v>10</v>
      </c>
      <c r="E37" s="6">
        <v>45.618000000000002</v>
      </c>
      <c r="F37" s="6">
        <v>1.2050000000000001</v>
      </c>
      <c r="G37" s="6">
        <v>11.61</v>
      </c>
      <c r="H37" s="6">
        <v>2.7429999999999999</v>
      </c>
      <c r="I37" s="6">
        <v>2.4409999999999998</v>
      </c>
      <c r="J37" s="6">
        <v>0.03</v>
      </c>
      <c r="K37" s="6">
        <v>18.587</v>
      </c>
      <c r="L37" s="6">
        <v>11.664999999999999</v>
      </c>
      <c r="M37" s="6">
        <v>3.9540000000000002</v>
      </c>
      <c r="N37" s="6">
        <v>1E-3</v>
      </c>
      <c r="O37" s="6">
        <v>5.3999999999999999E-2</v>
      </c>
      <c r="P37" s="6">
        <v>97.908000000000001</v>
      </c>
      <c r="Q37" s="8">
        <f t="shared" si="4"/>
        <v>93.200102513817072</v>
      </c>
      <c r="R37" s="8">
        <f t="shared" si="0"/>
        <v>13.684772751950838</v>
      </c>
    </row>
    <row r="38" spans="1:18" x14ac:dyDescent="0.2">
      <c r="D38" s="27" t="s">
        <v>37</v>
      </c>
      <c r="E38" s="6">
        <f>AVERAGE(E28:E37)</f>
        <v>44.989400000000003</v>
      </c>
      <c r="F38" s="6">
        <f t="shared" ref="F38:R38" si="7">AVERAGE(F28:F37)</f>
        <v>1.2030000000000001</v>
      </c>
      <c r="G38" s="6">
        <f t="shared" si="7"/>
        <v>11.7539</v>
      </c>
      <c r="H38" s="6">
        <f t="shared" si="7"/>
        <v>3.0459999999999998</v>
      </c>
      <c r="I38" s="6">
        <f t="shared" si="7"/>
        <v>2.3772999999999995</v>
      </c>
      <c r="J38" s="6">
        <f t="shared" si="7"/>
        <v>4.2400000000000007E-2</v>
      </c>
      <c r="K38" s="6">
        <f t="shared" si="7"/>
        <v>18.594000000000001</v>
      </c>
      <c r="L38" s="6">
        <f t="shared" si="7"/>
        <v>11.470699999999999</v>
      </c>
      <c r="M38" s="6">
        <f t="shared" si="7"/>
        <v>3.7594000000000003</v>
      </c>
      <c r="N38" s="6">
        <f t="shared" si="7"/>
        <v>1E-4</v>
      </c>
      <c r="O38" s="6">
        <f t="shared" si="7"/>
        <v>1.78E-2</v>
      </c>
      <c r="P38" s="6">
        <f t="shared" si="7"/>
        <v>97.357100000000003</v>
      </c>
      <c r="Q38" s="6">
        <f t="shared" si="7"/>
        <v>93.369972210246345</v>
      </c>
      <c r="R38" s="6">
        <f t="shared" si="7"/>
        <v>14.770886581792301</v>
      </c>
    </row>
    <row r="39" spans="1:18" x14ac:dyDescent="0.2">
      <c r="D39" s="27" t="s">
        <v>49</v>
      </c>
      <c r="E39" s="6">
        <f>STDEV(E28:E37)</f>
        <v>1.2125175096101128</v>
      </c>
      <c r="F39" s="6">
        <f t="shared" ref="F39:R39" si="8">STDEV(F28:F37)</f>
        <v>0.224626603747443</v>
      </c>
      <c r="G39" s="6">
        <f t="shared" si="8"/>
        <v>0.72629553978467432</v>
      </c>
      <c r="H39" s="6">
        <f t="shared" si="8"/>
        <v>0.38766394381388808</v>
      </c>
      <c r="I39" s="6">
        <f t="shared" si="8"/>
        <v>0.17083848772711877</v>
      </c>
      <c r="J39" s="6">
        <f t="shared" si="8"/>
        <v>1.2980326994682708E-2</v>
      </c>
      <c r="K39" s="6">
        <f t="shared" si="8"/>
        <v>0.46587838184086938</v>
      </c>
      <c r="L39" s="6">
        <f t="shared" si="8"/>
        <v>0.81327391176377706</v>
      </c>
      <c r="M39" s="6">
        <f t="shared" si="8"/>
        <v>0.17049222856189078</v>
      </c>
      <c r="N39" s="6">
        <f t="shared" si="8"/>
        <v>3.1622776601683794E-4</v>
      </c>
      <c r="O39" s="6">
        <f t="shared" si="8"/>
        <v>2.6972413891068615E-2</v>
      </c>
      <c r="P39" s="6">
        <f t="shared" si="8"/>
        <v>0.49464093598847492</v>
      </c>
      <c r="Q39" s="6">
        <f t="shared" si="8"/>
        <v>0.40868220325499982</v>
      </c>
      <c r="R39" s="6">
        <f t="shared" si="8"/>
        <v>1.099537553116926</v>
      </c>
    </row>
    <row r="41" spans="1:18" x14ac:dyDescent="0.2">
      <c r="A41" s="27" t="s">
        <v>50</v>
      </c>
      <c r="B41" s="27" t="s">
        <v>46</v>
      </c>
      <c r="C41" s="27" t="s">
        <v>48</v>
      </c>
      <c r="D41" s="27">
        <v>1</v>
      </c>
      <c r="E41" s="6">
        <v>44.256</v>
      </c>
      <c r="F41" s="6">
        <v>1.6419999999999999</v>
      </c>
      <c r="G41" s="6">
        <v>12.343999999999999</v>
      </c>
      <c r="H41" s="6">
        <v>2.7429999999999999</v>
      </c>
      <c r="I41" s="6">
        <v>2.3380000000000001</v>
      </c>
      <c r="J41" s="6">
        <v>2.8000000000000001E-2</v>
      </c>
      <c r="K41" s="6">
        <v>18.920000000000002</v>
      </c>
      <c r="L41" s="6">
        <v>11.164999999999999</v>
      </c>
      <c r="M41" s="6">
        <v>3.496</v>
      </c>
      <c r="N41" s="6">
        <v>4.0000000000000001E-3</v>
      </c>
      <c r="O41" s="6">
        <v>7.5999999999999998E-2</v>
      </c>
      <c r="P41" s="6">
        <v>97.012</v>
      </c>
      <c r="Q41" s="8">
        <f t="shared" si="4"/>
        <v>93.575864153431894</v>
      </c>
      <c r="R41" s="8">
        <f t="shared" si="0"/>
        <v>12.976641803574459</v>
      </c>
    </row>
    <row r="42" spans="1:18" x14ac:dyDescent="0.2">
      <c r="D42" s="27">
        <v>2</v>
      </c>
      <c r="E42" s="6">
        <v>43.680999999999997</v>
      </c>
      <c r="F42" s="6">
        <v>1.5629999999999999</v>
      </c>
      <c r="G42" s="6">
        <v>12.359</v>
      </c>
      <c r="H42" s="6">
        <v>2.621</v>
      </c>
      <c r="I42" s="6">
        <v>2.2280000000000002</v>
      </c>
      <c r="J42" s="6">
        <v>5.1999999999999998E-2</v>
      </c>
      <c r="K42" s="6">
        <v>18.512</v>
      </c>
      <c r="L42" s="6">
        <v>11.285</v>
      </c>
      <c r="M42" s="6">
        <v>3.5880000000000001</v>
      </c>
      <c r="N42" s="6">
        <v>8.0000000000000002E-3</v>
      </c>
      <c r="O42" s="6">
        <v>0.104</v>
      </c>
      <c r="P42" s="6">
        <v>96.001000000000005</v>
      </c>
      <c r="Q42" s="8">
        <f t="shared" si="4"/>
        <v>93.732700227288063</v>
      </c>
      <c r="R42" s="8">
        <f t="shared" si="0"/>
        <v>12.458211201774539</v>
      </c>
    </row>
    <row r="43" spans="1:18" x14ac:dyDescent="0.2">
      <c r="D43" s="27">
        <v>3</v>
      </c>
      <c r="E43" s="6">
        <v>44.923999999999999</v>
      </c>
      <c r="F43" s="6">
        <v>1.194</v>
      </c>
      <c r="G43" s="6">
        <v>10.942</v>
      </c>
      <c r="H43" s="6">
        <v>3.03</v>
      </c>
      <c r="I43" s="6">
        <v>3.173</v>
      </c>
      <c r="J43" s="6">
        <v>5.5E-2</v>
      </c>
      <c r="K43" s="6">
        <v>19.908999999999999</v>
      </c>
      <c r="L43" s="6">
        <v>10.384</v>
      </c>
      <c r="M43" s="6">
        <v>3.4980000000000002</v>
      </c>
      <c r="N43" s="6">
        <v>1.0999999999999999E-2</v>
      </c>
      <c r="O43" s="6">
        <v>7.5999999999999998E-2</v>
      </c>
      <c r="P43" s="6">
        <v>97.195999999999998</v>
      </c>
      <c r="Q43" s="8">
        <f t="shared" si="4"/>
        <v>91.866021348810008</v>
      </c>
      <c r="R43" s="8">
        <f t="shared" si="0"/>
        <v>15.670474849967853</v>
      </c>
    </row>
    <row r="44" spans="1:18" x14ac:dyDescent="0.2">
      <c r="D44" s="27">
        <v>4</v>
      </c>
      <c r="E44" s="6">
        <v>46.353999999999999</v>
      </c>
      <c r="F44" s="6">
        <v>0.98899999999999999</v>
      </c>
      <c r="G44" s="6">
        <v>11.477</v>
      </c>
      <c r="H44" s="6">
        <v>2.7959999999999998</v>
      </c>
      <c r="I44" s="6">
        <v>2.3809999999999998</v>
      </c>
      <c r="J44" s="6">
        <v>1.9E-2</v>
      </c>
      <c r="K44" s="6">
        <v>19.067</v>
      </c>
      <c r="L44" s="6">
        <v>11.255000000000001</v>
      </c>
      <c r="M44" s="6">
        <v>3.7480000000000002</v>
      </c>
      <c r="N44" s="6">
        <v>8.0000000000000002E-3</v>
      </c>
      <c r="O44" s="6">
        <v>9.0999999999999998E-2</v>
      </c>
      <c r="P44" s="6">
        <v>98.185000000000002</v>
      </c>
      <c r="Q44" s="8">
        <f t="shared" si="4"/>
        <v>93.512544412232714</v>
      </c>
      <c r="R44" s="8">
        <f t="shared" si="0"/>
        <v>14.050971179920541</v>
      </c>
    </row>
    <row r="45" spans="1:18" x14ac:dyDescent="0.2">
      <c r="D45" s="27">
        <v>5</v>
      </c>
      <c r="E45" s="6">
        <v>46.094000000000001</v>
      </c>
      <c r="F45" s="6">
        <v>0.93600000000000005</v>
      </c>
      <c r="G45" s="6">
        <v>11.647</v>
      </c>
      <c r="H45" s="6">
        <v>2.8170000000000002</v>
      </c>
      <c r="I45" s="6">
        <v>2.3650000000000002</v>
      </c>
      <c r="J45" s="6">
        <v>3.7999999999999999E-2</v>
      </c>
      <c r="K45" s="6">
        <v>18.579000000000001</v>
      </c>
      <c r="L45" s="6">
        <v>11.348000000000001</v>
      </c>
      <c r="M45" s="6">
        <v>3.6419999999999999</v>
      </c>
      <c r="N45" s="6">
        <v>1E-3</v>
      </c>
      <c r="O45" s="6">
        <v>8.4000000000000005E-2</v>
      </c>
      <c r="P45" s="6">
        <v>97.551000000000002</v>
      </c>
      <c r="Q45" s="8">
        <f t="shared" si="4"/>
        <v>93.395183091668727</v>
      </c>
      <c r="R45" s="8">
        <f t="shared" si="0"/>
        <v>13.963992422526751</v>
      </c>
    </row>
    <row r="46" spans="1:18" x14ac:dyDescent="0.2">
      <c r="D46" s="27">
        <v>6</v>
      </c>
      <c r="E46" s="6">
        <v>46.347999999999999</v>
      </c>
      <c r="F46" s="6">
        <v>0.91</v>
      </c>
      <c r="G46" s="6">
        <v>11.436</v>
      </c>
      <c r="H46" s="6">
        <v>2.6850000000000001</v>
      </c>
      <c r="I46" s="6">
        <v>2.3940000000000001</v>
      </c>
      <c r="J46" s="6">
        <v>0.04</v>
      </c>
      <c r="K46" s="6">
        <v>18.651</v>
      </c>
      <c r="L46" s="6">
        <v>11.24</v>
      </c>
      <c r="M46" s="6">
        <v>3.6259999999999999</v>
      </c>
      <c r="N46" s="6">
        <v>5.0000000000000001E-3</v>
      </c>
      <c r="O46" s="6">
        <v>0.04</v>
      </c>
      <c r="P46" s="6">
        <v>97.375</v>
      </c>
      <c r="Q46" s="8">
        <f t="shared" si="4"/>
        <v>93.343676492668038</v>
      </c>
      <c r="R46" s="8">
        <f t="shared" si="0"/>
        <v>13.61086841783532</v>
      </c>
    </row>
    <row r="47" spans="1:18" x14ac:dyDescent="0.2">
      <c r="D47" s="27">
        <v>7</v>
      </c>
      <c r="E47" s="6">
        <v>46.024999999999999</v>
      </c>
      <c r="F47" s="6">
        <v>1.956</v>
      </c>
      <c r="G47" s="6">
        <v>10.699</v>
      </c>
      <c r="H47" s="6">
        <v>2.7160000000000002</v>
      </c>
      <c r="I47" s="6">
        <v>2.2690000000000001</v>
      </c>
      <c r="J47" s="6">
        <v>4.4999999999999998E-2</v>
      </c>
      <c r="K47" s="6">
        <v>18.905000000000001</v>
      </c>
      <c r="L47" s="6">
        <v>11.141</v>
      </c>
      <c r="M47" s="6">
        <v>3.4340000000000002</v>
      </c>
      <c r="N47" s="6">
        <v>2.3E-2</v>
      </c>
      <c r="O47" s="6">
        <v>8.5999999999999993E-2</v>
      </c>
      <c r="P47" s="6">
        <v>97.299000000000007</v>
      </c>
      <c r="Q47" s="8">
        <f t="shared" si="4"/>
        <v>93.74896688522783</v>
      </c>
      <c r="R47" s="8">
        <f t="shared" si="0"/>
        <v>14.555504182253792</v>
      </c>
    </row>
    <row r="48" spans="1:18" x14ac:dyDescent="0.2">
      <c r="D48" s="27">
        <v>8</v>
      </c>
      <c r="E48" s="6">
        <v>46.521999999999998</v>
      </c>
      <c r="F48" s="6">
        <v>1.1279999999999999</v>
      </c>
      <c r="G48" s="6">
        <v>10.973000000000001</v>
      </c>
      <c r="H48" s="6">
        <v>2.891</v>
      </c>
      <c r="I48" s="6">
        <v>2.2069999999999999</v>
      </c>
      <c r="J48" s="6">
        <v>3.4000000000000002E-2</v>
      </c>
      <c r="K48" s="6">
        <v>18.45</v>
      </c>
      <c r="L48" s="6">
        <v>11.617000000000001</v>
      </c>
      <c r="M48" s="6">
        <v>3.5870000000000002</v>
      </c>
      <c r="N48" s="6">
        <v>7.0000000000000001E-3</v>
      </c>
      <c r="O48" s="6">
        <v>7.5999999999999998E-2</v>
      </c>
      <c r="P48" s="6">
        <v>97.492000000000004</v>
      </c>
      <c r="Q48" s="8">
        <f t="shared" si="4"/>
        <v>93.768529237371894</v>
      </c>
      <c r="R48" s="8">
        <f t="shared" si="0"/>
        <v>15.023706196014016</v>
      </c>
    </row>
    <row r="49" spans="1:18" x14ac:dyDescent="0.2">
      <c r="D49" s="27" t="s">
        <v>51</v>
      </c>
      <c r="E49" s="6">
        <f>AVERAGE(E41:E48)</f>
        <v>45.525499999999994</v>
      </c>
      <c r="F49" s="6">
        <f t="shared" ref="F49:R49" si="9">AVERAGE(F41:F48)</f>
        <v>1.28975</v>
      </c>
      <c r="G49" s="6">
        <f t="shared" si="9"/>
        <v>11.484624999999999</v>
      </c>
      <c r="H49" s="6">
        <f t="shared" si="9"/>
        <v>2.7873749999999999</v>
      </c>
      <c r="I49" s="6">
        <f t="shared" si="9"/>
        <v>2.4193750000000005</v>
      </c>
      <c r="J49" s="6">
        <f t="shared" si="9"/>
        <v>3.8875000000000007E-2</v>
      </c>
      <c r="K49" s="6">
        <f t="shared" si="9"/>
        <v>18.874124999999999</v>
      </c>
      <c r="L49" s="6">
        <f t="shared" si="9"/>
        <v>11.179375000000002</v>
      </c>
      <c r="M49" s="6">
        <f t="shared" si="9"/>
        <v>3.5773750000000004</v>
      </c>
      <c r="N49" s="6">
        <f t="shared" si="9"/>
        <v>8.3750000000000005E-3</v>
      </c>
      <c r="O49" s="6">
        <f t="shared" si="9"/>
        <v>7.9124999999999987E-2</v>
      </c>
      <c r="P49" s="6">
        <f t="shared" si="9"/>
        <v>97.263874999999985</v>
      </c>
      <c r="Q49" s="6">
        <f t="shared" si="9"/>
        <v>93.3679357310874</v>
      </c>
      <c r="R49" s="6">
        <f t="shared" si="9"/>
        <v>14.038796281733411</v>
      </c>
    </row>
    <row r="50" spans="1:18" x14ac:dyDescent="0.2">
      <c r="D50" s="27" t="s">
        <v>10</v>
      </c>
      <c r="E50" s="6">
        <f>STDEV(E41:E48)</f>
        <v>1.0891829178661538</v>
      </c>
      <c r="F50" s="6">
        <f t="shared" ref="F50:R50" si="10">STDEV(F41:F48)</f>
        <v>0.38503534160608477</v>
      </c>
      <c r="G50" s="6">
        <f t="shared" si="10"/>
        <v>0.6216629627746163</v>
      </c>
      <c r="H50" s="6">
        <f t="shared" si="10"/>
        <v>0.12860897269297678</v>
      </c>
      <c r="I50" s="6">
        <f t="shared" si="10"/>
        <v>0.31258961572186061</v>
      </c>
      <c r="J50" s="6">
        <f t="shared" si="10"/>
        <v>1.2005207203542945E-2</v>
      </c>
      <c r="K50" s="6">
        <f t="shared" si="10"/>
        <v>0.47194504447022195</v>
      </c>
      <c r="L50" s="6">
        <f t="shared" si="10"/>
        <v>0.35351336103260866</v>
      </c>
      <c r="M50" s="6">
        <f t="shared" si="10"/>
        <v>9.9525929858935325E-2</v>
      </c>
      <c r="N50" s="6">
        <f t="shared" si="10"/>
        <v>6.6319034113249001E-3</v>
      </c>
      <c r="O50" s="6">
        <f t="shared" si="10"/>
        <v>1.8481168021220237E-2</v>
      </c>
      <c r="P50" s="6">
        <f t="shared" si="10"/>
        <v>0.61637614617328274</v>
      </c>
      <c r="Q50" s="6">
        <f t="shared" si="10"/>
        <v>0.62791453875640579</v>
      </c>
      <c r="R50" s="6">
        <f t="shared" si="10"/>
        <v>1.0498093008055032</v>
      </c>
    </row>
    <row r="52" spans="1:18" x14ac:dyDescent="0.2">
      <c r="A52" s="27"/>
      <c r="B52" s="27"/>
      <c r="C52" s="27"/>
    </row>
    <row r="59" spans="1:18" x14ac:dyDescent="0.2">
      <c r="Q59" s="6"/>
      <c r="R59" s="6"/>
    </row>
    <row r="60" spans="1:18" x14ac:dyDescent="0.2">
      <c r="Q60" s="6"/>
      <c r="R60" s="6"/>
    </row>
    <row r="62" spans="1:18" x14ac:dyDescent="0.2">
      <c r="A62" s="27"/>
      <c r="B62" s="27"/>
      <c r="C62" s="27"/>
    </row>
    <row r="64" spans="1:18" x14ac:dyDescent="0.2">
      <c r="Q64" s="6"/>
      <c r="R64" s="6"/>
    </row>
    <row r="65" spans="17:18" x14ac:dyDescent="0.2">
      <c r="Q65" s="6"/>
      <c r="R65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Clinopyroxene</vt:lpstr>
      <vt:lpstr>Chromite</vt:lpstr>
      <vt:lpstr>Amphibole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Ruantao</dc:creator>
  <cp:lastModifiedBy>Ruantao</cp:lastModifiedBy>
  <dcterms:created xsi:type="dcterms:W3CDTF">2020-11-19T08:54:18Z</dcterms:created>
  <dcterms:modified xsi:type="dcterms:W3CDTF">2021-02-08T21:35:06Z</dcterms:modified>
</cp:coreProperties>
</file>