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IW_calculations\Country_Results\"/>
    </mc:Choice>
  </mc:AlternateContent>
  <xr:revisionPtr revIDLastSave="0" documentId="13_ncr:1_{EDB8448A-A032-42F0-949F-61920432E53C}" xr6:coauthVersionLast="36" xr6:coauthVersionMax="36" xr10:uidLastSave="{00000000-0000-0000-0000-000000000000}"/>
  <bookViews>
    <workbookView xWindow="32775" yWindow="32775" windowWidth="23040" windowHeight="8700" xr2:uid="{00000000-000D-0000-FFFF-FFFF00000000}"/>
  </bookViews>
  <sheets>
    <sheet name="disinvest_calculations_calib" sheetId="1" r:id="rId1"/>
    <sheet name="Tabelle2" sheetId="2" r:id="rId2"/>
    <sheet name="Tabelle1" sheetId="3" r:id="rId3"/>
  </sheets>
  <definedNames>
    <definedName name="_xlnm._FilterDatabase" localSheetId="0" hidden="1">disinvest_calculations_calib!$A$2:$L$2</definedName>
  </definedNames>
  <calcPr calcId="191029"/>
</workbook>
</file>

<file path=xl/calcChain.xml><?xml version="1.0" encoding="utf-8"?>
<calcChain xmlns="http://schemas.openxmlformats.org/spreadsheetml/2006/main">
  <c r="U4" i="1" l="1"/>
  <c r="D1" i="1" l="1"/>
  <c r="M3" i="1" s="1"/>
  <c r="N3" i="1"/>
  <c r="O3" i="1"/>
  <c r="N4" i="1"/>
  <c r="O4" i="1"/>
  <c r="P108" i="1"/>
  <c r="N5" i="1"/>
  <c r="O5" i="1"/>
  <c r="U5" i="1"/>
  <c r="Q11" i="1" s="1"/>
  <c r="N6" i="1"/>
  <c r="O6" i="1"/>
  <c r="N7" i="1"/>
  <c r="O7" i="1"/>
  <c r="M8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M44" i="1"/>
  <c r="N44" i="1"/>
  <c r="O44" i="1"/>
  <c r="N45" i="1"/>
  <c r="O45" i="1"/>
  <c r="M46" i="1"/>
  <c r="N46" i="1"/>
  <c r="O46" i="1"/>
  <c r="N47" i="1"/>
  <c r="O47" i="1"/>
  <c r="N48" i="1"/>
  <c r="O48" i="1"/>
  <c r="N49" i="1"/>
  <c r="O49" i="1"/>
  <c r="M50" i="1"/>
  <c r="N50" i="1"/>
  <c r="O50" i="1"/>
  <c r="N51" i="1"/>
  <c r="O51" i="1"/>
  <c r="N52" i="1"/>
  <c r="O52" i="1"/>
  <c r="Q52" i="1"/>
  <c r="N53" i="1"/>
  <c r="O53" i="1"/>
  <c r="N54" i="1"/>
  <c r="O54" i="1"/>
  <c r="M55" i="1"/>
  <c r="N55" i="1"/>
  <c r="O55" i="1"/>
  <c r="N56" i="1"/>
  <c r="O56" i="1"/>
  <c r="N57" i="1"/>
  <c r="O57" i="1"/>
  <c r="N58" i="1"/>
  <c r="O58" i="1"/>
  <c r="M59" i="1"/>
  <c r="N59" i="1"/>
  <c r="O59" i="1"/>
  <c r="N60" i="1"/>
  <c r="O60" i="1"/>
  <c r="Q60" i="1"/>
  <c r="N61" i="1"/>
  <c r="O61" i="1"/>
  <c r="N62" i="1"/>
  <c r="O62" i="1"/>
  <c r="M63" i="1"/>
  <c r="N63" i="1"/>
  <c r="O63" i="1"/>
  <c r="N64" i="1"/>
  <c r="O64" i="1"/>
  <c r="M65" i="1"/>
  <c r="N65" i="1"/>
  <c r="O65" i="1"/>
  <c r="N66" i="1"/>
  <c r="O66" i="1"/>
  <c r="M67" i="1"/>
  <c r="N67" i="1"/>
  <c r="O67" i="1"/>
  <c r="N68" i="1"/>
  <c r="O68" i="1"/>
  <c r="M69" i="1"/>
  <c r="N69" i="1"/>
  <c r="O69" i="1"/>
  <c r="N70" i="1"/>
  <c r="O70" i="1"/>
  <c r="M71" i="1"/>
  <c r="N71" i="1"/>
  <c r="O71" i="1"/>
  <c r="N72" i="1"/>
  <c r="O72" i="1"/>
  <c r="Q72" i="1"/>
  <c r="M73" i="1"/>
  <c r="N73" i="1"/>
  <c r="O73" i="1"/>
  <c r="N74" i="1"/>
  <c r="O74" i="1"/>
  <c r="M75" i="1"/>
  <c r="N75" i="1"/>
  <c r="O75" i="1"/>
  <c r="N76" i="1"/>
  <c r="O76" i="1"/>
  <c r="M77" i="1"/>
  <c r="N77" i="1"/>
  <c r="O77" i="1"/>
  <c r="N78" i="1"/>
  <c r="O78" i="1"/>
  <c r="M79" i="1"/>
  <c r="N79" i="1"/>
  <c r="O79" i="1"/>
  <c r="N80" i="1"/>
  <c r="O80" i="1"/>
  <c r="Q80" i="1"/>
  <c r="M81" i="1"/>
  <c r="N81" i="1"/>
  <c r="O81" i="1"/>
  <c r="N82" i="1"/>
  <c r="O82" i="1"/>
  <c r="M83" i="1"/>
  <c r="N83" i="1"/>
  <c r="O83" i="1"/>
  <c r="N84" i="1"/>
  <c r="O84" i="1"/>
  <c r="M85" i="1"/>
  <c r="N85" i="1"/>
  <c r="O85" i="1"/>
  <c r="N86" i="1"/>
  <c r="O86" i="1"/>
  <c r="Q86" i="1"/>
  <c r="M87" i="1"/>
  <c r="N87" i="1"/>
  <c r="O87" i="1"/>
  <c r="N88" i="1"/>
  <c r="O88" i="1"/>
  <c r="M89" i="1"/>
  <c r="N89" i="1"/>
  <c r="O89" i="1"/>
  <c r="N90" i="1"/>
  <c r="O90" i="1"/>
  <c r="M91" i="1"/>
  <c r="N91" i="1"/>
  <c r="O91" i="1"/>
  <c r="N92" i="1"/>
  <c r="O92" i="1"/>
  <c r="Q92" i="1"/>
  <c r="M93" i="1"/>
  <c r="N93" i="1"/>
  <c r="O93" i="1"/>
  <c r="M94" i="1"/>
  <c r="N94" i="1"/>
  <c r="O94" i="1"/>
  <c r="Q94" i="1"/>
  <c r="M95" i="1"/>
  <c r="N95" i="1"/>
  <c r="O95" i="1"/>
  <c r="M96" i="1"/>
  <c r="N96" i="1"/>
  <c r="O96" i="1"/>
  <c r="Q96" i="1"/>
  <c r="M97" i="1"/>
  <c r="N97" i="1"/>
  <c r="O97" i="1"/>
  <c r="M98" i="1"/>
  <c r="N98" i="1"/>
  <c r="O98" i="1"/>
  <c r="Q98" i="1"/>
  <c r="M99" i="1"/>
  <c r="N99" i="1"/>
  <c r="O99" i="1"/>
  <c r="M100" i="1"/>
  <c r="N100" i="1"/>
  <c r="O100" i="1"/>
  <c r="Q100" i="1"/>
  <c r="M101" i="1"/>
  <c r="N101" i="1"/>
  <c r="O101" i="1"/>
  <c r="M102" i="1"/>
  <c r="N102" i="1"/>
  <c r="O102" i="1"/>
  <c r="Q102" i="1"/>
  <c r="M103" i="1"/>
  <c r="N103" i="1"/>
  <c r="O103" i="1"/>
  <c r="M104" i="1"/>
  <c r="N104" i="1"/>
  <c r="O104" i="1"/>
  <c r="Q104" i="1"/>
  <c r="M105" i="1"/>
  <c r="N105" i="1"/>
  <c r="O105" i="1"/>
  <c r="M106" i="1"/>
  <c r="N106" i="1"/>
  <c r="O106" i="1"/>
  <c r="Q106" i="1"/>
  <c r="M107" i="1"/>
  <c r="N107" i="1"/>
  <c r="O107" i="1"/>
  <c r="M108" i="1"/>
  <c r="N108" i="1"/>
  <c r="O108" i="1"/>
  <c r="Q108" i="1"/>
  <c r="M109" i="1"/>
  <c r="N109" i="1"/>
  <c r="O109" i="1"/>
  <c r="M110" i="1"/>
  <c r="N110" i="1"/>
  <c r="O110" i="1"/>
  <c r="Q110" i="1"/>
  <c r="M111" i="1"/>
  <c r="N111" i="1"/>
  <c r="O111" i="1"/>
  <c r="M112" i="1"/>
  <c r="N112" i="1"/>
  <c r="O112" i="1"/>
  <c r="Q112" i="1"/>
  <c r="M113" i="1"/>
  <c r="N113" i="1"/>
  <c r="O113" i="1"/>
  <c r="M114" i="1"/>
  <c r="N114" i="1"/>
  <c r="O114" i="1"/>
  <c r="Q114" i="1"/>
  <c r="M115" i="1"/>
  <c r="N115" i="1"/>
  <c r="O115" i="1"/>
  <c r="M116" i="1"/>
  <c r="N116" i="1"/>
  <c r="O116" i="1"/>
  <c r="Q116" i="1"/>
  <c r="M117" i="1"/>
  <c r="N117" i="1"/>
  <c r="O117" i="1"/>
  <c r="M118" i="1"/>
  <c r="N118" i="1"/>
  <c r="O118" i="1"/>
  <c r="Q118" i="1"/>
  <c r="M119" i="1"/>
  <c r="N119" i="1"/>
  <c r="O119" i="1"/>
  <c r="M120" i="1"/>
  <c r="N120" i="1"/>
  <c r="O120" i="1"/>
  <c r="Q120" i="1"/>
  <c r="M121" i="1"/>
  <c r="N121" i="1"/>
  <c r="O121" i="1"/>
  <c r="M122" i="1"/>
  <c r="N122" i="1"/>
  <c r="O122" i="1"/>
  <c r="Q122" i="1"/>
  <c r="M123" i="1"/>
  <c r="N123" i="1"/>
  <c r="O123" i="1"/>
  <c r="M124" i="1"/>
  <c r="N124" i="1"/>
  <c r="O124" i="1"/>
  <c r="Q124" i="1"/>
  <c r="M125" i="1"/>
  <c r="N125" i="1"/>
  <c r="O125" i="1"/>
  <c r="M126" i="1"/>
  <c r="N126" i="1"/>
  <c r="O126" i="1"/>
  <c r="Q126" i="1"/>
  <c r="M127" i="1"/>
  <c r="N127" i="1"/>
  <c r="O127" i="1"/>
  <c r="M128" i="1"/>
  <c r="N128" i="1"/>
  <c r="O128" i="1"/>
  <c r="Q128" i="1"/>
  <c r="M129" i="1"/>
  <c r="N129" i="1"/>
  <c r="O129" i="1"/>
  <c r="M130" i="1"/>
  <c r="N130" i="1"/>
  <c r="O130" i="1"/>
  <c r="Q130" i="1"/>
  <c r="M131" i="1"/>
  <c r="N131" i="1"/>
  <c r="O131" i="1"/>
  <c r="M132" i="1"/>
  <c r="N132" i="1"/>
  <c r="O132" i="1"/>
  <c r="Q132" i="1"/>
  <c r="M133" i="1"/>
  <c r="N133" i="1"/>
  <c r="O133" i="1"/>
  <c r="M134" i="1"/>
  <c r="N134" i="1"/>
  <c r="O134" i="1"/>
  <c r="Q134" i="1"/>
  <c r="M135" i="1"/>
  <c r="N135" i="1"/>
  <c r="O135" i="1"/>
  <c r="M136" i="1"/>
  <c r="N136" i="1"/>
  <c r="O136" i="1"/>
  <c r="Q136" i="1"/>
  <c r="M137" i="1"/>
  <c r="N137" i="1"/>
  <c r="O137" i="1"/>
  <c r="M138" i="1"/>
  <c r="N138" i="1"/>
  <c r="O138" i="1"/>
  <c r="Q138" i="1"/>
  <c r="M139" i="1"/>
  <c r="N139" i="1"/>
  <c r="O139" i="1"/>
  <c r="M140" i="1"/>
  <c r="N140" i="1"/>
  <c r="O140" i="1"/>
  <c r="Q140" i="1"/>
  <c r="M141" i="1"/>
  <c r="N141" i="1"/>
  <c r="O141" i="1"/>
  <c r="M142" i="1"/>
  <c r="N142" i="1"/>
  <c r="O142" i="1"/>
  <c r="Q142" i="1"/>
  <c r="M143" i="1"/>
  <c r="N143" i="1"/>
  <c r="O143" i="1"/>
  <c r="M144" i="1"/>
  <c r="N144" i="1"/>
  <c r="O144" i="1"/>
  <c r="Q144" i="1"/>
  <c r="M145" i="1"/>
  <c r="N145" i="1"/>
  <c r="O145" i="1"/>
  <c r="M146" i="1"/>
  <c r="N146" i="1"/>
  <c r="O146" i="1"/>
  <c r="Q146" i="1"/>
  <c r="M147" i="1"/>
  <c r="N147" i="1"/>
  <c r="O147" i="1"/>
  <c r="M148" i="1"/>
  <c r="N148" i="1"/>
  <c r="O148" i="1"/>
  <c r="Q148" i="1"/>
  <c r="M149" i="1"/>
  <c r="N149" i="1"/>
  <c r="O149" i="1"/>
  <c r="M150" i="1"/>
  <c r="N150" i="1"/>
  <c r="O150" i="1"/>
  <c r="Q150" i="1"/>
  <c r="M151" i="1"/>
  <c r="N151" i="1"/>
  <c r="O151" i="1"/>
  <c r="M152" i="1"/>
  <c r="N152" i="1"/>
  <c r="O152" i="1"/>
  <c r="Q152" i="1"/>
  <c r="M153" i="1"/>
  <c r="N153" i="1"/>
  <c r="O153" i="1"/>
  <c r="M154" i="1"/>
  <c r="N154" i="1"/>
  <c r="O154" i="1"/>
  <c r="Q154" i="1"/>
  <c r="M155" i="1"/>
  <c r="N155" i="1"/>
  <c r="O155" i="1"/>
  <c r="M156" i="1"/>
  <c r="N156" i="1"/>
  <c r="O156" i="1"/>
  <c r="Q156" i="1"/>
  <c r="N157" i="1"/>
  <c r="O157" i="1"/>
  <c r="Q157" i="1"/>
  <c r="M158" i="1"/>
  <c r="N158" i="1"/>
  <c r="O158" i="1"/>
  <c r="Q158" i="1"/>
  <c r="N159" i="1"/>
  <c r="O159" i="1"/>
  <c r="Q159" i="1"/>
  <c r="M160" i="1"/>
  <c r="N160" i="1"/>
  <c r="O160" i="1"/>
  <c r="Q160" i="1"/>
  <c r="N161" i="1"/>
  <c r="O161" i="1"/>
  <c r="Q161" i="1"/>
  <c r="M162" i="1"/>
  <c r="N162" i="1"/>
  <c r="O162" i="1"/>
  <c r="Q162" i="1"/>
  <c r="N163" i="1"/>
  <c r="O163" i="1"/>
  <c r="Q163" i="1"/>
  <c r="M164" i="1"/>
  <c r="N164" i="1"/>
  <c r="O164" i="1"/>
  <c r="Q164" i="1"/>
  <c r="N165" i="1"/>
  <c r="O165" i="1"/>
  <c r="Q165" i="1"/>
  <c r="M166" i="1"/>
  <c r="N166" i="1"/>
  <c r="O166" i="1"/>
  <c r="Q166" i="1"/>
  <c r="N167" i="1"/>
  <c r="O167" i="1"/>
  <c r="Q167" i="1"/>
  <c r="M168" i="1"/>
  <c r="N168" i="1"/>
  <c r="O168" i="1"/>
  <c r="Q168" i="1"/>
  <c r="N169" i="1"/>
  <c r="O169" i="1"/>
  <c r="Q169" i="1"/>
  <c r="M170" i="1"/>
  <c r="N170" i="1"/>
  <c r="O170" i="1"/>
  <c r="Q170" i="1"/>
  <c r="N171" i="1"/>
  <c r="O171" i="1"/>
  <c r="Q171" i="1"/>
  <c r="M172" i="1"/>
  <c r="N172" i="1"/>
  <c r="O172" i="1"/>
  <c r="Q172" i="1"/>
  <c r="N173" i="1"/>
  <c r="O173" i="1"/>
  <c r="Q173" i="1"/>
  <c r="M174" i="1"/>
  <c r="N174" i="1"/>
  <c r="O174" i="1"/>
  <c r="Q174" i="1"/>
  <c r="N175" i="1"/>
  <c r="O175" i="1"/>
  <c r="Q175" i="1"/>
  <c r="M176" i="1"/>
  <c r="N176" i="1"/>
  <c r="O176" i="1"/>
  <c r="Q176" i="1"/>
  <c r="N177" i="1"/>
  <c r="O177" i="1"/>
  <c r="Q177" i="1"/>
  <c r="M178" i="1"/>
  <c r="N178" i="1"/>
  <c r="O178" i="1"/>
  <c r="Q178" i="1"/>
  <c r="N179" i="1"/>
  <c r="O179" i="1"/>
  <c r="Q179" i="1"/>
  <c r="M180" i="1"/>
  <c r="N180" i="1"/>
  <c r="O180" i="1"/>
  <c r="Q180" i="1"/>
  <c r="N181" i="1"/>
  <c r="O181" i="1"/>
  <c r="Q181" i="1"/>
  <c r="M182" i="1"/>
  <c r="N182" i="1"/>
  <c r="O182" i="1"/>
  <c r="Q182" i="1"/>
  <c r="N183" i="1"/>
  <c r="O183" i="1"/>
  <c r="Q183" i="1"/>
  <c r="M184" i="1"/>
  <c r="N184" i="1"/>
  <c r="O184" i="1"/>
  <c r="Q184" i="1"/>
  <c r="N185" i="1"/>
  <c r="O185" i="1"/>
  <c r="Q185" i="1"/>
  <c r="M186" i="1"/>
  <c r="N186" i="1"/>
  <c r="O186" i="1"/>
  <c r="Q186" i="1"/>
  <c r="N187" i="1"/>
  <c r="O187" i="1"/>
  <c r="Q187" i="1"/>
  <c r="M188" i="1"/>
  <c r="N188" i="1"/>
  <c r="O188" i="1"/>
  <c r="Q188" i="1"/>
  <c r="N189" i="1"/>
  <c r="O189" i="1"/>
  <c r="Q189" i="1"/>
  <c r="M190" i="1"/>
  <c r="N190" i="1"/>
  <c r="O190" i="1"/>
  <c r="Q190" i="1"/>
  <c r="N191" i="1"/>
  <c r="O191" i="1"/>
  <c r="Q191" i="1"/>
  <c r="M192" i="1"/>
  <c r="N192" i="1"/>
  <c r="O192" i="1"/>
  <c r="Q192" i="1"/>
  <c r="N193" i="1"/>
  <c r="O193" i="1"/>
  <c r="Q193" i="1"/>
  <c r="M194" i="1"/>
  <c r="N194" i="1"/>
  <c r="O194" i="1"/>
  <c r="Q194" i="1"/>
  <c r="N195" i="1"/>
  <c r="O195" i="1"/>
  <c r="Q195" i="1"/>
  <c r="M196" i="1"/>
  <c r="N196" i="1"/>
  <c r="O196" i="1"/>
  <c r="Q196" i="1"/>
  <c r="N197" i="1"/>
  <c r="O197" i="1"/>
  <c r="Q197" i="1"/>
  <c r="M198" i="1"/>
  <c r="N198" i="1"/>
  <c r="O198" i="1"/>
  <c r="Q198" i="1"/>
  <c r="N199" i="1"/>
  <c r="O199" i="1"/>
  <c r="Q199" i="1"/>
  <c r="M200" i="1"/>
  <c r="N200" i="1"/>
  <c r="O200" i="1"/>
  <c r="Q200" i="1"/>
  <c r="N201" i="1"/>
  <c r="O201" i="1"/>
  <c r="Q201" i="1"/>
  <c r="M202" i="1"/>
  <c r="N202" i="1"/>
  <c r="O202" i="1"/>
  <c r="Q202" i="1"/>
  <c r="N203" i="1"/>
  <c r="O203" i="1"/>
  <c r="Q203" i="1"/>
  <c r="M204" i="1"/>
  <c r="N204" i="1"/>
  <c r="O204" i="1"/>
  <c r="Q204" i="1"/>
  <c r="N205" i="1"/>
  <c r="O205" i="1"/>
  <c r="Q205" i="1"/>
  <c r="M206" i="1"/>
  <c r="N206" i="1"/>
  <c r="O206" i="1"/>
  <c r="Q206" i="1"/>
  <c r="N207" i="1"/>
  <c r="O207" i="1"/>
  <c r="Q207" i="1"/>
  <c r="M208" i="1"/>
  <c r="N208" i="1"/>
  <c r="O208" i="1"/>
  <c r="Q208" i="1"/>
  <c r="N209" i="1"/>
  <c r="O209" i="1"/>
  <c r="Q209" i="1"/>
  <c r="M210" i="1"/>
  <c r="N210" i="1"/>
  <c r="O210" i="1"/>
  <c r="Q210" i="1"/>
  <c r="N211" i="1"/>
  <c r="O211" i="1"/>
  <c r="Q211" i="1"/>
  <c r="M212" i="1"/>
  <c r="N212" i="1"/>
  <c r="O212" i="1"/>
  <c r="Q212" i="1"/>
  <c r="N213" i="1"/>
  <c r="O213" i="1"/>
  <c r="Q213" i="1"/>
  <c r="M214" i="1"/>
  <c r="N214" i="1"/>
  <c r="O214" i="1"/>
  <c r="Q214" i="1"/>
  <c r="N215" i="1"/>
  <c r="O215" i="1"/>
  <c r="Q215" i="1"/>
  <c r="M216" i="1"/>
  <c r="N216" i="1"/>
  <c r="O216" i="1"/>
  <c r="M217" i="1"/>
  <c r="N217" i="1"/>
  <c r="O217" i="1"/>
  <c r="Q217" i="1"/>
  <c r="M218" i="1"/>
  <c r="N218" i="1"/>
  <c r="O218" i="1"/>
  <c r="M219" i="1"/>
  <c r="N219" i="1"/>
  <c r="O219" i="1"/>
  <c r="Q219" i="1"/>
  <c r="F4" i="3"/>
  <c r="H4" i="3"/>
  <c r="F5" i="3"/>
  <c r="H5" i="3"/>
  <c r="F6" i="3"/>
  <c r="H6" i="3"/>
  <c r="F7" i="3"/>
  <c r="H7" i="3"/>
  <c r="F8" i="3"/>
  <c r="H8" i="3"/>
  <c r="F9" i="3"/>
  <c r="H9" i="3"/>
  <c r="F10" i="3"/>
  <c r="H10" i="3"/>
  <c r="F11" i="3"/>
  <c r="H11" i="3"/>
  <c r="F12" i="3"/>
  <c r="H12" i="3"/>
  <c r="F13" i="3"/>
  <c r="H13" i="3"/>
  <c r="F14" i="3"/>
  <c r="H14" i="3"/>
  <c r="F15" i="3"/>
  <c r="H15" i="3"/>
  <c r="F16" i="3"/>
  <c r="H16" i="3"/>
  <c r="F17" i="3"/>
  <c r="H17" i="3"/>
  <c r="F18" i="3"/>
  <c r="H18" i="3"/>
  <c r="F19" i="3"/>
  <c r="H19" i="3"/>
  <c r="F20" i="3"/>
  <c r="H20" i="3"/>
  <c r="F21" i="3"/>
  <c r="H21" i="3"/>
  <c r="F22" i="3"/>
  <c r="H22" i="3"/>
  <c r="F23" i="3"/>
  <c r="H23" i="3"/>
  <c r="F24" i="3"/>
  <c r="H24" i="3"/>
  <c r="F25" i="3"/>
  <c r="H25" i="3"/>
  <c r="F26" i="3"/>
  <c r="H26" i="3"/>
  <c r="F27" i="3"/>
  <c r="H27" i="3"/>
  <c r="F28" i="3"/>
  <c r="H28" i="3"/>
  <c r="Q88" i="1" l="1"/>
  <c r="M61" i="1"/>
  <c r="Q68" i="1"/>
  <c r="Q54" i="1"/>
  <c r="Q48" i="1"/>
  <c r="M35" i="1"/>
  <c r="Q76" i="1"/>
  <c r="Q62" i="1"/>
  <c r="M57" i="1"/>
  <c r="Q84" i="1"/>
  <c r="Q70" i="1"/>
  <c r="Q56" i="1"/>
  <c r="M51" i="1"/>
  <c r="Q78" i="1"/>
  <c r="Q64" i="1"/>
  <c r="M41" i="1"/>
  <c r="Q29" i="1"/>
  <c r="M27" i="1"/>
  <c r="Q45" i="1"/>
  <c r="Q90" i="1"/>
  <c r="Q82" i="1"/>
  <c r="Q74" i="1"/>
  <c r="Q66" i="1"/>
  <c r="Q58" i="1"/>
  <c r="M48" i="1"/>
  <c r="M53" i="1"/>
  <c r="Q47" i="1"/>
  <c r="M42" i="1"/>
  <c r="M39" i="1"/>
  <c r="M32" i="1"/>
  <c r="Q28" i="1"/>
  <c r="Q39" i="1"/>
  <c r="M37" i="1"/>
  <c r="P156" i="1"/>
  <c r="Q36" i="1"/>
  <c r="M34" i="1"/>
  <c r="M31" i="1"/>
  <c r="P92" i="1"/>
  <c r="Q44" i="1"/>
  <c r="Q20" i="1"/>
  <c r="Q13" i="1"/>
  <c r="M24" i="1"/>
  <c r="M17" i="1"/>
  <c r="P28" i="1"/>
  <c r="Q218" i="1"/>
  <c r="Q216" i="1"/>
  <c r="M215" i="1"/>
  <c r="M213" i="1"/>
  <c r="M211" i="1"/>
  <c r="M209" i="1"/>
  <c r="Q155" i="1"/>
  <c r="Q153" i="1"/>
  <c r="Q151" i="1"/>
  <c r="Q149" i="1"/>
  <c r="Q147" i="1"/>
  <c r="Q145" i="1"/>
  <c r="Q143" i="1"/>
  <c r="Q141" i="1"/>
  <c r="Q139" i="1"/>
  <c r="Q137" i="1"/>
  <c r="Q135" i="1"/>
  <c r="Q133" i="1"/>
  <c r="Q131" i="1"/>
  <c r="Q129" i="1"/>
  <c r="Q127" i="1"/>
  <c r="Q125" i="1"/>
  <c r="Q123" i="1"/>
  <c r="Q121" i="1"/>
  <c r="Q119" i="1"/>
  <c r="Q117" i="1"/>
  <c r="Q115" i="1"/>
  <c r="Q113" i="1"/>
  <c r="Q111" i="1"/>
  <c r="Q109" i="1"/>
  <c r="Q107" i="1"/>
  <c r="Q105" i="1"/>
  <c r="Q103" i="1"/>
  <c r="Q101" i="1"/>
  <c r="Q99" i="1"/>
  <c r="Q97" i="1"/>
  <c r="Q95" i="1"/>
  <c r="Q93" i="1"/>
  <c r="M92" i="1"/>
  <c r="M90" i="1"/>
  <c r="M88" i="1"/>
  <c r="M86" i="1"/>
  <c r="M84" i="1"/>
  <c r="M82" i="1"/>
  <c r="M80" i="1"/>
  <c r="M78" i="1"/>
  <c r="M76" i="1"/>
  <c r="M74" i="1"/>
  <c r="M72" i="1"/>
  <c r="M70" i="1"/>
  <c r="M68" i="1"/>
  <c r="M66" i="1"/>
  <c r="M64" i="1"/>
  <c r="M62" i="1"/>
  <c r="M60" i="1"/>
  <c r="M58" i="1"/>
  <c r="M56" i="1"/>
  <c r="M54" i="1"/>
  <c r="M52" i="1"/>
  <c r="M43" i="1"/>
  <c r="M38" i="1"/>
  <c r="M36" i="1"/>
  <c r="M4" i="1"/>
  <c r="P216" i="1"/>
  <c r="M207" i="1"/>
  <c r="M205" i="1"/>
  <c r="M203" i="1"/>
  <c r="M201" i="1"/>
  <c r="M199" i="1"/>
  <c r="M197" i="1"/>
  <c r="M195" i="1"/>
  <c r="M193" i="1"/>
  <c r="M191" i="1"/>
  <c r="M189" i="1"/>
  <c r="M187" i="1"/>
  <c r="M185" i="1"/>
  <c r="M183" i="1"/>
  <c r="M181" i="1"/>
  <c r="Q91" i="1"/>
  <c r="Q89" i="1"/>
  <c r="Q87" i="1"/>
  <c r="Q85" i="1"/>
  <c r="Q83" i="1"/>
  <c r="Q81" i="1"/>
  <c r="Q79" i="1"/>
  <c r="Q77" i="1"/>
  <c r="Q75" i="1"/>
  <c r="Q73" i="1"/>
  <c r="Q71" i="1"/>
  <c r="Q69" i="1"/>
  <c r="Q67" i="1"/>
  <c r="Q65" i="1"/>
  <c r="Q63" i="1"/>
  <c r="Q61" i="1"/>
  <c r="Q59" i="1"/>
  <c r="Q57" i="1"/>
  <c r="Q55" i="1"/>
  <c r="Q53" i="1"/>
  <c r="Q51" i="1"/>
  <c r="M45" i="1"/>
  <c r="M40" i="1"/>
  <c r="Q37" i="1"/>
  <c r="M33" i="1"/>
  <c r="M28" i="1"/>
  <c r="M25" i="1"/>
  <c r="Q21" i="1"/>
  <c r="M19" i="1"/>
  <c r="M16" i="1"/>
  <c r="Q12" i="1"/>
  <c r="P208" i="1"/>
  <c r="M179" i="1"/>
  <c r="M177" i="1"/>
  <c r="M175" i="1"/>
  <c r="M173" i="1"/>
  <c r="M171" i="1"/>
  <c r="M169" i="1"/>
  <c r="M167" i="1"/>
  <c r="M165" i="1"/>
  <c r="M163" i="1"/>
  <c r="M161" i="1"/>
  <c r="M159" i="1"/>
  <c r="M157" i="1"/>
  <c r="M49" i="1"/>
  <c r="M47" i="1"/>
  <c r="M9" i="1"/>
  <c r="P180" i="1"/>
  <c r="P187" i="1"/>
  <c r="V4" i="1"/>
  <c r="R216" i="1" s="1"/>
  <c r="P218" i="1"/>
  <c r="P210" i="1"/>
  <c r="P202" i="1"/>
  <c r="P190" i="1"/>
  <c r="P172" i="1"/>
  <c r="P11" i="1"/>
  <c r="P19" i="1"/>
  <c r="P27" i="1"/>
  <c r="R27" i="1" s="1"/>
  <c r="P35" i="1"/>
  <c r="P43" i="1"/>
  <c r="P51" i="1"/>
  <c r="P59" i="1"/>
  <c r="P67" i="1"/>
  <c r="P75" i="1"/>
  <c r="P83" i="1"/>
  <c r="P91" i="1"/>
  <c r="R91" i="1" s="1"/>
  <c r="P99" i="1"/>
  <c r="P107" i="1"/>
  <c r="P115" i="1"/>
  <c r="P123" i="1"/>
  <c r="P131" i="1"/>
  <c r="P139" i="1"/>
  <c r="P147" i="1"/>
  <c r="P155" i="1"/>
  <c r="R155" i="1" s="1"/>
  <c r="P163" i="1"/>
  <c r="P171" i="1"/>
  <c r="P10" i="1"/>
  <c r="P18" i="1"/>
  <c r="P26" i="1"/>
  <c r="P34" i="1"/>
  <c r="P42" i="1"/>
  <c r="P50" i="1"/>
  <c r="R50" i="1" s="1"/>
  <c r="P58" i="1"/>
  <c r="P66" i="1"/>
  <c r="P74" i="1"/>
  <c r="P82" i="1"/>
  <c r="P90" i="1"/>
  <c r="P98" i="1"/>
  <c r="P106" i="1"/>
  <c r="P114" i="1"/>
  <c r="R114" i="1" s="1"/>
  <c r="P122" i="1"/>
  <c r="P130" i="1"/>
  <c r="P138" i="1"/>
  <c r="P146" i="1"/>
  <c r="P154" i="1"/>
  <c r="P162" i="1"/>
  <c r="P170" i="1"/>
  <c r="P178" i="1"/>
  <c r="R178" i="1" s="1"/>
  <c r="P186" i="1"/>
  <c r="P194" i="1"/>
  <c r="P9" i="1"/>
  <c r="P17" i="1"/>
  <c r="P25" i="1"/>
  <c r="P33" i="1"/>
  <c r="P41" i="1"/>
  <c r="P49" i="1"/>
  <c r="R49" i="1" s="1"/>
  <c r="P57" i="1"/>
  <c r="P65" i="1"/>
  <c r="P73" i="1"/>
  <c r="P81" i="1"/>
  <c r="P89" i="1"/>
  <c r="P97" i="1"/>
  <c r="P105" i="1"/>
  <c r="P113" i="1"/>
  <c r="R113" i="1" s="1"/>
  <c r="P121" i="1"/>
  <c r="P129" i="1"/>
  <c r="P137" i="1"/>
  <c r="P145" i="1"/>
  <c r="P153" i="1"/>
  <c r="P161" i="1"/>
  <c r="P169" i="1"/>
  <c r="P177" i="1"/>
  <c r="R177" i="1" s="1"/>
  <c r="P185" i="1"/>
  <c r="P193" i="1"/>
  <c r="P201" i="1"/>
  <c r="P4" i="1"/>
  <c r="P8" i="1"/>
  <c r="P16" i="1"/>
  <c r="P24" i="1"/>
  <c r="P32" i="1"/>
  <c r="R32" i="1" s="1"/>
  <c r="P40" i="1"/>
  <c r="P48" i="1"/>
  <c r="P56" i="1"/>
  <c r="P64" i="1"/>
  <c r="P72" i="1"/>
  <c r="P80" i="1"/>
  <c r="P88" i="1"/>
  <c r="P96" i="1"/>
  <c r="R96" i="1" s="1"/>
  <c r="P104" i="1"/>
  <c r="P112" i="1"/>
  <c r="P120" i="1"/>
  <c r="P128" i="1"/>
  <c r="P136" i="1"/>
  <c r="P144" i="1"/>
  <c r="P152" i="1"/>
  <c r="P160" i="1"/>
  <c r="R160" i="1" s="1"/>
  <c r="P168" i="1"/>
  <c r="P176" i="1"/>
  <c r="P184" i="1"/>
  <c r="P192" i="1"/>
  <c r="P3" i="1"/>
  <c r="P5" i="1"/>
  <c r="P7" i="1"/>
  <c r="P15" i="1"/>
  <c r="R15" i="1" s="1"/>
  <c r="P23" i="1"/>
  <c r="P31" i="1"/>
  <c r="P39" i="1"/>
  <c r="P47" i="1"/>
  <c r="P55" i="1"/>
  <c r="P63" i="1"/>
  <c r="R63" i="1" s="1"/>
  <c r="P71" i="1"/>
  <c r="R71" i="1" s="1"/>
  <c r="P79" i="1"/>
  <c r="R79" i="1" s="1"/>
  <c r="P87" i="1"/>
  <c r="P95" i="1"/>
  <c r="P103" i="1"/>
  <c r="P111" i="1"/>
  <c r="P119" i="1"/>
  <c r="P127" i="1"/>
  <c r="R127" i="1" s="1"/>
  <c r="P135" i="1"/>
  <c r="R135" i="1" s="1"/>
  <c r="P143" i="1"/>
  <c r="R143" i="1" s="1"/>
  <c r="P151" i="1"/>
  <c r="P159" i="1"/>
  <c r="P167" i="1"/>
  <c r="R167" i="1" s="1"/>
  <c r="P6" i="1"/>
  <c r="P14" i="1"/>
  <c r="P22" i="1"/>
  <c r="R22" i="1" s="1"/>
  <c r="P30" i="1"/>
  <c r="R30" i="1" s="1"/>
  <c r="P38" i="1"/>
  <c r="R38" i="1" s="1"/>
  <c r="P46" i="1"/>
  <c r="P54" i="1"/>
  <c r="P62" i="1"/>
  <c r="R62" i="1" s="1"/>
  <c r="P70" i="1"/>
  <c r="P78" i="1"/>
  <c r="P86" i="1"/>
  <c r="R86" i="1" s="1"/>
  <c r="P94" i="1"/>
  <c r="R94" i="1" s="1"/>
  <c r="P102" i="1"/>
  <c r="R102" i="1" s="1"/>
  <c r="P110" i="1"/>
  <c r="P118" i="1"/>
  <c r="P126" i="1"/>
  <c r="R126" i="1" s="1"/>
  <c r="P134" i="1"/>
  <c r="P142" i="1"/>
  <c r="P150" i="1"/>
  <c r="R150" i="1" s="1"/>
  <c r="P158" i="1"/>
  <c r="R158" i="1" s="1"/>
  <c r="P166" i="1"/>
  <c r="R166" i="1" s="1"/>
  <c r="P174" i="1"/>
  <c r="P13" i="1"/>
  <c r="P21" i="1"/>
  <c r="R21" i="1" s="1"/>
  <c r="P29" i="1"/>
  <c r="P37" i="1"/>
  <c r="P45" i="1"/>
  <c r="R45" i="1" s="1"/>
  <c r="P53" i="1"/>
  <c r="R53" i="1" s="1"/>
  <c r="P61" i="1"/>
  <c r="R61" i="1" s="1"/>
  <c r="P69" i="1"/>
  <c r="P77" i="1"/>
  <c r="P85" i="1"/>
  <c r="R85" i="1" s="1"/>
  <c r="P93" i="1"/>
  <c r="P101" i="1"/>
  <c r="P109" i="1"/>
  <c r="R109" i="1" s="1"/>
  <c r="P117" i="1"/>
  <c r="R117" i="1" s="1"/>
  <c r="P125" i="1"/>
  <c r="R125" i="1" s="1"/>
  <c r="P133" i="1"/>
  <c r="P141" i="1"/>
  <c r="P149" i="1"/>
  <c r="R149" i="1" s="1"/>
  <c r="P157" i="1"/>
  <c r="P165" i="1"/>
  <c r="P173" i="1"/>
  <c r="R173" i="1" s="1"/>
  <c r="P181" i="1"/>
  <c r="R181" i="1" s="1"/>
  <c r="P189" i="1"/>
  <c r="R189" i="1" s="1"/>
  <c r="P197" i="1"/>
  <c r="P217" i="1"/>
  <c r="P132" i="1"/>
  <c r="R132" i="1" s="1"/>
  <c r="P68" i="1"/>
  <c r="P20" i="1"/>
  <c r="P12" i="1"/>
  <c r="R12" i="1" s="1"/>
  <c r="P219" i="1"/>
  <c r="R219" i="1" s="1"/>
  <c r="P211" i="1"/>
  <c r="R211" i="1" s="1"/>
  <c r="P203" i="1"/>
  <c r="P191" i="1"/>
  <c r="P175" i="1"/>
  <c r="R175" i="1" s="1"/>
  <c r="P148" i="1"/>
  <c r="P84" i="1"/>
  <c r="R84" i="1" s="1"/>
  <c r="R180" i="1"/>
  <c r="P212" i="1"/>
  <c r="P204" i="1"/>
  <c r="P198" i="1"/>
  <c r="R198" i="1" s="1"/>
  <c r="P195" i="1"/>
  <c r="P188" i="1"/>
  <c r="P124" i="1"/>
  <c r="R124" i="1" s="1"/>
  <c r="P60" i="1"/>
  <c r="R60" i="1" s="1"/>
  <c r="P213" i="1"/>
  <c r="P205" i="1"/>
  <c r="R205" i="1" s="1"/>
  <c r="P199" i="1"/>
  <c r="P179" i="1"/>
  <c r="P164" i="1"/>
  <c r="R164" i="1" s="1"/>
  <c r="P100" i="1"/>
  <c r="R100" i="1" s="1"/>
  <c r="P36" i="1"/>
  <c r="P214" i="1"/>
  <c r="P206" i="1"/>
  <c r="P196" i="1"/>
  <c r="R196" i="1" s="1"/>
  <c r="P182" i="1"/>
  <c r="R182" i="1" s="1"/>
  <c r="P140" i="1"/>
  <c r="R140" i="1" s="1"/>
  <c r="P76" i="1"/>
  <c r="R156" i="1"/>
  <c r="P209" i="1"/>
  <c r="P215" i="1"/>
  <c r="P207" i="1"/>
  <c r="R207" i="1" s="1"/>
  <c r="P200" i="1"/>
  <c r="R200" i="1" s="1"/>
  <c r="P183" i="1"/>
  <c r="P116" i="1"/>
  <c r="P52" i="1"/>
  <c r="P44" i="1"/>
  <c r="V5" i="1"/>
  <c r="S209" i="1" s="1"/>
  <c r="Q46" i="1"/>
  <c r="Q38" i="1"/>
  <c r="Q30" i="1"/>
  <c r="M26" i="1"/>
  <c r="Q22" i="1"/>
  <c r="M18" i="1"/>
  <c r="Q14" i="1"/>
  <c r="M10" i="1"/>
  <c r="Q6" i="1"/>
  <c r="Q31" i="1"/>
  <c r="Q23" i="1"/>
  <c r="Q15" i="1"/>
  <c r="M11" i="1"/>
  <c r="Q7" i="1"/>
  <c r="Q5" i="1"/>
  <c r="Q3" i="1"/>
  <c r="Q40" i="1"/>
  <c r="Q32" i="1"/>
  <c r="Q24" i="1"/>
  <c r="M20" i="1"/>
  <c r="Q16" i="1"/>
  <c r="M12" i="1"/>
  <c r="Q8" i="1"/>
  <c r="Q4" i="1"/>
  <c r="Q49" i="1"/>
  <c r="Q41" i="1"/>
  <c r="Q33" i="1"/>
  <c r="M29" i="1"/>
  <c r="Q25" i="1"/>
  <c r="M21" i="1"/>
  <c r="Q17" i="1"/>
  <c r="M13" i="1"/>
  <c r="Q9" i="1"/>
  <c r="Q50" i="1"/>
  <c r="Q42" i="1"/>
  <c r="Q34" i="1"/>
  <c r="M30" i="1"/>
  <c r="Q26" i="1"/>
  <c r="M22" i="1"/>
  <c r="Q18" i="1"/>
  <c r="M14" i="1"/>
  <c r="Q10" i="1"/>
  <c r="M6" i="1"/>
  <c r="Q43" i="1"/>
  <c r="Q35" i="1"/>
  <c r="Q27" i="1"/>
  <c r="M23" i="1"/>
  <c r="Q19" i="1"/>
  <c r="M15" i="1"/>
  <c r="M7" i="1"/>
  <c r="M5" i="1"/>
  <c r="R7" i="1" l="1"/>
  <c r="R152" i="1"/>
  <c r="R88" i="1"/>
  <c r="R24" i="1"/>
  <c r="R169" i="1"/>
  <c r="R105" i="1"/>
  <c r="R5" i="1"/>
  <c r="R144" i="1"/>
  <c r="R80" i="1"/>
  <c r="R16" i="1"/>
  <c r="R161" i="1"/>
  <c r="R97" i="1"/>
  <c r="R201" i="1"/>
  <c r="R41" i="1"/>
  <c r="R170" i="1"/>
  <c r="R106" i="1"/>
  <c r="R42" i="1"/>
  <c r="R147" i="1"/>
  <c r="R83" i="1"/>
  <c r="R19" i="1"/>
  <c r="R33" i="1"/>
  <c r="R162" i="1"/>
  <c r="R98" i="1"/>
  <c r="R34" i="1"/>
  <c r="R139" i="1"/>
  <c r="R75" i="1"/>
  <c r="S189" i="1"/>
  <c r="R11" i="1"/>
  <c r="S60" i="1"/>
  <c r="S100" i="1"/>
  <c r="R215" i="1"/>
  <c r="R206" i="1"/>
  <c r="R179" i="1"/>
  <c r="R188" i="1"/>
  <c r="R148" i="1"/>
  <c r="R20" i="1"/>
  <c r="R165" i="1"/>
  <c r="R101" i="1"/>
  <c r="R37" i="1"/>
  <c r="R142" i="1"/>
  <c r="R78" i="1"/>
  <c r="R14" i="1"/>
  <c r="R119" i="1"/>
  <c r="R55" i="1"/>
  <c r="R3" i="1"/>
  <c r="R136" i="1"/>
  <c r="R72" i="1"/>
  <c r="R8" i="1"/>
  <c r="R153" i="1"/>
  <c r="R89" i="1"/>
  <c r="R25" i="1"/>
  <c r="R154" i="1"/>
  <c r="R90" i="1"/>
  <c r="R26" i="1"/>
  <c r="R131" i="1"/>
  <c r="R172" i="1"/>
  <c r="R44" i="1"/>
  <c r="R52" i="1"/>
  <c r="R209" i="1"/>
  <c r="R214" i="1"/>
  <c r="R199" i="1"/>
  <c r="R195" i="1"/>
  <c r="S157" i="1"/>
  <c r="R68" i="1"/>
  <c r="R157" i="1"/>
  <c r="R93" i="1"/>
  <c r="R29" i="1"/>
  <c r="R134" i="1"/>
  <c r="R70" i="1"/>
  <c r="R6" i="1"/>
  <c r="R111" i="1"/>
  <c r="R47" i="1"/>
  <c r="R192" i="1"/>
  <c r="R128" i="1"/>
  <c r="R64" i="1"/>
  <c r="R4" i="1"/>
  <c r="R145" i="1"/>
  <c r="R81" i="1"/>
  <c r="R17" i="1"/>
  <c r="R146" i="1"/>
  <c r="R82" i="1"/>
  <c r="R18" i="1"/>
  <c r="R123" i="1"/>
  <c r="R59" i="1"/>
  <c r="R190" i="1"/>
  <c r="S83" i="1"/>
  <c r="R39" i="1"/>
  <c r="R120" i="1"/>
  <c r="R137" i="1"/>
  <c r="R9" i="1"/>
  <c r="R74" i="1"/>
  <c r="R10" i="1"/>
  <c r="S176" i="1"/>
  <c r="S20" i="1"/>
  <c r="R103" i="1"/>
  <c r="R184" i="1"/>
  <c r="R56" i="1"/>
  <c r="R73" i="1"/>
  <c r="R138" i="1"/>
  <c r="R202" i="1"/>
  <c r="R116" i="1"/>
  <c r="R76" i="1"/>
  <c r="R36" i="1"/>
  <c r="R213" i="1"/>
  <c r="R204" i="1"/>
  <c r="R191" i="1"/>
  <c r="R217" i="1"/>
  <c r="R141" i="1"/>
  <c r="R77" i="1"/>
  <c r="R13" i="1"/>
  <c r="R118" i="1"/>
  <c r="R54" i="1"/>
  <c r="R159" i="1"/>
  <c r="R95" i="1"/>
  <c r="R31" i="1"/>
  <c r="R176" i="1"/>
  <c r="R112" i="1"/>
  <c r="R48" i="1"/>
  <c r="R193" i="1"/>
  <c r="R129" i="1"/>
  <c r="R65" i="1"/>
  <c r="R194" i="1"/>
  <c r="R210" i="1"/>
  <c r="S42" i="1"/>
  <c r="S33" i="1"/>
  <c r="S24" i="1"/>
  <c r="S23" i="1"/>
  <c r="S30" i="1"/>
  <c r="R183" i="1"/>
  <c r="S136" i="1"/>
  <c r="S76" i="1"/>
  <c r="S132" i="1"/>
  <c r="R212" i="1"/>
  <c r="R203" i="1"/>
  <c r="R197" i="1"/>
  <c r="R133" i="1"/>
  <c r="R69" i="1"/>
  <c r="R174" i="1"/>
  <c r="R110" i="1"/>
  <c r="R46" i="1"/>
  <c r="R151" i="1"/>
  <c r="R87" i="1"/>
  <c r="R23" i="1"/>
  <c r="R168" i="1"/>
  <c r="R104" i="1"/>
  <c r="R40" i="1"/>
  <c r="R185" i="1"/>
  <c r="R121" i="1"/>
  <c r="R57" i="1"/>
  <c r="R186" i="1"/>
  <c r="R122" i="1"/>
  <c r="R58" i="1"/>
  <c r="R163" i="1"/>
  <c r="R99" i="1"/>
  <c r="R35" i="1"/>
  <c r="S45" i="1"/>
  <c r="S208" i="1"/>
  <c r="S205" i="1"/>
  <c r="S10" i="1"/>
  <c r="S50" i="1"/>
  <c r="S41" i="1"/>
  <c r="S32" i="1"/>
  <c r="S31" i="1"/>
  <c r="S38" i="1"/>
  <c r="S92" i="1"/>
  <c r="S44" i="1"/>
  <c r="S37" i="1"/>
  <c r="S96" i="1"/>
  <c r="S11" i="1"/>
  <c r="S120" i="1"/>
  <c r="S80" i="1"/>
  <c r="S53" i="1"/>
  <c r="S183" i="1"/>
  <c r="S216" i="1"/>
  <c r="S9" i="1"/>
  <c r="S49" i="1"/>
  <c r="S40" i="1"/>
  <c r="S6" i="1"/>
  <c r="S46" i="1"/>
  <c r="S112" i="1"/>
  <c r="S52" i="1"/>
  <c r="S149" i="1"/>
  <c r="S165" i="1"/>
  <c r="S192" i="1"/>
  <c r="S29" i="1"/>
  <c r="S77" i="1"/>
  <c r="S181" i="1"/>
  <c r="S64" i="1"/>
  <c r="S75" i="1"/>
  <c r="S201" i="1"/>
  <c r="S218" i="1"/>
  <c r="S84" i="1"/>
  <c r="S202" i="1"/>
  <c r="S193" i="1"/>
  <c r="R67" i="1"/>
  <c r="R28" i="1"/>
  <c r="S104" i="1"/>
  <c r="R218" i="1"/>
  <c r="R208" i="1"/>
  <c r="R108" i="1"/>
  <c r="S18" i="1"/>
  <c r="S4" i="1"/>
  <c r="S109" i="1"/>
  <c r="S133" i="1"/>
  <c r="S5" i="1"/>
  <c r="S128" i="1"/>
  <c r="S7" i="1"/>
  <c r="S156" i="1"/>
  <c r="S85" i="1"/>
  <c r="S160" i="1"/>
  <c r="S141" i="1"/>
  <c r="S124" i="1"/>
  <c r="S172" i="1"/>
  <c r="S59" i="1"/>
  <c r="S117" i="1"/>
  <c r="S210" i="1"/>
  <c r="S54" i="1"/>
  <c r="S62" i="1"/>
  <c r="S70" i="1"/>
  <c r="S78" i="1"/>
  <c r="S86" i="1"/>
  <c r="S94" i="1"/>
  <c r="S102" i="1"/>
  <c r="S110" i="1"/>
  <c r="S118" i="1"/>
  <c r="S126" i="1"/>
  <c r="S134" i="1"/>
  <c r="S142" i="1"/>
  <c r="S150" i="1"/>
  <c r="S158" i="1"/>
  <c r="S166" i="1"/>
  <c r="S123" i="1"/>
  <c r="S131" i="1"/>
  <c r="S139" i="1"/>
  <c r="S147" i="1"/>
  <c r="S155" i="1"/>
  <c r="S163" i="1"/>
  <c r="S171" i="1"/>
  <c r="S179" i="1"/>
  <c r="S187" i="1"/>
  <c r="S58" i="1"/>
  <c r="S66" i="1"/>
  <c r="S74" i="1"/>
  <c r="S82" i="1"/>
  <c r="S90" i="1"/>
  <c r="S98" i="1"/>
  <c r="S106" i="1"/>
  <c r="S114" i="1"/>
  <c r="S122" i="1"/>
  <c r="S130" i="1"/>
  <c r="S138" i="1"/>
  <c r="S146" i="1"/>
  <c r="S154" i="1"/>
  <c r="S162" i="1"/>
  <c r="S170" i="1"/>
  <c r="S57" i="1"/>
  <c r="S65" i="1"/>
  <c r="S73" i="1"/>
  <c r="S81" i="1"/>
  <c r="S89" i="1"/>
  <c r="S97" i="1"/>
  <c r="S105" i="1"/>
  <c r="S113" i="1"/>
  <c r="S121" i="1"/>
  <c r="S129" i="1"/>
  <c r="S137" i="1"/>
  <c r="S145" i="1"/>
  <c r="S153" i="1"/>
  <c r="S161" i="1"/>
  <c r="S169" i="1"/>
  <c r="S39" i="1"/>
  <c r="S79" i="1"/>
  <c r="S143" i="1"/>
  <c r="S174" i="1"/>
  <c r="S190" i="1"/>
  <c r="S191" i="1"/>
  <c r="S103" i="1"/>
  <c r="S167" i="1"/>
  <c r="S177" i="1"/>
  <c r="S175" i="1"/>
  <c r="S55" i="1"/>
  <c r="S211" i="1"/>
  <c r="S219" i="1"/>
  <c r="S63" i="1"/>
  <c r="S127" i="1"/>
  <c r="S186" i="1"/>
  <c r="S178" i="1"/>
  <c r="S203" i="1"/>
  <c r="S87" i="1"/>
  <c r="S151" i="1"/>
  <c r="S200" i="1"/>
  <c r="S207" i="1"/>
  <c r="S215" i="1"/>
  <c r="S212" i="1"/>
  <c r="S111" i="1"/>
  <c r="S182" i="1"/>
  <c r="S206" i="1"/>
  <c r="S214" i="1"/>
  <c r="S47" i="1"/>
  <c r="S95" i="1"/>
  <c r="S159" i="1"/>
  <c r="S198" i="1"/>
  <c r="S204" i="1"/>
  <c r="S119" i="1"/>
  <c r="S71" i="1"/>
  <c r="S135" i="1"/>
  <c r="S185" i="1"/>
  <c r="S195" i="1"/>
  <c r="S194" i="1"/>
  <c r="S36" i="1"/>
  <c r="S8" i="1"/>
  <c r="S28" i="1"/>
  <c r="S21" i="1"/>
  <c r="S56" i="1"/>
  <c r="S115" i="1"/>
  <c r="S26" i="1"/>
  <c r="S25" i="1"/>
  <c r="S48" i="1"/>
  <c r="S69" i="1"/>
  <c r="S144" i="1"/>
  <c r="S184" i="1"/>
  <c r="R115" i="1"/>
  <c r="R51" i="1"/>
  <c r="R92" i="1"/>
  <c r="S148" i="1"/>
  <c r="S108" i="1"/>
  <c r="S213" i="1"/>
  <c r="S19" i="1"/>
  <c r="S3" i="1"/>
  <c r="S72" i="1"/>
  <c r="S13" i="1"/>
  <c r="S196" i="1"/>
  <c r="S99" i="1"/>
  <c r="S93" i="1"/>
  <c r="S188" i="1"/>
  <c r="S17" i="1"/>
  <c r="S14" i="1"/>
  <c r="S125" i="1"/>
  <c r="S140" i="1"/>
  <c r="S164" i="1"/>
  <c r="S27" i="1"/>
  <c r="S12" i="1"/>
  <c r="S35" i="1"/>
  <c r="S16" i="1"/>
  <c r="S22" i="1"/>
  <c r="S180" i="1"/>
  <c r="S68" i="1"/>
  <c r="S107" i="1"/>
  <c r="S43" i="1"/>
  <c r="S34" i="1"/>
  <c r="S15" i="1"/>
  <c r="S61" i="1"/>
  <c r="S101" i="1"/>
  <c r="S116" i="1"/>
  <c r="S197" i="1"/>
  <c r="S67" i="1"/>
  <c r="S173" i="1"/>
  <c r="S88" i="1"/>
  <c r="S91" i="1"/>
  <c r="S51" i="1"/>
  <c r="R130" i="1"/>
  <c r="R66" i="1"/>
  <c r="R171" i="1"/>
  <c r="R107" i="1"/>
  <c r="R43" i="1"/>
  <c r="S152" i="1"/>
  <c r="S168" i="1"/>
  <c r="R187" i="1"/>
  <c r="S199" i="1"/>
  <c r="S217" i="1"/>
</calcChain>
</file>

<file path=xl/sharedStrings.xml><?xml version="1.0" encoding="utf-8"?>
<sst xmlns="http://schemas.openxmlformats.org/spreadsheetml/2006/main" count="902" uniqueCount="442">
  <si>
    <t>Mio</t>
  </si>
  <si>
    <t>Mrd</t>
  </si>
  <si>
    <t>Country</t>
  </si>
  <si>
    <t>ISO</t>
  </si>
  <si>
    <t>CO2_MtC</t>
  </si>
  <si>
    <t>CO2_GtC</t>
  </si>
  <si>
    <t>SCC_RMQ</t>
  </si>
  <si>
    <t>SCC_RMQ_std</t>
  </si>
  <si>
    <t>SCC_Drupp</t>
  </si>
  <si>
    <t>SCC_Drupp_std</t>
  </si>
  <si>
    <t>Var_RMQ</t>
  </si>
  <si>
    <t>Var_Drupp</t>
  </si>
  <si>
    <t>USA</t>
  </si>
  <si>
    <t>Sum</t>
  </si>
  <si>
    <t>SD</t>
  </si>
  <si>
    <t>China</t>
  </si>
  <si>
    <t>CHN</t>
  </si>
  <si>
    <t>RMQ</t>
  </si>
  <si>
    <t>Russian Federation</t>
  </si>
  <si>
    <t>RUS</t>
  </si>
  <si>
    <t>Drupp</t>
  </si>
  <si>
    <t>Germany</t>
  </si>
  <si>
    <t>DEU</t>
  </si>
  <si>
    <t>Japan</t>
  </si>
  <si>
    <t>JPN</t>
  </si>
  <si>
    <t>India</t>
  </si>
  <si>
    <t>IND</t>
  </si>
  <si>
    <t>United Kingdom</t>
  </si>
  <si>
    <t>GBR</t>
  </si>
  <si>
    <t>Canada</t>
  </si>
  <si>
    <t>CAN</t>
  </si>
  <si>
    <t>Ukraine</t>
  </si>
  <si>
    <t>UKR</t>
  </si>
  <si>
    <t>France</t>
  </si>
  <si>
    <t>FRA</t>
  </si>
  <si>
    <t>Italy</t>
  </si>
  <si>
    <t>ITA</t>
  </si>
  <si>
    <t>Poland</t>
  </si>
  <si>
    <t>POL</t>
  </si>
  <si>
    <t>South Africa</t>
  </si>
  <si>
    <t>ZAF</t>
  </si>
  <si>
    <t>Mexico</t>
  </si>
  <si>
    <t>MEX</t>
  </si>
  <si>
    <t>Iran</t>
  </si>
  <si>
    <t>IRN</t>
  </si>
  <si>
    <t>Australia</t>
  </si>
  <si>
    <t>AUS</t>
  </si>
  <si>
    <t>South Korea</t>
  </si>
  <si>
    <t>KOR</t>
  </si>
  <si>
    <t>Brazil</t>
  </si>
  <si>
    <t>BRA</t>
  </si>
  <si>
    <t>Saudi Arabia</t>
  </si>
  <si>
    <t>SAU</t>
  </si>
  <si>
    <t>Spain</t>
  </si>
  <si>
    <t>ESP</t>
  </si>
  <si>
    <t>Indonesia</t>
  </si>
  <si>
    <t>IDN</t>
  </si>
  <si>
    <t>Kazakhstan</t>
  </si>
  <si>
    <t>KAZ</t>
  </si>
  <si>
    <t>Turkey</t>
  </si>
  <si>
    <t>TUR</t>
  </si>
  <si>
    <t>Netherlands</t>
  </si>
  <si>
    <t>NLD</t>
  </si>
  <si>
    <t>Czech Republic</t>
  </si>
  <si>
    <t>CZE</t>
  </si>
  <si>
    <t>Taiwan</t>
  </si>
  <si>
    <t>TWN</t>
  </si>
  <si>
    <t>Belgium</t>
  </si>
  <si>
    <t>BEL</t>
  </si>
  <si>
    <t>Romania</t>
  </si>
  <si>
    <t>ROU</t>
  </si>
  <si>
    <t>Argentina</t>
  </si>
  <si>
    <t>ARG</t>
  </si>
  <si>
    <t>Venezuela</t>
  </si>
  <si>
    <t>VEN</t>
  </si>
  <si>
    <t>Thailand</t>
  </si>
  <si>
    <t>THA</t>
  </si>
  <si>
    <t>Uzbekistan</t>
  </si>
  <si>
    <t>UZB</t>
  </si>
  <si>
    <t>Egypt</t>
  </si>
  <si>
    <t>EGY</t>
  </si>
  <si>
    <t>Malaysia</t>
  </si>
  <si>
    <t>MYS</t>
  </si>
  <si>
    <t>North Korea</t>
  </si>
  <si>
    <t>PRK</t>
  </si>
  <si>
    <t>Pakistan</t>
  </si>
  <si>
    <t>PAK</t>
  </si>
  <si>
    <t>Belarus</t>
  </si>
  <si>
    <t>BLR</t>
  </si>
  <si>
    <t>United Arab Emirates</t>
  </si>
  <si>
    <t>ARE</t>
  </si>
  <si>
    <t>Algeria</t>
  </si>
  <si>
    <t>DZA</t>
  </si>
  <si>
    <t>Hungary</t>
  </si>
  <si>
    <t>HUN</t>
  </si>
  <si>
    <t>Iraq</t>
  </si>
  <si>
    <t>IRQ</t>
  </si>
  <si>
    <t>Sweden</t>
  </si>
  <si>
    <t>SWE</t>
  </si>
  <si>
    <t>Greece</t>
  </si>
  <si>
    <t>GRC</t>
  </si>
  <si>
    <t>Austria</t>
  </si>
  <si>
    <t>AUT</t>
  </si>
  <si>
    <t>Nigeria</t>
  </si>
  <si>
    <t>NGA</t>
  </si>
  <si>
    <t>Bulgaria</t>
  </si>
  <si>
    <t>BGR</t>
  </si>
  <si>
    <t>Denmark</t>
  </si>
  <si>
    <t>DNK</t>
  </si>
  <si>
    <t>Viet Nam</t>
  </si>
  <si>
    <t>VNM</t>
  </si>
  <si>
    <t>Colombia</t>
  </si>
  <si>
    <t>COL</t>
  </si>
  <si>
    <t>Philippines</t>
  </si>
  <si>
    <t>PHL</t>
  </si>
  <si>
    <t>Slovakia</t>
  </si>
  <si>
    <t>SVK</t>
  </si>
  <si>
    <t>Finland</t>
  </si>
  <si>
    <t>FIN</t>
  </si>
  <si>
    <t>Kuwait</t>
  </si>
  <si>
    <t>CUW</t>
  </si>
  <si>
    <t>Serbia</t>
  </si>
  <si>
    <t>SRB</t>
  </si>
  <si>
    <t>Chile</t>
  </si>
  <si>
    <t>CHL</t>
  </si>
  <si>
    <t>Switzerland</t>
  </si>
  <si>
    <t>CHE</t>
  </si>
  <si>
    <t>Turkmenistan</t>
  </si>
  <si>
    <t>TKM</t>
  </si>
  <si>
    <t>Portugal</t>
  </si>
  <si>
    <t>PRT</t>
  </si>
  <si>
    <t>Azerbaijan</t>
  </si>
  <si>
    <t>AZE</t>
  </si>
  <si>
    <t>Israel</t>
  </si>
  <si>
    <t>ISR</t>
  </si>
  <si>
    <t>Norway</t>
  </si>
  <si>
    <t>NOR</t>
  </si>
  <si>
    <t>Singapore</t>
  </si>
  <si>
    <t>ATG</t>
  </si>
  <si>
    <t>Libya</t>
  </si>
  <si>
    <t>LBY</t>
  </si>
  <si>
    <t>Qatar</t>
  </si>
  <si>
    <t>Ireland</t>
  </si>
  <si>
    <t>IRL</t>
  </si>
  <si>
    <t>Syria</t>
  </si>
  <si>
    <t>SYR</t>
  </si>
  <si>
    <t>Morocco</t>
  </si>
  <si>
    <t>MAR</t>
  </si>
  <si>
    <t>Peru</t>
  </si>
  <si>
    <t>PER</t>
  </si>
  <si>
    <t>Cuba</t>
  </si>
  <si>
    <t>CUB</t>
  </si>
  <si>
    <t>New Zealand</t>
  </si>
  <si>
    <t>NZL</t>
  </si>
  <si>
    <t>Hong Kong</t>
  </si>
  <si>
    <t>HKG</t>
  </si>
  <si>
    <t>Estonia</t>
  </si>
  <si>
    <t>EST</t>
  </si>
  <si>
    <t>Bangladesh</t>
  </si>
  <si>
    <t>BGD</t>
  </si>
  <si>
    <t>Trinidad and Tobago</t>
  </si>
  <si>
    <t>TTO</t>
  </si>
  <si>
    <t>Lithuania</t>
  </si>
  <si>
    <t>LTU</t>
  </si>
  <si>
    <t>Oman</t>
  </si>
  <si>
    <t>Ecuador</t>
  </si>
  <si>
    <t>ECU</t>
  </si>
  <si>
    <t>Croatia</t>
  </si>
  <si>
    <t>HRV</t>
  </si>
  <si>
    <t>Georgia</t>
  </si>
  <si>
    <t>GEO</t>
  </si>
  <si>
    <t>Moldova</t>
  </si>
  <si>
    <t>MDA</t>
  </si>
  <si>
    <t>Tunisia</t>
  </si>
  <si>
    <t>TUN</t>
  </si>
  <si>
    <t>Bosnia and Herzegovina</t>
  </si>
  <si>
    <t>BIH</t>
  </si>
  <si>
    <t>Bahrain</t>
  </si>
  <si>
    <t>BHR</t>
  </si>
  <si>
    <t>Slovenia</t>
  </si>
  <si>
    <t>SVN</t>
  </si>
  <si>
    <t>Luxembourg</t>
  </si>
  <si>
    <t>LUX</t>
  </si>
  <si>
    <t>Kyrgyzstan</t>
  </si>
  <si>
    <t>KGZ</t>
  </si>
  <si>
    <t>Dominican Republic</t>
  </si>
  <si>
    <t>DOM</t>
  </si>
  <si>
    <t>Latvia</t>
  </si>
  <si>
    <t>LVA</t>
  </si>
  <si>
    <t>Lebanon</t>
  </si>
  <si>
    <t>LBN</t>
  </si>
  <si>
    <t>Angola</t>
  </si>
  <si>
    <t>AGO</t>
  </si>
  <si>
    <t>Zimbabwe</t>
  </si>
  <si>
    <t>ZWE</t>
  </si>
  <si>
    <t>Jordan</t>
  </si>
  <si>
    <t>JOR</t>
  </si>
  <si>
    <t>Mongolia</t>
  </si>
  <si>
    <t>MNG</t>
  </si>
  <si>
    <t>Armenia</t>
  </si>
  <si>
    <t>ARM</t>
  </si>
  <si>
    <t>Yemen</t>
  </si>
  <si>
    <t>YEM</t>
  </si>
  <si>
    <t>North Macedonia</t>
  </si>
  <si>
    <t>MKD</t>
  </si>
  <si>
    <t>Bolivia</t>
  </si>
  <si>
    <t>BOL</t>
  </si>
  <si>
    <t>Myanmar</t>
  </si>
  <si>
    <t>MMR</t>
  </si>
  <si>
    <t>Sri Lanka</t>
  </si>
  <si>
    <t>LKA</t>
  </si>
  <si>
    <t>Jamaica</t>
  </si>
  <si>
    <t>JAM</t>
  </si>
  <si>
    <t>Kenya</t>
  </si>
  <si>
    <t>KEN</t>
  </si>
  <si>
    <t>Curaçao</t>
  </si>
  <si>
    <t>Guatemala</t>
  </si>
  <si>
    <t>GTM</t>
  </si>
  <si>
    <t>Sudan</t>
  </si>
  <si>
    <t>SDN</t>
  </si>
  <si>
    <t>Tajikistan</t>
  </si>
  <si>
    <t>TJK</t>
  </si>
  <si>
    <t>Uruguay</t>
  </si>
  <si>
    <t>URY</t>
  </si>
  <si>
    <t>Ghana</t>
  </si>
  <si>
    <t>GHA</t>
  </si>
  <si>
    <t>Côte d'Ivoire</t>
  </si>
  <si>
    <t>CIV</t>
  </si>
  <si>
    <t>Brunei Darussalam</t>
  </si>
  <si>
    <t>BRN</t>
  </si>
  <si>
    <t>Panama</t>
  </si>
  <si>
    <t>PAN</t>
  </si>
  <si>
    <t>Cyprus</t>
  </si>
  <si>
    <t>CYP</t>
  </si>
  <si>
    <t>Albania</t>
  </si>
  <si>
    <t>ALB</t>
  </si>
  <si>
    <t>Gabon</t>
  </si>
  <si>
    <t>GAB</t>
  </si>
  <si>
    <t>Honduras</t>
  </si>
  <si>
    <t>HND</t>
  </si>
  <si>
    <t>Costa Rica</t>
  </si>
  <si>
    <t>CRI</t>
  </si>
  <si>
    <t>Zambia</t>
  </si>
  <si>
    <t>ZMB</t>
  </si>
  <si>
    <t>Ethiopia</t>
  </si>
  <si>
    <t>ETH</t>
  </si>
  <si>
    <t>Senegal</t>
  </si>
  <si>
    <t>SEN</t>
  </si>
  <si>
    <t>El Salvador</t>
  </si>
  <si>
    <t>SLV</t>
  </si>
  <si>
    <t>Tanzania</t>
  </si>
  <si>
    <t>TZA</t>
  </si>
  <si>
    <t>Cameroon</t>
  </si>
  <si>
    <t>CMR</t>
  </si>
  <si>
    <t>Democratic Republic of the Congo</t>
  </si>
  <si>
    <t>COD</t>
  </si>
  <si>
    <t>Afghanistan</t>
  </si>
  <si>
    <t>AFG</t>
  </si>
  <si>
    <t>Nicaragua</t>
  </si>
  <si>
    <t>NIC</t>
  </si>
  <si>
    <t>Mozambique</t>
  </si>
  <si>
    <t>MOZ</t>
  </si>
  <si>
    <t>Bahamas</t>
  </si>
  <si>
    <t>BHS</t>
  </si>
  <si>
    <t>Paraguay</t>
  </si>
  <si>
    <t>PRY</t>
  </si>
  <si>
    <t>Papua New Guinea</t>
  </si>
  <si>
    <t>PNG</t>
  </si>
  <si>
    <t>Iceland</t>
  </si>
  <si>
    <t>ISL</t>
  </si>
  <si>
    <t>New Caledonia</t>
  </si>
  <si>
    <t>NCL</t>
  </si>
  <si>
    <t>Botswana</t>
  </si>
  <si>
    <t>BWA</t>
  </si>
  <si>
    <t>Nepal</t>
  </si>
  <si>
    <t>NPL</t>
  </si>
  <si>
    <t>Cambodia</t>
  </si>
  <si>
    <t>KHM</t>
  </si>
  <si>
    <t>Equatorial Guinea</t>
  </si>
  <si>
    <t>GNQ</t>
  </si>
  <si>
    <t>Laos</t>
  </si>
  <si>
    <t>LAO</t>
  </si>
  <si>
    <t>Suriname</t>
  </si>
  <si>
    <t>SUR</t>
  </si>
  <si>
    <t>Mauritius</t>
  </si>
  <si>
    <t>MUS</t>
  </si>
  <si>
    <t>Benin</t>
  </si>
  <si>
    <t>BEN</t>
  </si>
  <si>
    <t>Malta</t>
  </si>
  <si>
    <t>MLT</t>
  </si>
  <si>
    <t>Guyana</t>
  </si>
  <si>
    <t>GUY</t>
  </si>
  <si>
    <t>Uganda</t>
  </si>
  <si>
    <t>UGA</t>
  </si>
  <si>
    <t>Montenegro</t>
  </si>
  <si>
    <t>MNE</t>
  </si>
  <si>
    <t>Madagascar</t>
  </si>
  <si>
    <t>MDG</t>
  </si>
  <si>
    <t>Kosovo</t>
  </si>
  <si>
    <t>Guinea</t>
  </si>
  <si>
    <t>GIN</t>
  </si>
  <si>
    <t>Haiti</t>
  </si>
  <si>
    <t>HTI</t>
  </si>
  <si>
    <t>Congo</t>
  </si>
  <si>
    <t>COG</t>
  </si>
  <si>
    <t>Mauritania</t>
  </si>
  <si>
    <t>MRT</t>
  </si>
  <si>
    <t>Namibia</t>
  </si>
  <si>
    <t>NAM</t>
  </si>
  <si>
    <t>Togo</t>
  </si>
  <si>
    <t>TGO</t>
  </si>
  <si>
    <t>Aruba</t>
  </si>
  <si>
    <t>ABW</t>
  </si>
  <si>
    <t>Lesotho</t>
  </si>
  <si>
    <t>LSO</t>
  </si>
  <si>
    <t>Burkina Faso</t>
  </si>
  <si>
    <t>BFA</t>
  </si>
  <si>
    <t>Macao</t>
  </si>
  <si>
    <t>MAC</t>
  </si>
  <si>
    <t>Occupied Palestinian Territory</t>
  </si>
  <si>
    <t>Barbados</t>
  </si>
  <si>
    <t>BRB</t>
  </si>
  <si>
    <t>Liberia</t>
  </si>
  <si>
    <t>LBR</t>
  </si>
  <si>
    <t>Fiji</t>
  </si>
  <si>
    <t>Sint Maarten (Dutch part)</t>
  </si>
  <si>
    <t>FRO</t>
  </si>
  <si>
    <t>Mali</t>
  </si>
  <si>
    <t>MLI</t>
  </si>
  <si>
    <t>Malawi</t>
  </si>
  <si>
    <t>MWI</t>
  </si>
  <si>
    <t>Niger</t>
  </si>
  <si>
    <t>NER</t>
  </si>
  <si>
    <t>Swaziland</t>
  </si>
  <si>
    <t>SWZ</t>
  </si>
  <si>
    <t>South Sudan</t>
  </si>
  <si>
    <t>Sierra Leone</t>
  </si>
  <si>
    <t>SLE</t>
  </si>
  <si>
    <t>Somalia</t>
  </si>
  <si>
    <t>SOM</t>
  </si>
  <si>
    <t>Faeroe Islands</t>
  </si>
  <si>
    <t>Greenland</t>
  </si>
  <si>
    <t>GRL</t>
  </si>
  <si>
    <t>Bermuda</t>
  </si>
  <si>
    <t>BMU</t>
  </si>
  <si>
    <t>French Polynesia</t>
  </si>
  <si>
    <t>PYF</t>
  </si>
  <si>
    <t>Rwanda</t>
  </si>
  <si>
    <t>Chad</t>
  </si>
  <si>
    <t>TCD</t>
  </si>
  <si>
    <t>Bonaire, Saint Eustatius and Saba</t>
  </si>
  <si>
    <t>Maldives</t>
  </si>
  <si>
    <t>MDV</t>
  </si>
  <si>
    <t>Antigua and Barbuda</t>
  </si>
  <si>
    <t>Djibouti</t>
  </si>
  <si>
    <t>DJI</t>
  </si>
  <si>
    <t>Belize</t>
  </si>
  <si>
    <t>BLZ</t>
  </si>
  <si>
    <t>Eritrea</t>
  </si>
  <si>
    <t>ERI</t>
  </si>
  <si>
    <t>Bhutan</t>
  </si>
  <si>
    <t>BTN</t>
  </si>
  <si>
    <t>Seychelles</t>
  </si>
  <si>
    <t>Andorra</t>
  </si>
  <si>
    <t>AND</t>
  </si>
  <si>
    <t>Gambia</t>
  </si>
  <si>
    <t>GMB</t>
  </si>
  <si>
    <t>Cape Verde</t>
  </si>
  <si>
    <t>Central African Republic</t>
  </si>
  <si>
    <t>CAF</t>
  </si>
  <si>
    <t>Burundi</t>
  </si>
  <si>
    <t>BDI</t>
  </si>
  <si>
    <t>Saint Lucia</t>
  </si>
  <si>
    <t>LCA</t>
  </si>
  <si>
    <t>Solomon Islands</t>
  </si>
  <si>
    <t>SLB</t>
  </si>
  <si>
    <t>Guinea-Bissau</t>
  </si>
  <si>
    <t>GNB</t>
  </si>
  <si>
    <t>Grenada</t>
  </si>
  <si>
    <t>GRD</t>
  </si>
  <si>
    <t>Samoa</t>
  </si>
  <si>
    <t>WSM</t>
  </si>
  <si>
    <t>Saint Vincent and the Grenadines</t>
  </si>
  <si>
    <t>VCT</t>
  </si>
  <si>
    <t>Saint Kitts and Nevis</t>
  </si>
  <si>
    <t>KNA</t>
  </si>
  <si>
    <t>Liechtenstein</t>
  </si>
  <si>
    <t>LIE</t>
  </si>
  <si>
    <t>Palau</t>
  </si>
  <si>
    <t>PLW</t>
  </si>
  <si>
    <t>British Virgin Islands</t>
  </si>
  <si>
    <t>Timor-Leste</t>
  </si>
  <si>
    <t>TLS</t>
  </si>
  <si>
    <t>Nauru</t>
  </si>
  <si>
    <t>NRU</t>
  </si>
  <si>
    <t>Comoros</t>
  </si>
  <si>
    <t>COM</t>
  </si>
  <si>
    <t>Dominica</t>
  </si>
  <si>
    <t>DMA</t>
  </si>
  <si>
    <t>Vanuatu</t>
  </si>
  <si>
    <t>VUT</t>
  </si>
  <si>
    <t>Martinique</t>
  </si>
  <si>
    <t>MTQ</t>
  </si>
  <si>
    <t>Tonga</t>
  </si>
  <si>
    <t>TON</t>
  </si>
  <si>
    <t>Réunion</t>
  </si>
  <si>
    <t>REU</t>
  </si>
  <si>
    <t>Saint Pierre and Miquelon</t>
  </si>
  <si>
    <t>SPM</t>
  </si>
  <si>
    <t>Turks and Caicos Islands</t>
  </si>
  <si>
    <t>TCA</t>
  </si>
  <si>
    <t>Micronesia (Federated States of)</t>
  </si>
  <si>
    <t>FSM</t>
  </si>
  <si>
    <t>Anguilla</t>
  </si>
  <si>
    <t>AIA</t>
  </si>
  <si>
    <t>Marshall Islands</t>
  </si>
  <si>
    <t>Sao Tome and Principe</t>
  </si>
  <si>
    <t>STP</t>
  </si>
  <si>
    <t>Kiribati</t>
  </si>
  <si>
    <t>KIR</t>
  </si>
  <si>
    <t>Cook Islands</t>
  </si>
  <si>
    <t>COK</t>
  </si>
  <si>
    <t>Montserrat</t>
  </si>
  <si>
    <t>MSR</t>
  </si>
  <si>
    <t>French Guiana</t>
  </si>
  <si>
    <t>GUF</t>
  </si>
  <si>
    <t>Wallis and Futuna Islands</t>
  </si>
  <si>
    <t>WLF</t>
  </si>
  <si>
    <t>Saint Helena</t>
  </si>
  <si>
    <t>Tuvalu</t>
  </si>
  <si>
    <t>TUV</t>
  </si>
  <si>
    <t>Niue</t>
  </si>
  <si>
    <t>NIU</t>
  </si>
  <si>
    <t>Rank</t>
  </si>
  <si>
    <t>borrow</t>
  </si>
  <si>
    <t>std</t>
  </si>
  <si>
    <t>share</t>
  </si>
  <si>
    <t>&amp;</t>
  </si>
  <si>
    <t>(</t>
  </si>
  <si>
    <t>)</t>
  </si>
  <si>
    <t>\\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</si>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</sst>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52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indexed="52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3"/>
      <color indexed="5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21" borderId="0" applyNumberFormat="0" applyBorder="0" applyAlignment="0" applyProtection="0"/>
    <xf numFmtId="0" fontId="7" fillId="12" borderId="0" applyNumberFormat="0" applyBorder="0" applyAlignment="0" applyProtection="0"/>
    <xf numFmtId="0" fontId="7" fillId="22" borderId="0" applyNumberFormat="0" applyBorder="0" applyAlignment="0" applyProtection="0"/>
    <xf numFmtId="0" fontId="7" fillId="9" borderId="0" applyNumberFormat="0" applyBorder="0" applyAlignment="0" applyProtection="0"/>
    <xf numFmtId="0" fontId="8" fillId="3" borderId="5" applyNumberFormat="0" applyAlignment="0" applyProtection="0"/>
    <xf numFmtId="0" fontId="9" fillId="3" borderId="6" applyNumberFormat="0" applyAlignment="0" applyProtection="0"/>
    <xf numFmtId="0" fontId="10" fillId="3" borderId="6" applyNumberFormat="0" applyAlignment="0" applyProtection="0"/>
    <xf numFmtId="0" fontId="11" fillId="0" borderId="1" applyNumberFormat="0" applyFill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" fillId="24" borderId="7" applyNumberFormat="0" applyFont="0" applyAlignment="0" applyProtection="0"/>
    <xf numFmtId="0" fontId="16" fillId="13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17" fillId="0" borderId="8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25" borderId="9" applyNumberFormat="0" applyAlignment="0" applyProtection="0"/>
  </cellStyleXfs>
  <cellXfs count="3">
    <xf numFmtId="0" fontId="0" fillId="0" borderId="0" xfId="0"/>
    <xf numFmtId="2" fontId="0" fillId="0" borderId="0" xfId="0" applyNumberFormat="1"/>
    <xf numFmtId="2" fontId="14" fillId="0" borderId="0" xfId="31" applyNumberFormat="1"/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9"/>
  <sheetViews>
    <sheetView tabSelected="1" workbookViewId="0">
      <selection activeCell="U4" sqref="U4"/>
    </sheetView>
  </sheetViews>
  <sheetFormatPr baseColWidth="10" defaultRowHeight="15" x14ac:dyDescent="0.25"/>
  <sheetData>
    <row r="1" spans="1:22" x14ac:dyDescent="0.25">
      <c r="D1">
        <f>SUM(D3:D219)</f>
        <v>368.52537878491438</v>
      </c>
      <c r="E1" t="s">
        <v>0</v>
      </c>
      <c r="F1" t="s">
        <v>0</v>
      </c>
      <c r="G1" t="s">
        <v>1</v>
      </c>
      <c r="H1" t="s">
        <v>1</v>
      </c>
      <c r="I1" t="s">
        <v>0</v>
      </c>
      <c r="J1" t="s">
        <v>0</v>
      </c>
      <c r="K1" t="s">
        <v>1</v>
      </c>
      <c r="L1" t="s">
        <v>1</v>
      </c>
    </row>
    <row r="2" spans="1:22" x14ac:dyDescent="0.2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6</v>
      </c>
      <c r="H2" t="s">
        <v>7</v>
      </c>
      <c r="I2" t="s">
        <v>8</v>
      </c>
      <c r="J2" t="s">
        <v>9</v>
      </c>
      <c r="K2" t="s">
        <v>8</v>
      </c>
      <c r="L2" t="s">
        <v>9</v>
      </c>
      <c r="N2" t="s">
        <v>10</v>
      </c>
      <c r="O2" t="s">
        <v>11</v>
      </c>
    </row>
    <row r="3" spans="1:22" x14ac:dyDescent="0.25">
      <c r="A3" t="s">
        <v>256</v>
      </c>
      <c r="B3" t="s">
        <v>257</v>
      </c>
      <c r="C3">
        <v>46.572276400999996</v>
      </c>
      <c r="D3">
        <v>4.6572276400999993E-2</v>
      </c>
      <c r="E3">
        <v>4306.2947533665738</v>
      </c>
      <c r="F3">
        <v>379.56753627205967</v>
      </c>
      <c r="G3">
        <v>4.3062947533665739</v>
      </c>
      <c r="H3">
        <v>0.37956753627205969</v>
      </c>
      <c r="I3">
        <v>10618.627811706952</v>
      </c>
      <c r="J3">
        <v>1060.5516883664918</v>
      </c>
      <c r="K3">
        <v>10.618627811706952</v>
      </c>
      <c r="L3">
        <v>1.0605516883664918</v>
      </c>
      <c r="M3">
        <f>D3/$D$1</f>
        <v>1.2637467887437236E-4</v>
      </c>
      <c r="N3">
        <f>H3^2</f>
        <v>0.14407151459164136</v>
      </c>
      <c r="O3">
        <f>L3^2</f>
        <v>1.1247698836970164</v>
      </c>
      <c r="P3">
        <f>(G3/1000)/$U$4</f>
        <v>1.1080642829903707E-4</v>
      </c>
      <c r="Q3">
        <f>K3/1000/$U$5</f>
        <v>1.2449180465813823E-4</v>
      </c>
      <c r="R3">
        <f>P3*100*((H3/G3)^2+($V$4/$U$4)^2)^0.5</f>
        <v>1.0112444286824217E-3</v>
      </c>
      <c r="S3">
        <f>Q3*100*((L3/K3)^2+($V$5/$U$5)^2)^0.5</f>
        <v>1.278651812404248E-3</v>
      </c>
      <c r="U3" t="s">
        <v>13</v>
      </c>
      <c r="V3" t="s">
        <v>14</v>
      </c>
    </row>
    <row r="4" spans="1:22" x14ac:dyDescent="0.25">
      <c r="A4" t="s">
        <v>234</v>
      </c>
      <c r="B4" t="s">
        <v>235</v>
      </c>
      <c r="C4">
        <v>73.621617696999976</v>
      </c>
      <c r="D4">
        <v>7.3621617696999972E-2</v>
      </c>
      <c r="E4">
        <v>8409.5072190792944</v>
      </c>
      <c r="F4">
        <v>709.80394039887176</v>
      </c>
      <c r="G4">
        <v>8.4095072190792948</v>
      </c>
      <c r="H4">
        <v>0.70980394039887174</v>
      </c>
      <c r="I4">
        <v>17220.799714033797</v>
      </c>
      <c r="J4">
        <v>1349.6754923183373</v>
      </c>
      <c r="K4">
        <v>17.220799714033799</v>
      </c>
      <c r="L4">
        <v>1.3496754923183374</v>
      </c>
      <c r="M4">
        <f t="shared" ref="M4:M67" si="0">D4/$D$1</f>
        <v>1.9977353510833344E-4</v>
      </c>
      <c r="N4">
        <f t="shared" ref="N4:N67" si="1">H4^2</f>
        <v>0.50382163380576506</v>
      </c>
      <c r="O4">
        <f t="shared" ref="O4:O67" si="2">L4^2</f>
        <v>1.8216239345647465</v>
      </c>
      <c r="P4">
        <f t="shared" ref="P4:P67" si="3">(G4/1000)/$U$4</f>
        <v>2.1638729164385714E-4</v>
      </c>
      <c r="Q4">
        <f t="shared" ref="Q4:Q67" si="4">K4/1000/$U$5</f>
        <v>2.0189505386871575E-4</v>
      </c>
      <c r="R4">
        <f t="shared" ref="R4:R67" si="5">P4*100*((H4/G4)^2+($V$4/$U$4)^2)^0.5</f>
        <v>1.8968039203796439E-3</v>
      </c>
      <c r="S4">
        <f>Q4*100*((L4/K4)^2+($V$5/$U$5)^2)^0.5</f>
        <v>1.6546236517449059E-3</v>
      </c>
      <c r="T4" t="s">
        <v>17</v>
      </c>
      <c r="U4">
        <f>SUM(G3:G219)/1000</f>
        <v>38.863221380487325</v>
      </c>
      <c r="V4">
        <f>SUM(N3:N219)^0.5/1000</f>
        <v>0.91942572053365856</v>
      </c>
    </row>
    <row r="5" spans="1:22" x14ac:dyDescent="0.25">
      <c r="A5" t="s">
        <v>91</v>
      </c>
      <c r="B5" t="s">
        <v>92</v>
      </c>
      <c r="C5">
        <v>1164.4387878370001</v>
      </c>
      <c r="D5">
        <v>1.1644387878370002</v>
      </c>
      <c r="E5">
        <v>107943.37489948778</v>
      </c>
      <c r="F5">
        <v>8857.0555135686664</v>
      </c>
      <c r="G5">
        <v>107.94337489948778</v>
      </c>
      <c r="H5">
        <v>8.8570555135686657</v>
      </c>
      <c r="I5">
        <v>266782.31745451537</v>
      </c>
      <c r="J5">
        <v>22657.746937063901</v>
      </c>
      <c r="K5">
        <v>266.78231745451535</v>
      </c>
      <c r="L5">
        <v>22.657746937063902</v>
      </c>
      <c r="M5">
        <f t="shared" si="0"/>
        <v>3.1597248245869426E-3</v>
      </c>
      <c r="N5">
        <f t="shared" si="1"/>
        <v>78.447432370437099</v>
      </c>
      <c r="O5">
        <f t="shared" si="2"/>
        <v>513.37349626402863</v>
      </c>
      <c r="P5">
        <f t="shared" si="3"/>
        <v>2.7775200064522861E-3</v>
      </c>
      <c r="Q5">
        <f t="shared" si="4"/>
        <v>3.12773107219906E-3</v>
      </c>
      <c r="R5">
        <f t="shared" si="5"/>
        <v>2.371872236108372E-2</v>
      </c>
      <c r="S5">
        <f t="shared" ref="S5:S68" si="6">Q5*100*((L5/K5)^2+($V$5/$U$5)^2)^0.5</f>
        <v>2.7600382892445909E-2</v>
      </c>
      <c r="T5" t="s">
        <v>20</v>
      </c>
      <c r="U5">
        <f>SUM(K3:K219)/1000</f>
        <v>85.295797911085998</v>
      </c>
      <c r="V5">
        <f>SUM(O3:O219)^0.5/1000</f>
        <v>2.0434799205887648</v>
      </c>
    </row>
    <row r="6" spans="1:22" x14ac:dyDescent="0.25">
      <c r="A6" t="s">
        <v>363</v>
      </c>
      <c r="B6" t="s">
        <v>364</v>
      </c>
      <c r="C6">
        <v>3.8406948739999995</v>
      </c>
      <c r="D6">
        <v>3.8406948739999995E-3</v>
      </c>
      <c r="E6">
        <v>308.15733760482175</v>
      </c>
      <c r="F6">
        <v>34.099891317164719</v>
      </c>
      <c r="G6">
        <v>0.30815733760482172</v>
      </c>
      <c r="H6">
        <v>3.4099891317164718E-2</v>
      </c>
      <c r="I6">
        <v>870.05945409371884</v>
      </c>
      <c r="J6">
        <v>92.266735006855697</v>
      </c>
      <c r="K6">
        <v>0.87005945409371888</v>
      </c>
      <c r="L6">
        <v>9.2266735006855699E-2</v>
      </c>
      <c r="M6">
        <f t="shared" si="0"/>
        <v>1.042179208027238E-5</v>
      </c>
      <c r="N6">
        <f t="shared" si="1"/>
        <v>1.1628025878424458E-3</v>
      </c>
      <c r="O6">
        <f t="shared" si="2"/>
        <v>8.5131503888253302E-3</v>
      </c>
      <c r="P6">
        <f t="shared" si="3"/>
        <v>7.9292793201014263E-6</v>
      </c>
      <c r="Q6">
        <f t="shared" si="4"/>
        <v>1.02004961018207E-5</v>
      </c>
      <c r="R6">
        <f t="shared" si="5"/>
        <v>8.9726239954646296E-5</v>
      </c>
      <c r="S6">
        <f t="shared" si="6"/>
        <v>1.1089876522615042E-4</v>
      </c>
    </row>
    <row r="7" spans="1:22" x14ac:dyDescent="0.25">
      <c r="A7" t="s">
        <v>191</v>
      </c>
      <c r="B7" t="s">
        <v>192</v>
      </c>
      <c r="C7">
        <v>183.66498427499999</v>
      </c>
      <c r="D7">
        <v>0.183664984275</v>
      </c>
      <c r="E7">
        <v>15097.031424445151</v>
      </c>
      <c r="F7">
        <v>1393.6825278742401</v>
      </c>
      <c r="G7">
        <v>15.09703142444515</v>
      </c>
      <c r="H7">
        <v>1.3936825278742402</v>
      </c>
      <c r="I7">
        <v>41452.998849439275</v>
      </c>
      <c r="J7">
        <v>4321.8700226843321</v>
      </c>
      <c r="K7">
        <v>41.452998849439275</v>
      </c>
      <c r="L7">
        <v>4.3218700226843323</v>
      </c>
      <c r="M7">
        <f t="shared" si="0"/>
        <v>4.9837811680859562E-4</v>
      </c>
      <c r="N7">
        <f t="shared" si="1"/>
        <v>1.9423509885019323</v>
      </c>
      <c r="O7">
        <f t="shared" si="2"/>
        <v>18.678560492977471</v>
      </c>
      <c r="P7">
        <f t="shared" si="3"/>
        <v>3.8846577530562504E-4</v>
      </c>
      <c r="Q7">
        <f t="shared" si="4"/>
        <v>4.859911023125745E-4</v>
      </c>
      <c r="R7">
        <f t="shared" si="5"/>
        <v>3.7020117058436637E-3</v>
      </c>
      <c r="S7">
        <f t="shared" si="6"/>
        <v>5.1989723364609256E-3</v>
      </c>
    </row>
    <row r="8" spans="1:22" x14ac:dyDescent="0.25">
      <c r="A8" t="s">
        <v>413</v>
      </c>
      <c r="B8" t="s">
        <v>414</v>
      </c>
      <c r="C8">
        <v>0.86315954400000028</v>
      </c>
      <c r="D8">
        <v>8.6315954400000027E-4</v>
      </c>
      <c r="E8">
        <v>65.369386104672571</v>
      </c>
      <c r="F8">
        <v>7.2365070094129829</v>
      </c>
      <c r="G8">
        <v>6.5369386104672578E-2</v>
      </c>
      <c r="H8">
        <v>7.2365070094129831E-3</v>
      </c>
      <c r="I8">
        <v>194.06016029242471</v>
      </c>
      <c r="J8">
        <v>21.507837025433915</v>
      </c>
      <c r="K8">
        <v>0.1940601602924247</v>
      </c>
      <c r="L8">
        <v>2.1507837025433914E-2</v>
      </c>
      <c r="M8">
        <f t="shared" si="0"/>
        <v>2.3421983768010003E-6</v>
      </c>
      <c r="N8">
        <f t="shared" si="1"/>
        <v>5.2367033697283233E-5</v>
      </c>
      <c r="O8">
        <f t="shared" si="2"/>
        <v>4.6258705351262595E-4</v>
      </c>
      <c r="P8">
        <f t="shared" si="3"/>
        <v>1.6820372522565417E-6</v>
      </c>
      <c r="Q8">
        <f t="shared" si="4"/>
        <v>2.2751432666673307E-6</v>
      </c>
      <c r="R8">
        <f t="shared" si="5"/>
        <v>1.9040916738753032E-5</v>
      </c>
      <c r="S8">
        <f t="shared" si="6"/>
        <v>2.57979825353774E-5</v>
      </c>
    </row>
    <row r="9" spans="1:22" x14ac:dyDescent="0.25">
      <c r="A9" t="s">
        <v>353</v>
      </c>
      <c r="B9">
        <v>0</v>
      </c>
      <c r="C9">
        <v>5.626984074000001</v>
      </c>
      <c r="D9">
        <v>5.6269840740000012E-3</v>
      </c>
      <c r="E9">
        <v>628.02234522775734</v>
      </c>
      <c r="F9">
        <v>63.060407496779796</v>
      </c>
      <c r="G9">
        <v>0.62802234522775735</v>
      </c>
      <c r="H9">
        <v>6.3060407496779797E-2</v>
      </c>
      <c r="I9">
        <v>1310.1550548528739</v>
      </c>
      <c r="J9">
        <v>112.01668317425998</v>
      </c>
      <c r="K9">
        <v>1.310155054852874</v>
      </c>
      <c r="L9">
        <v>0.11201668317425999</v>
      </c>
      <c r="M9">
        <f t="shared" si="0"/>
        <v>1.526891877176287E-5</v>
      </c>
      <c r="N9">
        <f t="shared" si="1"/>
        <v>3.9766149936599215E-3</v>
      </c>
      <c r="O9">
        <f t="shared" si="2"/>
        <v>1.2547737309362541E-2</v>
      </c>
      <c r="P9">
        <f t="shared" si="3"/>
        <v>1.6159811845733369E-5</v>
      </c>
      <c r="Q9">
        <f t="shared" si="4"/>
        <v>1.5360135984877064E-5</v>
      </c>
      <c r="R9">
        <f t="shared" si="5"/>
        <v>1.6670541534560081E-4</v>
      </c>
      <c r="S9">
        <f t="shared" si="6"/>
        <v>1.3638563628683807E-4</v>
      </c>
    </row>
    <row r="10" spans="1:22" x14ac:dyDescent="0.25">
      <c r="A10" t="s">
        <v>71</v>
      </c>
      <c r="B10" t="s">
        <v>72</v>
      </c>
      <c r="C10">
        <v>2069.9238738500003</v>
      </c>
      <c r="D10">
        <v>2.0699238738500001</v>
      </c>
      <c r="E10">
        <v>218177.8994410985</v>
      </c>
      <c r="F10">
        <v>15831.815982545953</v>
      </c>
      <c r="G10">
        <v>218.1778994410985</v>
      </c>
      <c r="H10">
        <v>15.831815982545953</v>
      </c>
      <c r="I10">
        <v>479086.4289970845</v>
      </c>
      <c r="J10">
        <v>35450.378448172007</v>
      </c>
      <c r="K10">
        <v>479.08642899708451</v>
      </c>
      <c r="L10">
        <v>35.450378448172003</v>
      </c>
      <c r="M10">
        <f t="shared" si="0"/>
        <v>5.6167742929262073E-3</v>
      </c>
      <c r="N10">
        <f t="shared" si="1"/>
        <v>250.64639730519747</v>
      </c>
      <c r="O10">
        <f t="shared" si="2"/>
        <v>1256.729332118618</v>
      </c>
      <c r="P10">
        <f t="shared" si="3"/>
        <v>5.6139942004561297E-3</v>
      </c>
      <c r="Q10">
        <f t="shared" si="4"/>
        <v>5.6167647261649812E-3</v>
      </c>
      <c r="R10">
        <f t="shared" si="5"/>
        <v>4.284770364569291E-2</v>
      </c>
      <c r="S10">
        <f t="shared" si="6"/>
        <v>4.3685800563097663E-2</v>
      </c>
    </row>
    <row r="11" spans="1:22" x14ac:dyDescent="0.25">
      <c r="A11" t="s">
        <v>199</v>
      </c>
      <c r="B11" t="s">
        <v>200</v>
      </c>
      <c r="C11">
        <v>170.80744222490915</v>
      </c>
      <c r="D11">
        <v>0.17080744222490915</v>
      </c>
      <c r="E11">
        <v>22116.471891870518</v>
      </c>
      <c r="F11">
        <v>1927.9404436441366</v>
      </c>
      <c r="G11">
        <v>22.116471891870518</v>
      </c>
      <c r="H11">
        <v>1.9279404436441365</v>
      </c>
      <c r="I11">
        <v>40476.282388507563</v>
      </c>
      <c r="J11">
        <v>3286.3451396698083</v>
      </c>
      <c r="K11">
        <v>40.476282388507563</v>
      </c>
      <c r="L11">
        <v>3.2863451396698085</v>
      </c>
      <c r="M11">
        <f t="shared" si="0"/>
        <v>4.6348895369998104E-4</v>
      </c>
      <c r="N11">
        <f t="shared" si="1"/>
        <v>3.7169543542387498</v>
      </c>
      <c r="O11">
        <f t="shared" si="2"/>
        <v>10.800064377031372</v>
      </c>
      <c r="P11">
        <f t="shared" si="3"/>
        <v>5.6908488556161956E-4</v>
      </c>
      <c r="Q11">
        <f t="shared" si="4"/>
        <v>4.7454016938443825E-4</v>
      </c>
      <c r="R11">
        <f t="shared" si="5"/>
        <v>5.140284092065856E-3</v>
      </c>
      <c r="S11">
        <f t="shared" si="6"/>
        <v>4.0171122162416875E-3</v>
      </c>
    </row>
    <row r="12" spans="1:22" x14ac:dyDescent="0.25">
      <c r="A12" t="s">
        <v>311</v>
      </c>
      <c r="B12" t="s">
        <v>312</v>
      </c>
      <c r="C12">
        <v>17.764227960999996</v>
      </c>
      <c r="D12">
        <v>1.7764227960999995E-2</v>
      </c>
      <c r="E12">
        <v>1777.2400383997829</v>
      </c>
      <c r="F12">
        <v>150.64900020284895</v>
      </c>
      <c r="G12">
        <v>1.7772400383997828</v>
      </c>
      <c r="H12">
        <v>0.15064900020284896</v>
      </c>
      <c r="I12">
        <v>4096.9096885419067</v>
      </c>
      <c r="J12">
        <v>364.20273917272698</v>
      </c>
      <c r="K12">
        <v>4.0969096885419063</v>
      </c>
      <c r="L12">
        <v>0.364202739172727</v>
      </c>
      <c r="M12">
        <f t="shared" si="0"/>
        <v>4.8203540335733248E-5</v>
      </c>
      <c r="N12">
        <f t="shared" si="1"/>
        <v>2.2695121262117989E-2</v>
      </c>
      <c r="O12">
        <f t="shared" si="2"/>
        <v>0.13264363522091741</v>
      </c>
      <c r="P12">
        <f t="shared" si="3"/>
        <v>4.573064134338874E-5</v>
      </c>
      <c r="Q12">
        <f t="shared" si="4"/>
        <v>4.8031788070176731E-5</v>
      </c>
      <c r="R12">
        <f t="shared" si="5"/>
        <v>4.0245367292453965E-4</v>
      </c>
      <c r="S12">
        <f t="shared" si="6"/>
        <v>4.4222205564144396E-4</v>
      </c>
    </row>
    <row r="13" spans="1:22" x14ac:dyDescent="0.25">
      <c r="A13" t="s">
        <v>45</v>
      </c>
      <c r="B13" t="s">
        <v>46</v>
      </c>
      <c r="C13">
        <v>4499.3676298900018</v>
      </c>
      <c r="D13">
        <v>4.4993676298900018</v>
      </c>
      <c r="E13">
        <v>461821.06378681393</v>
      </c>
      <c r="F13">
        <v>33936.817749267131</v>
      </c>
      <c r="G13">
        <v>461.82106378681391</v>
      </c>
      <c r="H13">
        <v>33.936817749267128</v>
      </c>
      <c r="I13">
        <v>1039629.0490920515</v>
      </c>
      <c r="J13">
        <v>78753.761298686091</v>
      </c>
      <c r="K13">
        <v>1039.6290490920514</v>
      </c>
      <c r="L13">
        <v>78.753761298686086</v>
      </c>
      <c r="M13">
        <f t="shared" si="0"/>
        <v>1.2209112014822747E-2</v>
      </c>
      <c r="N13">
        <f t="shared" si="1"/>
        <v>1151.7075989469724</v>
      </c>
      <c r="O13">
        <f t="shared" si="2"/>
        <v>6202.1549186904267</v>
      </c>
      <c r="P13">
        <f t="shared" si="3"/>
        <v>1.1883241980004462E-2</v>
      </c>
      <c r="Q13">
        <f t="shared" si="4"/>
        <v>1.2188514259234447E-2</v>
      </c>
      <c r="R13">
        <f t="shared" si="5"/>
        <v>9.1737650018676523E-2</v>
      </c>
      <c r="S13">
        <f t="shared" si="6"/>
        <v>9.6837717108107207E-2</v>
      </c>
    </row>
    <row r="14" spans="1:22" x14ac:dyDescent="0.25">
      <c r="A14" t="s">
        <v>101</v>
      </c>
      <c r="B14" t="s">
        <v>102</v>
      </c>
      <c r="C14">
        <v>1015.3750350889999</v>
      </c>
      <c r="D14">
        <v>1.0153750350889998</v>
      </c>
      <c r="E14">
        <v>113952.94908803589</v>
      </c>
      <c r="F14">
        <v>8312.4815289887938</v>
      </c>
      <c r="G14">
        <v>113.95294908803589</v>
      </c>
      <c r="H14">
        <v>8.3124815289887941</v>
      </c>
      <c r="I14">
        <v>236543.23895123828</v>
      </c>
      <c r="J14">
        <v>16763.356478591595</v>
      </c>
      <c r="K14">
        <v>236.54323895123827</v>
      </c>
      <c r="L14">
        <v>16.763356478591596</v>
      </c>
      <c r="M14">
        <f t="shared" si="0"/>
        <v>2.7552377489899055E-3</v>
      </c>
      <c r="N14">
        <f t="shared" si="1"/>
        <v>69.097349169779875</v>
      </c>
      <c r="O14">
        <f t="shared" si="2"/>
        <v>281.01012042833884</v>
      </c>
      <c r="P14">
        <f t="shared" si="3"/>
        <v>2.932153975924653E-3</v>
      </c>
      <c r="Q14">
        <f t="shared" si="4"/>
        <v>2.7732109288410144E-3</v>
      </c>
      <c r="R14">
        <f t="shared" si="5"/>
        <v>2.2485833477841635E-2</v>
      </c>
      <c r="S14">
        <f t="shared" si="6"/>
        <v>2.0745850722706481E-2</v>
      </c>
    </row>
    <row r="15" spans="1:22" x14ac:dyDescent="0.25">
      <c r="A15" t="s">
        <v>131</v>
      </c>
      <c r="B15" t="s">
        <v>132</v>
      </c>
      <c r="C15">
        <v>622.78928054799985</v>
      </c>
      <c r="D15">
        <v>0.62278928054799987</v>
      </c>
      <c r="E15">
        <v>70952.704274499614</v>
      </c>
      <c r="F15">
        <v>5845.91896335608</v>
      </c>
      <c r="G15">
        <v>70.952704274499609</v>
      </c>
      <c r="H15">
        <v>5.8459189633560804</v>
      </c>
      <c r="I15">
        <v>145789.1374315586</v>
      </c>
      <c r="J15">
        <v>11058.257319852026</v>
      </c>
      <c r="K15">
        <v>145.7891374315586</v>
      </c>
      <c r="L15">
        <v>11.058257319852025</v>
      </c>
      <c r="M15">
        <f t="shared" si="0"/>
        <v>1.689949502532046E-3</v>
      </c>
      <c r="N15">
        <f t="shared" si="1"/>
        <v>34.174768526126229</v>
      </c>
      <c r="O15">
        <f t="shared" si="2"/>
        <v>122.28505495206089</v>
      </c>
      <c r="P15">
        <f t="shared" si="3"/>
        <v>1.8257031134872408E-3</v>
      </c>
      <c r="Q15">
        <f t="shared" si="4"/>
        <v>1.7092182850969053E-3</v>
      </c>
      <c r="R15">
        <f t="shared" si="5"/>
        <v>1.5650125209090194E-2</v>
      </c>
      <c r="S15">
        <f t="shared" si="6"/>
        <v>1.3595910175176595E-2</v>
      </c>
    </row>
    <row r="16" spans="1:22" x14ac:dyDescent="0.25">
      <c r="A16" t="s">
        <v>262</v>
      </c>
      <c r="B16" t="s">
        <v>263</v>
      </c>
      <c r="C16">
        <v>44.212203580000015</v>
      </c>
      <c r="D16">
        <v>4.4212203580000012E-2</v>
      </c>
      <c r="E16">
        <v>5370.4650451108646</v>
      </c>
      <c r="F16">
        <v>594.4418498996165</v>
      </c>
      <c r="G16">
        <v>5.3704650451108646</v>
      </c>
      <c r="H16">
        <v>0.59444184989961646</v>
      </c>
      <c r="I16">
        <v>10419.62942322394</v>
      </c>
      <c r="J16">
        <v>992.19788997998307</v>
      </c>
      <c r="K16">
        <v>10.41962942322394</v>
      </c>
      <c r="L16">
        <v>0.99219788997998304</v>
      </c>
      <c r="M16">
        <f t="shared" si="0"/>
        <v>1.1997058038655177E-4</v>
      </c>
      <c r="N16">
        <f t="shared" si="1"/>
        <v>0.35336111291207817</v>
      </c>
      <c r="O16">
        <f t="shared" si="2"/>
        <v>0.98445665288073048</v>
      </c>
      <c r="P16">
        <f t="shared" si="3"/>
        <v>1.381888802405685E-4</v>
      </c>
      <c r="Q16">
        <f t="shared" si="4"/>
        <v>1.2215876606354705E-4</v>
      </c>
      <c r="R16">
        <f t="shared" si="5"/>
        <v>1.5641224086700681E-3</v>
      </c>
      <c r="S16">
        <f t="shared" si="6"/>
        <v>1.199494507640818E-3</v>
      </c>
    </row>
    <row r="17" spans="1:19" x14ac:dyDescent="0.25">
      <c r="A17" t="s">
        <v>177</v>
      </c>
      <c r="B17" t="s">
        <v>178</v>
      </c>
      <c r="C17">
        <v>221.39441350000001</v>
      </c>
      <c r="D17">
        <v>0.22139441350000003</v>
      </c>
      <c r="E17">
        <v>19733.855794896677</v>
      </c>
      <c r="F17">
        <v>1634.8752811364227</v>
      </c>
      <c r="G17">
        <v>19.733855794896677</v>
      </c>
      <c r="H17">
        <v>1.6348752811364227</v>
      </c>
      <c r="I17">
        <v>50478.551387422551</v>
      </c>
      <c r="J17">
        <v>4503.4456367732073</v>
      </c>
      <c r="K17">
        <v>50.478551387422549</v>
      </c>
      <c r="L17">
        <v>4.5034456367732076</v>
      </c>
      <c r="M17">
        <f t="shared" si="0"/>
        <v>6.0075757666940585E-4</v>
      </c>
      <c r="N17">
        <f t="shared" si="1"/>
        <v>2.672817184870897</v>
      </c>
      <c r="O17">
        <f t="shared" si="2"/>
        <v>20.281022603371643</v>
      </c>
      <c r="P17">
        <f t="shared" si="3"/>
        <v>5.0777715006416753E-4</v>
      </c>
      <c r="Q17">
        <f t="shared" si="4"/>
        <v>5.9180584065867314E-4</v>
      </c>
      <c r="R17">
        <f t="shared" si="5"/>
        <v>4.3749049155972193E-3</v>
      </c>
      <c r="S17">
        <f t="shared" si="6"/>
        <v>5.4668534154916019E-3</v>
      </c>
    </row>
    <row r="18" spans="1:19" x14ac:dyDescent="0.25">
      <c r="A18" t="s">
        <v>158</v>
      </c>
      <c r="B18" t="s">
        <v>159</v>
      </c>
      <c r="C18">
        <v>372.09351759799995</v>
      </c>
      <c r="D18">
        <v>0.37209351759799997</v>
      </c>
      <c r="E18">
        <v>30166.864899278269</v>
      </c>
      <c r="F18">
        <v>2781.0008268431166</v>
      </c>
      <c r="G18">
        <v>30.16686489927827</v>
      </c>
      <c r="H18">
        <v>2.7810008268431163</v>
      </c>
      <c r="I18">
        <v>83945.394870764809</v>
      </c>
      <c r="J18">
        <v>8611.6489683057516</v>
      </c>
      <c r="K18">
        <v>83.945394870764815</v>
      </c>
      <c r="L18">
        <v>8.6116489683057509</v>
      </c>
      <c r="M18">
        <f t="shared" si="0"/>
        <v>1.0096822064869734E-3</v>
      </c>
      <c r="N18">
        <f t="shared" si="1"/>
        <v>7.7339655989020963</v>
      </c>
      <c r="O18">
        <f t="shared" si="2"/>
        <v>74.16049795332151</v>
      </c>
      <c r="P18">
        <f t="shared" si="3"/>
        <v>7.7623171285601733E-4</v>
      </c>
      <c r="Q18">
        <f t="shared" si="4"/>
        <v>9.8416800037759346E-4</v>
      </c>
      <c r="R18">
        <f t="shared" si="5"/>
        <v>7.3877494703161036E-3</v>
      </c>
      <c r="S18">
        <f t="shared" si="6"/>
        <v>1.0367880678887748E-2</v>
      </c>
    </row>
    <row r="19" spans="1:19" x14ac:dyDescent="0.25">
      <c r="A19" t="s">
        <v>320</v>
      </c>
      <c r="B19" t="s">
        <v>321</v>
      </c>
      <c r="C19">
        <v>14.333416701000001</v>
      </c>
      <c r="D19">
        <v>1.4333416701000001E-2</v>
      </c>
      <c r="E19">
        <v>1421.4550644223307</v>
      </c>
      <c r="F19">
        <v>109.21979395603253</v>
      </c>
      <c r="G19">
        <v>1.4214550644223307</v>
      </c>
      <c r="H19">
        <v>0.10921979395603253</v>
      </c>
      <c r="I19">
        <v>3304.9978024458069</v>
      </c>
      <c r="J19">
        <v>261.64681486237816</v>
      </c>
      <c r="K19">
        <v>3.3049978024458069</v>
      </c>
      <c r="L19">
        <v>0.26164681486237817</v>
      </c>
      <c r="M19">
        <f t="shared" si="0"/>
        <v>3.8893974543244512E-5</v>
      </c>
      <c r="N19">
        <f t="shared" si="1"/>
        <v>1.1928963391798199E-2</v>
      </c>
      <c r="O19">
        <f t="shared" si="2"/>
        <v>6.8459055727627602E-2</v>
      </c>
      <c r="P19">
        <f t="shared" si="3"/>
        <v>3.6575842504296967E-5</v>
      </c>
      <c r="Q19">
        <f t="shared" si="4"/>
        <v>3.8747486785820339E-5</v>
      </c>
      <c r="R19">
        <f t="shared" si="5"/>
        <v>2.9405625645514207E-4</v>
      </c>
      <c r="S19">
        <f t="shared" si="6"/>
        <v>3.2049070988584709E-4</v>
      </c>
    </row>
    <row r="20" spans="1:19" x14ac:dyDescent="0.25">
      <c r="A20" t="s">
        <v>87</v>
      </c>
      <c r="B20" t="s">
        <v>88</v>
      </c>
      <c r="C20">
        <v>1247.1403960999999</v>
      </c>
      <c r="D20">
        <v>1.2471403960999998</v>
      </c>
      <c r="E20">
        <v>145718.9934888111</v>
      </c>
      <c r="F20">
        <v>12291.685663401957</v>
      </c>
      <c r="G20">
        <v>145.71899348881109</v>
      </c>
      <c r="H20">
        <v>12.291685663401957</v>
      </c>
      <c r="I20">
        <v>292772.42160660424</v>
      </c>
      <c r="J20">
        <v>22481.279383327968</v>
      </c>
      <c r="K20">
        <v>292.77242160660427</v>
      </c>
      <c r="L20">
        <v>22.481279383327969</v>
      </c>
      <c r="M20">
        <f t="shared" si="0"/>
        <v>3.3841370714060891E-3</v>
      </c>
      <c r="N20">
        <f t="shared" si="1"/>
        <v>151.0855364478812</v>
      </c>
      <c r="O20">
        <f t="shared" si="2"/>
        <v>505.40792271124718</v>
      </c>
      <c r="P20">
        <f t="shared" si="3"/>
        <v>3.749534606566983E-3</v>
      </c>
      <c r="Q20">
        <f t="shared" si="4"/>
        <v>3.4324366355280005E-3</v>
      </c>
      <c r="R20">
        <f t="shared" si="5"/>
        <v>3.2848484994908167E-2</v>
      </c>
      <c r="S20">
        <f t="shared" si="6"/>
        <v>2.7609881492056416E-2</v>
      </c>
    </row>
    <row r="21" spans="1:19" x14ac:dyDescent="0.25">
      <c r="A21" t="s">
        <v>67</v>
      </c>
      <c r="B21" t="s">
        <v>68</v>
      </c>
      <c r="C21">
        <v>2110.827210240001</v>
      </c>
      <c r="D21">
        <v>2.110827210240001</v>
      </c>
      <c r="E21">
        <v>256798.06468668894</v>
      </c>
      <c r="F21">
        <v>19226.700395891741</v>
      </c>
      <c r="G21">
        <v>256.79806468668892</v>
      </c>
      <c r="H21">
        <v>19.22670039589174</v>
      </c>
      <c r="I21">
        <v>495207.65024188691</v>
      </c>
      <c r="J21">
        <v>34081.450720968263</v>
      </c>
      <c r="K21">
        <v>495.20765024188688</v>
      </c>
      <c r="L21">
        <v>34.081450720968263</v>
      </c>
      <c r="M21">
        <f t="shared" si="0"/>
        <v>5.7277662048668869E-3</v>
      </c>
      <c r="N21">
        <f t="shared" si="1"/>
        <v>369.66600811338361</v>
      </c>
      <c r="O21">
        <f t="shared" si="2"/>
        <v>1161.5452832457881</v>
      </c>
      <c r="P21">
        <f t="shared" si="3"/>
        <v>6.6077400576891859E-3</v>
      </c>
      <c r="Q21">
        <f t="shared" si="4"/>
        <v>5.8057684243495913E-3</v>
      </c>
      <c r="R21">
        <f t="shared" si="5"/>
        <v>5.1883809633223303E-2</v>
      </c>
      <c r="S21">
        <f t="shared" si="6"/>
        <v>4.2308510240169558E-2</v>
      </c>
    </row>
    <row r="22" spans="1:19" x14ac:dyDescent="0.25">
      <c r="A22" t="s">
        <v>356</v>
      </c>
      <c r="B22" t="s">
        <v>357</v>
      </c>
      <c r="C22">
        <v>4.8730865960000003</v>
      </c>
      <c r="D22">
        <v>4.8730865960000007E-3</v>
      </c>
      <c r="E22">
        <v>464.32394729661803</v>
      </c>
      <c r="F22">
        <v>36.189781809192603</v>
      </c>
      <c r="G22">
        <v>0.46432394729661802</v>
      </c>
      <c r="H22">
        <v>3.6189781809192606E-2</v>
      </c>
      <c r="I22">
        <v>1118.3871975895713</v>
      </c>
      <c r="J22">
        <v>91.994273101862746</v>
      </c>
      <c r="K22">
        <v>1.1183871975895714</v>
      </c>
      <c r="L22">
        <v>9.1994273101862742E-2</v>
      </c>
      <c r="M22">
        <f t="shared" si="0"/>
        <v>1.322320490400777E-5</v>
      </c>
      <c r="N22">
        <f t="shared" si="1"/>
        <v>1.3097003073969681E-3</v>
      </c>
      <c r="O22">
        <f t="shared" si="2"/>
        <v>8.462946283540107E-3</v>
      </c>
      <c r="P22">
        <f t="shared" si="3"/>
        <v>1.1947644348642404E-5</v>
      </c>
      <c r="Q22">
        <f t="shared" si="4"/>
        <v>1.3111867465679846E-5</v>
      </c>
      <c r="R22">
        <f t="shared" si="5"/>
        <v>9.731625455027577E-5</v>
      </c>
      <c r="S22">
        <f t="shared" si="6"/>
        <v>1.1233470582789514E-4</v>
      </c>
    </row>
    <row r="23" spans="1:19" x14ac:dyDescent="0.25">
      <c r="A23" t="s">
        <v>286</v>
      </c>
      <c r="B23" t="s">
        <v>287</v>
      </c>
      <c r="C23">
        <v>28.269757631000004</v>
      </c>
      <c r="D23">
        <v>2.8269757631000005E-2</v>
      </c>
      <c r="E23">
        <v>2187.4952846033484</v>
      </c>
      <c r="F23">
        <v>220.50952978344071</v>
      </c>
      <c r="G23">
        <v>2.1874952846033482</v>
      </c>
      <c r="H23">
        <v>0.22050952978344071</v>
      </c>
      <c r="I23">
        <v>6343.1118312769277</v>
      </c>
      <c r="J23">
        <v>713.66436139623079</v>
      </c>
      <c r="K23">
        <v>6.3431118312769277</v>
      </c>
      <c r="L23">
        <v>0.7136643613962308</v>
      </c>
      <c r="M23">
        <f t="shared" si="0"/>
        <v>7.6710477102580563E-5</v>
      </c>
      <c r="N23">
        <f t="shared" si="1"/>
        <v>4.8624452725314127E-2</v>
      </c>
      <c r="O23">
        <f t="shared" si="2"/>
        <v>0.50931682072708995</v>
      </c>
      <c r="P23">
        <f t="shared" si="3"/>
        <v>5.6287029404661206E-5</v>
      </c>
      <c r="Q23">
        <f t="shared" si="4"/>
        <v>7.4366053036857823E-5</v>
      </c>
      <c r="R23">
        <f t="shared" si="5"/>
        <v>5.8281577177959334E-4</v>
      </c>
      <c r="S23">
        <f t="shared" si="6"/>
        <v>8.5545192212474637E-4</v>
      </c>
    </row>
    <row r="24" spans="1:19" x14ac:dyDescent="0.25">
      <c r="A24" t="s">
        <v>343</v>
      </c>
      <c r="B24" t="s">
        <v>344</v>
      </c>
      <c r="C24">
        <v>7.5931138859999976</v>
      </c>
      <c r="D24">
        <v>7.5931138859999976E-3</v>
      </c>
      <c r="E24">
        <v>806.26140602941575</v>
      </c>
      <c r="F24">
        <v>61.271975025531269</v>
      </c>
      <c r="G24">
        <v>0.80626140602941576</v>
      </c>
      <c r="H24">
        <v>6.1271975025531271E-2</v>
      </c>
      <c r="I24">
        <v>1762.3194111680011</v>
      </c>
      <c r="J24">
        <v>132.45261986246766</v>
      </c>
      <c r="K24">
        <v>1.7623194111680012</v>
      </c>
      <c r="L24">
        <v>0.13245261986246765</v>
      </c>
      <c r="M24">
        <f t="shared" si="0"/>
        <v>2.0604046079636842E-5</v>
      </c>
      <c r="N24">
        <f t="shared" si="1"/>
        <v>3.7542549235293279E-3</v>
      </c>
      <c r="O24">
        <f t="shared" si="2"/>
        <v>1.754369650843136E-2</v>
      </c>
      <c r="P24">
        <f t="shared" si="3"/>
        <v>2.0746129049256535E-5</v>
      </c>
      <c r="Q24">
        <f t="shared" si="4"/>
        <v>2.0661268835366041E-5</v>
      </c>
      <c r="R24">
        <f t="shared" si="5"/>
        <v>1.6512363772025652E-4</v>
      </c>
      <c r="S24">
        <f t="shared" si="6"/>
        <v>1.6298465628623504E-4</v>
      </c>
    </row>
    <row r="25" spans="1:19" x14ac:dyDescent="0.25">
      <c r="A25" t="s">
        <v>360</v>
      </c>
      <c r="B25" t="s">
        <v>361</v>
      </c>
      <c r="C25">
        <v>4.2518049630000005</v>
      </c>
      <c r="D25">
        <v>4.2518049630000006E-3</v>
      </c>
      <c r="E25">
        <v>311.67029820699855</v>
      </c>
      <c r="F25">
        <v>35.176271432584024</v>
      </c>
      <c r="G25">
        <v>0.31167029820699854</v>
      </c>
      <c r="H25">
        <v>3.5176271432584026E-2</v>
      </c>
      <c r="I25">
        <v>949.52715566141171</v>
      </c>
      <c r="J25">
        <v>116.26855721555408</v>
      </c>
      <c r="K25">
        <v>0.94952715566141166</v>
      </c>
      <c r="L25">
        <v>0.11626855721555408</v>
      </c>
      <c r="M25">
        <f t="shared" si="0"/>
        <v>1.1537346429217071E-5</v>
      </c>
      <c r="N25">
        <f t="shared" si="1"/>
        <v>1.237370071898827E-3</v>
      </c>
      <c r="O25">
        <f t="shared" si="2"/>
        <v>1.3518377396986574E-2</v>
      </c>
      <c r="P25">
        <f t="shared" si="3"/>
        <v>8.0196722540217374E-6</v>
      </c>
      <c r="Q25">
        <f t="shared" si="4"/>
        <v>1.1132168042454065E-5</v>
      </c>
      <c r="R25">
        <f t="shared" si="5"/>
        <v>9.2480144649413374E-5</v>
      </c>
      <c r="S25">
        <f t="shared" si="6"/>
        <v>1.3889671056354285E-4</v>
      </c>
    </row>
    <row r="26" spans="1:19" x14ac:dyDescent="0.25">
      <c r="A26" t="s">
        <v>350</v>
      </c>
      <c r="B26">
        <v>0</v>
      </c>
      <c r="C26">
        <v>6.078746572</v>
      </c>
      <c r="D26">
        <v>6.0787465719999998E-3</v>
      </c>
      <c r="E26">
        <v>765.03792221716503</v>
      </c>
      <c r="F26">
        <v>72.117085740597943</v>
      </c>
      <c r="G26">
        <v>0.76503792221716505</v>
      </c>
      <c r="H26">
        <v>7.2117085740597942E-2</v>
      </c>
      <c r="I26">
        <v>1432.7142263747296</v>
      </c>
      <c r="J26">
        <v>116.81402777961729</v>
      </c>
      <c r="K26">
        <v>1.4327142263747297</v>
      </c>
      <c r="L26">
        <v>0.11681402777961729</v>
      </c>
      <c r="M26">
        <f t="shared" si="0"/>
        <v>1.6494784136828174E-5</v>
      </c>
      <c r="N26">
        <f t="shared" si="1"/>
        <v>5.2008740557167553E-3</v>
      </c>
      <c r="O26">
        <f t="shared" si="2"/>
        <v>1.36455170860972E-2</v>
      </c>
      <c r="P26">
        <f t="shared" si="3"/>
        <v>1.9685396501929707E-5</v>
      </c>
      <c r="Q26">
        <f t="shared" si="4"/>
        <v>1.6797008310634704E-5</v>
      </c>
      <c r="R26">
        <f t="shared" si="5"/>
        <v>1.9132123773600254E-4</v>
      </c>
      <c r="S26">
        <f t="shared" si="6"/>
        <v>1.4274153102351387E-4</v>
      </c>
    </row>
    <row r="27" spans="1:19" x14ac:dyDescent="0.25">
      <c r="A27" t="s">
        <v>175</v>
      </c>
      <c r="B27" t="s">
        <v>176</v>
      </c>
      <c r="C27">
        <v>229.574534199</v>
      </c>
      <c r="D27">
        <v>0.22957453419900001</v>
      </c>
      <c r="E27">
        <v>24124.568235386938</v>
      </c>
      <c r="F27">
        <v>1953.4087125566994</v>
      </c>
      <c r="G27">
        <v>24.124568235386938</v>
      </c>
      <c r="H27">
        <v>1.9534087125566995</v>
      </c>
      <c r="I27">
        <v>53221.694737919643</v>
      </c>
      <c r="J27">
        <v>4169.8149481221708</v>
      </c>
      <c r="K27">
        <v>53.221694737919641</v>
      </c>
      <c r="L27">
        <v>4.1698149481221707</v>
      </c>
      <c r="M27">
        <f t="shared" si="0"/>
        <v>6.2295447590595538E-4</v>
      </c>
      <c r="N27">
        <f t="shared" si="1"/>
        <v>3.8158055982924219</v>
      </c>
      <c r="O27">
        <f t="shared" si="2"/>
        <v>17.387356701583101</v>
      </c>
      <c r="P27">
        <f t="shared" si="3"/>
        <v>6.2075575257123543E-4</v>
      </c>
      <c r="Q27">
        <f t="shared" si="4"/>
        <v>6.2396619811680497E-4</v>
      </c>
      <c r="R27">
        <f t="shared" si="5"/>
        <v>5.2365176667726636E-3</v>
      </c>
      <c r="S27">
        <f t="shared" si="6"/>
        <v>5.1120994761339926E-3</v>
      </c>
    </row>
    <row r="28" spans="1:19" x14ac:dyDescent="0.25">
      <c r="A28" t="s">
        <v>272</v>
      </c>
      <c r="B28" t="s">
        <v>273</v>
      </c>
      <c r="C28">
        <v>37.175309702000007</v>
      </c>
      <c r="D28">
        <v>3.717530970200001E-2</v>
      </c>
      <c r="E28">
        <v>3043.4058903230257</v>
      </c>
      <c r="F28">
        <v>288.09241887467101</v>
      </c>
      <c r="G28">
        <v>3.0434058903230259</v>
      </c>
      <c r="H28">
        <v>0.28809241887467102</v>
      </c>
      <c r="I28">
        <v>8417.3824609959738</v>
      </c>
      <c r="J28">
        <v>830.11985890835945</v>
      </c>
      <c r="K28">
        <v>8.4173824609959738</v>
      </c>
      <c r="L28">
        <v>0.83011985890835949</v>
      </c>
      <c r="M28">
        <f t="shared" si="0"/>
        <v>1.0087584693508165E-4</v>
      </c>
      <c r="N28">
        <f t="shared" si="1"/>
        <v>8.2997241813058897E-2</v>
      </c>
      <c r="O28">
        <f t="shared" si="2"/>
        <v>0.6890989801540347</v>
      </c>
      <c r="P28">
        <f t="shared" si="3"/>
        <v>7.8310695362250054E-5</v>
      </c>
      <c r="Q28">
        <f t="shared" si="4"/>
        <v>9.8684608939005617E-5</v>
      </c>
      <c r="R28">
        <f t="shared" si="5"/>
        <v>7.6409897368198048E-4</v>
      </c>
      <c r="S28">
        <f t="shared" si="6"/>
        <v>1.0015303164362668E-3</v>
      </c>
    </row>
    <row r="29" spans="1:19" x14ac:dyDescent="0.25">
      <c r="A29" t="s">
        <v>49</v>
      </c>
      <c r="B29" t="s">
        <v>50</v>
      </c>
      <c r="C29">
        <v>3936.6881980100002</v>
      </c>
      <c r="D29">
        <v>3.9366881980100001</v>
      </c>
      <c r="E29">
        <v>375560.43681218469</v>
      </c>
      <c r="F29">
        <v>28902.73739637174</v>
      </c>
      <c r="G29">
        <v>375.56043681218472</v>
      </c>
      <c r="H29">
        <v>28.902737396371741</v>
      </c>
      <c r="I29">
        <v>903157.04894603672</v>
      </c>
      <c r="J29">
        <v>74059.693671201574</v>
      </c>
      <c r="K29">
        <v>903.15704894603675</v>
      </c>
      <c r="L29">
        <v>74.059693671201572</v>
      </c>
      <c r="M29">
        <f t="shared" si="0"/>
        <v>1.0682271628048724E-2</v>
      </c>
      <c r="N29">
        <f t="shared" si="1"/>
        <v>835.36822900362552</v>
      </c>
      <c r="O29">
        <f t="shared" si="2"/>
        <v>5484.8382266722138</v>
      </c>
      <c r="P29">
        <f t="shared" si="3"/>
        <v>9.663646591086459E-3</v>
      </c>
      <c r="Q29">
        <f t="shared" si="4"/>
        <v>1.0588529224939138E-2</v>
      </c>
      <c r="R29">
        <f t="shared" si="5"/>
        <v>7.7805143091615486E-2</v>
      </c>
      <c r="S29">
        <f t="shared" si="6"/>
        <v>9.0456741105628388E-2</v>
      </c>
    </row>
    <row r="30" spans="1:19" x14ac:dyDescent="0.25">
      <c r="A30" t="s">
        <v>390</v>
      </c>
      <c r="B30">
        <v>0</v>
      </c>
      <c r="C30">
        <v>1.4233676670000008</v>
      </c>
      <c r="D30">
        <v>1.4233676670000008E-3</v>
      </c>
      <c r="E30">
        <v>121.07901439427403</v>
      </c>
      <c r="F30">
        <v>10.758895016644489</v>
      </c>
      <c r="G30">
        <v>0.12107901439427403</v>
      </c>
      <c r="H30">
        <v>1.0758895016644489E-2</v>
      </c>
      <c r="I30">
        <v>323.50409357744775</v>
      </c>
      <c r="J30">
        <v>30.420151563844637</v>
      </c>
      <c r="K30">
        <v>0.32350409357744775</v>
      </c>
      <c r="L30">
        <v>3.0420151563844637E-2</v>
      </c>
      <c r="M30">
        <f t="shared" si="0"/>
        <v>3.8623328241139479E-6</v>
      </c>
      <c r="N30">
        <f t="shared" si="1"/>
        <v>1.1575382197917761E-4</v>
      </c>
      <c r="O30">
        <f t="shared" si="2"/>
        <v>9.2538562116727932E-4</v>
      </c>
      <c r="P30">
        <f t="shared" si="3"/>
        <v>3.1155166785804867E-6</v>
      </c>
      <c r="Q30">
        <f t="shared" si="4"/>
        <v>3.7927318988758943E-6</v>
      </c>
      <c r="R30">
        <f t="shared" si="5"/>
        <v>2.8648402907280914E-5</v>
      </c>
      <c r="S30">
        <f t="shared" si="6"/>
        <v>3.6803618098978372E-5</v>
      </c>
    </row>
    <row r="31" spans="1:19" x14ac:dyDescent="0.25">
      <c r="A31" t="s">
        <v>228</v>
      </c>
      <c r="B31" t="s">
        <v>229</v>
      </c>
      <c r="C31">
        <v>83.659340250999989</v>
      </c>
      <c r="D31">
        <v>8.3659340250999983E-2</v>
      </c>
      <c r="E31">
        <v>8595.8535531557263</v>
      </c>
      <c r="F31">
        <v>789.35525367774403</v>
      </c>
      <c r="G31">
        <v>8.5958535531557256</v>
      </c>
      <c r="H31">
        <v>0.78935525367774406</v>
      </c>
      <c r="I31">
        <v>19345.492714067877</v>
      </c>
      <c r="J31">
        <v>1633.7757464987353</v>
      </c>
      <c r="K31">
        <v>19.345492714067877</v>
      </c>
      <c r="L31">
        <v>1.6337757464987352</v>
      </c>
      <c r="M31">
        <f t="shared" si="0"/>
        <v>2.2701106916120096E-4</v>
      </c>
      <c r="N31">
        <f t="shared" si="1"/>
        <v>0.62308171650865563</v>
      </c>
      <c r="O31">
        <f t="shared" si="2"/>
        <v>2.6692231898474996</v>
      </c>
      <c r="P31">
        <f t="shared" si="3"/>
        <v>2.2118221927612983E-4</v>
      </c>
      <c r="Q31">
        <f t="shared" si="4"/>
        <v>2.2680475694985579E-4</v>
      </c>
      <c r="R31">
        <f t="shared" si="5"/>
        <v>2.0974334622186853E-3</v>
      </c>
      <c r="S31">
        <f t="shared" si="6"/>
        <v>1.9910040327523575E-3</v>
      </c>
    </row>
    <row r="32" spans="1:19" x14ac:dyDescent="0.25">
      <c r="A32" t="s">
        <v>105</v>
      </c>
      <c r="B32" t="s">
        <v>106</v>
      </c>
      <c r="C32">
        <v>992.60769058699998</v>
      </c>
      <c r="D32">
        <v>0.99260769058699994</v>
      </c>
      <c r="E32">
        <v>116860.57206100387</v>
      </c>
      <c r="F32">
        <v>9474.9860578944463</v>
      </c>
      <c r="G32">
        <v>116.86057206100386</v>
      </c>
      <c r="H32">
        <v>9.474986057894446</v>
      </c>
      <c r="I32">
        <v>233049.19798070131</v>
      </c>
      <c r="J32">
        <v>17393.251128355485</v>
      </c>
      <c r="K32">
        <v>233.04919798070131</v>
      </c>
      <c r="L32">
        <v>17.393251128355484</v>
      </c>
      <c r="M32">
        <f t="shared" si="0"/>
        <v>2.6934581652416508E-3</v>
      </c>
      <c r="N32">
        <f t="shared" si="1"/>
        <v>89.775360797294141</v>
      </c>
      <c r="O32">
        <f t="shared" si="2"/>
        <v>302.52518481403933</v>
      </c>
      <c r="P32">
        <f t="shared" si="3"/>
        <v>3.0069708045272312E-3</v>
      </c>
      <c r="Q32">
        <f t="shared" si="4"/>
        <v>2.732247117538385E-3</v>
      </c>
      <c r="R32">
        <f t="shared" si="5"/>
        <v>2.5397016742772584E-2</v>
      </c>
      <c r="S32">
        <f t="shared" si="6"/>
        <v>2.1416543720322333E-2</v>
      </c>
    </row>
    <row r="33" spans="1:19" x14ac:dyDescent="0.25">
      <c r="A33" t="s">
        <v>315</v>
      </c>
      <c r="B33" t="s">
        <v>316</v>
      </c>
      <c r="C33">
        <v>15.244752134000001</v>
      </c>
      <c r="D33">
        <v>1.5244752134000001E-2</v>
      </c>
      <c r="E33">
        <v>1230.9938647045528</v>
      </c>
      <c r="F33">
        <v>115.52666718414544</v>
      </c>
      <c r="G33">
        <v>1.2309938647045529</v>
      </c>
      <c r="H33">
        <v>0.11552666718414543</v>
      </c>
      <c r="I33">
        <v>3435.1200304019817</v>
      </c>
      <c r="J33">
        <v>364.97715580785547</v>
      </c>
      <c r="K33">
        <v>3.4351200304019818</v>
      </c>
      <c r="L33">
        <v>0.36497715580785545</v>
      </c>
      <c r="M33">
        <f t="shared" si="0"/>
        <v>4.1366899029489705E-5</v>
      </c>
      <c r="N33">
        <f t="shared" si="1"/>
        <v>1.3346410830676305E-2</v>
      </c>
      <c r="O33">
        <f t="shared" si="2"/>
        <v>0.1332083242615916</v>
      </c>
      <c r="P33">
        <f t="shared" si="3"/>
        <v>3.1675034157683529E-5</v>
      </c>
      <c r="Q33">
        <f t="shared" si="4"/>
        <v>4.0273027681654588E-5</v>
      </c>
      <c r="R33">
        <f t="shared" si="5"/>
        <v>3.0656461743641873E-4</v>
      </c>
      <c r="S33">
        <f t="shared" si="6"/>
        <v>4.3863888409810845E-4</v>
      </c>
    </row>
    <row r="34" spans="1:19" x14ac:dyDescent="0.25">
      <c r="A34" t="s">
        <v>370</v>
      </c>
      <c r="B34" t="s">
        <v>371</v>
      </c>
      <c r="C34">
        <v>3.1515137150000005</v>
      </c>
      <c r="D34">
        <v>3.1515137150000005E-3</v>
      </c>
      <c r="E34">
        <v>296.61840150918948</v>
      </c>
      <c r="F34">
        <v>24.355131457528582</v>
      </c>
      <c r="G34">
        <v>0.2966184015091895</v>
      </c>
      <c r="H34">
        <v>2.4355131457528583E-2</v>
      </c>
      <c r="I34">
        <v>722.49527728293128</v>
      </c>
      <c r="J34">
        <v>62.03246196623202</v>
      </c>
      <c r="K34">
        <v>0.72249527728293128</v>
      </c>
      <c r="L34">
        <v>6.2032461966232022E-2</v>
      </c>
      <c r="M34">
        <f t="shared" si="0"/>
        <v>8.551687065327854E-6</v>
      </c>
      <c r="N34">
        <f t="shared" si="1"/>
        <v>5.9317242831349838E-4</v>
      </c>
      <c r="O34">
        <f t="shared" si="2"/>
        <v>3.8480263375920225E-3</v>
      </c>
      <c r="P34">
        <f t="shared" si="3"/>
        <v>7.6323678525043071E-6</v>
      </c>
      <c r="Q34">
        <f t="shared" si="4"/>
        <v>8.4704674201661663E-6</v>
      </c>
      <c r="R34">
        <f t="shared" si="5"/>
        <v>6.5218299017201216E-5</v>
      </c>
      <c r="S34">
        <f t="shared" si="6"/>
        <v>7.5504471171242282E-5</v>
      </c>
    </row>
    <row r="35" spans="1:19" x14ac:dyDescent="0.25">
      <c r="A35" t="s">
        <v>276</v>
      </c>
      <c r="B35" t="s">
        <v>277</v>
      </c>
      <c r="C35">
        <v>34.883733200999998</v>
      </c>
      <c r="D35">
        <v>3.4883733201000001E-2</v>
      </c>
      <c r="E35">
        <v>2671.3877911720365</v>
      </c>
      <c r="F35">
        <v>285.82847174617336</v>
      </c>
      <c r="G35">
        <v>2.6713877911720365</v>
      </c>
      <c r="H35">
        <v>0.28582847174617337</v>
      </c>
      <c r="I35">
        <v>7799.6812343638358</v>
      </c>
      <c r="J35">
        <v>962.62625185181832</v>
      </c>
      <c r="K35">
        <v>7.7996812343638355</v>
      </c>
      <c r="L35">
        <v>0.96262625185181827</v>
      </c>
      <c r="M35">
        <f t="shared" si="0"/>
        <v>9.4657614398273209E-5</v>
      </c>
      <c r="N35">
        <f t="shared" si="1"/>
        <v>8.1697915260753026E-2</v>
      </c>
      <c r="O35">
        <f t="shared" si="2"/>
        <v>0.92664930075428031</v>
      </c>
      <c r="P35">
        <f t="shared" si="3"/>
        <v>6.8738197614089268E-5</v>
      </c>
      <c r="Q35">
        <f t="shared" si="4"/>
        <v>9.1442737220119285E-5</v>
      </c>
      <c r="R35">
        <f t="shared" si="5"/>
        <v>7.5323697362194339E-4</v>
      </c>
      <c r="S35">
        <f t="shared" si="6"/>
        <v>1.1496404132333069E-3</v>
      </c>
    </row>
    <row r="36" spans="1:19" x14ac:dyDescent="0.25">
      <c r="A36" t="s">
        <v>29</v>
      </c>
      <c r="B36" t="s">
        <v>30</v>
      </c>
      <c r="C36">
        <v>7692.3976379799979</v>
      </c>
      <c r="D36">
        <v>7.6923976379799974</v>
      </c>
      <c r="E36">
        <v>840735.9742959257</v>
      </c>
      <c r="F36">
        <v>61165.211965580907</v>
      </c>
      <c r="G36">
        <v>840.73597429592564</v>
      </c>
      <c r="H36">
        <v>61.165211965580909</v>
      </c>
      <c r="I36">
        <v>1787744.8222676353</v>
      </c>
      <c r="J36">
        <v>128687.15338464177</v>
      </c>
      <c r="K36">
        <v>1787.7448222676353</v>
      </c>
      <c r="L36">
        <v>128.68715338464176</v>
      </c>
      <c r="M36">
        <f t="shared" si="0"/>
        <v>2.0873454260716132E-2</v>
      </c>
      <c r="N36">
        <f t="shared" si="1"/>
        <v>3741.1831547944421</v>
      </c>
      <c r="O36">
        <f t="shared" si="2"/>
        <v>16560.383446242315</v>
      </c>
      <c r="P36">
        <f t="shared" si="3"/>
        <v>2.1633203435833737E-2</v>
      </c>
      <c r="Q36">
        <f t="shared" si="4"/>
        <v>2.0959353989879026E-2</v>
      </c>
      <c r="R36">
        <f t="shared" si="5"/>
        <v>0.16549827634860612</v>
      </c>
      <c r="S36">
        <f t="shared" si="6"/>
        <v>0.1590083122120175</v>
      </c>
    </row>
    <row r="37" spans="1:19" x14ac:dyDescent="0.25">
      <c r="A37" t="s">
        <v>367</v>
      </c>
      <c r="B37" t="s">
        <v>84</v>
      </c>
      <c r="C37">
        <v>3.315121254000001</v>
      </c>
      <c r="D37">
        <v>3.315121254000001E-3</v>
      </c>
      <c r="E37">
        <v>284.90893646845359</v>
      </c>
      <c r="F37">
        <v>25.373989052263219</v>
      </c>
      <c r="G37">
        <v>0.28490893646845361</v>
      </c>
      <c r="H37">
        <v>2.5373989052263221E-2</v>
      </c>
      <c r="I37">
        <v>751.18073910503176</v>
      </c>
      <c r="J37">
        <v>74.178547759655103</v>
      </c>
      <c r="K37">
        <v>0.7511807391050318</v>
      </c>
      <c r="L37">
        <v>7.41785477596551E-2</v>
      </c>
      <c r="M37">
        <f t="shared" si="0"/>
        <v>8.9956389568894068E-6</v>
      </c>
      <c r="N37">
        <f t="shared" si="1"/>
        <v>6.4383932042437377E-4</v>
      </c>
      <c r="O37">
        <f t="shared" si="2"/>
        <v>5.5024569477314326E-3</v>
      </c>
      <c r="P37">
        <f t="shared" si="3"/>
        <v>7.3310684587640073E-6</v>
      </c>
      <c r="Q37">
        <f t="shared" si="4"/>
        <v>8.8067731060805272E-6</v>
      </c>
      <c r="R37">
        <f t="shared" si="5"/>
        <v>6.7554845521877269E-5</v>
      </c>
      <c r="S37">
        <f t="shared" si="6"/>
        <v>8.9489048589093249E-5</v>
      </c>
    </row>
    <row r="38" spans="1:19" x14ac:dyDescent="0.25">
      <c r="A38" t="s">
        <v>368</v>
      </c>
      <c r="B38" t="s">
        <v>369</v>
      </c>
      <c r="C38">
        <v>3.1900081270000009</v>
      </c>
      <c r="D38">
        <v>3.190008127000001E-3</v>
      </c>
      <c r="E38">
        <v>326.6047712096979</v>
      </c>
      <c r="F38">
        <v>25.581859321915999</v>
      </c>
      <c r="G38">
        <v>0.32660477120969789</v>
      </c>
      <c r="H38">
        <v>2.5581859321915999E-2</v>
      </c>
      <c r="I38">
        <v>737.64855973362523</v>
      </c>
      <c r="J38">
        <v>57.046004850075263</v>
      </c>
      <c r="K38">
        <v>0.7376485597336252</v>
      </c>
      <c r="L38">
        <v>5.7046004850075265E-2</v>
      </c>
      <c r="M38">
        <f t="shared" si="0"/>
        <v>8.6561423192018826E-6</v>
      </c>
      <c r="N38">
        <f t="shared" si="1"/>
        <v>6.544315263663005E-4</v>
      </c>
      <c r="O38">
        <f t="shared" si="2"/>
        <v>3.2542466693548104E-3</v>
      </c>
      <c r="P38">
        <f t="shared" si="3"/>
        <v>8.4039551948640441E-6</v>
      </c>
      <c r="Q38">
        <f t="shared" si="4"/>
        <v>8.6481230939719263E-6</v>
      </c>
      <c r="R38">
        <f t="shared" si="5"/>
        <v>6.8762460899090191E-5</v>
      </c>
      <c r="S38">
        <f t="shared" si="6"/>
        <v>7.0015930722290361E-5</v>
      </c>
    </row>
    <row r="39" spans="1:19" x14ac:dyDescent="0.25">
      <c r="A39" t="s">
        <v>348</v>
      </c>
      <c r="B39" t="s">
        <v>349</v>
      </c>
      <c r="C39">
        <v>6.5614219459999994</v>
      </c>
      <c r="D39">
        <v>6.5614219459999993E-3</v>
      </c>
      <c r="E39">
        <v>578.55203471036202</v>
      </c>
      <c r="F39">
        <v>48.966893155841476</v>
      </c>
      <c r="G39">
        <v>0.57855203471036198</v>
      </c>
      <c r="H39">
        <v>4.8966893155841476E-2</v>
      </c>
      <c r="I39">
        <v>1494.0461299631525</v>
      </c>
      <c r="J39">
        <v>137.39184554416698</v>
      </c>
      <c r="K39">
        <v>1.4940461299631524</v>
      </c>
      <c r="L39">
        <v>0.13739184554416697</v>
      </c>
      <c r="M39">
        <f t="shared" si="0"/>
        <v>1.7804532126482117E-5</v>
      </c>
      <c r="N39">
        <f t="shared" si="1"/>
        <v>2.397756625335595E-3</v>
      </c>
      <c r="O39">
        <f t="shared" si="2"/>
        <v>1.8876519222032234E-2</v>
      </c>
      <c r="P39">
        <f t="shared" si="3"/>
        <v>1.4886877982812942E-5</v>
      </c>
      <c r="Q39">
        <f t="shared" si="4"/>
        <v>1.7516057842856166E-5</v>
      </c>
      <c r="R39">
        <f t="shared" si="5"/>
        <v>1.3082777567734573E-4</v>
      </c>
      <c r="S39">
        <f t="shared" si="6"/>
        <v>1.6645350721564102E-4</v>
      </c>
    </row>
    <row r="40" spans="1:19" x14ac:dyDescent="0.25">
      <c r="A40" t="s">
        <v>123</v>
      </c>
      <c r="B40" t="s">
        <v>124</v>
      </c>
      <c r="C40">
        <v>694.0384839259998</v>
      </c>
      <c r="D40">
        <v>0.69403848392599976</v>
      </c>
      <c r="E40">
        <v>68426.336185255364</v>
      </c>
      <c r="F40">
        <v>5060.4297568041557</v>
      </c>
      <c r="G40">
        <v>68.426336185255366</v>
      </c>
      <c r="H40">
        <v>5.0604297568041554</v>
      </c>
      <c r="I40">
        <v>159420.85687216252</v>
      </c>
      <c r="J40">
        <v>12745.714025419804</v>
      </c>
      <c r="K40">
        <v>159.42085687216252</v>
      </c>
      <c r="L40">
        <v>12.745714025419804</v>
      </c>
      <c r="M40">
        <f t="shared" si="0"/>
        <v>1.8832854502839203E-3</v>
      </c>
      <c r="N40">
        <f t="shared" si="1"/>
        <v>25.607949323548965</v>
      </c>
      <c r="O40">
        <f t="shared" si="2"/>
        <v>162.45322601778312</v>
      </c>
      <c r="P40">
        <f t="shared" si="3"/>
        <v>1.7606964568205165E-3</v>
      </c>
      <c r="Q40">
        <f t="shared" si="4"/>
        <v>1.8690352957169815E-3</v>
      </c>
      <c r="R40">
        <f t="shared" si="5"/>
        <v>1.3671165950360088E-2</v>
      </c>
      <c r="S40">
        <f t="shared" si="6"/>
        <v>1.5599430518344445E-2</v>
      </c>
    </row>
    <row r="41" spans="1:19" x14ac:dyDescent="0.25">
      <c r="A41" t="s">
        <v>15</v>
      </c>
      <c r="B41" t="s">
        <v>16</v>
      </c>
      <c r="C41">
        <v>56774.740483499998</v>
      </c>
      <c r="D41">
        <v>56.774740483499997</v>
      </c>
      <c r="E41">
        <v>4835163.0198727874</v>
      </c>
      <c r="F41">
        <v>416532.42536750546</v>
      </c>
      <c r="G41">
        <v>4835.1630198727871</v>
      </c>
      <c r="H41">
        <v>416.53242536750548</v>
      </c>
      <c r="I41">
        <v>12868939.776512155</v>
      </c>
      <c r="J41">
        <v>1240896.3902269185</v>
      </c>
      <c r="K41">
        <v>12868.939776512156</v>
      </c>
      <c r="L41">
        <v>1240.8963902269186</v>
      </c>
      <c r="M41">
        <f t="shared" si="0"/>
        <v>0.15405924191895592</v>
      </c>
      <c r="N41">
        <f t="shared" si="1"/>
        <v>173499.26138253653</v>
      </c>
      <c r="O41">
        <f t="shared" si="2"/>
        <v>1539823.851278197</v>
      </c>
      <c r="P41">
        <f t="shared" si="3"/>
        <v>0.12441487988179113</v>
      </c>
      <c r="Q41">
        <f t="shared" si="4"/>
        <v>0.15087425279645064</v>
      </c>
      <c r="R41">
        <f t="shared" si="5"/>
        <v>1.111472841431697</v>
      </c>
      <c r="S41">
        <f t="shared" si="6"/>
        <v>1.4990462654866856</v>
      </c>
    </row>
    <row r="42" spans="1:19" x14ac:dyDescent="0.25">
      <c r="A42" t="s">
        <v>111</v>
      </c>
      <c r="B42" t="s">
        <v>112</v>
      </c>
      <c r="C42">
        <v>865.42043027199986</v>
      </c>
      <c r="D42">
        <v>0.86542043027199989</v>
      </c>
      <c r="E42">
        <v>88786.192743218009</v>
      </c>
      <c r="F42">
        <v>6576.3104981343731</v>
      </c>
      <c r="G42">
        <v>88.78619274321801</v>
      </c>
      <c r="H42">
        <v>6.5763104981343732</v>
      </c>
      <c r="I42">
        <v>199900.0912012929</v>
      </c>
      <c r="J42">
        <v>15221.044050298431</v>
      </c>
      <c r="K42">
        <v>199.90009120129289</v>
      </c>
      <c r="L42">
        <v>15.221044050298431</v>
      </c>
      <c r="M42">
        <f t="shared" si="0"/>
        <v>2.3483333308697107E-3</v>
      </c>
      <c r="N42">
        <f t="shared" si="1"/>
        <v>43.24785976787237</v>
      </c>
      <c r="O42">
        <f t="shared" si="2"/>
        <v>231.68018198112526</v>
      </c>
      <c r="P42">
        <f t="shared" si="3"/>
        <v>2.2845814008561911E-3</v>
      </c>
      <c r="Q42">
        <f t="shared" si="4"/>
        <v>2.343610073378675E-3</v>
      </c>
      <c r="R42">
        <f t="shared" si="5"/>
        <v>1.7763890843867432E-2</v>
      </c>
      <c r="S42">
        <f t="shared" si="6"/>
        <v>1.870747116358925E-2</v>
      </c>
    </row>
    <row r="43" spans="1:19" x14ac:dyDescent="0.25">
      <c r="A43" t="s">
        <v>395</v>
      </c>
      <c r="B43" t="s">
        <v>396</v>
      </c>
      <c r="C43">
        <v>1.2381199260000006</v>
      </c>
      <c r="D43">
        <v>1.2381199260000006E-3</v>
      </c>
      <c r="E43">
        <v>109.02327426178047</v>
      </c>
      <c r="F43">
        <v>9.1063068569679597</v>
      </c>
      <c r="G43">
        <v>0.10902327426178048</v>
      </c>
      <c r="H43">
        <v>9.1063068569679599E-3</v>
      </c>
      <c r="I43">
        <v>281.77092884851919</v>
      </c>
      <c r="J43">
        <v>25.7514355132577</v>
      </c>
      <c r="K43">
        <v>0.28177092884851918</v>
      </c>
      <c r="L43">
        <v>2.57514355132577E-2</v>
      </c>
      <c r="M43">
        <f t="shared" si="0"/>
        <v>3.3596598695109546E-6</v>
      </c>
      <c r="N43">
        <f t="shared" si="1"/>
        <v>8.2924824573261689E-5</v>
      </c>
      <c r="O43">
        <f t="shared" si="2"/>
        <v>6.6313643099346991E-4</v>
      </c>
      <c r="P43">
        <f t="shared" si="3"/>
        <v>2.8053071873377827E-6</v>
      </c>
      <c r="Q43">
        <f t="shared" si="4"/>
        <v>3.3034561578548416E-6</v>
      </c>
      <c r="R43">
        <f t="shared" si="5"/>
        <v>2.435345545858339E-5</v>
      </c>
      <c r="S43">
        <f t="shared" si="6"/>
        <v>3.1210843969535169E-5</v>
      </c>
    </row>
    <row r="44" spans="1:19" x14ac:dyDescent="0.25">
      <c r="A44" t="s">
        <v>303</v>
      </c>
      <c r="B44" t="s">
        <v>304</v>
      </c>
      <c r="C44">
        <v>19.633439418999995</v>
      </c>
      <c r="D44">
        <v>1.9633439418999993E-2</v>
      </c>
      <c r="E44">
        <v>1838.6963332018158</v>
      </c>
      <c r="F44">
        <v>157.32536471212791</v>
      </c>
      <c r="G44">
        <v>1.8386963332018158</v>
      </c>
      <c r="H44">
        <v>0.15732536471212791</v>
      </c>
      <c r="I44">
        <v>4490.2393032977689</v>
      </c>
      <c r="J44">
        <v>409.12256037866638</v>
      </c>
      <c r="K44">
        <v>4.490239303297769</v>
      </c>
      <c r="L44">
        <v>0.4091225603786664</v>
      </c>
      <c r="M44">
        <f t="shared" si="0"/>
        <v>5.3275678010926964E-5</v>
      </c>
      <c r="N44">
        <f t="shared" si="1"/>
        <v>2.4751270381804059E-2</v>
      </c>
      <c r="O44">
        <f t="shared" si="2"/>
        <v>0.16738126941079554</v>
      </c>
      <c r="P44">
        <f t="shared" si="3"/>
        <v>4.7311989791072733E-5</v>
      </c>
      <c r="Q44">
        <f t="shared" si="4"/>
        <v>5.2643147883773617E-5</v>
      </c>
      <c r="R44">
        <f t="shared" si="5"/>
        <v>4.2000736696316181E-4</v>
      </c>
      <c r="S44">
        <f t="shared" si="6"/>
        <v>4.9595548826057863E-4</v>
      </c>
    </row>
    <row r="45" spans="1:19" x14ac:dyDescent="0.25">
      <c r="A45" t="s">
        <v>420</v>
      </c>
      <c r="B45" t="s">
        <v>421</v>
      </c>
      <c r="C45">
        <v>0.52384333400000038</v>
      </c>
      <c r="D45">
        <v>5.2384333400000037E-4</v>
      </c>
      <c r="E45">
        <v>48.373059706396397</v>
      </c>
      <c r="F45">
        <v>4.3032979689225233</v>
      </c>
      <c r="G45">
        <v>4.8373059706396396E-2</v>
      </c>
      <c r="H45">
        <v>4.3032979689225231E-3</v>
      </c>
      <c r="I45">
        <v>120.07485224221303</v>
      </c>
      <c r="J45">
        <v>10.549281920542541</v>
      </c>
      <c r="K45">
        <v>0.12007485224221302</v>
      </c>
      <c r="L45">
        <v>1.054928192054254E-2</v>
      </c>
      <c r="M45">
        <f t="shared" si="0"/>
        <v>1.4214579623449366E-6</v>
      </c>
      <c r="N45">
        <f t="shared" si="1"/>
        <v>1.8518373409332712E-5</v>
      </c>
      <c r="O45">
        <f t="shared" si="2"/>
        <v>1.1128734903908571E-4</v>
      </c>
      <c r="P45">
        <f t="shared" si="3"/>
        <v>1.2447002072423113E-6</v>
      </c>
      <c r="Q45">
        <f t="shared" si="4"/>
        <v>1.4077463976288891E-6</v>
      </c>
      <c r="R45">
        <f t="shared" si="5"/>
        <v>1.1457798097565333E-5</v>
      </c>
      <c r="S45">
        <f t="shared" si="6"/>
        <v>1.2819477683365379E-5</v>
      </c>
    </row>
    <row r="46" spans="1:19" x14ac:dyDescent="0.25">
      <c r="A46" t="s">
        <v>240</v>
      </c>
      <c r="B46" t="s">
        <v>241</v>
      </c>
      <c r="C46">
        <v>65.036450579999993</v>
      </c>
      <c r="D46">
        <v>6.5036450579999988E-2</v>
      </c>
      <c r="E46">
        <v>5994.875483821017</v>
      </c>
      <c r="F46">
        <v>478.75968373100409</v>
      </c>
      <c r="G46">
        <v>5.9948754838210174</v>
      </c>
      <c r="H46">
        <v>0.47875968373100408</v>
      </c>
      <c r="I46">
        <v>14878.116264368173</v>
      </c>
      <c r="J46">
        <v>1272.3673968587279</v>
      </c>
      <c r="K46">
        <v>14.878116264368172</v>
      </c>
      <c r="L46">
        <v>1.2723673968587279</v>
      </c>
      <c r="M46">
        <f t="shared" si="0"/>
        <v>1.7647753539915028E-4</v>
      </c>
      <c r="N46">
        <f t="shared" si="1"/>
        <v>0.22921083476621104</v>
      </c>
      <c r="O46">
        <f t="shared" si="2"/>
        <v>1.6189187925890556</v>
      </c>
      <c r="P46">
        <f t="shared" si="3"/>
        <v>1.5425575314842427E-4</v>
      </c>
      <c r="Q46">
        <f t="shared" si="4"/>
        <v>1.7442965103483071E-4</v>
      </c>
      <c r="R46">
        <f t="shared" si="5"/>
        <v>1.2848270845305342E-3</v>
      </c>
      <c r="S46">
        <f t="shared" si="6"/>
        <v>1.5491406357063175E-3</v>
      </c>
    </row>
    <row r="47" spans="1:19" x14ac:dyDescent="0.25">
      <c r="A47" t="s">
        <v>226</v>
      </c>
      <c r="B47" t="s">
        <v>227</v>
      </c>
      <c r="C47">
        <v>86.14740820199998</v>
      </c>
      <c r="D47">
        <v>8.6147408201999981E-2</v>
      </c>
      <c r="E47">
        <v>8315.6323309506261</v>
      </c>
      <c r="F47">
        <v>683.71613657431396</v>
      </c>
      <c r="G47">
        <v>8.3156323309506259</v>
      </c>
      <c r="H47">
        <v>0.68371613657431396</v>
      </c>
      <c r="I47">
        <v>19816.255620014494</v>
      </c>
      <c r="J47">
        <v>1643.6546102737477</v>
      </c>
      <c r="K47">
        <v>19.816255620014495</v>
      </c>
      <c r="L47">
        <v>1.6436546102737477</v>
      </c>
      <c r="M47">
        <f t="shared" si="0"/>
        <v>2.3376248465178007E-4</v>
      </c>
      <c r="N47">
        <f t="shared" si="1"/>
        <v>0.46746775541210595</v>
      </c>
      <c r="O47">
        <f t="shared" si="2"/>
        <v>2.7016004778741456</v>
      </c>
      <c r="P47">
        <f t="shared" si="3"/>
        <v>2.1397177165364341E-4</v>
      </c>
      <c r="Q47">
        <f t="shared" si="4"/>
        <v>2.3232393746607947E-4</v>
      </c>
      <c r="R47">
        <f t="shared" si="5"/>
        <v>1.8306688455755778E-3</v>
      </c>
      <c r="S47">
        <f t="shared" si="6"/>
        <v>2.0057776535904953E-3</v>
      </c>
    </row>
    <row r="48" spans="1:19" x14ac:dyDescent="0.25">
      <c r="A48" t="s">
        <v>167</v>
      </c>
      <c r="B48" t="s">
        <v>168</v>
      </c>
      <c r="C48">
        <v>280.05532250899989</v>
      </c>
      <c r="D48">
        <v>0.28005532250899989</v>
      </c>
      <c r="E48">
        <v>30071.873374577212</v>
      </c>
      <c r="F48">
        <v>2280.4793207138468</v>
      </c>
      <c r="G48">
        <v>30.071873374577212</v>
      </c>
      <c r="H48">
        <v>2.2804793207138467</v>
      </c>
      <c r="I48">
        <v>65102.106453396074</v>
      </c>
      <c r="J48">
        <v>4847.318902759007</v>
      </c>
      <c r="K48">
        <v>65.102106453396075</v>
      </c>
      <c r="L48">
        <v>4.8473189027590067</v>
      </c>
      <c r="M48">
        <f t="shared" si="0"/>
        <v>7.5993496955999596E-4</v>
      </c>
      <c r="N48">
        <f t="shared" si="1"/>
        <v>5.200585932203488</v>
      </c>
      <c r="O48">
        <f t="shared" si="2"/>
        <v>23.496500545044782</v>
      </c>
      <c r="P48">
        <f t="shared" si="3"/>
        <v>7.7378746038988611E-4</v>
      </c>
      <c r="Q48">
        <f t="shared" si="4"/>
        <v>7.6325103988428343E-4</v>
      </c>
      <c r="R48">
        <f t="shared" si="5"/>
        <v>6.1468834416508475E-3</v>
      </c>
      <c r="S48">
        <f t="shared" si="6"/>
        <v>5.9698898418133013E-3</v>
      </c>
    </row>
    <row r="49" spans="1:19" x14ac:dyDescent="0.25">
      <c r="A49" t="s">
        <v>150</v>
      </c>
      <c r="B49" t="s">
        <v>151</v>
      </c>
      <c r="C49">
        <v>432.91070928199997</v>
      </c>
      <c r="D49">
        <v>0.43291070928199998</v>
      </c>
      <c r="E49">
        <v>48974.160730231793</v>
      </c>
      <c r="F49">
        <v>3725.9927020960868</v>
      </c>
      <c r="G49">
        <v>48.974160730231795</v>
      </c>
      <c r="H49">
        <v>3.7259927020960868</v>
      </c>
      <c r="I49">
        <v>101065.54818249895</v>
      </c>
      <c r="J49">
        <v>7319.0262191174024</v>
      </c>
      <c r="K49">
        <v>101.06554818249896</v>
      </c>
      <c r="L49">
        <v>7.3190262191174025</v>
      </c>
      <c r="M49">
        <f t="shared" si="0"/>
        <v>1.1747107097735685E-3</v>
      </c>
      <c r="N49">
        <f t="shared" si="1"/>
        <v>13.883021616073298</v>
      </c>
      <c r="O49">
        <f t="shared" si="2"/>
        <v>53.568144796127982</v>
      </c>
      <c r="P49">
        <f t="shared" si="3"/>
        <v>1.2601672993279201E-3</v>
      </c>
      <c r="Q49">
        <f t="shared" si="4"/>
        <v>1.1848830851884597E-3</v>
      </c>
      <c r="R49">
        <f t="shared" si="5"/>
        <v>1.0040288906953975E-2</v>
      </c>
      <c r="S49">
        <f t="shared" si="6"/>
        <v>9.038118341337973E-3</v>
      </c>
    </row>
    <row r="50" spans="1:19" x14ac:dyDescent="0.25">
      <c r="A50" t="s">
        <v>215</v>
      </c>
      <c r="B50" t="s">
        <v>120</v>
      </c>
      <c r="C50">
        <v>114.20993647199997</v>
      </c>
      <c r="D50">
        <v>0.11420993647199996</v>
      </c>
      <c r="E50">
        <v>14460.838598290089</v>
      </c>
      <c r="F50">
        <v>1368.532068696124</v>
      </c>
      <c r="G50">
        <v>14.460838598290088</v>
      </c>
      <c r="H50">
        <v>1.368532068696124</v>
      </c>
      <c r="I50">
        <v>26942.919493903595</v>
      </c>
      <c r="J50">
        <v>2205.4701135568116</v>
      </c>
      <c r="K50">
        <v>26.942919493903595</v>
      </c>
      <c r="L50">
        <v>2.2054701135568116</v>
      </c>
      <c r="M50">
        <f t="shared" si="0"/>
        <v>3.0991064129305809E-4</v>
      </c>
      <c r="N50">
        <f t="shared" si="1"/>
        <v>1.8728800230496927</v>
      </c>
      <c r="O50">
        <f t="shared" si="2"/>
        <v>4.8640984217922956</v>
      </c>
      <c r="P50">
        <f t="shared" si="3"/>
        <v>3.7209572661803768E-4</v>
      </c>
      <c r="Q50">
        <f t="shared" si="4"/>
        <v>3.1587628175996923E-4</v>
      </c>
      <c r="R50">
        <f t="shared" si="5"/>
        <v>3.629771279953608E-3</v>
      </c>
      <c r="S50">
        <f t="shared" si="6"/>
        <v>2.694140476702724E-3</v>
      </c>
    </row>
    <row r="51" spans="1:19" x14ac:dyDescent="0.25">
      <c r="A51" t="s">
        <v>232</v>
      </c>
      <c r="B51" t="s">
        <v>233</v>
      </c>
      <c r="C51">
        <v>76.258598716999998</v>
      </c>
      <c r="D51">
        <v>7.6258598716999998E-2</v>
      </c>
      <c r="E51">
        <v>7306.3379211741512</v>
      </c>
      <c r="F51">
        <v>573.74073581582331</v>
      </c>
      <c r="G51">
        <v>7.3063379211741513</v>
      </c>
      <c r="H51">
        <v>0.5737407358158233</v>
      </c>
      <c r="I51">
        <v>17529.957641897305</v>
      </c>
      <c r="J51">
        <v>1437.480319790116</v>
      </c>
      <c r="K51">
        <v>17.529957641897305</v>
      </c>
      <c r="L51">
        <v>1.437480319790116</v>
      </c>
      <c r="M51">
        <f t="shared" si="0"/>
        <v>2.0692902879154885E-4</v>
      </c>
      <c r="N51">
        <f t="shared" si="1"/>
        <v>0.32917843193448232</v>
      </c>
      <c r="O51">
        <f t="shared" si="2"/>
        <v>2.0663496697838943</v>
      </c>
      <c r="P51">
        <f t="shared" si="3"/>
        <v>1.8800134578762841E-4</v>
      </c>
      <c r="Q51">
        <f t="shared" si="4"/>
        <v>2.0551959265532489E-4</v>
      </c>
      <c r="R51">
        <f t="shared" si="5"/>
        <v>1.541852085248754E-3</v>
      </c>
      <c r="S51">
        <f t="shared" si="6"/>
        <v>1.7557421864387286E-3</v>
      </c>
    </row>
    <row r="52" spans="1:19" x14ac:dyDescent="0.25">
      <c r="A52" t="s">
        <v>63</v>
      </c>
      <c r="B52" t="s">
        <v>64</v>
      </c>
      <c r="C52">
        <v>2478.6895142540648</v>
      </c>
      <c r="D52">
        <v>2.4786895142540648</v>
      </c>
      <c r="E52">
        <v>302320.21436412988</v>
      </c>
      <c r="F52">
        <v>23252.759253607717</v>
      </c>
      <c r="G52">
        <v>302.32021436412987</v>
      </c>
      <c r="H52">
        <v>23.252759253607717</v>
      </c>
      <c r="I52">
        <v>582798.45684799296</v>
      </c>
      <c r="J52">
        <v>41244.236328134524</v>
      </c>
      <c r="K52">
        <v>582.79845684799295</v>
      </c>
      <c r="L52">
        <v>41.244236328134527</v>
      </c>
      <c r="M52">
        <f t="shared" si="0"/>
        <v>6.7259669399884767E-3</v>
      </c>
      <c r="N52">
        <f t="shared" si="1"/>
        <v>540.69081290623933</v>
      </c>
      <c r="O52">
        <f t="shared" si="2"/>
        <v>1701.0870302910118</v>
      </c>
      <c r="P52">
        <f t="shared" si="3"/>
        <v>7.7790827323419099E-3</v>
      </c>
      <c r="Q52">
        <f t="shared" si="4"/>
        <v>6.8326748927949928E-3</v>
      </c>
      <c r="R52">
        <f t="shared" si="5"/>
        <v>6.2598738192814057E-2</v>
      </c>
      <c r="S52">
        <f t="shared" si="6"/>
        <v>5.1049997022547769E-2</v>
      </c>
    </row>
    <row r="53" spans="1:19" x14ac:dyDescent="0.25">
      <c r="A53" t="s">
        <v>83</v>
      </c>
      <c r="B53" t="s">
        <v>84</v>
      </c>
      <c r="C53">
        <v>1324.3518757699999</v>
      </c>
      <c r="D53">
        <v>1.3243518757699999</v>
      </c>
      <c r="E53">
        <v>156537.87556358794</v>
      </c>
      <c r="F53">
        <v>13919.543216674294</v>
      </c>
      <c r="G53">
        <v>156.53787556358793</v>
      </c>
      <c r="H53">
        <v>13.919543216674294</v>
      </c>
      <c r="I53">
        <v>312064.95193783933</v>
      </c>
      <c r="J53">
        <v>25810.012598612429</v>
      </c>
      <c r="K53">
        <v>312.06495193783934</v>
      </c>
      <c r="L53">
        <v>25.810012598612431</v>
      </c>
      <c r="M53">
        <f t="shared" si="0"/>
        <v>3.5936517591721754E-3</v>
      </c>
      <c r="N53">
        <f t="shared" si="1"/>
        <v>193.75368336086333</v>
      </c>
      <c r="O53">
        <f t="shared" si="2"/>
        <v>666.15675034053243</v>
      </c>
      <c r="P53">
        <f t="shared" si="3"/>
        <v>4.0279181705246744E-3</v>
      </c>
      <c r="Q53">
        <f t="shared" si="4"/>
        <v>3.6586204664283925E-3</v>
      </c>
      <c r="R53">
        <f t="shared" si="5"/>
        <v>3.7062732749665012E-2</v>
      </c>
      <c r="S53">
        <f t="shared" si="6"/>
        <v>3.1503341672002409E-2</v>
      </c>
    </row>
    <row r="54" spans="1:19" x14ac:dyDescent="0.25">
      <c r="A54" t="s">
        <v>254</v>
      </c>
      <c r="B54" t="s">
        <v>255</v>
      </c>
      <c r="C54">
        <v>49.683045008000015</v>
      </c>
      <c r="D54">
        <v>4.9683045008000012E-2</v>
      </c>
      <c r="E54">
        <v>6325.56711374524</v>
      </c>
      <c r="F54">
        <v>503.11968388995342</v>
      </c>
      <c r="G54">
        <v>6.3255671137452403</v>
      </c>
      <c r="H54">
        <v>0.50311968388995343</v>
      </c>
      <c r="I54">
        <v>11705.643219667585</v>
      </c>
      <c r="J54">
        <v>845.6666400809703</v>
      </c>
      <c r="K54">
        <v>11.705643219667586</v>
      </c>
      <c r="L54">
        <v>0.84566664008097026</v>
      </c>
      <c r="M54">
        <f t="shared" si="0"/>
        <v>1.3481580338323715E-4</v>
      </c>
      <c r="N54">
        <f t="shared" si="1"/>
        <v>0.25312941631752667</v>
      </c>
      <c r="O54">
        <f t="shared" si="2"/>
        <v>0.71515206614583726</v>
      </c>
      <c r="P54">
        <f t="shared" si="3"/>
        <v>1.6276486840386369E-4</v>
      </c>
      <c r="Q54">
        <f t="shared" si="4"/>
        <v>1.3723587218059414E-4</v>
      </c>
      <c r="R54">
        <f t="shared" si="5"/>
        <v>1.3506455568154758E-3</v>
      </c>
      <c r="S54">
        <f t="shared" si="6"/>
        <v>1.0445454761652761E-3</v>
      </c>
    </row>
    <row r="55" spans="1:19" x14ac:dyDescent="0.25">
      <c r="A55" t="s">
        <v>107</v>
      </c>
      <c r="B55" t="s">
        <v>108</v>
      </c>
      <c r="C55">
        <v>914.72628865599995</v>
      </c>
      <c r="D55">
        <v>0.91472628865599992</v>
      </c>
      <c r="E55">
        <v>109074.53670953766</v>
      </c>
      <c r="F55">
        <v>8260.5826418951256</v>
      </c>
      <c r="G55">
        <v>109.07453670953765</v>
      </c>
      <c r="H55">
        <v>8.2605826418951249</v>
      </c>
      <c r="I55">
        <v>214631.81992002629</v>
      </c>
      <c r="J55">
        <v>15178.393660528587</v>
      </c>
      <c r="K55">
        <v>214.63181992002629</v>
      </c>
      <c r="L55">
        <v>15.178393660528586</v>
      </c>
      <c r="M55">
        <f t="shared" si="0"/>
        <v>2.4821256318140017E-3</v>
      </c>
      <c r="N55">
        <f t="shared" si="1"/>
        <v>68.237225583579047</v>
      </c>
      <c r="O55">
        <f t="shared" si="2"/>
        <v>230.38363411397438</v>
      </c>
      <c r="P55">
        <f t="shared" si="3"/>
        <v>2.806626235165941E-3</v>
      </c>
      <c r="Q55">
        <f t="shared" si="4"/>
        <v>2.5163234904463016E-3</v>
      </c>
      <c r="R55">
        <f t="shared" si="5"/>
        <v>2.2268495584776185E-2</v>
      </c>
      <c r="S55">
        <f t="shared" si="6"/>
        <v>1.8788429844557447E-2</v>
      </c>
    </row>
    <row r="56" spans="1:19" x14ac:dyDescent="0.25">
      <c r="A56" t="s">
        <v>354</v>
      </c>
      <c r="B56" t="s">
        <v>355</v>
      </c>
      <c r="C56">
        <v>4.9959264420000027</v>
      </c>
      <c r="D56">
        <v>4.9959264420000029E-3</v>
      </c>
      <c r="E56">
        <v>502.90405338774326</v>
      </c>
      <c r="F56">
        <v>39.568821510556603</v>
      </c>
      <c r="G56">
        <v>0.50290405338774324</v>
      </c>
      <c r="H56">
        <v>3.9568821510556601E-2</v>
      </c>
      <c r="I56">
        <v>1154.5615354014581</v>
      </c>
      <c r="J56">
        <v>90.844219777741301</v>
      </c>
      <c r="K56">
        <v>1.154561535401458</v>
      </c>
      <c r="L56">
        <v>9.0844219777741306E-2</v>
      </c>
      <c r="M56">
        <f t="shared" si="0"/>
        <v>1.3556532954317424E-5</v>
      </c>
      <c r="N56">
        <f t="shared" si="1"/>
        <v>1.5656916357342867E-3</v>
      </c>
      <c r="O56">
        <f t="shared" si="2"/>
        <v>8.2526722670265649E-3</v>
      </c>
      <c r="P56">
        <f t="shared" si="3"/>
        <v>1.294035943299966E-5</v>
      </c>
      <c r="Q56">
        <f t="shared" si="4"/>
        <v>1.3535972037039803E-5</v>
      </c>
      <c r="R56">
        <f t="shared" si="5"/>
        <v>1.0631862905592633E-4</v>
      </c>
      <c r="S56">
        <f t="shared" si="6"/>
        <v>1.1133252446701799E-4</v>
      </c>
    </row>
    <row r="57" spans="1:19" x14ac:dyDescent="0.25">
      <c r="A57" t="s">
        <v>397</v>
      </c>
      <c r="B57" t="s">
        <v>398</v>
      </c>
      <c r="C57">
        <v>1.2323082030000008</v>
      </c>
      <c r="D57">
        <v>1.2323082030000008E-3</v>
      </c>
      <c r="E57">
        <v>109.05982200266989</v>
      </c>
      <c r="F57">
        <v>9.0263874761326743</v>
      </c>
      <c r="G57">
        <v>0.10905982200266989</v>
      </c>
      <c r="H57">
        <v>9.0263874761326735E-3</v>
      </c>
      <c r="I57">
        <v>280.67332242998401</v>
      </c>
      <c r="J57">
        <v>25.397518447733425</v>
      </c>
      <c r="K57">
        <v>0.280673322429984</v>
      </c>
      <c r="L57">
        <v>2.5397518447733424E-2</v>
      </c>
      <c r="M57">
        <f t="shared" si="0"/>
        <v>3.3438896584629071E-6</v>
      </c>
      <c r="N57">
        <f t="shared" si="1"/>
        <v>8.1475670869284782E-5</v>
      </c>
      <c r="O57">
        <f t="shared" si="2"/>
        <v>6.4503394330295955E-4</v>
      </c>
      <c r="P57">
        <f t="shared" si="3"/>
        <v>2.8062476070866141E-6</v>
      </c>
      <c r="Q57">
        <f t="shared" si="4"/>
        <v>3.2905879223096468E-6</v>
      </c>
      <c r="R57">
        <f t="shared" si="5"/>
        <v>2.4156272659483164E-5</v>
      </c>
      <c r="S57">
        <f t="shared" si="6"/>
        <v>3.0801751285066119E-5</v>
      </c>
    </row>
    <row r="58" spans="1:19" x14ac:dyDescent="0.25">
      <c r="A58" t="s">
        <v>185</v>
      </c>
      <c r="B58" t="s">
        <v>186</v>
      </c>
      <c r="C58">
        <v>190.89020991000007</v>
      </c>
      <c r="D58">
        <v>0.19089020991000008</v>
      </c>
      <c r="E58">
        <v>17371.161357800516</v>
      </c>
      <c r="F58">
        <v>1426.3413608294479</v>
      </c>
      <c r="G58">
        <v>17.371161357800517</v>
      </c>
      <c r="H58">
        <v>1.426341360829448</v>
      </c>
      <c r="I58">
        <v>43649.493255505906</v>
      </c>
      <c r="J58">
        <v>3781.9027172236829</v>
      </c>
      <c r="K58">
        <v>43.649493255505902</v>
      </c>
      <c r="L58">
        <v>3.7819027172236828</v>
      </c>
      <c r="M58">
        <f t="shared" si="0"/>
        <v>5.1798389174551518E-4</v>
      </c>
      <c r="N58">
        <f t="shared" si="1"/>
        <v>2.0344496776128014</v>
      </c>
      <c r="O58">
        <f t="shared" si="2"/>
        <v>14.302788162543875</v>
      </c>
      <c r="P58">
        <f t="shared" si="3"/>
        <v>4.4698202415413595E-4</v>
      </c>
      <c r="Q58">
        <f t="shared" si="4"/>
        <v>5.1174259839865716E-4</v>
      </c>
      <c r="R58">
        <f t="shared" si="5"/>
        <v>3.8194628864386708E-3</v>
      </c>
      <c r="S58">
        <f t="shared" si="6"/>
        <v>4.6002482699327753E-3</v>
      </c>
    </row>
    <row r="59" spans="1:19" x14ac:dyDescent="0.25">
      <c r="A59" t="s">
        <v>165</v>
      </c>
      <c r="B59" t="s">
        <v>166</v>
      </c>
      <c r="C59">
        <v>303.60294783699999</v>
      </c>
      <c r="D59">
        <v>0.30360294783699998</v>
      </c>
      <c r="E59">
        <v>27596.040078895458</v>
      </c>
      <c r="F59">
        <v>2287.5162562145283</v>
      </c>
      <c r="G59">
        <v>27.596040078895456</v>
      </c>
      <c r="H59">
        <v>2.2875162562145284</v>
      </c>
      <c r="I59">
        <v>69403.667671917472</v>
      </c>
      <c r="J59">
        <v>6037.696281142591</v>
      </c>
      <c r="K59">
        <v>69.403667671917475</v>
      </c>
      <c r="L59">
        <v>6.0376962811425914</v>
      </c>
      <c r="M59">
        <f t="shared" si="0"/>
        <v>8.2383185884789322E-4</v>
      </c>
      <c r="N59">
        <f t="shared" si="1"/>
        <v>5.2327306224457315</v>
      </c>
      <c r="O59">
        <f t="shared" si="2"/>
        <v>36.453776383323081</v>
      </c>
      <c r="P59">
        <f t="shared" si="3"/>
        <v>7.1008112808556418E-4</v>
      </c>
      <c r="Q59">
        <f t="shared" si="4"/>
        <v>8.1368214345406799E-4</v>
      </c>
      <c r="R59">
        <f t="shared" si="5"/>
        <v>6.1211036872011598E-3</v>
      </c>
      <c r="S59">
        <f t="shared" si="6"/>
        <v>7.3420578802175151E-3</v>
      </c>
    </row>
    <row r="60" spans="1:19" x14ac:dyDescent="0.25">
      <c r="A60" t="s">
        <v>79</v>
      </c>
      <c r="B60" t="s">
        <v>80</v>
      </c>
      <c r="C60">
        <v>1591.5688285200001</v>
      </c>
      <c r="D60">
        <v>1.59156882852</v>
      </c>
      <c r="E60">
        <v>142239.01750912913</v>
      </c>
      <c r="F60">
        <v>11508.355110996932</v>
      </c>
      <c r="G60">
        <v>142.23901750912913</v>
      </c>
      <c r="H60">
        <v>11.508355110996932</v>
      </c>
      <c r="I60">
        <v>362591.04998947098</v>
      </c>
      <c r="J60">
        <v>32346.092678516467</v>
      </c>
      <c r="K60">
        <v>362.591049989471</v>
      </c>
      <c r="L60">
        <v>32.346092678516463</v>
      </c>
      <c r="M60">
        <f t="shared" si="0"/>
        <v>4.3187495899675906E-3</v>
      </c>
      <c r="N60">
        <f t="shared" si="1"/>
        <v>132.44223736080923</v>
      </c>
      <c r="O60">
        <f t="shared" si="2"/>
        <v>1046.2697115671763</v>
      </c>
      <c r="P60">
        <f t="shared" si="3"/>
        <v>3.6599904088379389E-3</v>
      </c>
      <c r="Q60">
        <f t="shared" si="4"/>
        <v>4.2509837397551866E-3</v>
      </c>
      <c r="R60">
        <f t="shared" si="5"/>
        <v>3.0852431314893649E-2</v>
      </c>
      <c r="S60">
        <f t="shared" si="6"/>
        <v>3.9265991733879575E-2</v>
      </c>
    </row>
    <row r="61" spans="1:19" x14ac:dyDescent="0.25">
      <c r="A61" t="s">
        <v>248</v>
      </c>
      <c r="B61" t="s">
        <v>249</v>
      </c>
      <c r="C61">
        <v>59.653635661000003</v>
      </c>
      <c r="D61">
        <v>5.9653635661000001E-2</v>
      </c>
      <c r="E61">
        <v>5650.0974015058746</v>
      </c>
      <c r="F61">
        <v>443.37564625351769</v>
      </c>
      <c r="G61">
        <v>5.6500974015058745</v>
      </c>
      <c r="H61">
        <v>0.44337564625351766</v>
      </c>
      <c r="I61">
        <v>13684.303676190517</v>
      </c>
      <c r="J61">
        <v>1141.377980432605</v>
      </c>
      <c r="K61">
        <v>13.684303676190517</v>
      </c>
      <c r="L61">
        <v>1.141377980432605</v>
      </c>
      <c r="M61">
        <f t="shared" si="0"/>
        <v>1.6187117385968732E-4</v>
      </c>
      <c r="N61">
        <f t="shared" si="1"/>
        <v>0.19658196369072442</v>
      </c>
      <c r="O61">
        <f t="shared" si="2"/>
        <v>1.3027436942164119</v>
      </c>
      <c r="P61">
        <f t="shared" si="3"/>
        <v>1.4538417559854439E-4</v>
      </c>
      <c r="Q61">
        <f t="shared" si="4"/>
        <v>1.6043350330640323E-4</v>
      </c>
      <c r="R61">
        <f t="shared" si="5"/>
        <v>1.1915817507650779E-3</v>
      </c>
      <c r="S61">
        <f t="shared" si="6"/>
        <v>1.3922476398934903E-3</v>
      </c>
    </row>
    <row r="62" spans="1:19" x14ac:dyDescent="0.25">
      <c r="A62" t="s">
        <v>278</v>
      </c>
      <c r="B62" t="s">
        <v>279</v>
      </c>
      <c r="C62">
        <v>34.245839419999996</v>
      </c>
      <c r="D62">
        <v>3.4245839419999993E-2</v>
      </c>
      <c r="E62">
        <v>2439.9497770807566</v>
      </c>
      <c r="F62">
        <v>323.86423319507918</v>
      </c>
      <c r="G62">
        <v>2.4399497770807566</v>
      </c>
      <c r="H62">
        <v>0.32386423319507918</v>
      </c>
      <c r="I62">
        <v>7642.1329626010811</v>
      </c>
      <c r="J62">
        <v>1002.1958128293523</v>
      </c>
      <c r="K62">
        <v>7.6421329626010808</v>
      </c>
      <c r="L62">
        <v>1.0021958128293524</v>
      </c>
      <c r="M62">
        <f t="shared" si="0"/>
        <v>9.2926678572080603E-5</v>
      </c>
      <c r="N62">
        <f t="shared" si="1"/>
        <v>0.10488804154303663</v>
      </c>
      <c r="O62">
        <f t="shared" si="2"/>
        <v>1.0043964472526865</v>
      </c>
      <c r="P62">
        <f t="shared" si="3"/>
        <v>6.2783003837809002E-5</v>
      </c>
      <c r="Q62">
        <f t="shared" si="4"/>
        <v>8.9595655938026265E-5</v>
      </c>
      <c r="R62">
        <f t="shared" si="5"/>
        <v>8.4647715916404023E-4</v>
      </c>
      <c r="S62">
        <f t="shared" si="6"/>
        <v>1.194410830314917E-3</v>
      </c>
    </row>
    <row r="63" spans="1:19" x14ac:dyDescent="0.25">
      <c r="A63" t="s">
        <v>358</v>
      </c>
      <c r="B63" t="s">
        <v>359</v>
      </c>
      <c r="C63">
        <v>4.3936641209999996</v>
      </c>
      <c r="D63">
        <v>4.3936641209999993E-3</v>
      </c>
      <c r="E63">
        <v>340.56754724179046</v>
      </c>
      <c r="F63">
        <v>41.582982013124528</v>
      </c>
      <c r="G63">
        <v>0.34056754724179045</v>
      </c>
      <c r="H63">
        <v>4.1582982013124527E-2</v>
      </c>
      <c r="I63">
        <v>991.0802965836881</v>
      </c>
      <c r="J63">
        <v>114.25358395313359</v>
      </c>
      <c r="K63">
        <v>0.99108029658368813</v>
      </c>
      <c r="L63">
        <v>0.11425358395313359</v>
      </c>
      <c r="M63">
        <f t="shared" si="0"/>
        <v>1.1922283712146487E-5</v>
      </c>
      <c r="N63">
        <f t="shared" si="1"/>
        <v>1.7291443931038378E-3</v>
      </c>
      <c r="O63">
        <f t="shared" si="2"/>
        <v>1.3053881446135746E-2</v>
      </c>
      <c r="P63">
        <f t="shared" si="3"/>
        <v>8.7632351396578929E-6</v>
      </c>
      <c r="Q63">
        <f t="shared" si="4"/>
        <v>1.1619333201112785E-5</v>
      </c>
      <c r="R63">
        <f t="shared" si="5"/>
        <v>1.0898831098526324E-4</v>
      </c>
      <c r="S63">
        <f t="shared" si="6"/>
        <v>1.368117806916806E-4</v>
      </c>
    </row>
    <row r="64" spans="1:19" x14ac:dyDescent="0.25">
      <c r="A64" t="s">
        <v>156</v>
      </c>
      <c r="B64" t="s">
        <v>157</v>
      </c>
      <c r="C64">
        <v>381.61495229745486</v>
      </c>
      <c r="D64">
        <v>0.38161495229745485</v>
      </c>
      <c r="E64">
        <v>45885.930986591084</v>
      </c>
      <c r="F64">
        <v>3642.5887778658348</v>
      </c>
      <c r="G64">
        <v>45.885930986591084</v>
      </c>
      <c r="H64">
        <v>3.6425887778658348</v>
      </c>
      <c r="I64">
        <v>89705.319928820711</v>
      </c>
      <c r="J64">
        <v>6605.8961289060471</v>
      </c>
      <c r="K64">
        <v>89.705319928820714</v>
      </c>
      <c r="L64">
        <v>6.6058961289060472</v>
      </c>
      <c r="M64">
        <f t="shared" si="0"/>
        <v>1.0355187845018947E-3</v>
      </c>
      <c r="N64">
        <f t="shared" si="1"/>
        <v>13.268453004634116</v>
      </c>
      <c r="O64">
        <f t="shared" si="2"/>
        <v>43.6378636658959</v>
      </c>
      <c r="P64">
        <f t="shared" si="3"/>
        <v>1.1807032293424283E-3</v>
      </c>
      <c r="Q64">
        <f t="shared" si="4"/>
        <v>1.0516968259366222E-3</v>
      </c>
      <c r="R64">
        <f t="shared" si="5"/>
        <v>9.7802223940572485E-3</v>
      </c>
      <c r="S64">
        <f t="shared" si="6"/>
        <v>8.1442418450654065E-3</v>
      </c>
    </row>
    <row r="65" spans="1:19" x14ac:dyDescent="0.25">
      <c r="A65" t="s">
        <v>244</v>
      </c>
      <c r="B65" t="s">
        <v>245</v>
      </c>
      <c r="C65">
        <v>62.218978238999995</v>
      </c>
      <c r="D65">
        <v>6.2218978238999995E-2</v>
      </c>
      <c r="E65">
        <v>5307.0928608081485</v>
      </c>
      <c r="F65">
        <v>461.16022720856375</v>
      </c>
      <c r="G65">
        <v>5.3070928608081482</v>
      </c>
      <c r="H65">
        <v>0.46116022720856376</v>
      </c>
      <c r="I65">
        <v>14079.074563466118</v>
      </c>
      <c r="J65">
        <v>1416.2702528157549</v>
      </c>
      <c r="K65">
        <v>14.079074563466119</v>
      </c>
      <c r="L65">
        <v>1.4162702528157549</v>
      </c>
      <c r="M65">
        <f t="shared" si="0"/>
        <v>1.6883227538940645E-4</v>
      </c>
      <c r="N65">
        <f t="shared" si="1"/>
        <v>0.21266875515905415</v>
      </c>
      <c r="O65">
        <f t="shared" si="2"/>
        <v>2.0058214290108025</v>
      </c>
      <c r="P65">
        <f t="shared" si="3"/>
        <v>1.3655823352494307E-4</v>
      </c>
      <c r="Q65">
        <f t="shared" si="4"/>
        <v>1.6506176046494599E-4</v>
      </c>
      <c r="R65">
        <f t="shared" si="5"/>
        <v>1.229816976888298E-3</v>
      </c>
      <c r="S65">
        <f t="shared" si="6"/>
        <v>1.7068627494161504E-3</v>
      </c>
    </row>
    <row r="66" spans="1:19" x14ac:dyDescent="0.25">
      <c r="A66" t="s">
        <v>340</v>
      </c>
      <c r="B66" t="s">
        <v>326</v>
      </c>
      <c r="C66">
        <v>7.9765363039999979</v>
      </c>
      <c r="D66">
        <v>7.9765363039999981E-3</v>
      </c>
      <c r="E66">
        <v>812.56905534685575</v>
      </c>
      <c r="F66">
        <v>62.743453597743361</v>
      </c>
      <c r="G66">
        <v>0.81256905534685575</v>
      </c>
      <c r="H66">
        <v>6.2743453597743359E-2</v>
      </c>
      <c r="I66">
        <v>1845.3166294724506</v>
      </c>
      <c r="J66">
        <v>143.18206354398842</v>
      </c>
      <c r="K66">
        <v>1.8453166294724506</v>
      </c>
      <c r="L66">
        <v>0.14318206354398841</v>
      </c>
      <c r="M66">
        <f t="shared" si="0"/>
        <v>2.1644469453636766E-5</v>
      </c>
      <c r="N66">
        <f t="shared" si="1"/>
        <v>3.9367409693721739E-3</v>
      </c>
      <c r="O66">
        <f t="shared" si="2"/>
        <v>2.0501103320714736E-2</v>
      </c>
      <c r="P66">
        <f t="shared" si="3"/>
        <v>2.0908432870025418E-5</v>
      </c>
      <c r="Q66">
        <f t="shared" si="4"/>
        <v>2.1634320501885034E-5</v>
      </c>
      <c r="R66">
        <f t="shared" si="5"/>
        <v>1.6885464814497957E-4</v>
      </c>
      <c r="S66">
        <f t="shared" si="6"/>
        <v>1.7568487009463158E-4</v>
      </c>
    </row>
    <row r="67" spans="1:19" x14ac:dyDescent="0.25">
      <c r="A67" t="s">
        <v>411</v>
      </c>
      <c r="B67" t="s">
        <v>412</v>
      </c>
      <c r="C67">
        <v>0.93473105400000034</v>
      </c>
      <c r="D67">
        <v>9.3473105400000039E-4</v>
      </c>
      <c r="E67">
        <v>72.727172481539924</v>
      </c>
      <c r="F67">
        <v>8.3017845021285144</v>
      </c>
      <c r="G67">
        <v>7.2727172481539926E-2</v>
      </c>
      <c r="H67">
        <v>8.3017845021285137E-3</v>
      </c>
      <c r="I67">
        <v>210.91219157152079</v>
      </c>
      <c r="J67">
        <v>23.20193899198577</v>
      </c>
      <c r="K67">
        <v>0.2109121915715208</v>
      </c>
      <c r="L67">
        <v>2.320193899198577E-2</v>
      </c>
      <c r="M67">
        <f t="shared" si="0"/>
        <v>2.5364089091556038E-6</v>
      </c>
      <c r="N67">
        <f t="shared" si="1"/>
        <v>6.891962591978117E-5</v>
      </c>
      <c r="O67">
        <f t="shared" si="2"/>
        <v>5.3832997298782967E-4</v>
      </c>
      <c r="P67">
        <f t="shared" si="3"/>
        <v>1.8713624320925494E-6</v>
      </c>
      <c r="Q67">
        <f t="shared" si="4"/>
        <v>2.4727149137098147E-6</v>
      </c>
      <c r="R67">
        <f t="shared" si="5"/>
        <v>2.1815505942983337E-5</v>
      </c>
      <c r="S67">
        <f t="shared" si="6"/>
        <v>2.783933505390318E-5</v>
      </c>
    </row>
    <row r="68" spans="1:19" x14ac:dyDescent="0.25">
      <c r="A68" t="s">
        <v>324</v>
      </c>
      <c r="B68" t="s">
        <v>145</v>
      </c>
      <c r="C68">
        <v>13.721273324999997</v>
      </c>
      <c r="D68">
        <v>1.3721273324999997E-2</v>
      </c>
      <c r="E68">
        <v>1374.2578146248513</v>
      </c>
      <c r="F68">
        <v>104.13105390754602</v>
      </c>
      <c r="G68">
        <v>1.3742578146248514</v>
      </c>
      <c r="H68">
        <v>0.10413105390754601</v>
      </c>
      <c r="I68">
        <v>3157.5134633169623</v>
      </c>
      <c r="J68">
        <v>253.15418513738075</v>
      </c>
      <c r="K68">
        <v>3.1575134633169624</v>
      </c>
      <c r="L68">
        <v>0.25315418513738075</v>
      </c>
      <c r="M68">
        <f t="shared" ref="M68:M131" si="7">D68/$D$1</f>
        <v>3.7232912887142736E-5</v>
      </c>
      <c r="N68">
        <f t="shared" ref="N68:N131" si="8">H68^2</f>
        <v>1.0843276387896254E-2</v>
      </c>
      <c r="O68">
        <f t="shared" ref="O68:O131" si="9">L68^2</f>
        <v>6.4087041452571242E-2</v>
      </c>
      <c r="P68">
        <f t="shared" ref="P68:P131" si="10">(G68/1000)/$U$4</f>
        <v>3.536139737800652E-5</v>
      </c>
      <c r="Q68">
        <f t="shared" ref="Q68:Q131" si="11">K68/1000/$U$5</f>
        <v>3.701839411372194E-5</v>
      </c>
      <c r="R68">
        <f t="shared" ref="R68:R131" si="12">P68*100*((H68/G68)^2+($V$4/$U$4)^2)^0.5</f>
        <v>2.8069875676144985E-4</v>
      </c>
      <c r="S68">
        <f t="shared" si="6"/>
        <v>3.0976286367437046E-4</v>
      </c>
    </row>
    <row r="69" spans="1:19" x14ac:dyDescent="0.25">
      <c r="A69" t="s">
        <v>117</v>
      </c>
      <c r="B69" t="s">
        <v>118</v>
      </c>
      <c r="C69">
        <v>816.6496880159998</v>
      </c>
      <c r="D69">
        <v>0.8166496880159998</v>
      </c>
      <c r="E69">
        <v>89005.293085328522</v>
      </c>
      <c r="F69">
        <v>6789.8254580221919</v>
      </c>
      <c r="G69">
        <v>89.005293085328518</v>
      </c>
      <c r="H69">
        <v>6.7898254580221922</v>
      </c>
      <c r="I69">
        <v>190164.75682309738</v>
      </c>
      <c r="J69">
        <v>14083.21666908768</v>
      </c>
      <c r="K69">
        <v>190.16475682309738</v>
      </c>
      <c r="L69">
        <v>14.08321666908768</v>
      </c>
      <c r="M69">
        <f t="shared" si="7"/>
        <v>2.2159930768095842E-3</v>
      </c>
      <c r="N69">
        <f t="shared" si="8"/>
        <v>46.101729750406271</v>
      </c>
      <c r="O69">
        <f t="shared" si="9"/>
        <v>198.33699174846907</v>
      </c>
      <c r="P69">
        <f t="shared" si="10"/>
        <v>2.2902191306770269E-3</v>
      </c>
      <c r="Q69">
        <f t="shared" si="11"/>
        <v>2.2294739187659496E-3</v>
      </c>
      <c r="R69">
        <f t="shared" si="12"/>
        <v>1.8291954373052765E-2</v>
      </c>
      <c r="S69">
        <f t="shared" ref="S69:S132" si="13">Q69*100*((L69/K69)^2+($V$5/$U$5)^2)^0.5</f>
        <v>1.7353484638769706E-2</v>
      </c>
    </row>
    <row r="70" spans="1:19" x14ac:dyDescent="0.25">
      <c r="A70" t="s">
        <v>33</v>
      </c>
      <c r="B70" t="s">
        <v>34</v>
      </c>
      <c r="C70">
        <v>7161.5446263399999</v>
      </c>
      <c r="D70">
        <v>7.1615446263399996</v>
      </c>
      <c r="E70">
        <v>863641.37062978512</v>
      </c>
      <c r="F70">
        <v>65153.641206787324</v>
      </c>
      <c r="G70">
        <v>863.64137062978511</v>
      </c>
      <c r="H70">
        <v>65.153641206787327</v>
      </c>
      <c r="I70">
        <v>1680207.7762142995</v>
      </c>
      <c r="J70">
        <v>116971.13817074988</v>
      </c>
      <c r="K70">
        <v>1680.2077762142994</v>
      </c>
      <c r="L70">
        <v>116.97113817074988</v>
      </c>
      <c r="M70">
        <f t="shared" si="7"/>
        <v>1.9432975416653064E-2</v>
      </c>
      <c r="N70">
        <f t="shared" si="8"/>
        <v>4244.9969625027752</v>
      </c>
      <c r="O70">
        <f t="shared" si="9"/>
        <v>13682.24716496066</v>
      </c>
      <c r="P70">
        <f t="shared" si="10"/>
        <v>2.2222588348360828E-2</v>
      </c>
      <c r="Q70">
        <f t="shared" si="11"/>
        <v>1.9698599665669121E-2</v>
      </c>
      <c r="R70">
        <f t="shared" si="12"/>
        <v>0.17569886934369347</v>
      </c>
      <c r="S70">
        <f t="shared" si="13"/>
        <v>0.14502907451733107</v>
      </c>
    </row>
    <row r="71" spans="1:19" x14ac:dyDescent="0.25">
      <c r="A71" t="s">
        <v>424</v>
      </c>
      <c r="B71" t="s">
        <v>425</v>
      </c>
      <c r="C71">
        <v>0.23135066700000007</v>
      </c>
      <c r="D71">
        <v>2.3135066700000006E-4</v>
      </c>
      <c r="E71">
        <v>21.004652201193224</v>
      </c>
      <c r="F71">
        <v>2.1880005664979838</v>
      </c>
      <c r="G71">
        <v>2.1004652201193224E-2</v>
      </c>
      <c r="H71">
        <v>2.1880005664979838E-3</v>
      </c>
      <c r="I71">
        <v>52.56061202792683</v>
      </c>
      <c r="J71">
        <v>5.4272215806889967</v>
      </c>
      <c r="K71">
        <v>5.2560612027926827E-2</v>
      </c>
      <c r="L71">
        <v>5.4272215806889963E-3</v>
      </c>
      <c r="M71">
        <f t="shared" si="7"/>
        <v>6.2777404303280084E-7</v>
      </c>
      <c r="N71">
        <f t="shared" si="8"/>
        <v>4.7873464789954976E-6</v>
      </c>
      <c r="O71">
        <f t="shared" si="9"/>
        <v>2.9454734085896368E-5</v>
      </c>
      <c r="P71">
        <f t="shared" si="10"/>
        <v>5.4047635412280468E-7</v>
      </c>
      <c r="Q71">
        <f t="shared" si="11"/>
        <v>6.1621572592259506E-7</v>
      </c>
      <c r="R71">
        <f t="shared" si="12"/>
        <v>5.7733787561407837E-6</v>
      </c>
      <c r="S71">
        <f t="shared" si="13"/>
        <v>6.5318451554912692E-6</v>
      </c>
    </row>
    <row r="72" spans="1:19" x14ac:dyDescent="0.25">
      <c r="A72" t="s">
        <v>345</v>
      </c>
      <c r="B72" t="s">
        <v>346</v>
      </c>
      <c r="C72">
        <v>7.3640547429999996</v>
      </c>
      <c r="D72">
        <v>7.3640547429999993E-3</v>
      </c>
      <c r="E72">
        <v>701.31917662216017</v>
      </c>
      <c r="F72">
        <v>56.654142354805842</v>
      </c>
      <c r="G72">
        <v>0.70131917662216015</v>
      </c>
      <c r="H72">
        <v>5.6654142354805842E-2</v>
      </c>
      <c r="I72">
        <v>1692.3225920568448</v>
      </c>
      <c r="J72">
        <v>140.09942482784265</v>
      </c>
      <c r="K72">
        <v>1.6923225920568448</v>
      </c>
      <c r="L72">
        <v>0.14009942482784266</v>
      </c>
      <c r="M72">
        <f t="shared" si="7"/>
        <v>1.9982490126678483E-5</v>
      </c>
      <c r="N72">
        <f t="shared" si="8"/>
        <v>3.2096918459586054E-3</v>
      </c>
      <c r="O72">
        <f t="shared" si="9"/>
        <v>1.9627848837092336E-2</v>
      </c>
      <c r="P72">
        <f t="shared" si="10"/>
        <v>1.8045832324499034E-5</v>
      </c>
      <c r="Q72">
        <f t="shared" si="11"/>
        <v>1.9840632639616722E-5</v>
      </c>
      <c r="R72">
        <f t="shared" si="12"/>
        <v>1.5190124488978675E-4</v>
      </c>
      <c r="S72">
        <f t="shared" si="13"/>
        <v>1.7099092023090709E-4</v>
      </c>
    </row>
    <row r="73" spans="1:19" x14ac:dyDescent="0.25">
      <c r="A73" t="s">
        <v>236</v>
      </c>
      <c r="B73" t="s">
        <v>237</v>
      </c>
      <c r="C73">
        <v>68.146596908999996</v>
      </c>
      <c r="D73">
        <v>6.814659690899999E-2</v>
      </c>
      <c r="E73">
        <v>7163.6511521744424</v>
      </c>
      <c r="F73">
        <v>635.85972241368711</v>
      </c>
      <c r="G73">
        <v>7.1636511521744426</v>
      </c>
      <c r="H73">
        <v>0.63585972241368716</v>
      </c>
      <c r="I73">
        <v>15845.996499000674</v>
      </c>
      <c r="J73">
        <v>1284.3350574975823</v>
      </c>
      <c r="K73">
        <v>15.845996499000673</v>
      </c>
      <c r="L73">
        <v>1.2843350574975823</v>
      </c>
      <c r="M73">
        <f t="shared" si="7"/>
        <v>1.8491697134588109E-4</v>
      </c>
      <c r="N73">
        <f t="shared" si="8"/>
        <v>0.40431758658801126</v>
      </c>
      <c r="O73">
        <f t="shared" si="9"/>
        <v>1.6495165399173179</v>
      </c>
      <c r="P73">
        <f t="shared" si="10"/>
        <v>1.8432983416478209E-4</v>
      </c>
      <c r="Q73">
        <f t="shared" si="11"/>
        <v>1.8577698886783201E-4</v>
      </c>
      <c r="R73">
        <f t="shared" si="12"/>
        <v>1.693266557516524E-3</v>
      </c>
      <c r="S73">
        <f t="shared" si="13"/>
        <v>1.5701444145135659E-3</v>
      </c>
    </row>
    <row r="74" spans="1:19" x14ac:dyDescent="0.25">
      <c r="A74" t="s">
        <v>365</v>
      </c>
      <c r="B74" t="s">
        <v>366</v>
      </c>
      <c r="C74">
        <v>3.5317226840000004</v>
      </c>
      <c r="D74">
        <v>3.5317226840000005E-3</v>
      </c>
      <c r="E74">
        <v>317.35107451867924</v>
      </c>
      <c r="F74">
        <v>25.889205404045029</v>
      </c>
      <c r="G74">
        <v>0.31735107451867922</v>
      </c>
      <c r="H74">
        <v>2.5889205404045029E-2</v>
      </c>
      <c r="I74">
        <v>805.64842022747882</v>
      </c>
      <c r="J74">
        <v>71.00969008268531</v>
      </c>
      <c r="K74">
        <v>0.80564842022747885</v>
      </c>
      <c r="L74">
        <v>7.1009690082685303E-2</v>
      </c>
      <c r="M74">
        <f t="shared" si="7"/>
        <v>9.5833906897935793E-6</v>
      </c>
      <c r="N74">
        <f t="shared" si="8"/>
        <v>6.7025095645283431E-4</v>
      </c>
      <c r="O74">
        <f t="shared" si="9"/>
        <v>5.0423760856390153E-3</v>
      </c>
      <c r="P74">
        <f t="shared" si="10"/>
        <v>8.1658458369078157E-6</v>
      </c>
      <c r="Q74">
        <f t="shared" si="11"/>
        <v>9.4453471326606547E-6</v>
      </c>
      <c r="R74">
        <f t="shared" si="12"/>
        <v>6.9360894086770576E-5</v>
      </c>
      <c r="S74">
        <f t="shared" si="13"/>
        <v>8.6271700002062948E-5</v>
      </c>
    </row>
    <row r="75" spans="1:19" x14ac:dyDescent="0.25">
      <c r="A75" t="s">
        <v>169</v>
      </c>
      <c r="B75" t="s">
        <v>170</v>
      </c>
      <c r="C75">
        <v>258.40135205236385</v>
      </c>
      <c r="D75">
        <v>0.25840135205236386</v>
      </c>
      <c r="E75">
        <v>33537.244847083224</v>
      </c>
      <c r="F75">
        <v>2923.8885559217993</v>
      </c>
      <c r="G75">
        <v>33.537244847083223</v>
      </c>
      <c r="H75">
        <v>2.9238885559217991</v>
      </c>
      <c r="I75">
        <v>61241.894256134081</v>
      </c>
      <c r="J75">
        <v>4972.5234526996992</v>
      </c>
      <c r="K75">
        <v>61.241894256134081</v>
      </c>
      <c r="L75">
        <v>4.9725234526996989</v>
      </c>
      <c r="M75">
        <f t="shared" si="7"/>
        <v>7.0117654557293554E-4</v>
      </c>
      <c r="N75">
        <f t="shared" si="8"/>
        <v>8.5491242874504643</v>
      </c>
      <c r="O75">
        <f t="shared" si="9"/>
        <v>24.725989487648533</v>
      </c>
      <c r="P75">
        <f t="shared" si="10"/>
        <v>8.6295586561750649E-4</v>
      </c>
      <c r="Q75">
        <f t="shared" si="11"/>
        <v>7.1799427118289961E-4</v>
      </c>
      <c r="R75">
        <f t="shared" si="12"/>
        <v>7.7956172017703907E-3</v>
      </c>
      <c r="S75">
        <f t="shared" si="13"/>
        <v>6.078219460769892E-3</v>
      </c>
    </row>
    <row r="76" spans="1:19" x14ac:dyDescent="0.25">
      <c r="A76" t="s">
        <v>21</v>
      </c>
      <c r="B76" t="s">
        <v>22</v>
      </c>
      <c r="C76">
        <v>17085.074372899999</v>
      </c>
      <c r="D76">
        <v>17.085074372899999</v>
      </c>
      <c r="E76">
        <v>2104392.692975882</v>
      </c>
      <c r="F76">
        <v>159183.67262387439</v>
      </c>
      <c r="G76">
        <v>2104.3926929758818</v>
      </c>
      <c r="H76">
        <v>159.1836726238744</v>
      </c>
      <c r="I76">
        <v>4014644.7342802817</v>
      </c>
      <c r="J76">
        <v>276970.02697728504</v>
      </c>
      <c r="K76">
        <v>4014.6447342802817</v>
      </c>
      <c r="L76">
        <v>276.97002697728504</v>
      </c>
      <c r="M76">
        <f t="shared" si="7"/>
        <v>4.63606453081526E-2</v>
      </c>
      <c r="N76">
        <f t="shared" si="8"/>
        <v>25339.441630024819</v>
      </c>
      <c r="O76">
        <f t="shared" si="9"/>
        <v>76712.395843798004</v>
      </c>
      <c r="P76">
        <f t="shared" si="10"/>
        <v>5.4148694272484262E-2</v>
      </c>
      <c r="Q76">
        <f t="shared" si="11"/>
        <v>4.7067321399176375E-2</v>
      </c>
      <c r="R76">
        <f t="shared" si="12"/>
        <v>0.42916530583019419</v>
      </c>
      <c r="S76">
        <f t="shared" si="13"/>
        <v>0.34373888430848104</v>
      </c>
    </row>
    <row r="77" spans="1:19" x14ac:dyDescent="0.25">
      <c r="A77" t="s">
        <v>224</v>
      </c>
      <c r="B77" t="s">
        <v>225</v>
      </c>
      <c r="C77">
        <v>91.777824637999984</v>
      </c>
      <c r="D77">
        <v>9.177782463799998E-2</v>
      </c>
      <c r="E77">
        <v>8439.0488453452072</v>
      </c>
      <c r="F77">
        <v>657.85937860551394</v>
      </c>
      <c r="G77">
        <v>8.4390488453452068</v>
      </c>
      <c r="H77">
        <v>0.65785937860551391</v>
      </c>
      <c r="I77">
        <v>20928.360014494163</v>
      </c>
      <c r="J77">
        <v>1849.4113822263873</v>
      </c>
      <c r="K77">
        <v>20.928360014494164</v>
      </c>
      <c r="L77">
        <v>1.8494113822263873</v>
      </c>
      <c r="M77">
        <f t="shared" si="7"/>
        <v>2.4904071719729527E-4</v>
      </c>
      <c r="N77">
        <f t="shared" si="8"/>
        <v>0.43277896201923288</v>
      </c>
      <c r="O77">
        <f t="shared" si="9"/>
        <v>3.4203224607085168</v>
      </c>
      <c r="P77">
        <f t="shared" si="10"/>
        <v>2.1714743517330589E-4</v>
      </c>
      <c r="Q77">
        <f t="shared" si="11"/>
        <v>2.4536214593256155E-4</v>
      </c>
      <c r="R77">
        <f t="shared" si="12"/>
        <v>1.768993314510917E-3</v>
      </c>
      <c r="S77">
        <f t="shared" si="13"/>
        <v>2.2465028041153442E-3</v>
      </c>
    </row>
    <row r="78" spans="1:19" x14ac:dyDescent="0.25">
      <c r="A78" t="s">
        <v>99</v>
      </c>
      <c r="B78" t="s">
        <v>100</v>
      </c>
      <c r="C78">
        <v>1063.7512203080003</v>
      </c>
      <c r="D78">
        <v>1.0637512203080002</v>
      </c>
      <c r="E78">
        <v>104878.22422838827</v>
      </c>
      <c r="F78">
        <v>8347.6711252242403</v>
      </c>
      <c r="G78">
        <v>104.87822422838826</v>
      </c>
      <c r="H78">
        <v>8.3476711252242399</v>
      </c>
      <c r="I78">
        <v>245558.82103680249</v>
      </c>
      <c r="J78">
        <v>19848.525163759918</v>
      </c>
      <c r="K78">
        <v>245.5588210368025</v>
      </c>
      <c r="L78">
        <v>19.848525163759916</v>
      </c>
      <c r="M78">
        <f t="shared" si="7"/>
        <v>2.8865073656944708E-3</v>
      </c>
      <c r="N78">
        <f t="shared" si="8"/>
        <v>69.683613214902522</v>
      </c>
      <c r="O78">
        <f t="shared" si="9"/>
        <v>393.9639511764106</v>
      </c>
      <c r="P78">
        <f t="shared" si="10"/>
        <v>2.6986497902885152E-3</v>
      </c>
      <c r="Q78">
        <f t="shared" si="11"/>
        <v>2.8789087745304614E-3</v>
      </c>
      <c r="R78">
        <f t="shared" si="12"/>
        <v>2.2408376059052795E-2</v>
      </c>
      <c r="S78">
        <f t="shared" si="13"/>
        <v>2.4270853321015293E-2</v>
      </c>
    </row>
    <row r="79" spans="1:19" x14ac:dyDescent="0.25">
      <c r="A79" t="s">
        <v>341</v>
      </c>
      <c r="B79" t="s">
        <v>342</v>
      </c>
      <c r="C79">
        <v>7.7446636400000015</v>
      </c>
      <c r="D79">
        <v>7.7446636400000015E-3</v>
      </c>
      <c r="E79">
        <v>879.21454836156624</v>
      </c>
      <c r="F79">
        <v>67.693252752393548</v>
      </c>
      <c r="G79">
        <v>0.87921454836156621</v>
      </c>
      <c r="H79">
        <v>6.7693252752393546E-2</v>
      </c>
      <c r="I79">
        <v>1805.936108115578</v>
      </c>
      <c r="J79">
        <v>131.58588591555471</v>
      </c>
      <c r="K79">
        <v>1.805936108115578</v>
      </c>
      <c r="L79">
        <v>0.1315858859155547</v>
      </c>
      <c r="M79">
        <f t="shared" si="7"/>
        <v>2.1015278962700926E-5</v>
      </c>
      <c r="N79">
        <f t="shared" si="8"/>
        <v>4.5823764681994367E-3</v>
      </c>
      <c r="O79">
        <f t="shared" si="9"/>
        <v>1.7314845372181378E-2</v>
      </c>
      <c r="P79">
        <f t="shared" si="10"/>
        <v>2.2623305972340407E-5</v>
      </c>
      <c r="Q79">
        <f t="shared" si="11"/>
        <v>2.1172626932901443E-5</v>
      </c>
      <c r="R79">
        <f t="shared" si="12"/>
        <v>1.8222090310266806E-4</v>
      </c>
      <c r="S79">
        <f t="shared" si="13"/>
        <v>1.6239527549585572E-4</v>
      </c>
    </row>
    <row r="80" spans="1:19" x14ac:dyDescent="0.25">
      <c r="A80" t="s">
        <v>378</v>
      </c>
      <c r="B80" t="s">
        <v>379</v>
      </c>
      <c r="C80">
        <v>2.0760364310000003</v>
      </c>
      <c r="D80">
        <v>2.0760364310000003E-3</v>
      </c>
      <c r="E80">
        <v>186.67385288793696</v>
      </c>
      <c r="F80">
        <v>15.216042668979023</v>
      </c>
      <c r="G80">
        <v>0.18667385288793695</v>
      </c>
      <c r="H80">
        <v>1.5216042668979022E-2</v>
      </c>
      <c r="I80">
        <v>473.67443007953773</v>
      </c>
      <c r="J80">
        <v>41.809022670072238</v>
      </c>
      <c r="K80">
        <v>0.47367443007953774</v>
      </c>
      <c r="L80">
        <v>4.1809022670072235E-2</v>
      </c>
      <c r="M80">
        <f t="shared" si="7"/>
        <v>5.633360822652204E-6</v>
      </c>
      <c r="N80">
        <f t="shared" si="8"/>
        <v>2.3152795450419024E-4</v>
      </c>
      <c r="O80">
        <f t="shared" si="9"/>
        <v>1.7479943766266141E-3</v>
      </c>
      <c r="P80">
        <f t="shared" si="10"/>
        <v>4.8033551068842499E-6</v>
      </c>
      <c r="Q80">
        <f t="shared" si="11"/>
        <v>5.553314954311175E-6</v>
      </c>
      <c r="R80">
        <f t="shared" si="12"/>
        <v>4.0768587829599016E-5</v>
      </c>
      <c r="S80">
        <f t="shared" si="13"/>
        <v>5.0790009196747713E-5</v>
      </c>
    </row>
    <row r="81" spans="1:19" x14ac:dyDescent="0.25">
      <c r="A81" t="s">
        <v>216</v>
      </c>
      <c r="B81" t="s">
        <v>217</v>
      </c>
      <c r="C81">
        <v>110.06405365400001</v>
      </c>
      <c r="D81">
        <v>0.110064053654</v>
      </c>
      <c r="E81">
        <v>10121.003534999027</v>
      </c>
      <c r="F81">
        <v>796.57825019447796</v>
      </c>
      <c r="G81">
        <v>10.121003534999026</v>
      </c>
      <c r="H81">
        <v>0.79657825019447792</v>
      </c>
      <c r="I81">
        <v>25135.477817275711</v>
      </c>
      <c r="J81">
        <v>2175.6864943992723</v>
      </c>
      <c r="K81">
        <v>25.13547781727571</v>
      </c>
      <c r="L81">
        <v>2.1756864943992724</v>
      </c>
      <c r="M81">
        <f t="shared" si="7"/>
        <v>2.9866071643938971E-4</v>
      </c>
      <c r="N81">
        <f t="shared" si="8"/>
        <v>0.63453690868289625</v>
      </c>
      <c r="O81">
        <f t="shared" si="9"/>
        <v>4.7336117219113953</v>
      </c>
      <c r="P81">
        <f t="shared" si="10"/>
        <v>2.6042626358505213E-4</v>
      </c>
      <c r="Q81">
        <f t="shared" si="11"/>
        <v>2.9468600368188618E-4</v>
      </c>
      <c r="R81">
        <f t="shared" si="12"/>
        <v>2.1402935844496073E-3</v>
      </c>
      <c r="S81">
        <f t="shared" si="13"/>
        <v>2.6466543845596368E-3</v>
      </c>
    </row>
    <row r="82" spans="1:19" x14ac:dyDescent="0.25">
      <c r="A82" t="s">
        <v>299</v>
      </c>
      <c r="B82" t="s">
        <v>300</v>
      </c>
      <c r="C82">
        <v>21.318542029000003</v>
      </c>
      <c r="D82">
        <v>2.1318542029000003E-2</v>
      </c>
      <c r="E82">
        <v>2080.6313354001741</v>
      </c>
      <c r="F82">
        <v>160.03356777040091</v>
      </c>
      <c r="G82">
        <v>2.0806313354001742</v>
      </c>
      <c r="H82">
        <v>0.1600335677704009</v>
      </c>
      <c r="I82">
        <v>4897.988235623252</v>
      </c>
      <c r="J82">
        <v>395.57533895674965</v>
      </c>
      <c r="K82">
        <v>4.8979882356232523</v>
      </c>
      <c r="L82">
        <v>0.39557533895674962</v>
      </c>
      <c r="M82">
        <f t="shared" si="7"/>
        <v>5.7848233137404428E-5</v>
      </c>
      <c r="N82">
        <f t="shared" si="8"/>
        <v>2.5610742813323498E-2</v>
      </c>
      <c r="O82">
        <f t="shared" si="9"/>
        <v>0.15647984879074736</v>
      </c>
      <c r="P82">
        <f t="shared" si="10"/>
        <v>5.3537284391067742E-5</v>
      </c>
      <c r="Q82">
        <f t="shared" si="11"/>
        <v>5.7423558435188224E-5</v>
      </c>
      <c r="R82">
        <f t="shared" si="12"/>
        <v>4.3082552343368287E-4</v>
      </c>
      <c r="S82">
        <f t="shared" si="13"/>
        <v>4.8374357069316625E-4</v>
      </c>
    </row>
    <row r="83" spans="1:19" x14ac:dyDescent="0.25">
      <c r="A83" t="s">
        <v>376</v>
      </c>
      <c r="B83" t="s">
        <v>377</v>
      </c>
      <c r="C83">
        <v>2.5932281960000005</v>
      </c>
      <c r="D83">
        <v>2.5932281960000005E-3</v>
      </c>
      <c r="E83">
        <v>255.07327477382509</v>
      </c>
      <c r="F83">
        <v>20.032624098552233</v>
      </c>
      <c r="G83">
        <v>0.25507327477382508</v>
      </c>
      <c r="H83">
        <v>2.0032624098552235E-2</v>
      </c>
      <c r="I83">
        <v>597.42830784885564</v>
      </c>
      <c r="J83">
        <v>47.745558920169088</v>
      </c>
      <c r="K83">
        <v>0.59742830784885559</v>
      </c>
      <c r="L83">
        <v>4.7745558920169087E-2</v>
      </c>
      <c r="M83">
        <f t="shared" si="7"/>
        <v>7.0367696372778395E-6</v>
      </c>
      <c r="N83">
        <f t="shared" si="8"/>
        <v>4.0130602827389574E-4</v>
      </c>
      <c r="O83">
        <f t="shared" si="9"/>
        <v>2.2796383965993381E-3</v>
      </c>
      <c r="P83">
        <f t="shared" si="10"/>
        <v>6.5633590246302587E-6</v>
      </c>
      <c r="Q83">
        <f t="shared" si="11"/>
        <v>7.0041939049755589E-6</v>
      </c>
      <c r="R83">
        <f t="shared" si="12"/>
        <v>5.3834431300471059E-5</v>
      </c>
      <c r="S83">
        <f t="shared" si="13"/>
        <v>5.8437512370305319E-5</v>
      </c>
    </row>
    <row r="84" spans="1:19" x14ac:dyDescent="0.25">
      <c r="A84" t="s">
        <v>290</v>
      </c>
      <c r="B84" t="s">
        <v>291</v>
      </c>
      <c r="C84">
        <v>26.134899481999998</v>
      </c>
      <c r="D84">
        <v>2.6134899481999999E-2</v>
      </c>
      <c r="E84">
        <v>2886.4031566010858</v>
      </c>
      <c r="F84">
        <v>218.69255475742148</v>
      </c>
      <c r="G84">
        <v>2.8864031566010859</v>
      </c>
      <c r="H84">
        <v>0.21869255475742147</v>
      </c>
      <c r="I84">
        <v>6078.3068636426242</v>
      </c>
      <c r="J84">
        <v>443.39027744387198</v>
      </c>
      <c r="K84">
        <v>6.0783068636426245</v>
      </c>
      <c r="L84">
        <v>0.44339027744387199</v>
      </c>
      <c r="M84">
        <f t="shared" si="7"/>
        <v>7.0917502529054677E-5</v>
      </c>
      <c r="N84">
        <f t="shared" si="8"/>
        <v>4.7826433506327787E-2</v>
      </c>
      <c r="O84">
        <f t="shared" si="9"/>
        <v>0.19659493813175377</v>
      </c>
      <c r="P84">
        <f t="shared" si="10"/>
        <v>7.4270815801448414E-5</v>
      </c>
      <c r="Q84">
        <f t="shared" si="11"/>
        <v>7.1261504230006389E-5</v>
      </c>
      <c r="R84">
        <f t="shared" si="12"/>
        <v>5.8951836091450773E-4</v>
      </c>
      <c r="S84">
        <f t="shared" si="13"/>
        <v>5.4714425759346365E-4</v>
      </c>
    </row>
    <row r="85" spans="1:19" x14ac:dyDescent="0.25">
      <c r="A85" t="s">
        <v>301</v>
      </c>
      <c r="B85" t="s">
        <v>302</v>
      </c>
      <c r="C85">
        <v>19.835794325999998</v>
      </c>
      <c r="D85">
        <v>1.9835794325999998E-2</v>
      </c>
      <c r="E85">
        <v>1823.3123265617419</v>
      </c>
      <c r="F85">
        <v>143.70194277721461</v>
      </c>
      <c r="G85">
        <v>1.8233123265617419</v>
      </c>
      <c r="H85">
        <v>0.14370194277721463</v>
      </c>
      <c r="I85">
        <v>4526.5413765626145</v>
      </c>
      <c r="J85">
        <v>396.92761100232832</v>
      </c>
      <c r="K85">
        <v>4.5265413765626148</v>
      </c>
      <c r="L85">
        <v>0.39692761100232832</v>
      </c>
      <c r="M85">
        <f t="shared" si="7"/>
        <v>5.3824771556850993E-5</v>
      </c>
      <c r="N85">
        <f t="shared" si="8"/>
        <v>2.0650248357945867E-2</v>
      </c>
      <c r="O85">
        <f t="shared" si="9"/>
        <v>0.15755152837601566</v>
      </c>
      <c r="P85">
        <f t="shared" si="10"/>
        <v>4.691613977932363E-5</v>
      </c>
      <c r="Q85">
        <f t="shared" si="11"/>
        <v>5.3068750013701374E-5</v>
      </c>
      <c r="R85">
        <f t="shared" si="12"/>
        <v>3.8606298174104729E-4</v>
      </c>
      <c r="S85">
        <f t="shared" si="13"/>
        <v>4.8240968235760379E-4</v>
      </c>
    </row>
    <row r="86" spans="1:19" x14ac:dyDescent="0.25">
      <c r="A86" t="s">
        <v>238</v>
      </c>
      <c r="B86" t="s">
        <v>239</v>
      </c>
      <c r="C86">
        <v>65.176500927000006</v>
      </c>
      <c r="D86">
        <v>6.5176500927000003E-2</v>
      </c>
      <c r="E86">
        <v>5781.6769023905435</v>
      </c>
      <c r="F86">
        <v>472.3226700640754</v>
      </c>
      <c r="G86">
        <v>5.7816769023905437</v>
      </c>
      <c r="H86">
        <v>0.47232267006407541</v>
      </c>
      <c r="I86">
        <v>14832.591884676578</v>
      </c>
      <c r="J86">
        <v>1346.509896116776</v>
      </c>
      <c r="K86">
        <v>14.832591884676578</v>
      </c>
      <c r="L86">
        <v>1.3465098961167761</v>
      </c>
      <c r="M86">
        <f t="shared" si="7"/>
        <v>1.7685756444209375E-4</v>
      </c>
      <c r="N86">
        <f t="shared" si="8"/>
        <v>0.22308870465645744</v>
      </c>
      <c r="O86">
        <f t="shared" si="9"/>
        <v>1.8130889003404111</v>
      </c>
      <c r="P86">
        <f t="shared" si="10"/>
        <v>1.4876988311868152E-4</v>
      </c>
      <c r="Q86">
        <f t="shared" si="11"/>
        <v>1.7389592744226814E-4</v>
      </c>
      <c r="R86">
        <f t="shared" si="12"/>
        <v>1.2652833242520437E-3</v>
      </c>
      <c r="S86">
        <f t="shared" si="13"/>
        <v>1.6326838199747782E-3</v>
      </c>
    </row>
    <row r="87" spans="1:19" x14ac:dyDescent="0.25">
      <c r="A87" t="s">
        <v>154</v>
      </c>
      <c r="B87" t="s">
        <v>155</v>
      </c>
      <c r="C87">
        <v>422.15884637300007</v>
      </c>
      <c r="D87">
        <v>0.42215884637300005</v>
      </c>
      <c r="E87">
        <v>39869.80193118973</v>
      </c>
      <c r="F87">
        <v>3208.9783363623014</v>
      </c>
      <c r="G87">
        <v>39.869801931189727</v>
      </c>
      <c r="H87">
        <v>3.2089783363623012</v>
      </c>
      <c r="I87">
        <v>96957.352153325366</v>
      </c>
      <c r="J87">
        <v>8056.7163298877986</v>
      </c>
      <c r="K87">
        <v>96.95735215332536</v>
      </c>
      <c r="L87">
        <v>8.0567163298877986</v>
      </c>
      <c r="M87">
        <f t="shared" si="7"/>
        <v>1.1455353434949951E-3</v>
      </c>
      <c r="N87">
        <f t="shared" si="8"/>
        <v>10.297541963242562</v>
      </c>
      <c r="O87">
        <f t="shared" si="9"/>
        <v>64.910678020280713</v>
      </c>
      <c r="P87">
        <f t="shared" si="10"/>
        <v>1.0259005948283996E-3</v>
      </c>
      <c r="Q87">
        <f t="shared" si="11"/>
        <v>1.1367189771106379E-3</v>
      </c>
      <c r="R87">
        <f t="shared" si="12"/>
        <v>8.6064238389099278E-3</v>
      </c>
      <c r="S87">
        <f t="shared" si="13"/>
        <v>9.8303661582868681E-3</v>
      </c>
    </row>
    <row r="88" spans="1:19" x14ac:dyDescent="0.25">
      <c r="A88" t="s">
        <v>93</v>
      </c>
      <c r="B88" t="s">
        <v>94</v>
      </c>
      <c r="C88">
        <v>1136.94391733</v>
      </c>
      <c r="D88">
        <v>1.13694391733</v>
      </c>
      <c r="E88">
        <v>138390.88195451529</v>
      </c>
      <c r="F88">
        <v>10671.622846624261</v>
      </c>
      <c r="G88">
        <v>138.39088195451529</v>
      </c>
      <c r="H88">
        <v>10.671622846624262</v>
      </c>
      <c r="I88">
        <v>267325.77713604475</v>
      </c>
      <c r="J88">
        <v>18979.067458107886</v>
      </c>
      <c r="K88">
        <v>267.32577713604474</v>
      </c>
      <c r="L88">
        <v>18.979067458107885</v>
      </c>
      <c r="M88">
        <f t="shared" si="7"/>
        <v>3.0851170171201812E-3</v>
      </c>
      <c r="N88">
        <f t="shared" si="8"/>
        <v>113.8835341805929</v>
      </c>
      <c r="O88">
        <f t="shared" si="9"/>
        <v>360.20500157940967</v>
      </c>
      <c r="P88">
        <f t="shared" si="10"/>
        <v>3.5609729980850069E-3</v>
      </c>
      <c r="Q88">
        <f t="shared" si="11"/>
        <v>3.1341025429495405E-3</v>
      </c>
      <c r="R88">
        <f t="shared" si="12"/>
        <v>2.872270554084725E-2</v>
      </c>
      <c r="S88">
        <f t="shared" si="13"/>
        <v>2.3483612228292337E-2</v>
      </c>
    </row>
    <row r="89" spans="1:19" x14ac:dyDescent="0.25">
      <c r="A89" t="s">
        <v>268</v>
      </c>
      <c r="B89" t="s">
        <v>269</v>
      </c>
      <c r="C89">
        <v>39.715398155000003</v>
      </c>
      <c r="D89">
        <v>3.9715398155000005E-2</v>
      </c>
      <c r="E89">
        <v>4209.7832382410916</v>
      </c>
      <c r="F89">
        <v>302.79026706696874</v>
      </c>
      <c r="G89">
        <v>4.2097832382410916</v>
      </c>
      <c r="H89">
        <v>0.30279026706696877</v>
      </c>
      <c r="I89">
        <v>9190.925129698664</v>
      </c>
      <c r="J89">
        <v>676.96125682146078</v>
      </c>
      <c r="K89">
        <v>9.1909251296986643</v>
      </c>
      <c r="L89">
        <v>0.6769612568214608</v>
      </c>
      <c r="M89">
        <f t="shared" si="7"/>
        <v>1.0776842095908798E-4</v>
      </c>
      <c r="N89">
        <f t="shared" si="8"/>
        <v>9.1681945830486264E-2</v>
      </c>
      <c r="O89">
        <f t="shared" si="9"/>
        <v>0.45827654323729183</v>
      </c>
      <c r="P89">
        <f t="shared" si="10"/>
        <v>1.0832306455055639E-4</v>
      </c>
      <c r="Q89">
        <f t="shared" si="11"/>
        <v>1.0775355122745277E-4</v>
      </c>
      <c r="R89">
        <f t="shared" si="12"/>
        <v>8.2018237885060825E-4</v>
      </c>
      <c r="S89">
        <f t="shared" si="13"/>
        <v>8.3459162624271695E-4</v>
      </c>
    </row>
    <row r="90" spans="1:19" x14ac:dyDescent="0.25">
      <c r="A90" t="s">
        <v>25</v>
      </c>
      <c r="B90" t="s">
        <v>26</v>
      </c>
      <c r="C90">
        <v>12946.765958110002</v>
      </c>
      <c r="D90">
        <v>12.946765958110001</v>
      </c>
      <c r="E90">
        <v>1113648.6674358209</v>
      </c>
      <c r="F90">
        <v>93744.026413257845</v>
      </c>
      <c r="G90">
        <v>1113.6486674358209</v>
      </c>
      <c r="H90">
        <v>93.744026413257842</v>
      </c>
      <c r="I90">
        <v>2935724.2301339</v>
      </c>
      <c r="J90">
        <v>279143.94259745779</v>
      </c>
      <c r="K90">
        <v>2935.7242301339002</v>
      </c>
      <c r="L90">
        <v>279.14394259745779</v>
      </c>
      <c r="M90">
        <f t="shared" si="7"/>
        <v>3.5131273728820273E-2</v>
      </c>
      <c r="N90">
        <f t="shared" si="8"/>
        <v>8787.9424881695832</v>
      </c>
      <c r="O90">
        <f t="shared" si="9"/>
        <v>77921.340688852812</v>
      </c>
      <c r="P90">
        <f t="shared" si="10"/>
        <v>2.8655593331616311E-2</v>
      </c>
      <c r="Q90">
        <f t="shared" si="11"/>
        <v>3.4418157776003884E-2</v>
      </c>
      <c r="R90">
        <f t="shared" si="12"/>
        <v>0.25056087233030788</v>
      </c>
      <c r="S90">
        <f t="shared" si="13"/>
        <v>0.33749388753601017</v>
      </c>
    </row>
    <row r="91" spans="1:19" x14ac:dyDescent="0.25">
      <c r="A91" t="s">
        <v>55</v>
      </c>
      <c r="B91" t="s">
        <v>56</v>
      </c>
      <c r="C91">
        <v>3358.9709141479998</v>
      </c>
      <c r="D91">
        <v>3.3589709141479998</v>
      </c>
      <c r="E91">
        <v>290566.67977574974</v>
      </c>
      <c r="F91">
        <v>24669.012883465632</v>
      </c>
      <c r="G91">
        <v>290.56667977574972</v>
      </c>
      <c r="H91">
        <v>24.66901288346563</v>
      </c>
      <c r="I91">
        <v>763314.41717349319</v>
      </c>
      <c r="J91">
        <v>70806.711308783357</v>
      </c>
      <c r="K91">
        <v>763.31441717349321</v>
      </c>
      <c r="L91">
        <v>70.806711308783363</v>
      </c>
      <c r="M91">
        <f t="shared" si="7"/>
        <v>9.1146257693921935E-3</v>
      </c>
      <c r="N91">
        <f t="shared" si="8"/>
        <v>608.56019664459325</v>
      </c>
      <c r="O91">
        <f t="shared" si="9"/>
        <v>5013.5903663653899</v>
      </c>
      <c r="P91">
        <f t="shared" si="10"/>
        <v>7.4766493732204911E-3</v>
      </c>
      <c r="Q91">
        <f t="shared" si="11"/>
        <v>8.9490272190100983E-3</v>
      </c>
      <c r="R91">
        <f t="shared" si="12"/>
        <v>6.5894918560887847E-2</v>
      </c>
      <c r="S91">
        <f t="shared" si="13"/>
        <v>8.5737040663160624E-2</v>
      </c>
    </row>
    <row r="92" spans="1:19" x14ac:dyDescent="0.25">
      <c r="A92" t="s">
        <v>95</v>
      </c>
      <c r="B92" t="s">
        <v>96</v>
      </c>
      <c r="C92">
        <v>1117.0974682880001</v>
      </c>
      <c r="D92">
        <v>1.1170974682880002</v>
      </c>
      <c r="E92">
        <v>101064.2260045868</v>
      </c>
      <c r="F92">
        <v>8190.2141419793634</v>
      </c>
      <c r="G92">
        <v>101.0642260045868</v>
      </c>
      <c r="H92">
        <v>8.1902141419793626</v>
      </c>
      <c r="I92">
        <v>254696.87705114021</v>
      </c>
      <c r="J92">
        <v>22761.464069247111</v>
      </c>
      <c r="K92">
        <v>254.69687705114021</v>
      </c>
      <c r="L92">
        <v>22.761464069247111</v>
      </c>
      <c r="M92">
        <f t="shared" si="7"/>
        <v>3.031263333806873E-3</v>
      </c>
      <c r="N92">
        <f t="shared" si="8"/>
        <v>67.079607691478742</v>
      </c>
      <c r="O92">
        <f t="shared" si="9"/>
        <v>518.08424657562728</v>
      </c>
      <c r="P92">
        <f t="shared" si="10"/>
        <v>2.6005107763745422E-3</v>
      </c>
      <c r="Q92">
        <f t="shared" si="11"/>
        <v>2.9860424931676139E-3</v>
      </c>
      <c r="R92">
        <f t="shared" si="12"/>
        <v>2.1954122547125473E-2</v>
      </c>
      <c r="S92">
        <f t="shared" si="13"/>
        <v>2.7627596320480865E-2</v>
      </c>
    </row>
    <row r="93" spans="1:19" x14ac:dyDescent="0.25">
      <c r="A93" t="s">
        <v>142</v>
      </c>
      <c r="B93" t="s">
        <v>143</v>
      </c>
      <c r="C93">
        <v>526.06882399499978</v>
      </c>
      <c r="D93">
        <v>0.52606882399499977</v>
      </c>
      <c r="E93">
        <v>55794.739203629157</v>
      </c>
      <c r="F93">
        <v>4078.4153218542911</v>
      </c>
      <c r="G93">
        <v>55.794739203629156</v>
      </c>
      <c r="H93">
        <v>4.0784153218542913</v>
      </c>
      <c r="I93">
        <v>121965.22390755608</v>
      </c>
      <c r="J93">
        <v>9038.7492322791022</v>
      </c>
      <c r="K93">
        <v>121.96522390755608</v>
      </c>
      <c r="L93">
        <v>9.0387492322791019</v>
      </c>
      <c r="M93">
        <f t="shared" si="7"/>
        <v>1.42749686800277E-3</v>
      </c>
      <c r="N93">
        <f t="shared" si="8"/>
        <v>16.633471537535844</v>
      </c>
      <c r="O93">
        <f t="shared" si="9"/>
        <v>81.698987684026051</v>
      </c>
      <c r="P93">
        <f t="shared" si="10"/>
        <v>1.435669438139858E-3</v>
      </c>
      <c r="Q93">
        <f t="shared" si="11"/>
        <v>1.4299089391800403E-3</v>
      </c>
      <c r="R93">
        <f t="shared" si="12"/>
        <v>1.1030238638904011E-2</v>
      </c>
      <c r="S93">
        <f t="shared" si="13"/>
        <v>1.1136910325936106E-2</v>
      </c>
    </row>
    <row r="94" spans="1:19" x14ac:dyDescent="0.25">
      <c r="A94" t="s">
        <v>43</v>
      </c>
      <c r="B94" t="s">
        <v>44</v>
      </c>
      <c r="C94">
        <v>4515.5675081116678</v>
      </c>
      <c r="D94">
        <v>4.5155675081116682</v>
      </c>
      <c r="E94">
        <v>401583.98092659487</v>
      </c>
      <c r="F94">
        <v>32902.746580697756</v>
      </c>
      <c r="G94">
        <v>401.58398092659485</v>
      </c>
      <c r="H94">
        <v>32.902746580697759</v>
      </c>
      <c r="I94">
        <v>1028571.7157245314</v>
      </c>
      <c r="J94">
        <v>92237.117105741665</v>
      </c>
      <c r="K94">
        <v>1028.5717157245315</v>
      </c>
      <c r="L94">
        <v>92.23711710574166</v>
      </c>
      <c r="M94">
        <f t="shared" si="7"/>
        <v>1.2253070665038588E-2</v>
      </c>
      <c r="N94">
        <f t="shared" si="8"/>
        <v>1082.590732553618</v>
      </c>
      <c r="O94">
        <f t="shared" si="9"/>
        <v>8507.6857719783002</v>
      </c>
      <c r="P94">
        <f t="shared" si="10"/>
        <v>1.0333265402651993E-2</v>
      </c>
      <c r="Q94">
        <f t="shared" si="11"/>
        <v>1.2058879111450892E-2</v>
      </c>
      <c r="R94">
        <f t="shared" si="12"/>
        <v>8.8121743410051981E-2</v>
      </c>
      <c r="S94">
        <f t="shared" si="13"/>
        <v>0.11193057653689308</v>
      </c>
    </row>
    <row r="95" spans="1:19" x14ac:dyDescent="0.25">
      <c r="A95" t="s">
        <v>133</v>
      </c>
      <c r="B95" t="s">
        <v>134</v>
      </c>
      <c r="C95">
        <v>620.37669193500017</v>
      </c>
      <c r="D95">
        <v>0.62037669193500011</v>
      </c>
      <c r="E95">
        <v>59000.244556434431</v>
      </c>
      <c r="F95">
        <v>4609.3960830962924</v>
      </c>
      <c r="G95">
        <v>59.000244556434431</v>
      </c>
      <c r="H95">
        <v>4.6093960830962928</v>
      </c>
      <c r="I95">
        <v>142420.13888489595</v>
      </c>
      <c r="J95">
        <v>11752.164985074209</v>
      </c>
      <c r="K95">
        <v>142.42013888489595</v>
      </c>
      <c r="L95">
        <v>11.752164985074209</v>
      </c>
      <c r="M95">
        <f t="shared" si="7"/>
        <v>1.6834029015328029E-3</v>
      </c>
      <c r="N95">
        <f t="shared" si="8"/>
        <v>21.246532250863446</v>
      </c>
      <c r="O95">
        <f t="shared" si="9"/>
        <v>138.1133818364043</v>
      </c>
      <c r="P95">
        <f t="shared" si="10"/>
        <v>1.518151158361196E-3</v>
      </c>
      <c r="Q95">
        <f t="shared" si="11"/>
        <v>1.6697204595396066E-3</v>
      </c>
      <c r="R95">
        <f t="shared" si="12"/>
        <v>1.2392448888150002E-2</v>
      </c>
      <c r="S95">
        <f t="shared" si="13"/>
        <v>1.4347082976935748E-2</v>
      </c>
    </row>
    <row r="96" spans="1:19" x14ac:dyDescent="0.25">
      <c r="A96" t="s">
        <v>35</v>
      </c>
      <c r="B96" t="s">
        <v>36</v>
      </c>
      <c r="C96">
        <v>6111.6244403500004</v>
      </c>
      <c r="D96">
        <v>6.1116244403500009</v>
      </c>
      <c r="E96">
        <v>664635.94302183972</v>
      </c>
      <c r="F96">
        <v>50592.790441866593</v>
      </c>
      <c r="G96">
        <v>664.63594302183969</v>
      </c>
      <c r="H96">
        <v>50.59279044186659</v>
      </c>
      <c r="I96">
        <v>1422861.3358020331</v>
      </c>
      <c r="J96">
        <v>105233.84608155611</v>
      </c>
      <c r="K96">
        <v>1422.8613358020332</v>
      </c>
      <c r="L96">
        <v>105.23384608155611</v>
      </c>
      <c r="M96">
        <f t="shared" si="7"/>
        <v>1.6583998802201842E-2</v>
      </c>
      <c r="N96">
        <f t="shared" si="8"/>
        <v>2559.6304446946274</v>
      </c>
      <c r="O96">
        <f t="shared" si="9"/>
        <v>11074.162361116641</v>
      </c>
      <c r="P96">
        <f t="shared" si="10"/>
        <v>1.7101926176288206E-2</v>
      </c>
      <c r="Q96">
        <f t="shared" si="11"/>
        <v>1.6681493938133406E-2</v>
      </c>
      <c r="R96">
        <f t="shared" si="12"/>
        <v>0.13632408475863406</v>
      </c>
      <c r="S96">
        <f t="shared" si="13"/>
        <v>0.12968662648974341</v>
      </c>
    </row>
    <row r="97" spans="1:19" x14ac:dyDescent="0.25">
      <c r="A97" t="s">
        <v>211</v>
      </c>
      <c r="B97" t="s">
        <v>212</v>
      </c>
      <c r="C97">
        <v>119.34024442899998</v>
      </c>
      <c r="D97">
        <v>0.11934024442899999</v>
      </c>
      <c r="E97">
        <v>12647.899679809119</v>
      </c>
      <c r="F97">
        <v>986.87029166299851</v>
      </c>
      <c r="G97">
        <v>12.64789967980912</v>
      </c>
      <c r="H97">
        <v>0.98687029166299856</v>
      </c>
      <c r="I97">
        <v>27712.752295573486</v>
      </c>
      <c r="J97">
        <v>2111.3177435035041</v>
      </c>
      <c r="K97">
        <v>27.712752295573488</v>
      </c>
      <c r="L97">
        <v>2.1113177435035042</v>
      </c>
      <c r="M97">
        <f t="shared" si="7"/>
        <v>3.2383182081647502E-4</v>
      </c>
      <c r="N97">
        <f t="shared" si="8"/>
        <v>0.97391297256701181</v>
      </c>
      <c r="O97">
        <f t="shared" si="9"/>
        <v>4.4576626140327287</v>
      </c>
      <c r="P97">
        <f t="shared" si="10"/>
        <v>3.2544650779154017E-4</v>
      </c>
      <c r="Q97">
        <f t="shared" si="11"/>
        <v>3.2490172991243719E-4</v>
      </c>
      <c r="R97">
        <f t="shared" si="12"/>
        <v>2.6535013583652658E-3</v>
      </c>
      <c r="S97">
        <f t="shared" si="13"/>
        <v>2.5947911447397258E-3</v>
      </c>
    </row>
    <row r="98" spans="1:19" x14ac:dyDescent="0.25">
      <c r="A98" t="s">
        <v>23</v>
      </c>
      <c r="B98" t="s">
        <v>24</v>
      </c>
      <c r="C98">
        <v>16229.304946160006</v>
      </c>
      <c r="D98">
        <v>16.229304946160006</v>
      </c>
      <c r="E98">
        <v>1709662.1414910164</v>
      </c>
      <c r="F98">
        <v>130392.75855707037</v>
      </c>
      <c r="G98">
        <v>1709.6621414910164</v>
      </c>
      <c r="H98">
        <v>130.39275855707038</v>
      </c>
      <c r="I98">
        <v>3765501.8870360609</v>
      </c>
      <c r="J98">
        <v>283012.28899313748</v>
      </c>
      <c r="K98">
        <v>3765.5018870360609</v>
      </c>
      <c r="L98">
        <v>283.01228899313747</v>
      </c>
      <c r="M98">
        <f t="shared" si="7"/>
        <v>4.4038500142569707E-2</v>
      </c>
      <c r="N98">
        <f t="shared" si="8"/>
        <v>17002.271484122452</v>
      </c>
      <c r="O98">
        <f t="shared" si="9"/>
        <v>80095.955721135164</v>
      </c>
      <c r="P98">
        <f t="shared" si="10"/>
        <v>4.3991776305744273E-2</v>
      </c>
      <c r="Q98">
        <f t="shared" si="11"/>
        <v>4.4146393834797036E-2</v>
      </c>
      <c r="R98">
        <f t="shared" si="12"/>
        <v>0.35128832207556449</v>
      </c>
      <c r="S98">
        <f t="shared" si="13"/>
        <v>0.3482497896543208</v>
      </c>
    </row>
    <row r="99" spans="1:19" x14ac:dyDescent="0.25">
      <c r="A99" t="s">
        <v>195</v>
      </c>
      <c r="B99" t="s">
        <v>196</v>
      </c>
      <c r="C99">
        <v>177.12821632799998</v>
      </c>
      <c r="D99">
        <v>0.17712821632799997</v>
      </c>
      <c r="E99">
        <v>15414.76248432562</v>
      </c>
      <c r="F99">
        <v>1323.9445268095737</v>
      </c>
      <c r="G99">
        <v>15.414762484325619</v>
      </c>
      <c r="H99">
        <v>1.3239445268095738</v>
      </c>
      <c r="I99">
        <v>40330.463880572868</v>
      </c>
      <c r="J99">
        <v>3671.7194620937958</v>
      </c>
      <c r="K99">
        <v>40.330463880572871</v>
      </c>
      <c r="L99">
        <v>3.6717194620937956</v>
      </c>
      <c r="M99">
        <f t="shared" si="7"/>
        <v>4.8064048373552809E-4</v>
      </c>
      <c r="N99">
        <f t="shared" si="8"/>
        <v>1.7528291100690261</v>
      </c>
      <c r="O99">
        <f t="shared" si="9"/>
        <v>13.481523808318352</v>
      </c>
      <c r="P99">
        <f t="shared" si="10"/>
        <v>3.966413986480584E-4</v>
      </c>
      <c r="Q99">
        <f t="shared" si="11"/>
        <v>4.728306067622948E-4</v>
      </c>
      <c r="R99">
        <f t="shared" si="12"/>
        <v>3.5335528082701805E-3</v>
      </c>
      <c r="S99">
        <f t="shared" si="13"/>
        <v>4.451242582230887E-3</v>
      </c>
    </row>
    <row r="100" spans="1:19" x14ac:dyDescent="0.25">
      <c r="A100" t="s">
        <v>57</v>
      </c>
      <c r="B100" t="s">
        <v>58</v>
      </c>
      <c r="C100">
        <v>3357.4935784236354</v>
      </c>
      <c r="D100">
        <v>3.3574935784236355</v>
      </c>
      <c r="E100">
        <v>370733.13133637985</v>
      </c>
      <c r="F100">
        <v>27874.495539000931</v>
      </c>
      <c r="G100">
        <v>370.73313133637987</v>
      </c>
      <c r="H100">
        <v>27.874495539000932</v>
      </c>
      <c r="I100">
        <v>781150.56965586031</v>
      </c>
      <c r="J100">
        <v>57089.426186098412</v>
      </c>
      <c r="K100">
        <v>781.15056965586029</v>
      </c>
      <c r="L100">
        <v>57.089426186098414</v>
      </c>
      <c r="M100">
        <f t="shared" si="7"/>
        <v>9.1106169933094297E-3</v>
      </c>
      <c r="N100">
        <f t="shared" si="8"/>
        <v>776.98750155378286</v>
      </c>
      <c r="O100">
        <f t="shared" si="9"/>
        <v>3259.2025822579794</v>
      </c>
      <c r="P100">
        <f t="shared" si="10"/>
        <v>9.5394338957840424E-3</v>
      </c>
      <c r="Q100">
        <f t="shared" si="11"/>
        <v>9.1581366114910703E-3</v>
      </c>
      <c r="R100">
        <f t="shared" si="12"/>
        <v>7.5191436998738412E-2</v>
      </c>
      <c r="S100">
        <f t="shared" si="13"/>
        <v>7.0435550063089367E-2</v>
      </c>
    </row>
    <row r="101" spans="1:19" x14ac:dyDescent="0.25">
      <c r="A101" t="s">
        <v>213</v>
      </c>
      <c r="B101" t="s">
        <v>214</v>
      </c>
      <c r="C101">
        <v>117.84227322599999</v>
      </c>
      <c r="D101">
        <v>0.11784227322599999</v>
      </c>
      <c r="E101">
        <v>11598.827030299335</v>
      </c>
      <c r="F101">
        <v>862.63640470121459</v>
      </c>
      <c r="G101">
        <v>11.598827030299335</v>
      </c>
      <c r="H101">
        <v>0.86263640470121461</v>
      </c>
      <c r="I101">
        <v>27061.453747151187</v>
      </c>
      <c r="J101">
        <v>2180.3169040082648</v>
      </c>
      <c r="K101">
        <v>27.061453747151187</v>
      </c>
      <c r="L101">
        <v>2.1803169040082646</v>
      </c>
      <c r="M101">
        <f t="shared" si="7"/>
        <v>3.1976705000492597E-4</v>
      </c>
      <c r="N101">
        <f t="shared" si="8"/>
        <v>0.74414156671583775</v>
      </c>
      <c r="O101">
        <f t="shared" si="9"/>
        <v>4.753781801904184</v>
      </c>
      <c r="P101">
        <f t="shared" si="10"/>
        <v>2.9845253734223234E-4</v>
      </c>
      <c r="Q101">
        <f t="shared" si="11"/>
        <v>3.1726596631830061E-4</v>
      </c>
      <c r="R101">
        <f t="shared" si="12"/>
        <v>2.329269217212201E-3</v>
      </c>
      <c r="S101">
        <f t="shared" si="13"/>
        <v>2.6667982404274138E-3</v>
      </c>
    </row>
    <row r="102" spans="1:19" x14ac:dyDescent="0.25">
      <c r="A102" t="s">
        <v>418</v>
      </c>
      <c r="B102" t="s">
        <v>419</v>
      </c>
      <c r="C102">
        <v>0.53779894800000039</v>
      </c>
      <c r="D102">
        <v>5.3779894800000036E-4</v>
      </c>
      <c r="E102">
        <v>52.696570487268268</v>
      </c>
      <c r="F102">
        <v>4.2373346569608268</v>
      </c>
      <c r="G102">
        <v>5.2696570487268266E-2</v>
      </c>
      <c r="H102">
        <v>4.2373346569608266E-3</v>
      </c>
      <c r="I102">
        <v>123.66463123281481</v>
      </c>
      <c r="J102">
        <v>10.137292439160216</v>
      </c>
      <c r="K102">
        <v>0.12366463123281481</v>
      </c>
      <c r="L102">
        <v>1.0137292439160216E-2</v>
      </c>
      <c r="M102">
        <f t="shared" si="7"/>
        <v>1.4593267627136219E-6</v>
      </c>
      <c r="N102">
        <f t="shared" si="8"/>
        <v>1.7955004995081327E-5</v>
      </c>
      <c r="O102">
        <f t="shared" si="9"/>
        <v>1.0276469799705488E-4</v>
      </c>
      <c r="P102">
        <f t="shared" si="10"/>
        <v>1.3559496257746268E-6</v>
      </c>
      <c r="Q102">
        <f t="shared" si="11"/>
        <v>1.4498326325726528E-6</v>
      </c>
      <c r="R102">
        <f t="shared" si="12"/>
        <v>1.1365316318270953E-5</v>
      </c>
      <c r="S102">
        <f t="shared" si="13"/>
        <v>1.2382039504871181E-5</v>
      </c>
    </row>
    <row r="103" spans="1:19" x14ac:dyDescent="0.25">
      <c r="A103" t="s">
        <v>298</v>
      </c>
      <c r="B103">
        <v>0</v>
      </c>
      <c r="C103">
        <v>24.205794021000003</v>
      </c>
      <c r="D103">
        <v>2.4205794021000003E-2</v>
      </c>
      <c r="E103">
        <v>1533.8341045570298</v>
      </c>
      <c r="F103">
        <v>270.21649027963048</v>
      </c>
      <c r="G103">
        <v>1.5338341045570298</v>
      </c>
      <c r="H103">
        <v>0.27021649027963046</v>
      </c>
      <c r="I103">
        <v>5320.4059061681355</v>
      </c>
      <c r="J103">
        <v>915.68272157651143</v>
      </c>
      <c r="K103">
        <v>5.3204059061681352</v>
      </c>
      <c r="L103">
        <v>0.91568272157651143</v>
      </c>
      <c r="M103">
        <f t="shared" si="7"/>
        <v>6.5682841439062563E-5</v>
      </c>
      <c r="N103">
        <f t="shared" si="8"/>
        <v>7.301695161904162E-2</v>
      </c>
      <c r="O103">
        <f t="shared" si="9"/>
        <v>0.83847484659376692</v>
      </c>
      <c r="P103">
        <f t="shared" si="10"/>
        <v>3.9467497805705484E-5</v>
      </c>
      <c r="Q103">
        <f t="shared" si="11"/>
        <v>6.2375943908916007E-5</v>
      </c>
      <c r="R103">
        <f t="shared" si="12"/>
        <v>7.0154278842265701E-4</v>
      </c>
      <c r="S103">
        <f t="shared" si="13"/>
        <v>1.0838889367881213E-3</v>
      </c>
    </row>
    <row r="104" spans="1:19" x14ac:dyDescent="0.25">
      <c r="A104" t="s">
        <v>119</v>
      </c>
      <c r="B104" t="s">
        <v>120</v>
      </c>
      <c r="C104">
        <v>743.64493655999979</v>
      </c>
      <c r="D104">
        <v>0.74364493655999975</v>
      </c>
      <c r="E104">
        <v>69582.435382376265</v>
      </c>
      <c r="F104">
        <v>5547.8430464148478</v>
      </c>
      <c r="G104">
        <v>69.582435382376261</v>
      </c>
      <c r="H104">
        <v>5.5478430464148474</v>
      </c>
      <c r="I104">
        <v>170150.00506615956</v>
      </c>
      <c r="J104">
        <v>14487.924491291251</v>
      </c>
      <c r="K104">
        <v>170.15000506615957</v>
      </c>
      <c r="L104">
        <v>14.487924491291251</v>
      </c>
      <c r="M104">
        <f t="shared" si="7"/>
        <v>2.0178934189333526E-3</v>
      </c>
      <c r="N104">
        <f t="shared" si="8"/>
        <v>30.778562467653575</v>
      </c>
      <c r="O104">
        <f t="shared" si="9"/>
        <v>209.89995606535686</v>
      </c>
      <c r="P104">
        <f t="shared" si="10"/>
        <v>1.7904443561467765E-3</v>
      </c>
      <c r="Q104">
        <f t="shared" si="11"/>
        <v>1.9948228310558425E-3</v>
      </c>
      <c r="R104">
        <f t="shared" si="12"/>
        <v>1.4890486119983349E-2</v>
      </c>
      <c r="S104">
        <f t="shared" si="13"/>
        <v>1.7645038264762436E-2</v>
      </c>
    </row>
    <row r="105" spans="1:19" x14ac:dyDescent="0.25">
      <c r="A105" t="s">
        <v>183</v>
      </c>
      <c r="B105" t="s">
        <v>184</v>
      </c>
      <c r="C105">
        <v>199.80551348600002</v>
      </c>
      <c r="D105">
        <v>0.19980551348600004</v>
      </c>
      <c r="E105">
        <v>24414.209355096951</v>
      </c>
      <c r="F105">
        <v>2200.6511624278587</v>
      </c>
      <c r="G105">
        <v>24.414209355096951</v>
      </c>
      <c r="H105">
        <v>2.2006511624278589</v>
      </c>
      <c r="I105">
        <v>47122.335235919476</v>
      </c>
      <c r="J105">
        <v>3859.4854180778498</v>
      </c>
      <c r="K105">
        <v>47.122335235919479</v>
      </c>
      <c r="L105">
        <v>3.8594854180778499</v>
      </c>
      <c r="M105">
        <f t="shared" si="7"/>
        <v>5.4217572245577759E-4</v>
      </c>
      <c r="N105">
        <f t="shared" si="8"/>
        <v>4.8428655386950865</v>
      </c>
      <c r="O105">
        <f t="shared" si="9"/>
        <v>14.895627692355557</v>
      </c>
      <c r="P105">
        <f t="shared" si="10"/>
        <v>6.2820858610951335E-4</v>
      </c>
      <c r="Q105">
        <f t="shared" si="11"/>
        <v>5.5245787471313321E-4</v>
      </c>
      <c r="R105">
        <f t="shared" si="12"/>
        <v>5.8543455127325989E-3</v>
      </c>
      <c r="S105">
        <f t="shared" si="13"/>
        <v>4.714428557328806E-3</v>
      </c>
    </row>
    <row r="106" spans="1:19" x14ac:dyDescent="0.25">
      <c r="A106" t="s">
        <v>280</v>
      </c>
      <c r="B106" t="s">
        <v>281</v>
      </c>
      <c r="C106">
        <v>32.980850478000001</v>
      </c>
      <c r="D106">
        <v>3.2980850478E-2</v>
      </c>
      <c r="E106">
        <v>2256.3255211329274</v>
      </c>
      <c r="F106">
        <v>375.92510309829436</v>
      </c>
      <c r="G106">
        <v>2.2563255211329274</v>
      </c>
      <c r="H106">
        <v>0.37592510309829436</v>
      </c>
      <c r="I106">
        <v>7262.0609180297324</v>
      </c>
      <c r="J106">
        <v>1399.6508427368776</v>
      </c>
      <c r="K106">
        <v>7.2620609180297322</v>
      </c>
      <c r="L106">
        <v>1.3996508427368777</v>
      </c>
      <c r="M106">
        <f t="shared" si="7"/>
        <v>8.9494109162150531E-5</v>
      </c>
      <c r="N106">
        <f t="shared" si="8"/>
        <v>0.14131968313946325</v>
      </c>
      <c r="O106">
        <f t="shared" si="9"/>
        <v>1.9590224815740518</v>
      </c>
      <c r="P106">
        <f t="shared" si="10"/>
        <v>5.8058118729853849E-5</v>
      </c>
      <c r="Q106">
        <f t="shared" si="11"/>
        <v>8.5139726643976597E-5</v>
      </c>
      <c r="R106">
        <f t="shared" si="12"/>
        <v>9.7700622091214024E-4</v>
      </c>
      <c r="S106">
        <f t="shared" si="13"/>
        <v>1.6535663653185484E-3</v>
      </c>
    </row>
    <row r="107" spans="1:19" x14ac:dyDescent="0.25">
      <c r="A107" t="s">
        <v>187</v>
      </c>
      <c r="B107" t="s">
        <v>188</v>
      </c>
      <c r="C107">
        <v>190.78885995836367</v>
      </c>
      <c r="D107">
        <v>0.19078885995836367</v>
      </c>
      <c r="E107">
        <v>23260.219316123617</v>
      </c>
      <c r="F107">
        <v>1871.0095542418894</v>
      </c>
      <c r="G107">
        <v>23.260219316123617</v>
      </c>
      <c r="H107">
        <v>1.8710095542418894</v>
      </c>
      <c r="I107">
        <v>44935.444721119326</v>
      </c>
      <c r="J107">
        <v>3351.5418002565862</v>
      </c>
      <c r="K107">
        <v>44.935444721119325</v>
      </c>
      <c r="L107">
        <v>3.351541800256586</v>
      </c>
      <c r="M107">
        <f t="shared" si="7"/>
        <v>5.1770887689587153E-4</v>
      </c>
      <c r="N107">
        <f t="shared" si="8"/>
        <v>3.5006767520644337</v>
      </c>
      <c r="O107">
        <f t="shared" si="9"/>
        <v>11.232832438867158</v>
      </c>
      <c r="P107">
        <f t="shared" si="10"/>
        <v>5.9851495809871915E-4</v>
      </c>
      <c r="Q107">
        <f t="shared" si="11"/>
        <v>5.2681897375484908E-4</v>
      </c>
      <c r="R107">
        <f t="shared" si="12"/>
        <v>5.0182544569466999E-3</v>
      </c>
      <c r="S107">
        <f t="shared" si="13"/>
        <v>4.1270449657089085E-3</v>
      </c>
    </row>
    <row r="108" spans="1:19" x14ac:dyDescent="0.25">
      <c r="A108" t="s">
        <v>189</v>
      </c>
      <c r="B108" t="s">
        <v>190</v>
      </c>
      <c r="C108">
        <v>185.68947690300004</v>
      </c>
      <c r="D108">
        <v>0.18568947690300003</v>
      </c>
      <c r="E108">
        <v>17385.597273607309</v>
      </c>
      <c r="F108">
        <v>1343.7092684024872</v>
      </c>
      <c r="G108">
        <v>17.38559727360731</v>
      </c>
      <c r="H108">
        <v>1.3437092684024872</v>
      </c>
      <c r="I108">
        <v>42477.799192475781</v>
      </c>
      <c r="J108">
        <v>3591.9553121763383</v>
      </c>
      <c r="K108">
        <v>42.477799192475779</v>
      </c>
      <c r="L108">
        <v>3.5919553121763381</v>
      </c>
      <c r="M108">
        <f t="shared" si="7"/>
        <v>5.0387161262881587E-4</v>
      </c>
      <c r="N108">
        <f t="shared" si="8"/>
        <v>1.8055545979907472</v>
      </c>
      <c r="O108">
        <f t="shared" si="9"/>
        <v>12.902142964671814</v>
      </c>
      <c r="P108">
        <f t="shared" si="10"/>
        <v>4.47353478585704E-4</v>
      </c>
      <c r="Q108">
        <f t="shared" si="11"/>
        <v>4.9800576620146592E-4</v>
      </c>
      <c r="R108">
        <f t="shared" si="12"/>
        <v>3.6158879811272284E-3</v>
      </c>
      <c r="S108">
        <f t="shared" si="13"/>
        <v>4.3769263378641817E-3</v>
      </c>
    </row>
    <row r="109" spans="1:19" x14ac:dyDescent="0.25">
      <c r="A109" t="s">
        <v>313</v>
      </c>
      <c r="B109" t="s">
        <v>314</v>
      </c>
      <c r="C109">
        <v>15.893997256000002</v>
      </c>
      <c r="D109">
        <v>1.5893997256000002E-2</v>
      </c>
      <c r="E109">
        <v>1247.3785752203132</v>
      </c>
      <c r="F109">
        <v>136.03812205919203</v>
      </c>
      <c r="G109">
        <v>1.2473785752203133</v>
      </c>
      <c r="H109">
        <v>0.13603812205919202</v>
      </c>
      <c r="I109">
        <v>3588.766453157853</v>
      </c>
      <c r="J109">
        <v>381.93910980659177</v>
      </c>
      <c r="K109">
        <v>3.5887664531578531</v>
      </c>
      <c r="L109">
        <v>0.38193910980659179</v>
      </c>
      <c r="M109">
        <f t="shared" si="7"/>
        <v>4.3128636916146693E-5</v>
      </c>
      <c r="N109">
        <f t="shared" si="8"/>
        <v>1.8506370653391627E-2</v>
      </c>
      <c r="O109">
        <f t="shared" si="9"/>
        <v>0.14587748359985178</v>
      </c>
      <c r="P109">
        <f t="shared" si="10"/>
        <v>3.2096633549955905E-5</v>
      </c>
      <c r="Q109">
        <f t="shared" si="11"/>
        <v>4.2074364048963505E-5</v>
      </c>
      <c r="R109">
        <f t="shared" si="12"/>
        <v>3.5818479500386851E-4</v>
      </c>
      <c r="S109">
        <f t="shared" si="13"/>
        <v>4.5898717042811243E-4</v>
      </c>
    </row>
    <row r="110" spans="1:19" x14ac:dyDescent="0.25">
      <c r="A110" t="s">
        <v>322</v>
      </c>
      <c r="B110" t="s">
        <v>323</v>
      </c>
      <c r="C110">
        <v>13.806807584000003</v>
      </c>
      <c r="D110">
        <v>1.3806807584000004E-2</v>
      </c>
      <c r="E110">
        <v>1619.7987862923333</v>
      </c>
      <c r="F110">
        <v>153.68187699615808</v>
      </c>
      <c r="G110">
        <v>1.6197987862923333</v>
      </c>
      <c r="H110">
        <v>0.15368187699615807</v>
      </c>
      <c r="I110">
        <v>3233.7081814531257</v>
      </c>
      <c r="J110">
        <v>271.77239985819051</v>
      </c>
      <c r="K110">
        <v>3.2337081814531259</v>
      </c>
      <c r="L110">
        <v>0.27177239985819052</v>
      </c>
      <c r="M110">
        <f t="shared" si="7"/>
        <v>3.7465011580812157E-5</v>
      </c>
      <c r="N110">
        <f t="shared" si="8"/>
        <v>2.3618119317062258E-2</v>
      </c>
      <c r="O110">
        <f t="shared" si="9"/>
        <v>7.3860237324680195E-2</v>
      </c>
      <c r="P110">
        <f t="shared" si="10"/>
        <v>4.1679478148088138E-5</v>
      </c>
      <c r="Q110">
        <f t="shared" si="11"/>
        <v>3.7911693901075952E-5</v>
      </c>
      <c r="R110">
        <f t="shared" si="12"/>
        <v>4.0755139797099457E-4</v>
      </c>
      <c r="S110">
        <f t="shared" si="13"/>
        <v>3.3131627282320924E-4</v>
      </c>
    </row>
    <row r="111" spans="1:19" x14ac:dyDescent="0.25">
      <c r="A111" t="s">
        <v>139</v>
      </c>
      <c r="B111" t="s">
        <v>140</v>
      </c>
      <c r="C111">
        <v>540.03347859300004</v>
      </c>
      <c r="D111">
        <v>0.54003347859299999</v>
      </c>
      <c r="E111">
        <v>52339.985287663432</v>
      </c>
      <c r="F111">
        <v>4343.8261103664627</v>
      </c>
      <c r="G111">
        <v>52.339985287663431</v>
      </c>
      <c r="H111">
        <v>4.3438261103664626</v>
      </c>
      <c r="I111">
        <v>124424.4165834217</v>
      </c>
      <c r="J111">
        <v>10223.014767423512</v>
      </c>
      <c r="K111">
        <v>124.4244165834217</v>
      </c>
      <c r="L111">
        <v>10.223014767423512</v>
      </c>
      <c r="M111">
        <f t="shared" si="7"/>
        <v>1.4653902001907563E-3</v>
      </c>
      <c r="N111">
        <f t="shared" si="8"/>
        <v>18.868825277101433</v>
      </c>
      <c r="O111">
        <f t="shared" si="9"/>
        <v>104.5100309349592</v>
      </c>
      <c r="P111">
        <f t="shared" si="10"/>
        <v>1.3467742361147293E-3</v>
      </c>
      <c r="Q111">
        <f t="shared" si="11"/>
        <v>1.4587402853435305E-3</v>
      </c>
      <c r="R111">
        <f t="shared" si="12"/>
        <v>1.1622478439153927E-2</v>
      </c>
      <c r="S111">
        <f t="shared" si="13"/>
        <v>1.2484493117745988E-2</v>
      </c>
    </row>
    <row r="112" spans="1:19" x14ac:dyDescent="0.25">
      <c r="A112" t="s">
        <v>386</v>
      </c>
      <c r="B112" t="s">
        <v>387</v>
      </c>
      <c r="C112">
        <v>1.5897813940000005</v>
      </c>
      <c r="D112">
        <v>1.5897813940000006E-3</v>
      </c>
      <c r="E112">
        <v>130.78697327671546</v>
      </c>
      <c r="F112">
        <v>14.809678636664115</v>
      </c>
      <c r="G112">
        <v>0.13078697327671546</v>
      </c>
      <c r="H112">
        <v>1.4809678636664115E-2</v>
      </c>
      <c r="I112">
        <v>361.37293276299857</v>
      </c>
      <c r="J112">
        <v>38.509633461258446</v>
      </c>
      <c r="K112">
        <v>0.36137293276299859</v>
      </c>
      <c r="L112">
        <v>3.8509633461258443E-2</v>
      </c>
      <c r="M112">
        <f t="shared" si="7"/>
        <v>4.3138993554304391E-6</v>
      </c>
      <c r="N112">
        <f t="shared" si="8"/>
        <v>2.1932658132126548E-4</v>
      </c>
      <c r="O112">
        <f t="shared" si="9"/>
        <v>1.482991869320476E-3</v>
      </c>
      <c r="P112">
        <f t="shared" si="10"/>
        <v>3.3653147791392752E-6</v>
      </c>
      <c r="Q112">
        <f t="shared" si="11"/>
        <v>4.2367026467083492E-6</v>
      </c>
      <c r="R112">
        <f t="shared" si="12"/>
        <v>3.8930005808420966E-5</v>
      </c>
      <c r="S112">
        <f t="shared" si="13"/>
        <v>4.627523059782929E-5</v>
      </c>
    </row>
    <row r="113" spans="1:19" x14ac:dyDescent="0.25">
      <c r="A113" t="s">
        <v>162</v>
      </c>
      <c r="B113" t="s">
        <v>163</v>
      </c>
      <c r="C113">
        <v>349.78961309236365</v>
      </c>
      <c r="D113">
        <v>0.34978961309236367</v>
      </c>
      <c r="E113">
        <v>42915.429314667577</v>
      </c>
      <c r="F113">
        <v>3488.3536811537056</v>
      </c>
      <c r="G113">
        <v>42.915429314667577</v>
      </c>
      <c r="H113">
        <v>3.4883536811537055</v>
      </c>
      <c r="I113">
        <v>82435.024691466606</v>
      </c>
      <c r="J113">
        <v>6208.3922067189187</v>
      </c>
      <c r="K113">
        <v>82.435024691466609</v>
      </c>
      <c r="L113">
        <v>6.2083922067189183</v>
      </c>
      <c r="M113">
        <f t="shared" si="7"/>
        <v>9.4916017519790512E-4</v>
      </c>
      <c r="N113">
        <f t="shared" si="8"/>
        <v>12.168611404818607</v>
      </c>
      <c r="O113">
        <f t="shared" si="9"/>
        <v>38.5441337924482</v>
      </c>
      <c r="P113">
        <f t="shared" si="10"/>
        <v>1.1042684520283952E-3</v>
      </c>
      <c r="Q113">
        <f t="shared" si="11"/>
        <v>9.6646056089889063E-4</v>
      </c>
      <c r="R113">
        <f t="shared" si="12"/>
        <v>9.3484327250920249E-3</v>
      </c>
      <c r="S113">
        <f t="shared" si="13"/>
        <v>7.6380630991987608E-3</v>
      </c>
    </row>
    <row r="114" spans="1:19" x14ac:dyDescent="0.25">
      <c r="A114" t="s">
        <v>181</v>
      </c>
      <c r="B114" t="s">
        <v>182</v>
      </c>
      <c r="C114">
        <v>200.89055836799997</v>
      </c>
      <c r="D114">
        <v>0.20089055836799996</v>
      </c>
      <c r="E114">
        <v>25063.499841274079</v>
      </c>
      <c r="F114">
        <v>1924.2553710739667</v>
      </c>
      <c r="G114">
        <v>25.06349984127408</v>
      </c>
      <c r="H114">
        <v>1.9242553710739667</v>
      </c>
      <c r="I114">
        <v>47195.155915594667</v>
      </c>
      <c r="J114">
        <v>3255.4880833203924</v>
      </c>
      <c r="K114">
        <v>47.195155915594668</v>
      </c>
      <c r="L114">
        <v>3.2554880833203925</v>
      </c>
      <c r="M114">
        <f t="shared" si="7"/>
        <v>5.451200105413837E-4</v>
      </c>
      <c r="N114">
        <f t="shared" si="8"/>
        <v>3.7027587331070095</v>
      </c>
      <c r="O114">
        <f t="shared" si="9"/>
        <v>10.598202660641084</v>
      </c>
      <c r="P114">
        <f t="shared" si="10"/>
        <v>6.4491565420920333E-4</v>
      </c>
      <c r="Q114">
        <f t="shared" si="11"/>
        <v>5.5331161758744333E-4</v>
      </c>
      <c r="R114">
        <f t="shared" si="12"/>
        <v>5.1810987269072404E-3</v>
      </c>
      <c r="S114">
        <f t="shared" si="13"/>
        <v>4.04035204138829E-3</v>
      </c>
    </row>
    <row r="115" spans="1:19" x14ac:dyDescent="0.25">
      <c r="A115" t="s">
        <v>317</v>
      </c>
      <c r="B115" t="s">
        <v>318</v>
      </c>
      <c r="C115">
        <v>15.147908549</v>
      </c>
      <c r="D115">
        <v>1.5147908549E-2</v>
      </c>
      <c r="E115">
        <v>1364.4850734655747</v>
      </c>
      <c r="F115">
        <v>116.7899492350758</v>
      </c>
      <c r="G115">
        <v>1.3644850734655747</v>
      </c>
      <c r="H115">
        <v>0.1167899492350758</v>
      </c>
      <c r="I115">
        <v>3463.8260336323156</v>
      </c>
      <c r="J115">
        <v>306.36211076613137</v>
      </c>
      <c r="K115">
        <v>3.4638260336323157</v>
      </c>
      <c r="L115">
        <v>0.30636211076613135</v>
      </c>
      <c r="M115">
        <f t="shared" si="7"/>
        <v>4.1104112283786305E-5</v>
      </c>
      <c r="N115">
        <f t="shared" si="8"/>
        <v>1.3639892242331581E-2</v>
      </c>
      <c r="O115">
        <f t="shared" si="9"/>
        <v>9.3857742913079328E-2</v>
      </c>
      <c r="P115">
        <f t="shared" si="10"/>
        <v>3.5109932347261961E-5</v>
      </c>
      <c r="Q115">
        <f t="shared" si="11"/>
        <v>4.0609574193128195E-5</v>
      </c>
      <c r="R115">
        <f t="shared" si="12"/>
        <v>3.117834991187106E-4</v>
      </c>
      <c r="S115">
        <f t="shared" si="13"/>
        <v>3.7211951882963005E-4</v>
      </c>
    </row>
    <row r="116" spans="1:19" x14ac:dyDescent="0.25">
      <c r="A116" t="s">
        <v>203</v>
      </c>
      <c r="B116" t="s">
        <v>204</v>
      </c>
      <c r="C116">
        <v>155.92351567400001</v>
      </c>
      <c r="D116">
        <v>0.15592351567400001</v>
      </c>
      <c r="E116">
        <v>17262.843693330164</v>
      </c>
      <c r="F116">
        <v>1411.4920619611864</v>
      </c>
      <c r="G116">
        <v>17.262843693330165</v>
      </c>
      <c r="H116">
        <v>1.4114920619611864</v>
      </c>
      <c r="I116">
        <v>36439.08402098839</v>
      </c>
      <c r="J116">
        <v>2793.4572234640295</v>
      </c>
      <c r="K116">
        <v>36.439084020988389</v>
      </c>
      <c r="L116">
        <v>2.7934572234640296</v>
      </c>
      <c r="M116">
        <f t="shared" si="7"/>
        <v>4.2310116114147728E-4</v>
      </c>
      <c r="N116">
        <f t="shared" si="8"/>
        <v>1.9923098409794415</v>
      </c>
      <c r="O116">
        <f t="shared" si="9"/>
        <v>7.8034032593233649</v>
      </c>
      <c r="P116">
        <f t="shared" si="10"/>
        <v>4.4419487320208597E-4</v>
      </c>
      <c r="Q116">
        <f t="shared" si="11"/>
        <v>4.2720843128723877E-4</v>
      </c>
      <c r="R116">
        <f t="shared" si="12"/>
        <v>3.7809241662045369E-3</v>
      </c>
      <c r="S116">
        <f t="shared" si="13"/>
        <v>3.4312248664212482E-3</v>
      </c>
    </row>
    <row r="117" spans="1:19" x14ac:dyDescent="0.25">
      <c r="A117" t="s">
        <v>296</v>
      </c>
      <c r="B117" t="s">
        <v>297</v>
      </c>
      <c r="C117">
        <v>24.371985330999991</v>
      </c>
      <c r="D117">
        <v>2.437198533099999E-2</v>
      </c>
      <c r="E117">
        <v>2415.7506867017087</v>
      </c>
      <c r="F117">
        <v>182.92194952667987</v>
      </c>
      <c r="G117">
        <v>2.4157506867017089</v>
      </c>
      <c r="H117">
        <v>0.18292194952667987</v>
      </c>
      <c r="I117">
        <v>5598.3282859652663</v>
      </c>
      <c r="J117">
        <v>455.63107193040406</v>
      </c>
      <c r="K117">
        <v>5.5983282859652661</v>
      </c>
      <c r="L117">
        <v>0.45563107193040409</v>
      </c>
      <c r="M117">
        <f t="shared" si="7"/>
        <v>6.6133804437996168E-5</v>
      </c>
      <c r="N117">
        <f t="shared" si="8"/>
        <v>3.3460439618641216E-2</v>
      </c>
      <c r="O117">
        <f t="shared" si="9"/>
        <v>0.20759967370844906</v>
      </c>
      <c r="P117">
        <f t="shared" si="10"/>
        <v>6.2160330535919572E-5</v>
      </c>
      <c r="Q117">
        <f t="shared" si="11"/>
        <v>6.5634280035706716E-5</v>
      </c>
      <c r="R117">
        <f t="shared" si="12"/>
        <v>4.931199386236625E-4</v>
      </c>
      <c r="S117">
        <f t="shared" si="13"/>
        <v>5.5684050289516807E-4</v>
      </c>
    </row>
    <row r="118" spans="1:19" x14ac:dyDescent="0.25">
      <c r="A118" t="s">
        <v>329</v>
      </c>
      <c r="B118" t="s">
        <v>330</v>
      </c>
      <c r="C118">
        <v>12.126184428999998</v>
      </c>
      <c r="D118">
        <v>1.2126184428999999E-2</v>
      </c>
      <c r="E118">
        <v>1230.1186766556914</v>
      </c>
      <c r="F118">
        <v>94.613293314215369</v>
      </c>
      <c r="G118">
        <v>1.2301186766556913</v>
      </c>
      <c r="H118">
        <v>9.4613293314215363E-2</v>
      </c>
      <c r="I118">
        <v>2799.2914317187228</v>
      </c>
      <c r="J118">
        <v>216.90754044228819</v>
      </c>
      <c r="K118">
        <v>2.7992914317187227</v>
      </c>
      <c r="L118">
        <v>0.21690754044228819</v>
      </c>
      <c r="M118">
        <f t="shared" si="7"/>
        <v>3.2904611533083336E-5</v>
      </c>
      <c r="N118">
        <f t="shared" si="8"/>
        <v>8.9516752717617495E-3</v>
      </c>
      <c r="O118">
        <f t="shared" si="9"/>
        <v>4.7048881100722889E-2</v>
      </c>
      <c r="P118">
        <f t="shared" si="10"/>
        <v>3.165251445865258E-5</v>
      </c>
      <c r="Q118">
        <f t="shared" si="11"/>
        <v>3.2818632339154132E-5</v>
      </c>
      <c r="R118">
        <f t="shared" si="12"/>
        <v>2.5470849546658727E-4</v>
      </c>
      <c r="S118">
        <f t="shared" si="13"/>
        <v>2.6617785043659922E-4</v>
      </c>
    </row>
    <row r="119" spans="1:19" x14ac:dyDescent="0.25">
      <c r="A119" t="s">
        <v>81</v>
      </c>
      <c r="B119" t="s">
        <v>82</v>
      </c>
      <c r="C119">
        <v>1465.0952587869999</v>
      </c>
      <c r="D119">
        <v>1.4650952587869999</v>
      </c>
      <c r="E119">
        <v>120335.42752024945</v>
      </c>
      <c r="F119">
        <v>11057.702488884226</v>
      </c>
      <c r="G119">
        <v>120.33542752024945</v>
      </c>
      <c r="H119">
        <v>11.057702488884226</v>
      </c>
      <c r="I119">
        <v>331516.61245721637</v>
      </c>
      <c r="J119">
        <v>32716.703239215232</v>
      </c>
      <c r="K119">
        <v>331.51661245721635</v>
      </c>
      <c r="L119">
        <v>32.716703239215235</v>
      </c>
      <c r="M119">
        <f t="shared" si="7"/>
        <v>3.9755613673545286E-3</v>
      </c>
      <c r="N119">
        <f t="shared" si="8"/>
        <v>122.27278433267641</v>
      </c>
      <c r="O119">
        <f t="shared" si="9"/>
        <v>1070.3826708428767</v>
      </c>
      <c r="P119">
        <f t="shared" si="10"/>
        <v>3.096383244767974E-3</v>
      </c>
      <c r="Q119">
        <f t="shared" si="11"/>
        <v>3.886669924851348E-3</v>
      </c>
      <c r="R119">
        <f t="shared" si="12"/>
        <v>2.9380736709730414E-2</v>
      </c>
      <c r="S119">
        <f t="shared" si="13"/>
        <v>3.9470815252848575E-2</v>
      </c>
    </row>
    <row r="120" spans="1:19" x14ac:dyDescent="0.25">
      <c r="A120" t="s">
        <v>351</v>
      </c>
      <c r="B120" t="s">
        <v>352</v>
      </c>
      <c r="C120">
        <v>5.7661538719999994</v>
      </c>
      <c r="D120">
        <v>5.7661538719999995E-3</v>
      </c>
      <c r="E120">
        <v>421.23402911428104</v>
      </c>
      <c r="F120">
        <v>46.897871459465179</v>
      </c>
      <c r="G120">
        <v>0.42123402911428104</v>
      </c>
      <c r="H120">
        <v>4.6897871459465182E-2</v>
      </c>
      <c r="I120">
        <v>1288.4379518122284</v>
      </c>
      <c r="J120">
        <v>152.30631838355305</v>
      </c>
      <c r="K120">
        <v>1.2884379518122284</v>
      </c>
      <c r="L120">
        <v>0.15230631838355305</v>
      </c>
      <c r="M120">
        <f t="shared" si="7"/>
        <v>1.5646558429739379E-5</v>
      </c>
      <c r="N120">
        <f t="shared" si="8"/>
        <v>2.1994103474285188E-3</v>
      </c>
      <c r="O120">
        <f t="shared" si="9"/>
        <v>2.319721461955223E-2</v>
      </c>
      <c r="P120">
        <f t="shared" si="10"/>
        <v>1.083888607663843E-5</v>
      </c>
      <c r="Q120">
        <f t="shared" si="11"/>
        <v>1.5105526689079352E-5</v>
      </c>
      <c r="R120">
        <f t="shared" si="12"/>
        <v>1.2336855595615324E-4</v>
      </c>
      <c r="S120">
        <f t="shared" si="13"/>
        <v>1.8219282705205184E-4</v>
      </c>
    </row>
    <row r="121" spans="1:19" x14ac:dyDescent="0.25">
      <c r="A121" t="s">
        <v>327</v>
      </c>
      <c r="B121" t="s">
        <v>328</v>
      </c>
      <c r="C121">
        <v>13.549468806000002</v>
      </c>
      <c r="D121">
        <v>1.3549468806000001E-2</v>
      </c>
      <c r="E121">
        <v>1120.0643243911861</v>
      </c>
      <c r="F121">
        <v>102.08483688695212</v>
      </c>
      <c r="G121">
        <v>1.1200643243911861</v>
      </c>
      <c r="H121">
        <v>0.10208483688695212</v>
      </c>
      <c r="I121">
        <v>3056.9443849778413</v>
      </c>
      <c r="J121">
        <v>321.33655291955603</v>
      </c>
      <c r="K121">
        <v>3.0569443849778413</v>
      </c>
      <c r="L121">
        <v>0.32133655291955604</v>
      </c>
      <c r="M121">
        <f t="shared" si="7"/>
        <v>3.6766718348339295E-5</v>
      </c>
      <c r="N121">
        <f t="shared" si="8"/>
        <v>1.0421313922235621E-2</v>
      </c>
      <c r="O121">
        <f t="shared" si="9"/>
        <v>0.10325718024222263</v>
      </c>
      <c r="P121">
        <f t="shared" si="10"/>
        <v>2.8820676325960837E-5</v>
      </c>
      <c r="Q121">
        <f t="shared" si="11"/>
        <v>3.5839331594792742E-5</v>
      </c>
      <c r="R121">
        <f t="shared" si="12"/>
        <v>2.7138235014713614E-4</v>
      </c>
      <c r="S121">
        <f t="shared" si="13"/>
        <v>3.8639271152326999E-4</v>
      </c>
    </row>
    <row r="122" spans="1:19" x14ac:dyDescent="0.25">
      <c r="A122" t="s">
        <v>288</v>
      </c>
      <c r="B122" t="s">
        <v>289</v>
      </c>
      <c r="C122">
        <v>27.645332916999998</v>
      </c>
      <c r="D122">
        <v>2.7645332916999998E-2</v>
      </c>
      <c r="E122">
        <v>2747.4902174001113</v>
      </c>
      <c r="F122">
        <v>217.56790660859897</v>
      </c>
      <c r="G122">
        <v>2.7474902174001112</v>
      </c>
      <c r="H122">
        <v>0.21756790660859898</v>
      </c>
      <c r="I122">
        <v>6384.646541102451</v>
      </c>
      <c r="J122">
        <v>518.18178016904506</v>
      </c>
      <c r="K122">
        <v>6.3846465411024509</v>
      </c>
      <c r="L122">
        <v>0.51818178016904504</v>
      </c>
      <c r="M122">
        <f t="shared" si="7"/>
        <v>7.5016089823042777E-5</v>
      </c>
      <c r="N122">
        <f t="shared" si="8"/>
        <v>4.733579398604805E-2</v>
      </c>
      <c r="O122">
        <f t="shared" si="9"/>
        <v>0.26851235729916051</v>
      </c>
      <c r="P122">
        <f t="shared" si="10"/>
        <v>7.0696409607969032E-5</v>
      </c>
      <c r="Q122">
        <f t="shared" si="11"/>
        <v>7.485300211105277E-5</v>
      </c>
      <c r="R122">
        <f t="shared" si="12"/>
        <v>5.8428004629105634E-4</v>
      </c>
      <c r="S122">
        <f t="shared" si="13"/>
        <v>6.3342665220838428E-4</v>
      </c>
    </row>
    <row r="123" spans="1:19" x14ac:dyDescent="0.25">
      <c r="A123" t="s">
        <v>415</v>
      </c>
      <c r="B123">
        <v>0</v>
      </c>
      <c r="C123">
        <v>0.85177544000000038</v>
      </c>
      <c r="D123">
        <v>8.5177544000000034E-4</v>
      </c>
      <c r="E123">
        <v>64.593857852995626</v>
      </c>
      <c r="F123">
        <v>7.2842108991055889</v>
      </c>
      <c r="G123">
        <v>6.4593857852995623E-2</v>
      </c>
      <c r="H123">
        <v>7.2842108991055888E-3</v>
      </c>
      <c r="I123">
        <v>191.54108542810175</v>
      </c>
      <c r="J123">
        <v>21.299451828529623</v>
      </c>
      <c r="K123">
        <v>0.19154108542810175</v>
      </c>
      <c r="L123">
        <v>2.1299451828529624E-2</v>
      </c>
      <c r="M123">
        <f t="shared" si="7"/>
        <v>2.3113074133684817E-6</v>
      </c>
      <c r="N123">
        <f t="shared" si="8"/>
        <v>5.3059728422648651E-5</v>
      </c>
      <c r="O123">
        <f t="shared" si="9"/>
        <v>4.5366664819585396E-4</v>
      </c>
      <c r="P123">
        <f t="shared" si="10"/>
        <v>1.6620819262663411E-6</v>
      </c>
      <c r="Q123">
        <f t="shared" si="11"/>
        <v>2.2456098672969554E-6</v>
      </c>
      <c r="R123">
        <f t="shared" si="12"/>
        <v>1.9151222537479123E-5</v>
      </c>
      <c r="S123">
        <f t="shared" si="13"/>
        <v>2.5544245674054459E-5</v>
      </c>
    </row>
    <row r="124" spans="1:19" x14ac:dyDescent="0.25">
      <c r="A124" t="s">
        <v>401</v>
      </c>
      <c r="B124" t="s">
        <v>402</v>
      </c>
      <c r="C124">
        <v>1.1461618809999994</v>
      </c>
      <c r="D124">
        <v>1.1461618809999994E-3</v>
      </c>
      <c r="E124">
        <v>131.57292430307473</v>
      </c>
      <c r="F124">
        <v>12.940965925673398</v>
      </c>
      <c r="G124">
        <v>0.13157292430307474</v>
      </c>
      <c r="H124">
        <v>1.2940965925673398E-2</v>
      </c>
      <c r="I124">
        <v>267.13665661317327</v>
      </c>
      <c r="J124">
        <v>22.621225602487076</v>
      </c>
      <c r="K124">
        <v>0.26713665661317326</v>
      </c>
      <c r="L124">
        <v>2.2621225602487076E-2</v>
      </c>
      <c r="M124">
        <f t="shared" si="7"/>
        <v>3.1101301212390687E-6</v>
      </c>
      <c r="N124">
        <f t="shared" si="8"/>
        <v>1.6746859908943994E-4</v>
      </c>
      <c r="O124">
        <f t="shared" si="9"/>
        <v>5.1171984775861678E-4</v>
      </c>
      <c r="P124">
        <f t="shared" si="10"/>
        <v>3.3855382963476016E-6</v>
      </c>
      <c r="Q124">
        <f t="shared" si="11"/>
        <v>3.1318853115324824E-6</v>
      </c>
      <c r="R124">
        <f t="shared" si="12"/>
        <v>3.4248484962040803E-5</v>
      </c>
      <c r="S124">
        <f t="shared" si="13"/>
        <v>2.7561883999273484E-5</v>
      </c>
    </row>
    <row r="125" spans="1:19" x14ac:dyDescent="0.25">
      <c r="A125" t="s">
        <v>305</v>
      </c>
      <c r="B125" t="s">
        <v>306</v>
      </c>
      <c r="C125">
        <v>18.881865059999999</v>
      </c>
      <c r="D125">
        <v>1.8881865059999999E-2</v>
      </c>
      <c r="E125">
        <v>1703.410987060345</v>
      </c>
      <c r="F125">
        <v>158.62445186284791</v>
      </c>
      <c r="G125">
        <v>1.7034109870603449</v>
      </c>
      <c r="H125">
        <v>0.1586244518628479</v>
      </c>
      <c r="I125">
        <v>4310.4884685876204</v>
      </c>
      <c r="J125">
        <v>407.70560742101554</v>
      </c>
      <c r="K125">
        <v>4.3104884685876206</v>
      </c>
      <c r="L125">
        <v>0.40770560742101553</v>
      </c>
      <c r="M125">
        <f t="shared" si="7"/>
        <v>5.1236267966826194E-5</v>
      </c>
      <c r="N125">
        <f t="shared" si="8"/>
        <v>2.5161716728788953E-2</v>
      </c>
      <c r="O125">
        <f t="shared" si="9"/>
        <v>0.16622386232253922</v>
      </c>
      <c r="P125">
        <f t="shared" si="10"/>
        <v>4.3830926170098797E-5</v>
      </c>
      <c r="Q125">
        <f t="shared" si="11"/>
        <v>5.0535765819096475E-5</v>
      </c>
      <c r="R125">
        <f t="shared" si="12"/>
        <v>4.2112701214184052E-4</v>
      </c>
      <c r="S125">
        <f t="shared" si="13"/>
        <v>4.9308516063075814E-4</v>
      </c>
    </row>
    <row r="126" spans="1:19" x14ac:dyDescent="0.25">
      <c r="A126" t="s">
        <v>284</v>
      </c>
      <c r="B126" t="s">
        <v>285</v>
      </c>
      <c r="C126">
        <v>29.417775836000001</v>
      </c>
      <c r="D126">
        <v>2.9417775836000002E-2</v>
      </c>
      <c r="E126">
        <v>2566.7130698863571</v>
      </c>
      <c r="F126">
        <v>215.40933159673426</v>
      </c>
      <c r="G126">
        <v>2.5667130698863572</v>
      </c>
      <c r="H126">
        <v>0.21540933159673425</v>
      </c>
      <c r="I126">
        <v>6686.9861111883065</v>
      </c>
      <c r="J126">
        <v>617.35586638133111</v>
      </c>
      <c r="K126">
        <v>6.6869861111883067</v>
      </c>
      <c r="L126">
        <v>0.61735586638133111</v>
      </c>
      <c r="M126">
        <f t="shared" si="7"/>
        <v>7.9825644391154262E-5</v>
      </c>
      <c r="N126">
        <f t="shared" si="8"/>
        <v>4.6401180138951816E-2</v>
      </c>
      <c r="O126">
        <f t="shared" si="9"/>
        <v>0.38112826575544395</v>
      </c>
      <c r="P126">
        <f t="shared" si="10"/>
        <v>6.6044784212743293E-5</v>
      </c>
      <c r="Q126">
        <f t="shared" si="11"/>
        <v>7.8397603105359912E-5</v>
      </c>
      <c r="R126">
        <f t="shared" si="12"/>
        <v>5.7587761777210336E-4</v>
      </c>
      <c r="S126">
        <f t="shared" si="13"/>
        <v>7.4775512879069047E-4</v>
      </c>
    </row>
    <row r="127" spans="1:19" x14ac:dyDescent="0.25">
      <c r="A127" t="s">
        <v>41</v>
      </c>
      <c r="B127" t="s">
        <v>42</v>
      </c>
      <c r="C127">
        <v>4941.291943950001</v>
      </c>
      <c r="D127">
        <v>4.9412919439500014</v>
      </c>
      <c r="E127">
        <v>485357.41824597178</v>
      </c>
      <c r="F127">
        <v>37460.241086812443</v>
      </c>
      <c r="G127">
        <v>485.35741824597176</v>
      </c>
      <c r="H127">
        <v>37.460241086812445</v>
      </c>
      <c r="I127">
        <v>1138379.1135006107</v>
      </c>
      <c r="J127">
        <v>90523.044171898277</v>
      </c>
      <c r="K127">
        <v>1138.3791135006106</v>
      </c>
      <c r="L127">
        <v>90.523044171898277</v>
      </c>
      <c r="M127">
        <f t="shared" si="7"/>
        <v>1.3408281297321262E-2</v>
      </c>
      <c r="N127">
        <f t="shared" si="8"/>
        <v>1403.2696622821113</v>
      </c>
      <c r="O127">
        <f t="shared" si="9"/>
        <v>8194.4215261474474</v>
      </c>
      <c r="P127">
        <f t="shared" si="10"/>
        <v>1.248886224572374E-2</v>
      </c>
      <c r="Q127">
        <f t="shared" si="11"/>
        <v>1.334625082805696E-2</v>
      </c>
      <c r="R127">
        <f t="shared" si="12"/>
        <v>0.10081665270948975</v>
      </c>
      <c r="S127">
        <f t="shared" si="13"/>
        <v>0.11084039160332571</v>
      </c>
    </row>
    <row r="128" spans="1:19" x14ac:dyDescent="0.25">
      <c r="A128" t="s">
        <v>197</v>
      </c>
      <c r="B128" t="s">
        <v>198</v>
      </c>
      <c r="C128">
        <v>171.16153693999996</v>
      </c>
      <c r="D128">
        <v>0.17116153693999997</v>
      </c>
      <c r="E128">
        <v>14941.026229446294</v>
      </c>
      <c r="F128">
        <v>1333.5860372249679</v>
      </c>
      <c r="G128">
        <v>14.941026229446294</v>
      </c>
      <c r="H128">
        <v>1.3335860372249679</v>
      </c>
      <c r="I128">
        <v>38820.637704970344</v>
      </c>
      <c r="J128">
        <v>4041.8499941095924</v>
      </c>
      <c r="K128">
        <v>38.820637704970345</v>
      </c>
      <c r="L128">
        <v>4.041849994109592</v>
      </c>
      <c r="M128">
        <f t="shared" si="7"/>
        <v>4.6444979584403723E-4</v>
      </c>
      <c r="N128">
        <f t="shared" si="8"/>
        <v>1.7784517186813935</v>
      </c>
      <c r="O128">
        <f t="shared" si="9"/>
        <v>16.336551374883708</v>
      </c>
      <c r="P128">
        <f t="shared" si="10"/>
        <v>3.8445156368195388E-4</v>
      </c>
      <c r="Q128">
        <f t="shared" si="11"/>
        <v>4.5512954513231394E-4</v>
      </c>
      <c r="R128">
        <f t="shared" si="12"/>
        <v>3.5499790121138837E-3</v>
      </c>
      <c r="S128">
        <f t="shared" si="13"/>
        <v>4.8624599690119457E-3</v>
      </c>
    </row>
    <row r="129" spans="1:19" x14ac:dyDescent="0.25">
      <c r="A129" t="s">
        <v>294</v>
      </c>
      <c r="B129" t="s">
        <v>295</v>
      </c>
      <c r="C129">
        <v>25.034430243999999</v>
      </c>
      <c r="D129">
        <v>2.5034430244000001E-2</v>
      </c>
      <c r="E129">
        <v>2590.5635762975326</v>
      </c>
      <c r="F129">
        <v>204.27387478994063</v>
      </c>
      <c r="G129">
        <v>2.5905635762975328</v>
      </c>
      <c r="H129">
        <v>0.20427387478994063</v>
      </c>
      <c r="I129">
        <v>5798.9039682512357</v>
      </c>
      <c r="J129">
        <v>447.18092502699147</v>
      </c>
      <c r="K129">
        <v>5.7989039682512358</v>
      </c>
      <c r="L129">
        <v>0.44718092502699147</v>
      </c>
      <c r="M129">
        <f t="shared" si="7"/>
        <v>6.7931360186216801E-5</v>
      </c>
      <c r="N129">
        <f t="shared" si="8"/>
        <v>4.1727815921696346E-2</v>
      </c>
      <c r="O129">
        <f t="shared" si="9"/>
        <v>0.19997077970799576</v>
      </c>
      <c r="P129">
        <f t="shared" si="10"/>
        <v>6.665848800681814E-5</v>
      </c>
      <c r="Q129">
        <f t="shared" si="11"/>
        <v>6.7985810676114732E-5</v>
      </c>
      <c r="R129">
        <f t="shared" si="12"/>
        <v>5.487700731729902E-4</v>
      </c>
      <c r="S129">
        <f t="shared" si="13"/>
        <v>5.4898897706421907E-4</v>
      </c>
    </row>
    <row r="130" spans="1:19" x14ac:dyDescent="0.25">
      <c r="A130" t="s">
        <v>422</v>
      </c>
      <c r="B130" t="s">
        <v>423</v>
      </c>
      <c r="C130">
        <v>0.41923785500000033</v>
      </c>
      <c r="D130">
        <v>4.1923785500000031E-4</v>
      </c>
      <c r="M130">
        <f t="shared" si="7"/>
        <v>1.1376091827984626E-6</v>
      </c>
      <c r="N130">
        <f t="shared" si="8"/>
        <v>0</v>
      </c>
      <c r="O130">
        <f t="shared" si="9"/>
        <v>0</v>
      </c>
      <c r="P130">
        <f t="shared" si="10"/>
        <v>0</v>
      </c>
      <c r="Q130">
        <f t="shared" si="11"/>
        <v>0</v>
      </c>
      <c r="R130" t="e">
        <f t="shared" si="12"/>
        <v>#DIV/0!</v>
      </c>
      <c r="S130" t="e">
        <f t="shared" si="13"/>
        <v>#DIV/0!</v>
      </c>
    </row>
    <row r="131" spans="1:19" x14ac:dyDescent="0.25">
      <c r="A131" t="s">
        <v>146</v>
      </c>
      <c r="B131" t="s">
        <v>147</v>
      </c>
      <c r="C131">
        <v>445.90370090200003</v>
      </c>
      <c r="D131">
        <v>0.44590370090200004</v>
      </c>
      <c r="E131">
        <v>40300.426993991496</v>
      </c>
      <c r="F131">
        <v>3233.5768061548242</v>
      </c>
      <c r="G131">
        <v>40.300426993991493</v>
      </c>
      <c r="H131">
        <v>3.233576806154824</v>
      </c>
      <c r="I131">
        <v>101742.17394592521</v>
      </c>
      <c r="J131">
        <v>8908.6027856798519</v>
      </c>
      <c r="K131">
        <v>101.74217394592522</v>
      </c>
      <c r="L131">
        <v>8.908602785679852</v>
      </c>
      <c r="M131">
        <f t="shared" si="7"/>
        <v>1.2099674176367827E-3</v>
      </c>
      <c r="N131">
        <f t="shared" si="8"/>
        <v>10.456018961302432</v>
      </c>
      <c r="O131">
        <f t="shared" si="9"/>
        <v>79.363203593022817</v>
      </c>
      <c r="P131">
        <f t="shared" si="10"/>
        <v>1.0369811241181816E-3</v>
      </c>
      <c r="Q131">
        <f t="shared" si="11"/>
        <v>1.1928157826952184E-3</v>
      </c>
      <c r="R131">
        <f t="shared" si="12"/>
        <v>8.674545520600499E-3</v>
      </c>
      <c r="S131">
        <f t="shared" si="13"/>
        <v>1.0828256965675706E-2</v>
      </c>
    </row>
    <row r="132" spans="1:19" x14ac:dyDescent="0.25">
      <c r="A132" t="s">
        <v>260</v>
      </c>
      <c r="B132" t="s">
        <v>261</v>
      </c>
      <c r="C132">
        <v>44.711453087999999</v>
      </c>
      <c r="D132">
        <v>4.4711453088000001E-2</v>
      </c>
      <c r="E132">
        <v>5001.3700528150266</v>
      </c>
      <c r="F132">
        <v>401.29376467891728</v>
      </c>
      <c r="G132">
        <v>5.0013700528150267</v>
      </c>
      <c r="H132">
        <v>0.40129376467891731</v>
      </c>
      <c r="I132">
        <v>10346.233690428411</v>
      </c>
      <c r="J132">
        <v>852.95643095682999</v>
      </c>
      <c r="K132">
        <v>10.346233690428411</v>
      </c>
      <c r="L132">
        <v>0.85295643095682994</v>
      </c>
      <c r="M132">
        <f t="shared" ref="M132:M195" si="14">D132/$D$1</f>
        <v>1.2132530257595998E-4</v>
      </c>
      <c r="N132">
        <f t="shared" ref="N132:N195" si="15">H132^2</f>
        <v>0.16103668557017825</v>
      </c>
      <c r="O132">
        <f t="shared" ref="O132:O195" si="16">L132^2</f>
        <v>0.72753467311061337</v>
      </c>
      <c r="P132">
        <f t="shared" ref="P132:P195" si="17">(G132/1000)/$U$4</f>
        <v>1.2869159774094651E-4</v>
      </c>
      <c r="Q132">
        <f t="shared" ref="Q132:Q195" si="18">K132/1000/$U$5</f>
        <v>1.212982813199488E-4</v>
      </c>
      <c r="R132">
        <f t="shared" ref="R132:R195" si="19">P132*100*((H132/G132)^2+($V$4/$U$4)^2)^0.5</f>
        <v>1.0765295858776256E-3</v>
      </c>
      <c r="S132">
        <f t="shared" si="13"/>
        <v>1.0413670921188363E-3</v>
      </c>
    </row>
    <row r="133" spans="1:19" x14ac:dyDescent="0.25">
      <c r="A133" t="s">
        <v>207</v>
      </c>
      <c r="B133" t="s">
        <v>208</v>
      </c>
      <c r="C133">
        <v>132.58889505399998</v>
      </c>
      <c r="D133">
        <v>0.13258889505399998</v>
      </c>
      <c r="E133">
        <v>12665.156191571989</v>
      </c>
      <c r="F133">
        <v>966.87165771236721</v>
      </c>
      <c r="G133">
        <v>12.665156191571988</v>
      </c>
      <c r="H133">
        <v>0.96687165771236716</v>
      </c>
      <c r="I133">
        <v>30330.959121413522</v>
      </c>
      <c r="J133">
        <v>2596.3500299932853</v>
      </c>
      <c r="K133">
        <v>30.330959121413521</v>
      </c>
      <c r="L133">
        <v>2.5963500299932853</v>
      </c>
      <c r="M133">
        <f t="shared" si="14"/>
        <v>3.5978226381902447E-4</v>
      </c>
      <c r="N133">
        <f t="shared" si="15"/>
        <v>0.93484080248746093</v>
      </c>
      <c r="O133">
        <f t="shared" si="16"/>
        <v>6.7410334782461341</v>
      </c>
      <c r="P133">
        <f t="shared" si="17"/>
        <v>3.2589053973613687E-4</v>
      </c>
      <c r="Q133">
        <f t="shared" si="18"/>
        <v>3.5559734317780939E-4</v>
      </c>
      <c r="R133">
        <f t="shared" si="19"/>
        <v>2.6046097709591202E-3</v>
      </c>
      <c r="S133">
        <f t="shared" ref="S133:S196" si="20">Q133*100*((L133/K133)^2+($V$5/$U$5)^2)^0.5</f>
        <v>3.1609058789915934E-3</v>
      </c>
    </row>
    <row r="134" spans="1:19" x14ac:dyDescent="0.25">
      <c r="A134" t="s">
        <v>307</v>
      </c>
      <c r="B134" t="s">
        <v>308</v>
      </c>
      <c r="C134">
        <v>18.611064831</v>
      </c>
      <c r="D134">
        <v>1.8611064831000002E-2</v>
      </c>
      <c r="E134">
        <v>1380.3884533702576</v>
      </c>
      <c r="F134">
        <v>155.46124076649917</v>
      </c>
      <c r="G134">
        <v>1.3803884533702575</v>
      </c>
      <c r="H134">
        <v>0.15546124076649917</v>
      </c>
      <c r="I134">
        <v>4171.000037103724</v>
      </c>
      <c r="J134">
        <v>476.8508990325534</v>
      </c>
      <c r="K134">
        <v>4.1710000371037239</v>
      </c>
      <c r="L134">
        <v>0.4768508990325534</v>
      </c>
      <c r="M134">
        <f t="shared" si="14"/>
        <v>5.050144685384649E-5</v>
      </c>
      <c r="N134">
        <f t="shared" si="15"/>
        <v>2.4168197380659423E-2</v>
      </c>
      <c r="O134">
        <f t="shared" si="16"/>
        <v>0.22738677990815442</v>
      </c>
      <c r="P134">
        <f t="shared" si="17"/>
        <v>3.5519146492146711E-5</v>
      </c>
      <c r="Q134">
        <f t="shared" si="18"/>
        <v>4.8900416424401773E-5</v>
      </c>
      <c r="R134">
        <f t="shared" si="19"/>
        <v>4.0875229183418244E-4</v>
      </c>
      <c r="S134">
        <f t="shared" si="20"/>
        <v>5.7119879320699149E-4</v>
      </c>
    </row>
    <row r="135" spans="1:19" x14ac:dyDescent="0.25">
      <c r="A135" t="s">
        <v>393</v>
      </c>
      <c r="B135" t="s">
        <v>394</v>
      </c>
      <c r="C135">
        <v>1.2895770179999999</v>
      </c>
      <c r="D135">
        <v>1.289577018E-3</v>
      </c>
      <c r="E135">
        <v>146.31448462040026</v>
      </c>
      <c r="F135">
        <v>13.321589291721494</v>
      </c>
      <c r="G135">
        <v>0.14631448462040025</v>
      </c>
      <c r="H135">
        <v>1.3321589291721494E-2</v>
      </c>
      <c r="I135">
        <v>302.84055811821139</v>
      </c>
      <c r="J135">
        <v>25.291589752571749</v>
      </c>
      <c r="K135">
        <v>0.30284055811821137</v>
      </c>
      <c r="L135">
        <v>2.5291589752571748E-2</v>
      </c>
      <c r="M135">
        <f t="shared" si="14"/>
        <v>3.4992895801421774E-6</v>
      </c>
      <c r="N135">
        <f t="shared" si="15"/>
        <v>1.7746474125730877E-4</v>
      </c>
      <c r="O135">
        <f t="shared" si="16"/>
        <v>6.3966451221239226E-4</v>
      </c>
      <c r="P135">
        <f t="shared" si="17"/>
        <v>3.7648573490066546E-6</v>
      </c>
      <c r="Q135">
        <f t="shared" si="18"/>
        <v>3.55047453139366E-6</v>
      </c>
      <c r="R135">
        <f t="shared" si="19"/>
        <v>3.5416431947210877E-5</v>
      </c>
      <c r="S135">
        <f t="shared" si="20"/>
        <v>3.0847562752702488E-5</v>
      </c>
    </row>
    <row r="136" spans="1:19" x14ac:dyDescent="0.25">
      <c r="A136" t="s">
        <v>274</v>
      </c>
      <c r="B136" t="s">
        <v>275</v>
      </c>
      <c r="C136">
        <v>35.222247597000006</v>
      </c>
      <c r="D136">
        <v>3.5222247597000003E-2</v>
      </c>
      <c r="E136">
        <v>2725.1388233772977</v>
      </c>
      <c r="F136">
        <v>278.46816120280988</v>
      </c>
      <c r="G136">
        <v>2.7251388233772977</v>
      </c>
      <c r="H136">
        <v>0.27846816120280987</v>
      </c>
      <c r="I136">
        <v>7900.1393058493877</v>
      </c>
      <c r="J136">
        <v>911.81345555692394</v>
      </c>
      <c r="K136">
        <v>7.9001393058493878</v>
      </c>
      <c r="L136">
        <v>0.91181345555692395</v>
      </c>
      <c r="M136">
        <f t="shared" si="14"/>
        <v>9.5576179076548926E-5</v>
      </c>
      <c r="N136">
        <f t="shared" si="15"/>
        <v>7.7544516803674107E-2</v>
      </c>
      <c r="O136">
        <f t="shared" si="16"/>
        <v>0.83140377773465857</v>
      </c>
      <c r="P136">
        <f t="shared" si="17"/>
        <v>7.0121279877883498E-5</v>
      </c>
      <c r="Q136">
        <f t="shared" si="18"/>
        <v>9.262049830502374E-5</v>
      </c>
      <c r="R136">
        <f t="shared" si="19"/>
        <v>7.3548711048872434E-4</v>
      </c>
      <c r="S136">
        <f t="shared" si="20"/>
        <v>1.0917886101794623E-3</v>
      </c>
    </row>
    <row r="137" spans="1:19" x14ac:dyDescent="0.25">
      <c r="A137" t="s">
        <v>61</v>
      </c>
      <c r="B137" t="s">
        <v>62</v>
      </c>
      <c r="C137">
        <v>2633.1566172800003</v>
      </c>
      <c r="D137">
        <v>2.6331566172800005</v>
      </c>
      <c r="E137">
        <v>298153.3253353319</v>
      </c>
      <c r="F137">
        <v>22095.290756085698</v>
      </c>
      <c r="G137">
        <v>298.15332533533189</v>
      </c>
      <c r="H137">
        <v>22.095290756085699</v>
      </c>
      <c r="I137">
        <v>614367.88298269559</v>
      </c>
      <c r="J137">
        <v>43660.600199443419</v>
      </c>
      <c r="K137">
        <v>614.36788298269562</v>
      </c>
      <c r="L137">
        <v>43.660600199443422</v>
      </c>
      <c r="M137">
        <f t="shared" si="14"/>
        <v>7.1451161001772207E-3</v>
      </c>
      <c r="N137">
        <f t="shared" si="15"/>
        <v>488.20187359596616</v>
      </c>
      <c r="O137">
        <f t="shared" si="16"/>
        <v>1906.248009775639</v>
      </c>
      <c r="P137">
        <f t="shared" si="17"/>
        <v>7.6718633902291607E-3</v>
      </c>
      <c r="Q137">
        <f t="shared" si="18"/>
        <v>7.2027919080272238E-3</v>
      </c>
      <c r="R137">
        <f t="shared" si="19"/>
        <v>5.9680830063058327E-2</v>
      </c>
      <c r="S137">
        <f t="shared" si="20"/>
        <v>5.4017701630827371E-2</v>
      </c>
    </row>
    <row r="138" spans="1:19" x14ac:dyDescent="0.25">
      <c r="A138" t="s">
        <v>270</v>
      </c>
      <c r="B138" t="s">
        <v>271</v>
      </c>
      <c r="C138">
        <v>38.764981861999999</v>
      </c>
      <c r="D138">
        <v>3.8764981861999996E-2</v>
      </c>
      <c r="E138">
        <v>3976.5336806753421</v>
      </c>
      <c r="F138">
        <v>303.47398626502775</v>
      </c>
      <c r="G138">
        <v>3.9765336806753422</v>
      </c>
      <c r="H138">
        <v>0.30347398626502775</v>
      </c>
      <c r="I138">
        <v>8925.8099635715098</v>
      </c>
      <c r="J138">
        <v>715.942342517253</v>
      </c>
      <c r="K138">
        <v>8.9258099635715098</v>
      </c>
      <c r="L138">
        <v>0.71594234251725297</v>
      </c>
      <c r="M138">
        <f t="shared" si="14"/>
        <v>1.0518944988216058E-4</v>
      </c>
      <c r="N138">
        <f t="shared" si="15"/>
        <v>9.2096460339586253E-2</v>
      </c>
      <c r="O138">
        <f t="shared" si="16"/>
        <v>0.51257343780909159</v>
      </c>
      <c r="P138">
        <f t="shared" si="17"/>
        <v>1.0232125746199474E-4</v>
      </c>
      <c r="Q138">
        <f t="shared" si="18"/>
        <v>1.0464536568232762E-4</v>
      </c>
      <c r="R138">
        <f t="shared" si="19"/>
        <v>8.1753754229646784E-4</v>
      </c>
      <c r="S138">
        <f t="shared" si="20"/>
        <v>8.7600518600653842E-4</v>
      </c>
    </row>
    <row r="139" spans="1:19" x14ac:dyDescent="0.25">
      <c r="A139" t="s">
        <v>152</v>
      </c>
      <c r="B139" t="s">
        <v>153</v>
      </c>
      <c r="C139">
        <v>427.5918185299999</v>
      </c>
      <c r="D139">
        <v>0.42759181852999989</v>
      </c>
      <c r="E139">
        <v>45259.941070936657</v>
      </c>
      <c r="F139">
        <v>3268.4325848369604</v>
      </c>
      <c r="G139">
        <v>45.259941070936655</v>
      </c>
      <c r="H139">
        <v>3.2684325848369604</v>
      </c>
      <c r="I139">
        <v>99022.30188699656</v>
      </c>
      <c r="J139">
        <v>7302.2406888039959</v>
      </c>
      <c r="K139">
        <v>99.022301886996559</v>
      </c>
      <c r="L139">
        <v>7.3022406888039963</v>
      </c>
      <c r="M139">
        <f t="shared" si="14"/>
        <v>1.1602778075687399E-3</v>
      </c>
      <c r="N139">
        <f t="shared" si="15"/>
        <v>10.682651561624015</v>
      </c>
      <c r="O139">
        <f t="shared" si="16"/>
        <v>53.322719077224662</v>
      </c>
      <c r="P139">
        <f t="shared" si="17"/>
        <v>1.1645957144885842E-3</v>
      </c>
      <c r="Q139">
        <f t="shared" si="18"/>
        <v>1.1609282556946045E-3</v>
      </c>
      <c r="R139">
        <f t="shared" si="19"/>
        <v>8.8499021216777024E-3</v>
      </c>
      <c r="S139">
        <f t="shared" si="20"/>
        <v>9.0015395561619544E-3</v>
      </c>
    </row>
    <row r="140" spans="1:19" x14ac:dyDescent="0.25">
      <c r="A140" t="s">
        <v>258</v>
      </c>
      <c r="B140" t="s">
        <v>259</v>
      </c>
      <c r="C140">
        <v>45.292146240999998</v>
      </c>
      <c r="D140">
        <v>4.5292146240999996E-2</v>
      </c>
      <c r="E140">
        <v>4419.5356153648145</v>
      </c>
      <c r="F140">
        <v>338.24424870404926</v>
      </c>
      <c r="G140">
        <v>4.4195356153648149</v>
      </c>
      <c r="H140">
        <v>0.33824424870404923</v>
      </c>
      <c r="I140">
        <v>10412.448673123625</v>
      </c>
      <c r="J140">
        <v>836.96849358638769</v>
      </c>
      <c r="K140">
        <v>10.412448673123624</v>
      </c>
      <c r="L140">
        <v>0.8369684935863877</v>
      </c>
      <c r="M140">
        <f t="shared" si="14"/>
        <v>1.2290102350707912E-4</v>
      </c>
      <c r="N140">
        <f t="shared" si="15"/>
        <v>0.11440917178136671</v>
      </c>
      <c r="O140">
        <f t="shared" si="16"/>
        <v>0.70051625925626715</v>
      </c>
      <c r="P140">
        <f t="shared" si="17"/>
        <v>1.1372025937056782E-4</v>
      </c>
      <c r="Q140">
        <f t="shared" si="18"/>
        <v>1.2207457961736594E-4</v>
      </c>
      <c r="R140">
        <f t="shared" si="19"/>
        <v>9.1097925408416703E-4</v>
      </c>
      <c r="S140">
        <f t="shared" si="20"/>
        <v>1.0239106425900312E-3</v>
      </c>
    </row>
    <row r="141" spans="1:19" x14ac:dyDescent="0.25">
      <c r="A141" t="s">
        <v>331</v>
      </c>
      <c r="B141" t="s">
        <v>332</v>
      </c>
      <c r="C141">
        <v>11.792341039</v>
      </c>
      <c r="D141">
        <v>1.1792341039000001E-2</v>
      </c>
      <c r="E141">
        <v>1074.0049468976961</v>
      </c>
      <c r="F141">
        <v>92.516629912820221</v>
      </c>
      <c r="G141">
        <v>1.074004946897696</v>
      </c>
      <c r="H141">
        <v>9.2516629912820225E-2</v>
      </c>
      <c r="I141">
        <v>2693.1277483372869</v>
      </c>
      <c r="J141">
        <v>245.3304152318309</v>
      </c>
      <c r="K141">
        <v>2.6931277483372869</v>
      </c>
      <c r="L141">
        <v>0.24533041523183091</v>
      </c>
      <c r="M141">
        <f t="shared" si="14"/>
        <v>3.1998721710513361E-5</v>
      </c>
      <c r="N141">
        <f t="shared" si="15"/>
        <v>8.5593268104257429E-3</v>
      </c>
      <c r="O141">
        <f t="shared" si="16"/>
        <v>6.0187012637822571E-2</v>
      </c>
      <c r="P141">
        <f t="shared" si="17"/>
        <v>2.7635510097908115E-5</v>
      </c>
      <c r="Q141">
        <f t="shared" si="18"/>
        <v>3.1573979191151425E-5</v>
      </c>
      <c r="R141">
        <f t="shared" si="19"/>
        <v>2.4687183194214648E-4</v>
      </c>
      <c r="S141">
        <f t="shared" si="20"/>
        <v>2.9740375994899556E-4</v>
      </c>
    </row>
    <row r="142" spans="1:19" x14ac:dyDescent="0.25">
      <c r="A142" t="s">
        <v>103</v>
      </c>
      <c r="B142" t="s">
        <v>104</v>
      </c>
      <c r="C142">
        <v>997.57257157399999</v>
      </c>
      <c r="D142">
        <v>0.99757257157400003</v>
      </c>
      <c r="E142">
        <v>94999.240182767462</v>
      </c>
      <c r="F142">
        <v>7885.9687055015456</v>
      </c>
      <c r="G142">
        <v>94.999240182767466</v>
      </c>
      <c r="H142">
        <v>7.8859687055015453</v>
      </c>
      <c r="I142">
        <v>228956.46209799705</v>
      </c>
      <c r="J142">
        <v>19438.454289367673</v>
      </c>
      <c r="K142">
        <v>228.95646209799705</v>
      </c>
      <c r="L142">
        <v>19.438454289367673</v>
      </c>
      <c r="M142">
        <f t="shared" si="14"/>
        <v>2.7069304558159668E-3</v>
      </c>
      <c r="N142">
        <f t="shared" si="15"/>
        <v>62.188502424149718</v>
      </c>
      <c r="O142">
        <f t="shared" si="16"/>
        <v>377.85350515983646</v>
      </c>
      <c r="P142">
        <f t="shared" si="17"/>
        <v>2.4444509952658029E-3</v>
      </c>
      <c r="Q142">
        <f t="shared" si="18"/>
        <v>2.6842642627795772E-3</v>
      </c>
      <c r="R142">
        <f t="shared" si="19"/>
        <v>2.1099596377221259E-2</v>
      </c>
      <c r="S142">
        <f t="shared" si="20"/>
        <v>2.3679429550912713E-2</v>
      </c>
    </row>
    <row r="143" spans="1:19" x14ac:dyDescent="0.25">
      <c r="A143" t="s">
        <v>431</v>
      </c>
      <c r="B143" t="s">
        <v>432</v>
      </c>
      <c r="C143">
        <v>7.2088772000000051E-2</v>
      </c>
      <c r="D143">
        <v>7.2088772000000051E-5</v>
      </c>
      <c r="E143">
        <v>6.9318117677724755</v>
      </c>
      <c r="F143">
        <v>0.6071977286062592</v>
      </c>
      <c r="G143">
        <v>6.9318117677724753E-3</v>
      </c>
      <c r="H143">
        <v>6.0719772860625917E-4</v>
      </c>
      <c r="I143">
        <v>16.60435344661034</v>
      </c>
      <c r="J143">
        <v>1.4252781291866936</v>
      </c>
      <c r="K143">
        <v>1.6604353446610341E-2</v>
      </c>
      <c r="L143">
        <v>1.4252781291866936E-3</v>
      </c>
      <c r="M143">
        <f t="shared" si="14"/>
        <v>1.9561413175311824E-7</v>
      </c>
      <c r="N143">
        <f t="shared" si="15"/>
        <v>3.6868908162460035E-7</v>
      </c>
      <c r="O143">
        <f t="shared" si="16"/>
        <v>2.031417745537921E-6</v>
      </c>
      <c r="P143">
        <f t="shared" si="17"/>
        <v>1.7836431262110558E-7</v>
      </c>
      <c r="Q143">
        <f t="shared" si="18"/>
        <v>1.9466789517484838E-7</v>
      </c>
      <c r="R143">
        <f t="shared" si="19"/>
        <v>1.618377561074611E-6</v>
      </c>
      <c r="S143">
        <f t="shared" si="20"/>
        <v>1.7348461135012017E-6</v>
      </c>
    </row>
    <row r="144" spans="1:19" x14ac:dyDescent="0.25">
      <c r="A144" t="s">
        <v>135</v>
      </c>
      <c r="B144" t="s">
        <v>136</v>
      </c>
      <c r="C144">
        <v>585.99205131499991</v>
      </c>
      <c r="D144">
        <v>0.58599205131499987</v>
      </c>
      <c r="E144">
        <v>63158.379484297227</v>
      </c>
      <c r="F144">
        <v>4644.949173641523</v>
      </c>
      <c r="G144">
        <v>63.158379484297228</v>
      </c>
      <c r="H144">
        <v>4.6449491736415229</v>
      </c>
      <c r="I144">
        <v>136072.95003775382</v>
      </c>
      <c r="J144">
        <v>9928.781151721505</v>
      </c>
      <c r="K144">
        <v>136.07295003775383</v>
      </c>
      <c r="L144">
        <v>9.9287811517215054</v>
      </c>
      <c r="M144">
        <f t="shared" si="14"/>
        <v>1.590099583499804E-3</v>
      </c>
      <c r="N144">
        <f t="shared" si="15"/>
        <v>21.575552825713068</v>
      </c>
      <c r="O144">
        <f t="shared" si="16"/>
        <v>98.58069515878023</v>
      </c>
      <c r="P144">
        <f t="shared" si="17"/>
        <v>1.625145246348728E-3</v>
      </c>
      <c r="Q144">
        <f t="shared" si="18"/>
        <v>1.595306607948013E-3</v>
      </c>
      <c r="R144">
        <f t="shared" si="19"/>
        <v>1.2555221251286173E-2</v>
      </c>
      <c r="S144">
        <f t="shared" si="20"/>
        <v>1.2251799460315266E-2</v>
      </c>
    </row>
    <row r="145" spans="1:19" x14ac:dyDescent="0.25">
      <c r="A145" t="s">
        <v>319</v>
      </c>
      <c r="B145">
        <v>0</v>
      </c>
      <c r="C145">
        <v>14.687777920999999</v>
      </c>
      <c r="D145">
        <v>1.4687777920999999E-2</v>
      </c>
      <c r="E145">
        <v>1092.0317358689902</v>
      </c>
      <c r="F145">
        <v>122.54339197186587</v>
      </c>
      <c r="G145">
        <v>1.0920317358689902</v>
      </c>
      <c r="H145">
        <v>0.12254339197186587</v>
      </c>
      <c r="I145">
        <v>3292.6600635151058</v>
      </c>
      <c r="J145">
        <v>375.67769428001344</v>
      </c>
      <c r="K145">
        <v>3.2926600635151058</v>
      </c>
      <c r="L145">
        <v>0.37567769428001346</v>
      </c>
      <c r="M145">
        <f t="shared" si="14"/>
        <v>3.9855539852988936E-5</v>
      </c>
      <c r="N145">
        <f t="shared" si="15"/>
        <v>1.5016882915970359E-2</v>
      </c>
      <c r="O145">
        <f t="shared" si="16"/>
        <v>0.14113372997954726</v>
      </c>
      <c r="P145">
        <f t="shared" si="17"/>
        <v>2.8099362252489029E-5</v>
      </c>
      <c r="Q145">
        <f t="shared" si="18"/>
        <v>3.8602840282324794E-5</v>
      </c>
      <c r="R145">
        <f t="shared" si="19"/>
        <v>3.2225108540480981E-4</v>
      </c>
      <c r="S145">
        <f t="shared" si="20"/>
        <v>4.5004601235612579E-4</v>
      </c>
    </row>
    <row r="146" spans="1:19" x14ac:dyDescent="0.25">
      <c r="A146" t="s">
        <v>164</v>
      </c>
      <c r="C146">
        <v>310.16820690900005</v>
      </c>
      <c r="D146">
        <v>0.31016820690900004</v>
      </c>
      <c r="E146">
        <v>24404.331963001488</v>
      </c>
      <c r="F146">
        <v>2387.6357117990124</v>
      </c>
      <c r="G146">
        <v>24.404331963001489</v>
      </c>
      <c r="H146">
        <v>2.3876357117990126</v>
      </c>
      <c r="I146">
        <v>69818.608116688862</v>
      </c>
      <c r="J146">
        <v>7447.8443752727553</v>
      </c>
      <c r="K146">
        <v>69.818608116688864</v>
      </c>
      <c r="L146">
        <v>7.447844375272755</v>
      </c>
      <c r="M146">
        <f t="shared" si="14"/>
        <v>8.4164680308225438E-4</v>
      </c>
      <c r="N146">
        <f t="shared" si="15"/>
        <v>5.7008042922579776</v>
      </c>
      <c r="O146">
        <f t="shared" si="16"/>
        <v>55.470385838282013</v>
      </c>
      <c r="P146">
        <f t="shared" si="17"/>
        <v>6.2795442827738828E-4</v>
      </c>
      <c r="Q146">
        <f t="shared" si="18"/>
        <v>8.1854686662840214E-4</v>
      </c>
      <c r="R146">
        <f t="shared" si="19"/>
        <v>6.3207571938433639E-3</v>
      </c>
      <c r="S146">
        <f t="shared" si="20"/>
        <v>8.9492858600344581E-3</v>
      </c>
    </row>
    <row r="147" spans="1:19" x14ac:dyDescent="0.25">
      <c r="A147" t="s">
        <v>85</v>
      </c>
      <c r="B147" t="s">
        <v>86</v>
      </c>
      <c r="C147">
        <v>1275.3338122258181</v>
      </c>
      <c r="D147">
        <v>1.275333812225818</v>
      </c>
      <c r="E147">
        <v>111994.02325523658</v>
      </c>
      <c r="F147">
        <v>9293.0735668203506</v>
      </c>
      <c r="G147">
        <v>111.99402325523658</v>
      </c>
      <c r="H147">
        <v>9.2930735668203504</v>
      </c>
      <c r="I147">
        <v>290124.83461656683</v>
      </c>
      <c r="J147">
        <v>26463.438610581481</v>
      </c>
      <c r="K147">
        <v>290.12483461656683</v>
      </c>
      <c r="L147">
        <v>26.463438610581481</v>
      </c>
      <c r="M147">
        <f t="shared" si="14"/>
        <v>3.4606403945117493E-3</v>
      </c>
      <c r="N147">
        <f t="shared" si="15"/>
        <v>86.36121631833511</v>
      </c>
      <c r="O147">
        <f t="shared" si="16"/>
        <v>700.31358309601467</v>
      </c>
      <c r="P147">
        <f t="shared" si="17"/>
        <v>2.8817483285486778E-3</v>
      </c>
      <c r="Q147">
        <f t="shared" si="18"/>
        <v>3.4013965719506913E-3</v>
      </c>
      <c r="R147">
        <f t="shared" si="19"/>
        <v>2.4865161145267198E-2</v>
      </c>
      <c r="S147">
        <f t="shared" si="20"/>
        <v>3.2077809560269434E-2</v>
      </c>
    </row>
    <row r="148" spans="1:19" x14ac:dyDescent="0.25">
      <c r="A148" t="s">
        <v>388</v>
      </c>
      <c r="B148" t="s">
        <v>389</v>
      </c>
      <c r="C148">
        <v>1.570796318</v>
      </c>
      <c r="D148">
        <v>1.570796318E-3</v>
      </c>
      <c r="E148">
        <v>122.74569178160884</v>
      </c>
      <c r="F148">
        <v>14.011364052836917</v>
      </c>
      <c r="G148">
        <v>0.12274569178160884</v>
      </c>
      <c r="H148">
        <v>1.4011364052836917E-2</v>
      </c>
      <c r="I148">
        <v>354.6376391254754</v>
      </c>
      <c r="J148">
        <v>38.854075444450892</v>
      </c>
      <c r="K148">
        <v>0.35463763912547541</v>
      </c>
      <c r="L148">
        <v>3.8854075444450895E-2</v>
      </c>
      <c r="M148">
        <f t="shared" si="14"/>
        <v>4.262383022789802E-6</v>
      </c>
      <c r="N148">
        <f t="shared" si="15"/>
        <v>1.9631832262113056E-4</v>
      </c>
      <c r="O148">
        <f t="shared" si="16"/>
        <v>1.509639178643082E-3</v>
      </c>
      <c r="P148">
        <f t="shared" si="17"/>
        <v>3.1584024026180627E-6</v>
      </c>
      <c r="Q148">
        <f t="shared" si="18"/>
        <v>4.1577386906580857E-6</v>
      </c>
      <c r="R148">
        <f t="shared" si="19"/>
        <v>3.6819193858508023E-5</v>
      </c>
      <c r="S148">
        <f t="shared" si="20"/>
        <v>4.662852256867298E-5</v>
      </c>
    </row>
    <row r="149" spans="1:19" x14ac:dyDescent="0.25">
      <c r="A149" t="s">
        <v>230</v>
      </c>
      <c r="B149" t="s">
        <v>231</v>
      </c>
      <c r="C149">
        <v>78.666807943000009</v>
      </c>
      <c r="D149">
        <v>7.8666807943000003E-2</v>
      </c>
      <c r="E149">
        <v>7439.854462039284</v>
      </c>
      <c r="F149">
        <v>572.07514688509752</v>
      </c>
      <c r="G149">
        <v>7.4398544620392837</v>
      </c>
      <c r="H149">
        <v>0.57207514688509753</v>
      </c>
      <c r="I149">
        <v>18001.413874828067</v>
      </c>
      <c r="J149">
        <v>1519.2492321945592</v>
      </c>
      <c r="K149">
        <v>18.001413874828067</v>
      </c>
      <c r="L149">
        <v>1.5192492321945592</v>
      </c>
      <c r="M149">
        <f t="shared" si="14"/>
        <v>2.1346374624829566E-4</v>
      </c>
      <c r="N149">
        <f t="shared" si="15"/>
        <v>0.32726997368360594</v>
      </c>
      <c r="O149">
        <f t="shared" si="16"/>
        <v>2.3081182295237577</v>
      </c>
      <c r="P149">
        <f t="shared" si="17"/>
        <v>1.9143689580438975E-4</v>
      </c>
      <c r="Q149">
        <f t="shared" si="18"/>
        <v>2.1104690167261339E-4</v>
      </c>
      <c r="R149">
        <f t="shared" si="19"/>
        <v>1.540119516053672E-3</v>
      </c>
      <c r="S149">
        <f t="shared" si="20"/>
        <v>1.8515282867488962E-3</v>
      </c>
    </row>
    <row r="150" spans="1:19" x14ac:dyDescent="0.25">
      <c r="A150" t="s">
        <v>266</v>
      </c>
      <c r="B150" t="s">
        <v>267</v>
      </c>
      <c r="C150">
        <v>42.801104850999998</v>
      </c>
      <c r="D150">
        <v>4.2801104850999999E-2</v>
      </c>
      <c r="E150">
        <v>3846.5109838976991</v>
      </c>
      <c r="F150">
        <v>317.01582769606574</v>
      </c>
      <c r="G150">
        <v>3.8465109838976992</v>
      </c>
      <c r="H150">
        <v>0.31701582769606573</v>
      </c>
      <c r="I150">
        <v>9763.9530874844295</v>
      </c>
      <c r="J150">
        <v>866.59291297518087</v>
      </c>
      <c r="K150">
        <v>9.7639530874844294</v>
      </c>
      <c r="L150">
        <v>0.86659291297518082</v>
      </c>
      <c r="M150">
        <f t="shared" si="14"/>
        <v>1.1614153953825897E-4</v>
      </c>
      <c r="N150">
        <f t="shared" si="15"/>
        <v>0.10049903500982164</v>
      </c>
      <c r="O150">
        <f t="shared" si="16"/>
        <v>0.75098327681880928</v>
      </c>
      <c r="P150">
        <f t="shared" si="17"/>
        <v>9.8975608486973705E-5</v>
      </c>
      <c r="Q150">
        <f t="shared" si="18"/>
        <v>1.1447167769815067E-4</v>
      </c>
      <c r="R150">
        <f t="shared" si="19"/>
        <v>8.4866455162029941E-4</v>
      </c>
      <c r="S150">
        <f t="shared" si="20"/>
        <v>1.0523485690489697E-3</v>
      </c>
    </row>
    <row r="151" spans="1:19" x14ac:dyDescent="0.25">
      <c r="A151" t="s">
        <v>264</v>
      </c>
      <c r="B151" t="s">
        <v>265</v>
      </c>
      <c r="C151">
        <v>44.031788579000008</v>
      </c>
      <c r="D151">
        <v>4.403178857900001E-2</v>
      </c>
      <c r="E151">
        <v>3907.0081818261856</v>
      </c>
      <c r="F151">
        <v>324.47344901268127</v>
      </c>
      <c r="G151">
        <v>3.9070081818261855</v>
      </c>
      <c r="H151">
        <v>0.32447344901268127</v>
      </c>
      <c r="I151">
        <v>10031.948330187435</v>
      </c>
      <c r="J151">
        <v>902.68106856458098</v>
      </c>
      <c r="K151">
        <v>10.031948330187435</v>
      </c>
      <c r="L151">
        <v>0.90268106856458097</v>
      </c>
      <c r="M151">
        <f t="shared" si="14"/>
        <v>1.1948102115566553E-4</v>
      </c>
      <c r="N151">
        <f t="shared" si="15"/>
        <v>0.10528301911418507</v>
      </c>
      <c r="O151">
        <f t="shared" si="16"/>
        <v>0.81483311154489368</v>
      </c>
      <c r="P151">
        <f t="shared" si="17"/>
        <v>1.0053227815509496E-4</v>
      </c>
      <c r="Q151">
        <f t="shared" si="18"/>
        <v>1.1761362899312969E-4</v>
      </c>
      <c r="R151">
        <f t="shared" si="19"/>
        <v>8.681269744658537E-4</v>
      </c>
      <c r="S151">
        <f t="shared" si="20"/>
        <v>1.0951641259936513E-3</v>
      </c>
    </row>
    <row r="152" spans="1:19" x14ac:dyDescent="0.25">
      <c r="A152" t="s">
        <v>148</v>
      </c>
      <c r="B152" t="s">
        <v>149</v>
      </c>
      <c r="C152">
        <v>443.53228490618176</v>
      </c>
      <c r="D152">
        <v>0.44353228490618174</v>
      </c>
      <c r="E152">
        <v>44458.076613363635</v>
      </c>
      <c r="F152">
        <v>3357.2429906892444</v>
      </c>
      <c r="G152">
        <v>44.458076613363637</v>
      </c>
      <c r="H152">
        <v>3.3572429906892443</v>
      </c>
      <c r="I152">
        <v>102155.62540221465</v>
      </c>
      <c r="J152">
        <v>8052.441554331871</v>
      </c>
      <c r="K152">
        <v>102.15562540221464</v>
      </c>
      <c r="L152">
        <v>8.052441554331871</v>
      </c>
      <c r="M152">
        <f t="shared" si="14"/>
        <v>1.2035325392475732E-3</v>
      </c>
      <c r="N152">
        <f t="shared" si="15"/>
        <v>11.271080498532061</v>
      </c>
      <c r="O152">
        <f t="shared" si="16"/>
        <v>64.841814985930682</v>
      </c>
      <c r="P152">
        <f t="shared" si="17"/>
        <v>1.1439627245024369E-3</v>
      </c>
      <c r="Q152">
        <f t="shared" si="18"/>
        <v>1.1976630491071043E-3</v>
      </c>
      <c r="R152">
        <f t="shared" si="19"/>
        <v>9.0526319830429545E-3</v>
      </c>
      <c r="S152">
        <f t="shared" si="20"/>
        <v>9.8670161662203475E-3</v>
      </c>
    </row>
    <row r="153" spans="1:19" x14ac:dyDescent="0.25">
      <c r="A153" t="s">
        <v>113</v>
      </c>
      <c r="B153" t="s">
        <v>114</v>
      </c>
      <c r="C153">
        <v>848.07082063799987</v>
      </c>
      <c r="D153">
        <v>0.84807082063799988</v>
      </c>
      <c r="E153">
        <v>80307.939345091509</v>
      </c>
      <c r="F153">
        <v>6209.532731209224</v>
      </c>
      <c r="G153">
        <v>80.307939345091512</v>
      </c>
      <c r="H153">
        <v>6.2095327312092241</v>
      </c>
      <c r="I153">
        <v>194274.23834251665</v>
      </c>
      <c r="J153">
        <v>16208.772731487679</v>
      </c>
      <c r="K153">
        <v>194.27423834251664</v>
      </c>
      <c r="L153">
        <v>16.208772731487681</v>
      </c>
      <c r="M153">
        <f t="shared" si="14"/>
        <v>2.3012548645475151E-3</v>
      </c>
      <c r="N153">
        <f t="shared" si="15"/>
        <v>38.558296739958685</v>
      </c>
      <c r="O153">
        <f t="shared" si="16"/>
        <v>262.7243134610186</v>
      </c>
      <c r="P153">
        <f t="shared" si="17"/>
        <v>2.0664251827928241E-3</v>
      </c>
      <c r="Q153">
        <f t="shared" si="18"/>
        <v>2.2776530978118278E-3</v>
      </c>
      <c r="R153">
        <f t="shared" si="19"/>
        <v>1.6709088337692947E-2</v>
      </c>
      <c r="S153">
        <f t="shared" si="20"/>
        <v>1.9770942384324548E-2</v>
      </c>
    </row>
    <row r="154" spans="1:19" x14ac:dyDescent="0.25">
      <c r="A154" t="s">
        <v>205</v>
      </c>
      <c r="B154" t="s">
        <v>206</v>
      </c>
      <c r="C154">
        <v>142.38579511899999</v>
      </c>
      <c r="D154">
        <v>0.14238579511899999</v>
      </c>
      <c r="E154">
        <v>13835.808248181478</v>
      </c>
      <c r="F154">
        <v>1068.7325990345407</v>
      </c>
      <c r="G154">
        <v>13.835808248181477</v>
      </c>
      <c r="H154">
        <v>1.0687325990345407</v>
      </c>
      <c r="I154">
        <v>32590.896762528973</v>
      </c>
      <c r="J154">
        <v>2730.724228734091</v>
      </c>
      <c r="K154">
        <v>32.59089676252897</v>
      </c>
      <c r="L154">
        <v>2.7307242287340912</v>
      </c>
      <c r="M154">
        <f t="shared" si="14"/>
        <v>3.8636632187576375E-4</v>
      </c>
      <c r="N154">
        <f t="shared" si="15"/>
        <v>1.1421893682391242</v>
      </c>
      <c r="O154">
        <f t="shared" si="16"/>
        <v>7.4568548133953971</v>
      </c>
      <c r="P154">
        <f t="shared" si="17"/>
        <v>3.5601290260328861E-4</v>
      </c>
      <c r="Q154">
        <f t="shared" si="18"/>
        <v>3.8209264184974691E-4</v>
      </c>
      <c r="R154">
        <f t="shared" si="19"/>
        <v>2.876075225696227E-3</v>
      </c>
      <c r="S154">
        <f t="shared" si="20"/>
        <v>3.3297756165101694E-3</v>
      </c>
    </row>
    <row r="155" spans="1:19" x14ac:dyDescent="0.25">
      <c r="A155" t="s">
        <v>37</v>
      </c>
      <c r="B155" t="s">
        <v>38</v>
      </c>
      <c r="C155">
        <v>5945.575912690002</v>
      </c>
      <c r="D155">
        <v>5.9455759126900016</v>
      </c>
      <c r="E155">
        <v>696771.55559695349</v>
      </c>
      <c r="F155">
        <v>52668.788715644987</v>
      </c>
      <c r="G155">
        <v>696.77155559695348</v>
      </c>
      <c r="H155">
        <v>52.668788715644986</v>
      </c>
      <c r="I155">
        <v>1392528.6891940073</v>
      </c>
      <c r="J155">
        <v>98797.132754622027</v>
      </c>
      <c r="K155">
        <v>1392.5286891940073</v>
      </c>
      <c r="L155">
        <v>98.797132754622027</v>
      </c>
      <c r="M155">
        <f t="shared" si="14"/>
        <v>1.6133423245621489E-2</v>
      </c>
      <c r="N155">
        <f t="shared" si="15"/>
        <v>2774.0013047732527</v>
      </c>
      <c r="O155">
        <f t="shared" si="16"/>
        <v>9760.8734405344094</v>
      </c>
      <c r="P155">
        <f t="shared" si="17"/>
        <v>1.7928816265004543E-2</v>
      </c>
      <c r="Q155">
        <f t="shared" si="18"/>
        <v>1.6325876811019532E-2</v>
      </c>
      <c r="R155">
        <f t="shared" si="19"/>
        <v>0.14200608350354685</v>
      </c>
      <c r="S155">
        <f t="shared" si="20"/>
        <v>0.12225438067523607</v>
      </c>
    </row>
    <row r="156" spans="1:19" x14ac:dyDescent="0.25">
      <c r="A156" t="s">
        <v>129</v>
      </c>
      <c r="B156" t="s">
        <v>130</v>
      </c>
      <c r="C156">
        <v>632.71150489900015</v>
      </c>
      <c r="D156">
        <v>0.63271150489900019</v>
      </c>
      <c r="E156">
        <v>62604.631412640527</v>
      </c>
      <c r="F156">
        <v>4855.7717050908705</v>
      </c>
      <c r="G156">
        <v>62.604631412640529</v>
      </c>
      <c r="H156">
        <v>4.8557717050908709</v>
      </c>
      <c r="I156">
        <v>145934.15914688204</v>
      </c>
      <c r="J156">
        <v>11702.080061583622</v>
      </c>
      <c r="K156">
        <v>145.93415914688205</v>
      </c>
      <c r="L156">
        <v>11.702080061583622</v>
      </c>
      <c r="M156">
        <f t="shared" si="14"/>
        <v>1.7168736302100784E-3</v>
      </c>
      <c r="N156">
        <f t="shared" si="15"/>
        <v>23.578518851961103</v>
      </c>
      <c r="O156">
        <f t="shared" si="16"/>
        <v>136.93867776771296</v>
      </c>
      <c r="P156">
        <f t="shared" si="17"/>
        <v>1.6108966058092505E-3</v>
      </c>
      <c r="Q156">
        <f t="shared" si="18"/>
        <v>1.7109185061965966E-3</v>
      </c>
      <c r="R156">
        <f t="shared" si="19"/>
        <v>1.3062813986871506E-2</v>
      </c>
      <c r="S156">
        <f t="shared" si="20"/>
        <v>1.4318643556077241E-2</v>
      </c>
    </row>
    <row r="157" spans="1:19" x14ac:dyDescent="0.25">
      <c r="A157" t="s">
        <v>141</v>
      </c>
      <c r="C157">
        <v>526.71534941100003</v>
      </c>
      <c r="D157">
        <v>0.52671534941100007</v>
      </c>
      <c r="E157">
        <v>43437.500947008659</v>
      </c>
      <c r="F157">
        <v>3932.0300903498342</v>
      </c>
      <c r="G157">
        <v>43.437500947008658</v>
      </c>
      <c r="H157">
        <v>3.932030090349834</v>
      </c>
      <c r="I157">
        <v>119003.08256264297</v>
      </c>
      <c r="J157">
        <v>12024.947907332562</v>
      </c>
      <c r="K157">
        <v>119.00308256264297</v>
      </c>
      <c r="L157">
        <v>12.024947907332562</v>
      </c>
      <c r="M157">
        <f t="shared" si="14"/>
        <v>1.4292512259200783E-3</v>
      </c>
      <c r="N157">
        <f t="shared" si="15"/>
        <v>15.460860631416523</v>
      </c>
      <c r="O157">
        <f t="shared" si="16"/>
        <v>144.59937217406176</v>
      </c>
      <c r="P157">
        <f t="shared" si="17"/>
        <v>1.1177020175897722E-3</v>
      </c>
      <c r="Q157">
        <f t="shared" si="18"/>
        <v>1.3951810696078381E-3</v>
      </c>
      <c r="R157">
        <f t="shared" si="19"/>
        <v>1.0457446256157731E-2</v>
      </c>
      <c r="S157">
        <f t="shared" si="20"/>
        <v>1.4488762311579074E-2</v>
      </c>
    </row>
    <row r="158" spans="1:19" x14ac:dyDescent="0.25">
      <c r="A158" t="s">
        <v>252</v>
      </c>
      <c r="B158" t="s">
        <v>253</v>
      </c>
      <c r="C158">
        <v>53.532875097000009</v>
      </c>
      <c r="D158">
        <v>5.3532875097000006E-2</v>
      </c>
      <c r="E158">
        <v>4999.6440484730665</v>
      </c>
      <c r="F158">
        <v>458.03496654572564</v>
      </c>
      <c r="G158">
        <v>4.9996440484730664</v>
      </c>
      <c r="H158">
        <v>0.45803496654572562</v>
      </c>
      <c r="I158">
        <v>12265.556810488406</v>
      </c>
      <c r="J158">
        <v>1114.3746769221534</v>
      </c>
      <c r="K158">
        <v>12.265556810488405</v>
      </c>
      <c r="L158">
        <v>1.1143746769221534</v>
      </c>
      <c r="M158">
        <f t="shared" si="14"/>
        <v>1.4526238402767875E-4</v>
      </c>
      <c r="N158">
        <f t="shared" si="15"/>
        <v>0.20979603057854398</v>
      </c>
      <c r="O158">
        <f t="shared" si="16"/>
        <v>1.2418309205653537</v>
      </c>
      <c r="P158">
        <f t="shared" si="17"/>
        <v>1.2864718545908593E-4</v>
      </c>
      <c r="Q158">
        <f t="shared" si="18"/>
        <v>1.4380024703296944E-4</v>
      </c>
      <c r="R158">
        <f t="shared" si="19"/>
        <v>1.2172455489943342E-3</v>
      </c>
      <c r="S158">
        <f t="shared" si="20"/>
        <v>1.3511417279977761E-3</v>
      </c>
    </row>
    <row r="159" spans="1:19" x14ac:dyDescent="0.25">
      <c r="A159" t="s">
        <v>47</v>
      </c>
      <c r="B159" t="s">
        <v>48</v>
      </c>
      <c r="C159">
        <v>4489.2251377009998</v>
      </c>
      <c r="D159">
        <v>4.4892251377010002</v>
      </c>
      <c r="E159">
        <v>391120.56986531924</v>
      </c>
      <c r="F159">
        <v>33707.863435186511</v>
      </c>
      <c r="G159">
        <v>391.12056986531923</v>
      </c>
      <c r="H159">
        <v>33.707863435186511</v>
      </c>
      <c r="I159">
        <v>1022581.1891806542</v>
      </c>
      <c r="J159">
        <v>92867.765948524626</v>
      </c>
      <c r="K159">
        <v>1022.5811891806543</v>
      </c>
      <c r="L159">
        <v>92.867765948524621</v>
      </c>
      <c r="M159">
        <f t="shared" si="14"/>
        <v>1.2181590186550177E-2</v>
      </c>
      <c r="N159">
        <f t="shared" si="15"/>
        <v>1136.2200573651837</v>
      </c>
      <c r="O159">
        <f t="shared" si="16"/>
        <v>8624.4219522699495</v>
      </c>
      <c r="P159">
        <f t="shared" si="17"/>
        <v>1.006402855893195E-2</v>
      </c>
      <c r="Q159">
        <f t="shared" si="18"/>
        <v>1.1988646735523979E-2</v>
      </c>
      <c r="R159">
        <f t="shared" si="19"/>
        <v>8.9943223010941639E-2</v>
      </c>
      <c r="S159">
        <f t="shared" si="20"/>
        <v>0.1126020162155163</v>
      </c>
    </row>
    <row r="160" spans="1:19" x14ac:dyDescent="0.25">
      <c r="A160" t="s">
        <v>171</v>
      </c>
      <c r="B160" t="s">
        <v>172</v>
      </c>
      <c r="C160">
        <v>239.7512763770001</v>
      </c>
      <c r="D160">
        <v>0.23975127637700008</v>
      </c>
      <c r="E160">
        <v>30546.767660334626</v>
      </c>
      <c r="F160">
        <v>2843.0879435510765</v>
      </c>
      <c r="G160">
        <v>30.546767660334627</v>
      </c>
      <c r="H160">
        <v>2.8430879435510765</v>
      </c>
      <c r="I160">
        <v>56897.027648753203</v>
      </c>
      <c r="J160">
        <v>4891.9994725476281</v>
      </c>
      <c r="K160">
        <v>56.897027648753202</v>
      </c>
      <c r="L160">
        <v>4.8919994725476279</v>
      </c>
      <c r="M160">
        <f t="shared" si="14"/>
        <v>6.5056924211704878E-4</v>
      </c>
      <c r="N160">
        <f t="shared" si="15"/>
        <v>8.0831490547654887</v>
      </c>
      <c r="O160">
        <f t="shared" si="16"/>
        <v>23.931658839406271</v>
      </c>
      <c r="P160">
        <f t="shared" si="17"/>
        <v>7.8600709295991941E-4</v>
      </c>
      <c r="Q160">
        <f t="shared" si="18"/>
        <v>6.6705545926264468E-4</v>
      </c>
      <c r="R160">
        <f t="shared" si="19"/>
        <v>7.5482616642719965E-3</v>
      </c>
      <c r="S160">
        <f t="shared" si="20"/>
        <v>5.9538219665086255E-3</v>
      </c>
    </row>
    <row r="161" spans="1:19" x14ac:dyDescent="0.25">
      <c r="A161" t="s">
        <v>335</v>
      </c>
      <c r="C161">
        <v>9.6672691820000001</v>
      </c>
      <c r="D161">
        <v>9.6672691819999993E-3</v>
      </c>
      <c r="E161">
        <v>872.9568062049542</v>
      </c>
      <c r="F161">
        <v>72.345318809585677</v>
      </c>
      <c r="G161">
        <v>0.87295680620495419</v>
      </c>
      <c r="H161">
        <v>7.2345318809585682E-2</v>
      </c>
      <c r="I161">
        <v>2201.4546475223601</v>
      </c>
      <c r="J161">
        <v>202.52931280954033</v>
      </c>
      <c r="K161">
        <v>2.2014546475223602</v>
      </c>
      <c r="L161">
        <v>0.20252931280954034</v>
      </c>
      <c r="M161">
        <f t="shared" si="14"/>
        <v>2.6232302409876067E-5</v>
      </c>
      <c r="N161">
        <f t="shared" si="15"/>
        <v>5.2338451536605921E-3</v>
      </c>
      <c r="O161">
        <f t="shared" si="16"/>
        <v>4.1018122547104643E-2</v>
      </c>
      <c r="P161">
        <f t="shared" si="17"/>
        <v>2.2462286326147256E-5</v>
      </c>
      <c r="Q161">
        <f t="shared" si="18"/>
        <v>2.5809649495479243E-5</v>
      </c>
      <c r="R161">
        <f t="shared" si="19"/>
        <v>1.9359025692635304E-4</v>
      </c>
      <c r="S161">
        <f t="shared" si="20"/>
        <v>2.4536260286035929E-4</v>
      </c>
    </row>
    <row r="162" spans="1:19" x14ac:dyDescent="0.25">
      <c r="A162" t="s">
        <v>218</v>
      </c>
      <c r="B162" t="s">
        <v>219</v>
      </c>
      <c r="C162">
        <v>108.94418986899998</v>
      </c>
      <c r="D162">
        <v>0.10894418986899998</v>
      </c>
      <c r="E162">
        <v>9744.4681002150173</v>
      </c>
      <c r="F162">
        <v>813.15615812814269</v>
      </c>
      <c r="G162">
        <v>9.744468100215018</v>
      </c>
      <c r="H162">
        <v>0.81315615812814268</v>
      </c>
      <c r="I162">
        <v>24773.374794847859</v>
      </c>
      <c r="J162">
        <v>2318.858260035558</v>
      </c>
      <c r="K162">
        <v>24.773374794847861</v>
      </c>
      <c r="L162">
        <v>2.3188582600355581</v>
      </c>
      <c r="M162">
        <f t="shared" si="14"/>
        <v>2.9562194665725859E-4</v>
      </c>
      <c r="N162">
        <f t="shared" si="15"/>
        <v>0.66122293750172101</v>
      </c>
      <c r="O162">
        <f t="shared" si="16"/>
        <v>5.377103630135136</v>
      </c>
      <c r="P162">
        <f t="shared" si="17"/>
        <v>2.5073752905896727E-4</v>
      </c>
      <c r="Q162">
        <f t="shared" si="18"/>
        <v>2.9044074153186433E-4</v>
      </c>
      <c r="R162">
        <f t="shared" si="19"/>
        <v>2.1748160856984991E-3</v>
      </c>
      <c r="S162">
        <f t="shared" si="20"/>
        <v>2.8062433319751123E-3</v>
      </c>
    </row>
    <row r="163" spans="1:19" x14ac:dyDescent="0.25">
      <c r="A163" t="s">
        <v>405</v>
      </c>
      <c r="B163" t="s">
        <v>406</v>
      </c>
      <c r="C163">
        <v>1.016467673</v>
      </c>
      <c r="D163">
        <v>1.016467673E-3</v>
      </c>
      <c r="E163">
        <v>89.312112678166102</v>
      </c>
      <c r="F163">
        <v>9.4575947913369305</v>
      </c>
      <c r="G163">
        <v>8.9312112678166106E-2</v>
      </c>
      <c r="H163">
        <v>9.4575947913369297E-3</v>
      </c>
      <c r="I163">
        <v>231.0269088665531</v>
      </c>
      <c r="J163">
        <v>24.419805897355683</v>
      </c>
      <c r="K163">
        <v>0.23102690886655311</v>
      </c>
      <c r="L163">
        <v>2.4419805897355682E-2</v>
      </c>
      <c r="M163">
        <f t="shared" si="14"/>
        <v>2.7582026408912523E-6</v>
      </c>
      <c r="N163">
        <f t="shared" si="15"/>
        <v>8.9446099237123426E-5</v>
      </c>
      <c r="O163">
        <f t="shared" si="16"/>
        <v>5.9632692006452738E-4</v>
      </c>
      <c r="P163">
        <f t="shared" si="17"/>
        <v>2.2981139881267911E-6</v>
      </c>
      <c r="Q163">
        <f t="shared" si="18"/>
        <v>2.7085379880891677E-6</v>
      </c>
      <c r="R163">
        <f t="shared" si="19"/>
        <v>2.4935529511963886E-5</v>
      </c>
      <c r="S163">
        <f t="shared" si="20"/>
        <v>2.9355722116289852E-5</v>
      </c>
    </row>
    <row r="164" spans="1:19" x14ac:dyDescent="0.25">
      <c r="A164" t="s">
        <v>69</v>
      </c>
      <c r="B164" t="s">
        <v>70</v>
      </c>
      <c r="C164">
        <v>2108.2733604099999</v>
      </c>
      <c r="D164">
        <v>2.1082733604099997</v>
      </c>
      <c r="E164">
        <v>251897.296119279</v>
      </c>
      <c r="F164">
        <v>20639.149100331379</v>
      </c>
      <c r="G164">
        <v>251.89729611927899</v>
      </c>
      <c r="H164">
        <v>20.63914910033138</v>
      </c>
      <c r="I164">
        <v>496030.12763946655</v>
      </c>
      <c r="J164">
        <v>37641.248902888306</v>
      </c>
      <c r="K164">
        <v>496.03012763946657</v>
      </c>
      <c r="L164">
        <v>37.641248902888307</v>
      </c>
      <c r="M164">
        <f t="shared" si="14"/>
        <v>5.7208362891079728E-3</v>
      </c>
      <c r="N164">
        <f t="shared" si="15"/>
        <v>425.97447558570963</v>
      </c>
      <c r="O164">
        <f t="shared" si="16"/>
        <v>1416.8636189691902</v>
      </c>
      <c r="P164">
        <f t="shared" si="17"/>
        <v>6.4816370638218126E-3</v>
      </c>
      <c r="Q164">
        <f t="shared" si="18"/>
        <v>5.8154110728472E-3</v>
      </c>
      <c r="R164">
        <f t="shared" si="19"/>
        <v>5.5276654935089202E-2</v>
      </c>
      <c r="S164">
        <f t="shared" si="20"/>
        <v>4.6277297425513633E-2</v>
      </c>
    </row>
    <row r="165" spans="1:19" x14ac:dyDescent="0.25">
      <c r="A165" t="s">
        <v>18</v>
      </c>
      <c r="B165" t="s">
        <v>19</v>
      </c>
      <c r="C165">
        <v>28795.573560425459</v>
      </c>
      <c r="D165">
        <v>28.79557356042546</v>
      </c>
      <c r="E165">
        <v>3334481.8973386856</v>
      </c>
      <c r="F165">
        <v>256403.07241068111</v>
      </c>
      <c r="G165">
        <v>3334.4818973386855</v>
      </c>
      <c r="H165">
        <v>256.40307241068109</v>
      </c>
      <c r="I165">
        <v>6740925.3299323646</v>
      </c>
      <c r="J165">
        <v>487465.3537916076</v>
      </c>
      <c r="K165">
        <v>6740.9253299323645</v>
      </c>
      <c r="L165">
        <v>487.46535379160758</v>
      </c>
      <c r="M165">
        <f t="shared" si="14"/>
        <v>7.8137287736787506E-2</v>
      </c>
      <c r="N165">
        <f t="shared" si="15"/>
        <v>65742.535541636971</v>
      </c>
      <c r="O165">
        <f t="shared" si="16"/>
        <v>237622.47114717716</v>
      </c>
      <c r="P165">
        <f t="shared" si="17"/>
        <v>8.5800450371643189E-2</v>
      </c>
      <c r="Q165">
        <f t="shared" si="18"/>
        <v>7.9029981488176443E-2</v>
      </c>
      <c r="R165">
        <f t="shared" si="19"/>
        <v>0.69027799732441231</v>
      </c>
      <c r="S165">
        <f t="shared" si="20"/>
        <v>0.60204686657775741</v>
      </c>
    </row>
    <row r="166" spans="1:19" x14ac:dyDescent="0.25">
      <c r="A166" t="s">
        <v>347</v>
      </c>
      <c r="C166">
        <v>7.1584651030000002</v>
      </c>
      <c r="D166">
        <v>7.1584651030000002E-3</v>
      </c>
      <c r="E166">
        <v>675.30149421382316</v>
      </c>
      <c r="F166">
        <v>58.634024727299966</v>
      </c>
      <c r="G166">
        <v>0.67530149421382313</v>
      </c>
      <c r="H166">
        <v>5.8634024727299963E-2</v>
      </c>
      <c r="I166">
        <v>1643.5987451465146</v>
      </c>
      <c r="J166">
        <v>141.64360791087162</v>
      </c>
      <c r="K166">
        <v>1.6435987451465146</v>
      </c>
      <c r="L166">
        <v>0.14164360791087163</v>
      </c>
      <c r="M166">
        <f t="shared" si="14"/>
        <v>1.9424619076717525E-5</v>
      </c>
      <c r="N166">
        <f t="shared" si="15"/>
        <v>3.4379488557216235E-3</v>
      </c>
      <c r="O166">
        <f t="shared" si="16"/>
        <v>2.0062911662008735E-2</v>
      </c>
      <c r="P166">
        <f t="shared" si="17"/>
        <v>1.737636434206873E-5</v>
      </c>
      <c r="Q166">
        <f t="shared" si="18"/>
        <v>1.9269398791014698E-5</v>
      </c>
      <c r="R166">
        <f t="shared" si="19"/>
        <v>1.5637309942329134E-4</v>
      </c>
      <c r="S166">
        <f t="shared" si="20"/>
        <v>1.7235909967733168E-4</v>
      </c>
    </row>
    <row r="167" spans="1:19" x14ac:dyDescent="0.25">
      <c r="A167" t="s">
        <v>428</v>
      </c>
      <c r="B167">
        <v>0</v>
      </c>
      <c r="C167">
        <v>9.6089196000000057E-2</v>
      </c>
      <c r="D167">
        <v>9.6089196000000051E-5</v>
      </c>
      <c r="E167">
        <v>8.1857546584468626</v>
      </c>
      <c r="F167">
        <v>0.80459498371358051</v>
      </c>
      <c r="G167">
        <v>8.185754658446863E-3</v>
      </c>
      <c r="H167">
        <v>8.0459498371358048E-4</v>
      </c>
      <c r="I167">
        <v>21.896194429878832</v>
      </c>
      <c r="J167">
        <v>2.0983616522419419</v>
      </c>
      <c r="K167">
        <v>2.1896194429878831E-2</v>
      </c>
      <c r="L167">
        <v>2.0983616522419419E-3</v>
      </c>
      <c r="M167">
        <f t="shared" si="14"/>
        <v>2.6073969808218121E-7</v>
      </c>
      <c r="N167">
        <f t="shared" si="15"/>
        <v>6.473730878170568E-7</v>
      </c>
      <c r="O167">
        <f t="shared" si="16"/>
        <v>4.4031216235995321E-6</v>
      </c>
      <c r="P167">
        <f t="shared" si="17"/>
        <v>2.1062985433721186E-7</v>
      </c>
      <c r="Q167">
        <f t="shared" si="18"/>
        <v>2.5670894658496367E-7</v>
      </c>
      <c r="R167">
        <f t="shared" si="19"/>
        <v>2.1294497718949366E-6</v>
      </c>
      <c r="S167">
        <f t="shared" si="20"/>
        <v>2.5358096275433647E-6</v>
      </c>
    </row>
    <row r="168" spans="1:19" x14ac:dyDescent="0.25">
      <c r="A168" t="s">
        <v>372</v>
      </c>
      <c r="B168" t="s">
        <v>373</v>
      </c>
      <c r="C168">
        <v>3.1308542620000011</v>
      </c>
      <c r="D168">
        <v>3.1308542620000009E-3</v>
      </c>
      <c r="E168">
        <v>286.03547512985745</v>
      </c>
      <c r="F168">
        <v>23.852065570180336</v>
      </c>
      <c r="G168">
        <v>0.28603547512985744</v>
      </c>
      <c r="H168">
        <v>2.3852065570180336E-2</v>
      </c>
      <c r="I168">
        <v>716.71769481537103</v>
      </c>
      <c r="J168">
        <v>62.257061339827899</v>
      </c>
      <c r="K168">
        <v>0.71671769481537106</v>
      </c>
      <c r="L168">
        <v>6.2257061339827897E-2</v>
      </c>
      <c r="M168">
        <f t="shared" si="14"/>
        <v>8.4956272816892983E-6</v>
      </c>
      <c r="N168">
        <f t="shared" si="15"/>
        <v>5.6892103196418218E-4</v>
      </c>
      <c r="O168">
        <f t="shared" si="16"/>
        <v>3.8759416866710932E-3</v>
      </c>
      <c r="P168">
        <f t="shared" si="17"/>
        <v>7.3600557279966461E-6</v>
      </c>
      <c r="Q168">
        <f t="shared" si="18"/>
        <v>8.4027315807807033E-6</v>
      </c>
      <c r="R168">
        <f t="shared" si="19"/>
        <v>6.3796614566910773E-5</v>
      </c>
      <c r="S168">
        <f t="shared" si="20"/>
        <v>7.5714825821617077E-5</v>
      </c>
    </row>
    <row r="169" spans="1:19" x14ac:dyDescent="0.25">
      <c r="A169" t="s">
        <v>325</v>
      </c>
      <c r="B169" t="s">
        <v>326</v>
      </c>
      <c r="C169">
        <v>13.606480727999999</v>
      </c>
      <c r="D169">
        <v>1.3606480727999999E-2</v>
      </c>
      <c r="E169">
        <v>1711.1784467649748</v>
      </c>
      <c r="F169">
        <v>161.23017071966663</v>
      </c>
      <c r="G169">
        <v>1.7111784467649747</v>
      </c>
      <c r="H169">
        <v>0.16123017071966664</v>
      </c>
      <c r="I169">
        <v>3206.5953744498561</v>
      </c>
      <c r="J169">
        <v>261.33758438919961</v>
      </c>
      <c r="K169">
        <v>3.2065953744498561</v>
      </c>
      <c r="L169">
        <v>0.26133758438919963</v>
      </c>
      <c r="M169">
        <f t="shared" si="14"/>
        <v>3.6921421186412422E-5</v>
      </c>
      <c r="N169">
        <f t="shared" si="15"/>
        <v>2.5995167950292851E-2</v>
      </c>
      <c r="O169">
        <f t="shared" si="16"/>
        <v>6.8297333014382039E-2</v>
      </c>
      <c r="P169">
        <f t="shared" si="17"/>
        <v>4.4030792764496183E-5</v>
      </c>
      <c r="Q169">
        <f t="shared" si="18"/>
        <v>3.7593825873960092E-5</v>
      </c>
      <c r="R169">
        <f t="shared" si="19"/>
        <v>4.2774351284668701E-4</v>
      </c>
      <c r="S169">
        <f t="shared" si="20"/>
        <v>3.1935326019414838E-4</v>
      </c>
    </row>
    <row r="170" spans="1:19" x14ac:dyDescent="0.25">
      <c r="A170" t="s">
        <v>380</v>
      </c>
      <c r="B170" t="s">
        <v>381</v>
      </c>
      <c r="C170">
        <v>1.8541070200000003</v>
      </c>
      <c r="D170">
        <v>1.8541070200000004E-3</v>
      </c>
      <c r="E170">
        <v>174.83228402543767</v>
      </c>
      <c r="F170">
        <v>13.91321852465817</v>
      </c>
      <c r="G170">
        <v>0.17483228402543768</v>
      </c>
      <c r="H170">
        <v>1.3913218524658169E-2</v>
      </c>
      <c r="I170">
        <v>425.14664668407704</v>
      </c>
      <c r="J170">
        <v>35.427180102589112</v>
      </c>
      <c r="K170">
        <v>0.42514664668407703</v>
      </c>
      <c r="L170">
        <v>3.5427180102589113E-2</v>
      </c>
      <c r="M170">
        <f t="shared" si="14"/>
        <v>5.0311515209977672E-6</v>
      </c>
      <c r="N170">
        <f t="shared" si="15"/>
        <v>1.9357764971489124E-4</v>
      </c>
      <c r="O170">
        <f t="shared" si="16"/>
        <v>1.255085090021286E-3</v>
      </c>
      <c r="P170">
        <f t="shared" si="17"/>
        <v>4.4986565141822877E-6</v>
      </c>
      <c r="Q170">
        <f t="shared" si="18"/>
        <v>4.9843797361185154E-6</v>
      </c>
      <c r="R170">
        <f t="shared" si="19"/>
        <v>3.7348973507864161E-5</v>
      </c>
      <c r="S170">
        <f t="shared" si="20"/>
        <v>4.3217016487175865E-5</v>
      </c>
    </row>
    <row r="171" spans="1:19" x14ac:dyDescent="0.25">
      <c r="A171" t="s">
        <v>416</v>
      </c>
      <c r="B171" t="s">
        <v>417</v>
      </c>
      <c r="C171">
        <v>0.84342316500000059</v>
      </c>
      <c r="D171">
        <v>8.4342316500000058E-4</v>
      </c>
      <c r="E171">
        <v>78.042326776400131</v>
      </c>
      <c r="F171">
        <v>6.2404859392260921</v>
      </c>
      <c r="G171">
        <v>7.8042326776400134E-2</v>
      </c>
      <c r="H171">
        <v>6.2404859392260923E-3</v>
      </c>
      <c r="I171">
        <v>192.87391353907466</v>
      </c>
      <c r="J171">
        <v>16.570662444756081</v>
      </c>
      <c r="K171">
        <v>0.19287391353907465</v>
      </c>
      <c r="L171">
        <v>1.6570662444756083E-2</v>
      </c>
      <c r="M171">
        <f t="shared" si="14"/>
        <v>2.2886433704536124E-6</v>
      </c>
      <c r="N171">
        <f t="shared" si="15"/>
        <v>3.8943664757678567E-5</v>
      </c>
      <c r="O171">
        <f t="shared" si="16"/>
        <v>2.7458685385804964E-4</v>
      </c>
      <c r="P171">
        <f t="shared" si="17"/>
        <v>2.0081280965448761E-6</v>
      </c>
      <c r="Q171">
        <f t="shared" si="18"/>
        <v>2.2612358200826047E-6</v>
      </c>
      <c r="R171">
        <f t="shared" si="19"/>
        <v>1.6745616306980012E-5</v>
      </c>
      <c r="S171">
        <f t="shared" si="20"/>
        <v>2.0168478548054703E-5</v>
      </c>
    </row>
    <row r="172" spans="1:19" x14ac:dyDescent="0.25">
      <c r="A172" t="s">
        <v>51</v>
      </c>
      <c r="B172" t="s">
        <v>52</v>
      </c>
      <c r="C172">
        <v>3876.0804725490007</v>
      </c>
      <c r="D172">
        <v>3.8760804725490008</v>
      </c>
      <c r="E172">
        <v>337265.02374480246</v>
      </c>
      <c r="F172">
        <v>29107.258254430188</v>
      </c>
      <c r="G172">
        <v>337.26502374480248</v>
      </c>
      <c r="H172">
        <v>29.107258254430189</v>
      </c>
      <c r="I172">
        <v>882324.87499970547</v>
      </c>
      <c r="J172">
        <v>80855.312404112017</v>
      </c>
      <c r="K172">
        <v>882.32487499970546</v>
      </c>
      <c r="L172">
        <v>80.855312404112013</v>
      </c>
      <c r="M172">
        <f t="shared" si="14"/>
        <v>1.0517811514987223E-2</v>
      </c>
      <c r="N172">
        <f t="shared" si="15"/>
        <v>847.23248309009432</v>
      </c>
      <c r="O172">
        <f t="shared" si="16"/>
        <v>6537.5815439665503</v>
      </c>
      <c r="P172">
        <f t="shared" si="17"/>
        <v>8.6782570194795672E-3</v>
      </c>
      <c r="Q172">
        <f t="shared" si="18"/>
        <v>1.0344294755521932E-2</v>
      </c>
      <c r="R172">
        <f t="shared" si="19"/>
        <v>7.7659728806678374E-2</v>
      </c>
      <c r="S172">
        <f t="shared" si="20"/>
        <v>9.7979965207609987E-2</v>
      </c>
    </row>
    <row r="173" spans="1:19" x14ac:dyDescent="0.25">
      <c r="A173" t="s">
        <v>246</v>
      </c>
      <c r="B173" t="s">
        <v>247</v>
      </c>
      <c r="C173">
        <v>60.341062276999992</v>
      </c>
      <c r="D173">
        <v>6.0341062276999993E-2</v>
      </c>
      <c r="E173">
        <v>5611.6780842465605</v>
      </c>
      <c r="F173">
        <v>444.35477049202035</v>
      </c>
      <c r="G173">
        <v>5.6116780842465603</v>
      </c>
      <c r="H173">
        <v>0.44435477049202032</v>
      </c>
      <c r="I173">
        <v>13794.610528836267</v>
      </c>
      <c r="J173">
        <v>1189.6157629511813</v>
      </c>
      <c r="K173">
        <v>13.794610528836268</v>
      </c>
      <c r="L173">
        <v>1.1896157629511812</v>
      </c>
      <c r="M173">
        <f t="shared" si="14"/>
        <v>1.6373651789180403E-4</v>
      </c>
      <c r="N173">
        <f t="shared" si="15"/>
        <v>0.19745116205901606</v>
      </c>
      <c r="O173">
        <f t="shared" si="16"/>
        <v>1.4151856634619209</v>
      </c>
      <c r="P173">
        <f t="shared" si="17"/>
        <v>1.4439559781485601E-4</v>
      </c>
      <c r="Q173">
        <f t="shared" si="18"/>
        <v>1.6172673058543913E-4</v>
      </c>
      <c r="R173">
        <f t="shared" si="19"/>
        <v>1.1933225223330363E-3</v>
      </c>
      <c r="S173">
        <f t="shared" si="20"/>
        <v>1.4475138209016848E-3</v>
      </c>
    </row>
    <row r="174" spans="1:19" x14ac:dyDescent="0.25">
      <c r="A174" t="s">
        <v>121</v>
      </c>
      <c r="B174" t="s">
        <v>122</v>
      </c>
      <c r="C174">
        <v>702.65761635454521</v>
      </c>
      <c r="D174">
        <v>0.70265761635454527</v>
      </c>
      <c r="E174">
        <v>76843.133991977083</v>
      </c>
      <c r="F174">
        <v>5868.9619993245706</v>
      </c>
      <c r="G174">
        <v>76.843133991977083</v>
      </c>
      <c r="H174">
        <v>5.8689619993245703</v>
      </c>
      <c r="I174">
        <v>163636.85324048871</v>
      </c>
      <c r="J174">
        <v>12117.039224642243</v>
      </c>
      <c r="K174">
        <v>163.6368532404887</v>
      </c>
      <c r="L174">
        <v>12.117039224642243</v>
      </c>
      <c r="M174">
        <f t="shared" si="14"/>
        <v>1.9066736154544281E-3</v>
      </c>
      <c r="N174">
        <f t="shared" si="15"/>
        <v>34.444714949515856</v>
      </c>
      <c r="O174">
        <f t="shared" si="16"/>
        <v>146.82263957151869</v>
      </c>
      <c r="P174">
        <f t="shared" si="17"/>
        <v>1.9772713445355031E-3</v>
      </c>
      <c r="Q174">
        <f t="shared" si="18"/>
        <v>1.9184632449428161E-3</v>
      </c>
      <c r="R174">
        <f t="shared" si="19"/>
        <v>1.5809487651924789E-2</v>
      </c>
      <c r="S174">
        <f t="shared" si="20"/>
        <v>1.4930924366883005E-2</v>
      </c>
    </row>
    <row r="175" spans="1:19" x14ac:dyDescent="0.25">
      <c r="A175" t="s">
        <v>362</v>
      </c>
      <c r="C175">
        <v>4.1712182809999998</v>
      </c>
      <c r="D175">
        <v>4.1712182810000002E-3</v>
      </c>
      <c r="M175">
        <f t="shared" si="14"/>
        <v>1.131867307145347E-5</v>
      </c>
      <c r="N175">
        <f t="shared" si="15"/>
        <v>0</v>
      </c>
      <c r="O175">
        <f t="shared" si="16"/>
        <v>0</v>
      </c>
      <c r="P175">
        <f t="shared" si="17"/>
        <v>0</v>
      </c>
      <c r="Q175">
        <f t="shared" si="18"/>
        <v>0</v>
      </c>
      <c r="R175" t="e">
        <f t="shared" si="19"/>
        <v>#DIV/0!</v>
      </c>
      <c r="S175" t="e">
        <f t="shared" si="20"/>
        <v>#DIV/0!</v>
      </c>
    </row>
    <row r="176" spans="1:19" x14ac:dyDescent="0.25">
      <c r="A176" t="s">
        <v>336</v>
      </c>
      <c r="B176" t="s">
        <v>337</v>
      </c>
      <c r="C176">
        <v>9.6174252900000017</v>
      </c>
      <c r="D176">
        <v>9.6174252900000021E-3</v>
      </c>
      <c r="E176">
        <v>1086.6400191252442</v>
      </c>
      <c r="F176">
        <v>86.60843319290629</v>
      </c>
      <c r="G176">
        <v>1.0866400191252441</v>
      </c>
      <c r="H176">
        <v>8.6608433192906287E-2</v>
      </c>
      <c r="I176">
        <v>2238.1159516753241</v>
      </c>
      <c r="J176">
        <v>168.76855088283068</v>
      </c>
      <c r="K176">
        <v>2.238115951675324</v>
      </c>
      <c r="L176">
        <v>0.16876855088283069</v>
      </c>
      <c r="M176">
        <f t="shared" si="14"/>
        <v>2.6097050145393386E-5</v>
      </c>
      <c r="N176">
        <f t="shared" si="15"/>
        <v>7.5010207001301116E-3</v>
      </c>
      <c r="O176">
        <f t="shared" si="16"/>
        <v>2.8482823767090611E-2</v>
      </c>
      <c r="P176">
        <f t="shared" si="17"/>
        <v>2.7960626539076114E-5</v>
      </c>
      <c r="Q176">
        <f t="shared" si="18"/>
        <v>2.6239463214921553E-5</v>
      </c>
      <c r="R176">
        <f t="shared" si="19"/>
        <v>2.3246471300317304E-4</v>
      </c>
      <c r="S176">
        <f t="shared" si="20"/>
        <v>2.0760887149837956E-4</v>
      </c>
    </row>
    <row r="177" spans="1:19" x14ac:dyDescent="0.25">
      <c r="A177" t="s">
        <v>137</v>
      </c>
      <c r="B177" t="s">
        <v>138</v>
      </c>
      <c r="C177">
        <v>566.09364734299993</v>
      </c>
      <c r="D177">
        <v>0.56609364734299994</v>
      </c>
      <c r="E177">
        <v>55284.494980291143</v>
      </c>
      <c r="F177">
        <v>4598.0473935609953</v>
      </c>
      <c r="G177">
        <v>55.284494980291143</v>
      </c>
      <c r="H177">
        <v>4.5980473935609956</v>
      </c>
      <c r="I177">
        <v>130614.30179164092</v>
      </c>
      <c r="J177">
        <v>10816.525022155814</v>
      </c>
      <c r="K177">
        <v>130.61430179164091</v>
      </c>
      <c r="L177">
        <v>10.816525022155814</v>
      </c>
      <c r="M177">
        <f t="shared" si="14"/>
        <v>1.5361049195838261E-3</v>
      </c>
      <c r="N177">
        <f t="shared" si="15"/>
        <v>21.142039833433063</v>
      </c>
      <c r="O177">
        <f t="shared" si="16"/>
        <v>116.99721355492282</v>
      </c>
      <c r="P177">
        <f t="shared" si="17"/>
        <v>1.4225402068200324E-3</v>
      </c>
      <c r="Q177">
        <f t="shared" si="18"/>
        <v>1.5313099237056883E-3</v>
      </c>
      <c r="R177">
        <f t="shared" si="19"/>
        <v>1.2300702427060259E-2</v>
      </c>
      <c r="S177">
        <f t="shared" si="20"/>
        <v>1.3201198017489582E-2</v>
      </c>
    </row>
    <row r="178" spans="1:19" x14ac:dyDescent="0.25">
      <c r="A178" t="s">
        <v>115</v>
      </c>
      <c r="B178" t="s">
        <v>116</v>
      </c>
      <c r="C178">
        <v>818.46168077309073</v>
      </c>
      <c r="D178">
        <v>0.81846168077309078</v>
      </c>
      <c r="E178">
        <v>99696.603822959034</v>
      </c>
      <c r="F178">
        <v>7602.2042063925455</v>
      </c>
      <c r="G178">
        <v>99.696603822959034</v>
      </c>
      <c r="H178">
        <v>7.6022042063925452</v>
      </c>
      <c r="I178">
        <v>192374.42887603512</v>
      </c>
      <c r="J178">
        <v>13536.362397776413</v>
      </c>
      <c r="K178">
        <v>192.37442887603513</v>
      </c>
      <c r="L178">
        <v>13.536362397776413</v>
      </c>
      <c r="M178">
        <f t="shared" si="14"/>
        <v>2.2209099505485527E-3</v>
      </c>
      <c r="N178">
        <f t="shared" si="15"/>
        <v>57.79350879569251</v>
      </c>
      <c r="O178">
        <f t="shared" si="16"/>
        <v>183.2331069639352</v>
      </c>
      <c r="P178">
        <f t="shared" si="17"/>
        <v>2.565320122253563E-3</v>
      </c>
      <c r="Q178">
        <f t="shared" si="18"/>
        <v>2.255379908358088E-3</v>
      </c>
      <c r="R178">
        <f t="shared" si="19"/>
        <v>2.0481282416381068E-2</v>
      </c>
      <c r="S178">
        <f t="shared" si="20"/>
        <v>1.6764545898216427E-2</v>
      </c>
    </row>
    <row r="179" spans="1:19" x14ac:dyDescent="0.25">
      <c r="A179" t="s">
        <v>179</v>
      </c>
      <c r="B179" t="s">
        <v>180</v>
      </c>
      <c r="C179">
        <v>216.46686363981809</v>
      </c>
      <c r="D179">
        <v>0.2164668636398181</v>
      </c>
      <c r="E179">
        <v>23192.679646448054</v>
      </c>
      <c r="F179">
        <v>1753.7817567765308</v>
      </c>
      <c r="G179">
        <v>23.192679646448052</v>
      </c>
      <c r="H179">
        <v>1.7537817567765308</v>
      </c>
      <c r="I179">
        <v>50310.7820303556</v>
      </c>
      <c r="J179">
        <v>3739.5468270091715</v>
      </c>
      <c r="K179">
        <v>50.310782030355597</v>
      </c>
      <c r="L179">
        <v>3.7395468270091716</v>
      </c>
      <c r="M179">
        <f t="shared" si="14"/>
        <v>5.8738658475446953E-4</v>
      </c>
      <c r="N179">
        <f t="shared" si="15"/>
        <v>3.0757504504021749</v>
      </c>
      <c r="O179">
        <f t="shared" si="16"/>
        <v>13.984210471394363</v>
      </c>
      <c r="P179">
        <f t="shared" si="17"/>
        <v>5.9677707669629184E-4</v>
      </c>
      <c r="Q179">
        <f t="shared" si="18"/>
        <v>5.8983892832329841E-4</v>
      </c>
      <c r="R179">
        <f t="shared" si="19"/>
        <v>4.7284058495676642E-3</v>
      </c>
      <c r="S179">
        <f t="shared" si="20"/>
        <v>4.6063193846625746E-3</v>
      </c>
    </row>
    <row r="180" spans="1:19" x14ac:dyDescent="0.25">
      <c r="A180" t="s">
        <v>374</v>
      </c>
      <c r="B180" t="s">
        <v>375</v>
      </c>
      <c r="C180">
        <v>2.6874621080000005</v>
      </c>
      <c r="D180">
        <v>2.6874621080000007E-3</v>
      </c>
      <c r="E180">
        <v>244.65059164841338</v>
      </c>
      <c r="F180">
        <v>20.205237813893067</v>
      </c>
      <c r="G180">
        <v>0.24465059164841338</v>
      </c>
      <c r="H180">
        <v>2.0205237813893068E-2</v>
      </c>
      <c r="I180">
        <v>614.87638216010635</v>
      </c>
      <c r="J180">
        <v>53.186364934475968</v>
      </c>
      <c r="K180">
        <v>0.61487638216010632</v>
      </c>
      <c r="L180">
        <v>5.3186364934475969E-2</v>
      </c>
      <c r="M180">
        <f t="shared" si="14"/>
        <v>7.2924749900834024E-6</v>
      </c>
      <c r="N180">
        <f t="shared" si="15"/>
        <v>4.0825163511597434E-4</v>
      </c>
      <c r="O180">
        <f t="shared" si="16"/>
        <v>2.8287894149432551E-3</v>
      </c>
      <c r="P180">
        <f t="shared" si="17"/>
        <v>6.2951701623800284E-6</v>
      </c>
      <c r="Q180">
        <f t="shared" si="18"/>
        <v>7.2087535050796454E-6</v>
      </c>
      <c r="R180">
        <f t="shared" si="19"/>
        <v>5.4081710207985472E-5</v>
      </c>
      <c r="S180">
        <f t="shared" si="20"/>
        <v>6.4702691823465111E-5</v>
      </c>
    </row>
    <row r="181" spans="1:19" x14ac:dyDescent="0.25">
      <c r="A181" t="s">
        <v>338</v>
      </c>
      <c r="B181" t="s">
        <v>339</v>
      </c>
      <c r="C181">
        <v>8.6452182620000002</v>
      </c>
      <c r="D181">
        <v>8.6452182619999995E-3</v>
      </c>
      <c r="E181">
        <v>909.6533714166402</v>
      </c>
      <c r="F181">
        <v>76.714830424488426</v>
      </c>
      <c r="G181">
        <v>0.90965337141664016</v>
      </c>
      <c r="H181">
        <v>7.6714830424488428E-2</v>
      </c>
      <c r="I181">
        <v>2009.0427729931666</v>
      </c>
      <c r="J181">
        <v>160.72653081134933</v>
      </c>
      <c r="K181">
        <v>2.0090427729931668</v>
      </c>
      <c r="L181">
        <v>0.16072653081134933</v>
      </c>
      <c r="M181">
        <f t="shared" si="14"/>
        <v>2.345894953152109E-5</v>
      </c>
      <c r="N181">
        <f t="shared" si="15"/>
        <v>5.8851652070580152E-3</v>
      </c>
      <c r="O181">
        <f t="shared" si="16"/>
        <v>2.5833017706651626E-2</v>
      </c>
      <c r="P181">
        <f t="shared" si="17"/>
        <v>2.3406535513635117E-5</v>
      </c>
      <c r="Q181">
        <f t="shared" si="18"/>
        <v>2.355383057776694E-5</v>
      </c>
      <c r="R181">
        <f t="shared" si="19"/>
        <v>2.0501702650975979E-4</v>
      </c>
      <c r="S181">
        <f t="shared" si="20"/>
        <v>1.9670216531544372E-4</v>
      </c>
    </row>
    <row r="182" spans="1:19" x14ac:dyDescent="0.25">
      <c r="A182" t="s">
        <v>39</v>
      </c>
      <c r="B182" t="s">
        <v>40</v>
      </c>
      <c r="C182">
        <v>5134.239110139998</v>
      </c>
      <c r="D182">
        <v>5.1342391101399985</v>
      </c>
      <c r="E182">
        <v>525289.77726430923</v>
      </c>
      <c r="F182">
        <v>38815.68193922138</v>
      </c>
      <c r="G182">
        <v>525.28977726430924</v>
      </c>
      <c r="H182">
        <v>38.815681939221378</v>
      </c>
      <c r="I182">
        <v>1186119.3888852862</v>
      </c>
      <c r="J182">
        <v>90335.817202588703</v>
      </c>
      <c r="K182">
        <v>1186.1193888852861</v>
      </c>
      <c r="L182">
        <v>90.3358172025887</v>
      </c>
      <c r="M182">
        <f t="shared" si="14"/>
        <v>1.3931846775569121E-2</v>
      </c>
      <c r="N182">
        <f t="shared" si="15"/>
        <v>1506.6571644067967</v>
      </c>
      <c r="O182">
        <f t="shared" si="16"/>
        <v>8160.5598696595207</v>
      </c>
      <c r="P182">
        <f t="shared" si="17"/>
        <v>1.3516372513783683E-2</v>
      </c>
      <c r="Q182">
        <f t="shared" si="18"/>
        <v>1.3905953375589733E-2</v>
      </c>
      <c r="R182">
        <f t="shared" si="19"/>
        <v>0.10487173043726959</v>
      </c>
      <c r="S182">
        <f t="shared" si="20"/>
        <v>0.11102520973165633</v>
      </c>
    </row>
    <row r="183" spans="1:19" x14ac:dyDescent="0.25">
      <c r="A183" t="s">
        <v>53</v>
      </c>
      <c r="B183" t="s">
        <v>54</v>
      </c>
      <c r="C183">
        <v>3618.3162556999996</v>
      </c>
      <c r="D183">
        <v>3.6183162556999995</v>
      </c>
      <c r="E183">
        <v>373012.80784988974</v>
      </c>
      <c r="F183">
        <v>28337.893959090557</v>
      </c>
      <c r="G183">
        <v>373.01280784988973</v>
      </c>
      <c r="H183">
        <v>28.337893959090557</v>
      </c>
      <c r="I183">
        <v>837708.55661980307</v>
      </c>
      <c r="J183">
        <v>64250.16090151231</v>
      </c>
      <c r="K183">
        <v>837.70855661980306</v>
      </c>
      <c r="L183">
        <v>64.250160901512317</v>
      </c>
      <c r="M183">
        <f t="shared" si="14"/>
        <v>9.8183638468269194E-3</v>
      </c>
      <c r="N183">
        <f t="shared" si="15"/>
        <v>803.03623403666109</v>
      </c>
      <c r="O183">
        <f t="shared" si="16"/>
        <v>4128.0831758702216</v>
      </c>
      <c r="P183">
        <f t="shared" si="17"/>
        <v>9.5980928651780307E-3</v>
      </c>
      <c r="Q183">
        <f t="shared" si="18"/>
        <v>9.8212171893045271E-3</v>
      </c>
      <c r="R183">
        <f t="shared" si="19"/>
        <v>7.6370828954956074E-2</v>
      </c>
      <c r="S183">
        <f t="shared" si="20"/>
        <v>7.8915623522682124E-2</v>
      </c>
    </row>
    <row r="184" spans="1:19" x14ac:dyDescent="0.25">
      <c r="A184" t="s">
        <v>209</v>
      </c>
      <c r="B184" t="s">
        <v>210</v>
      </c>
      <c r="C184">
        <v>125.075215142</v>
      </c>
      <c r="D184">
        <v>0.12507521514200001</v>
      </c>
      <c r="E184">
        <v>11626.417250667891</v>
      </c>
      <c r="F184">
        <v>896.32638624066487</v>
      </c>
      <c r="G184">
        <v>11.626417250667892</v>
      </c>
      <c r="H184">
        <v>0.89632638624066485</v>
      </c>
      <c r="I184">
        <v>28523.110283197424</v>
      </c>
      <c r="J184">
        <v>2507.9886456592535</v>
      </c>
      <c r="K184">
        <v>28.523110283197425</v>
      </c>
      <c r="L184">
        <v>2.5079886456592537</v>
      </c>
      <c r="M184">
        <f t="shared" si="14"/>
        <v>3.3939376320402272E-4</v>
      </c>
      <c r="N184">
        <f t="shared" si="15"/>
        <v>0.80340099067124948</v>
      </c>
      <c r="O184">
        <f t="shared" si="16"/>
        <v>6.2900070467557381</v>
      </c>
      <c r="P184">
        <f t="shared" si="17"/>
        <v>2.9916246872178616E-4</v>
      </c>
      <c r="Q184">
        <f t="shared" si="18"/>
        <v>3.3440229157514264E-4</v>
      </c>
      <c r="R184">
        <f t="shared" si="19"/>
        <v>2.4125143071862878E-3</v>
      </c>
      <c r="S184">
        <f t="shared" si="20"/>
        <v>3.047531820714005E-3</v>
      </c>
    </row>
    <row r="185" spans="1:19" x14ac:dyDescent="0.25">
      <c r="A185" t="s">
        <v>384</v>
      </c>
      <c r="B185" t="s">
        <v>385</v>
      </c>
      <c r="C185">
        <v>1.6079623050000003</v>
      </c>
      <c r="D185">
        <v>1.6079623050000002E-3</v>
      </c>
      <c r="E185">
        <v>130.06039849570573</v>
      </c>
      <c r="F185">
        <v>12.798886492844192</v>
      </c>
      <c r="G185">
        <v>0.13006039849570572</v>
      </c>
      <c r="H185">
        <v>1.2798886492844191E-2</v>
      </c>
      <c r="I185">
        <v>364.02181206833131</v>
      </c>
      <c r="J185">
        <v>36.351893376420932</v>
      </c>
      <c r="K185">
        <v>0.36402181206833134</v>
      </c>
      <c r="L185">
        <v>3.6351893376420932E-2</v>
      </c>
      <c r="M185">
        <f t="shared" si="14"/>
        <v>4.3632335724114922E-6</v>
      </c>
      <c r="N185">
        <f t="shared" si="15"/>
        <v>1.6381149545670949E-4</v>
      </c>
      <c r="O185">
        <f t="shared" si="16"/>
        <v>1.3214601520506761E-3</v>
      </c>
      <c r="P185">
        <f t="shared" si="17"/>
        <v>3.3466190880668272E-6</v>
      </c>
      <c r="Q185">
        <f t="shared" si="18"/>
        <v>4.2677578612699625E-6</v>
      </c>
      <c r="R185">
        <f t="shared" si="19"/>
        <v>3.3871501771446219E-5</v>
      </c>
      <c r="S185">
        <f t="shared" si="20"/>
        <v>4.3827930784166436E-5</v>
      </c>
    </row>
    <row r="186" spans="1:19" x14ac:dyDescent="0.25">
      <c r="A186" t="s">
        <v>407</v>
      </c>
      <c r="B186" t="s">
        <v>408</v>
      </c>
      <c r="C186">
        <v>0.99962437000000059</v>
      </c>
      <c r="D186">
        <v>9.9962437000000065E-4</v>
      </c>
      <c r="E186">
        <v>112.34236102518619</v>
      </c>
      <c r="F186">
        <v>8.3448787479659501</v>
      </c>
      <c r="G186">
        <v>0.11234236102518619</v>
      </c>
      <c r="H186">
        <v>8.3448787479659496E-3</v>
      </c>
      <c r="I186">
        <v>232.65292115404642</v>
      </c>
      <c r="J186">
        <v>16.801227445964727</v>
      </c>
      <c r="K186">
        <v>0.23265292115404643</v>
      </c>
      <c r="L186">
        <v>1.6801227445964729E-2</v>
      </c>
      <c r="M186">
        <f t="shared" si="14"/>
        <v>2.712498046392132E-6</v>
      </c>
      <c r="N186">
        <f t="shared" si="15"/>
        <v>6.9637001318253758E-5</v>
      </c>
      <c r="O186">
        <f t="shared" si="16"/>
        <v>2.8228124369103849E-4</v>
      </c>
      <c r="P186">
        <f t="shared" si="17"/>
        <v>2.890711501378311E-6</v>
      </c>
      <c r="Q186">
        <f t="shared" si="18"/>
        <v>2.7276012048866504E-6</v>
      </c>
      <c r="R186">
        <f t="shared" si="19"/>
        <v>2.2535196890945185E-5</v>
      </c>
      <c r="S186">
        <f t="shared" si="20"/>
        <v>2.0753251722453973E-5</v>
      </c>
    </row>
    <row r="187" spans="1:19" x14ac:dyDescent="0.25">
      <c r="A187" t="s">
        <v>382</v>
      </c>
      <c r="B187" t="s">
        <v>383</v>
      </c>
      <c r="C187">
        <v>1.8060812330000005</v>
      </c>
      <c r="D187">
        <v>1.8060812330000005E-3</v>
      </c>
      <c r="E187">
        <v>157.30996496544137</v>
      </c>
      <c r="F187">
        <v>13.446262003605597</v>
      </c>
      <c r="G187">
        <v>0.15730996496544136</v>
      </c>
      <c r="H187">
        <v>1.3446262003605597E-2</v>
      </c>
      <c r="I187">
        <v>410.93547073972201</v>
      </c>
      <c r="J187">
        <v>37.975008559777486</v>
      </c>
      <c r="K187">
        <v>0.41093547073972203</v>
      </c>
      <c r="L187">
        <v>3.7975008559777486E-2</v>
      </c>
      <c r="M187">
        <f t="shared" si="14"/>
        <v>4.9008327159310763E-6</v>
      </c>
      <c r="N187">
        <f t="shared" si="15"/>
        <v>1.8080196186960761E-4</v>
      </c>
      <c r="O187">
        <f t="shared" si="16"/>
        <v>1.4421012751151734E-3</v>
      </c>
      <c r="P187">
        <f t="shared" si="17"/>
        <v>4.0477850105453292E-6</v>
      </c>
      <c r="Q187">
        <f t="shared" si="18"/>
        <v>4.8177692313528643E-6</v>
      </c>
      <c r="R187">
        <f t="shared" si="19"/>
        <v>3.5899735657790256E-5</v>
      </c>
      <c r="S187">
        <f t="shared" si="20"/>
        <v>4.5993375517795128E-5</v>
      </c>
    </row>
    <row r="188" spans="1:19" x14ac:dyDescent="0.25">
      <c r="A188" t="s">
        <v>282</v>
      </c>
      <c r="B188" t="s">
        <v>283</v>
      </c>
      <c r="C188">
        <v>30.200844673999999</v>
      </c>
      <c r="D188">
        <v>3.0200844673999999E-2</v>
      </c>
      <c r="E188">
        <v>3254.8868669394647</v>
      </c>
      <c r="F188">
        <v>252.85116770144674</v>
      </c>
      <c r="G188">
        <v>3.2548868669394646</v>
      </c>
      <c r="H188">
        <v>0.25285116770144672</v>
      </c>
      <c r="I188">
        <v>7017.2767577192144</v>
      </c>
      <c r="J188">
        <v>525.52981157344527</v>
      </c>
      <c r="K188">
        <v>7.0172767577192143</v>
      </c>
      <c r="L188">
        <v>0.52552981157344525</v>
      </c>
      <c r="M188">
        <f t="shared" si="14"/>
        <v>8.1950515249660388E-5</v>
      </c>
      <c r="N188">
        <f t="shared" si="15"/>
        <v>6.393371300798513E-2</v>
      </c>
      <c r="O188">
        <f t="shared" si="16"/>
        <v>0.27618158285242089</v>
      </c>
      <c r="P188">
        <f t="shared" si="17"/>
        <v>8.3752369240643995E-5</v>
      </c>
      <c r="Q188">
        <f t="shared" si="18"/>
        <v>8.2269899919737668E-5</v>
      </c>
      <c r="R188">
        <f t="shared" si="19"/>
        <v>6.8012052442428014E-4</v>
      </c>
      <c r="S188">
        <f t="shared" si="20"/>
        <v>6.4688442497165197E-4</v>
      </c>
    </row>
    <row r="189" spans="1:19" x14ac:dyDescent="0.25">
      <c r="A189" t="s">
        <v>333</v>
      </c>
      <c r="B189" t="s">
        <v>334</v>
      </c>
      <c r="C189">
        <v>10.730637187999998</v>
      </c>
      <c r="D189">
        <v>1.0730637187999997E-2</v>
      </c>
      <c r="M189">
        <f t="shared" si="14"/>
        <v>2.9117769916906619E-5</v>
      </c>
      <c r="N189">
        <f t="shared" si="15"/>
        <v>0</v>
      </c>
      <c r="O189">
        <f t="shared" si="16"/>
        <v>0</v>
      </c>
      <c r="P189">
        <f t="shared" si="17"/>
        <v>0</v>
      </c>
      <c r="Q189">
        <f t="shared" si="18"/>
        <v>0</v>
      </c>
      <c r="R189" t="e">
        <f t="shared" si="19"/>
        <v>#DIV/0!</v>
      </c>
      <c r="S189" t="e">
        <f t="shared" si="20"/>
        <v>#DIV/0!</v>
      </c>
    </row>
    <row r="190" spans="1:19" x14ac:dyDescent="0.25">
      <c r="A190" t="s">
        <v>97</v>
      </c>
      <c r="B190" t="s">
        <v>98</v>
      </c>
      <c r="C190">
        <v>1091.2168012900001</v>
      </c>
      <c r="D190">
        <v>1.0912168012900001</v>
      </c>
      <c r="E190">
        <v>136178.84075596105</v>
      </c>
      <c r="F190">
        <v>10669.663489362545</v>
      </c>
      <c r="G190">
        <v>136.17884075596106</v>
      </c>
      <c r="H190">
        <v>10.669663489362545</v>
      </c>
      <c r="I190">
        <v>256929.43868110029</v>
      </c>
      <c r="J190">
        <v>18160.781840355005</v>
      </c>
      <c r="K190">
        <v>256.92943868110029</v>
      </c>
      <c r="L190">
        <v>18.160781840355003</v>
      </c>
      <c r="M190">
        <f t="shared" si="14"/>
        <v>2.9610356955277056E-3</v>
      </c>
      <c r="N190">
        <f t="shared" si="15"/>
        <v>113.84171897623612</v>
      </c>
      <c r="O190">
        <f t="shared" si="16"/>
        <v>329.81399705296809</v>
      </c>
      <c r="P190">
        <f t="shared" si="17"/>
        <v>3.5040543711678659E-3</v>
      </c>
      <c r="Q190">
        <f t="shared" si="18"/>
        <v>3.0122168380314414E-3</v>
      </c>
      <c r="R190">
        <f t="shared" si="19"/>
        <v>2.8678671917055521E-2</v>
      </c>
      <c r="S190">
        <f t="shared" si="20"/>
        <v>2.2481275730879987E-2</v>
      </c>
    </row>
    <row r="191" spans="1:19" x14ac:dyDescent="0.25">
      <c r="A191" t="s">
        <v>125</v>
      </c>
      <c r="B191" t="s">
        <v>126</v>
      </c>
      <c r="C191">
        <v>679.8123722250001</v>
      </c>
      <c r="D191">
        <v>0.67981237222500013</v>
      </c>
      <c r="E191">
        <v>77713.653914876166</v>
      </c>
      <c r="F191">
        <v>5817.1268936140787</v>
      </c>
      <c r="G191">
        <v>77.713653914876161</v>
      </c>
      <c r="H191">
        <v>5.8171268936140788</v>
      </c>
      <c r="I191">
        <v>158803.56935688789</v>
      </c>
      <c r="J191">
        <v>11277.90133261446</v>
      </c>
      <c r="K191">
        <v>158.80356935688789</v>
      </c>
      <c r="L191">
        <v>11.27790133261446</v>
      </c>
      <c r="M191">
        <f t="shared" si="14"/>
        <v>1.8446826497172256E-3</v>
      </c>
      <c r="N191">
        <f t="shared" si="15"/>
        <v>33.838965296408183</v>
      </c>
      <c r="O191">
        <f t="shared" si="16"/>
        <v>127.19105846818702</v>
      </c>
      <c r="P191">
        <f t="shared" si="17"/>
        <v>1.9996709267620077E-3</v>
      </c>
      <c r="Q191">
        <f t="shared" si="18"/>
        <v>1.8617982743115648E-3</v>
      </c>
      <c r="R191">
        <f t="shared" si="19"/>
        <v>1.5698020060314181E-2</v>
      </c>
      <c r="S191">
        <f t="shared" si="20"/>
        <v>1.3954189828802562E-2</v>
      </c>
    </row>
    <row r="192" spans="1:19" x14ac:dyDescent="0.25">
      <c r="A192" t="s">
        <v>144</v>
      </c>
      <c r="B192" t="s">
        <v>145</v>
      </c>
      <c r="C192">
        <v>488.92592007900004</v>
      </c>
      <c r="D192">
        <v>0.48892592007900004</v>
      </c>
      <c r="E192">
        <v>46611.638471183258</v>
      </c>
      <c r="F192">
        <v>3969.9315776035137</v>
      </c>
      <c r="G192">
        <v>46.611638471183255</v>
      </c>
      <c r="H192">
        <v>3.9699315776035138</v>
      </c>
      <c r="I192">
        <v>112651.82323741654</v>
      </c>
      <c r="J192">
        <v>9685.1429867459901</v>
      </c>
      <c r="K192">
        <v>112.65182323741654</v>
      </c>
      <c r="L192">
        <v>9.6851429867459906</v>
      </c>
      <c r="M192">
        <f t="shared" si="14"/>
        <v>1.3267089547294273E-3</v>
      </c>
      <c r="N192">
        <f t="shared" si="15"/>
        <v>15.760356730853523</v>
      </c>
      <c r="O192">
        <f t="shared" si="16"/>
        <v>93.801994673715043</v>
      </c>
      <c r="P192">
        <f t="shared" si="17"/>
        <v>1.1993766037775319E-3</v>
      </c>
      <c r="Q192">
        <f t="shared" si="18"/>
        <v>1.3207194961098435E-3</v>
      </c>
      <c r="R192">
        <f t="shared" si="19"/>
        <v>1.0601903308541549E-2</v>
      </c>
      <c r="S192">
        <f t="shared" si="20"/>
        <v>1.178738773876099E-2</v>
      </c>
    </row>
    <row r="193" spans="1:19" x14ac:dyDescent="0.25">
      <c r="A193" t="s">
        <v>65</v>
      </c>
      <c r="B193" t="s">
        <v>66</v>
      </c>
      <c r="C193">
        <v>2211.6587815060007</v>
      </c>
      <c r="D193">
        <v>2.2116587815060007</v>
      </c>
      <c r="E193">
        <v>197910.49579155931</v>
      </c>
      <c r="F193">
        <v>16557.608323199529</v>
      </c>
      <c r="G193">
        <v>197.9104957915593</v>
      </c>
      <c r="H193">
        <v>16.557608323199528</v>
      </c>
      <c r="I193">
        <v>505091.07244896219</v>
      </c>
      <c r="J193">
        <v>44574.722851960454</v>
      </c>
      <c r="K193">
        <v>505.09107244896217</v>
      </c>
      <c r="L193">
        <v>44.574722851960452</v>
      </c>
      <c r="M193">
        <f t="shared" si="14"/>
        <v>6.0013744203945589E-3</v>
      </c>
      <c r="N193">
        <f t="shared" si="15"/>
        <v>274.1543933844863</v>
      </c>
      <c r="O193">
        <f t="shared" si="16"/>
        <v>1986.9059173290852</v>
      </c>
      <c r="P193">
        <f t="shared" si="17"/>
        <v>5.092488187068491E-3</v>
      </c>
      <c r="Q193">
        <f t="shared" si="18"/>
        <v>5.9216407468921138E-3</v>
      </c>
      <c r="R193">
        <f t="shared" si="19"/>
        <v>4.42755110268854E-2</v>
      </c>
      <c r="S193">
        <f t="shared" si="20"/>
        <v>5.4150417320043401E-2</v>
      </c>
    </row>
    <row r="194" spans="1:19" x14ac:dyDescent="0.25">
      <c r="A194" t="s">
        <v>220</v>
      </c>
      <c r="B194" t="s">
        <v>221</v>
      </c>
      <c r="C194">
        <v>102.41582082945443</v>
      </c>
      <c r="D194">
        <v>0.10241582082945443</v>
      </c>
      <c r="E194">
        <v>12876.120815192613</v>
      </c>
      <c r="F194">
        <v>1086.675726355058</v>
      </c>
      <c r="G194">
        <v>12.876120815192612</v>
      </c>
      <c r="H194">
        <v>1.0866757263550579</v>
      </c>
      <c r="I194">
        <v>24174.502009971126</v>
      </c>
      <c r="J194">
        <v>1894.6172567847127</v>
      </c>
      <c r="K194">
        <v>24.174502009971125</v>
      </c>
      <c r="L194">
        <v>1.8946172567847126</v>
      </c>
      <c r="M194">
        <f t="shared" si="14"/>
        <v>2.779071041650791E-4</v>
      </c>
      <c r="N194">
        <f t="shared" si="15"/>
        <v>1.1808641342492927</v>
      </c>
      <c r="O194">
        <f t="shared" si="16"/>
        <v>3.5895745497064295</v>
      </c>
      <c r="P194">
        <f t="shared" si="17"/>
        <v>3.3131892719674369E-4</v>
      </c>
      <c r="Q194">
        <f t="shared" si="18"/>
        <v>2.8341961271258751E-4</v>
      </c>
      <c r="R194">
        <f t="shared" si="19"/>
        <v>2.9039414449224836E-3</v>
      </c>
      <c r="S194">
        <f t="shared" si="20"/>
        <v>2.3226960867492935E-3</v>
      </c>
    </row>
    <row r="195" spans="1:19" x14ac:dyDescent="0.25">
      <c r="A195" t="s">
        <v>75</v>
      </c>
      <c r="B195" t="s">
        <v>76</v>
      </c>
      <c r="C195">
        <v>1873.1244004270002</v>
      </c>
      <c r="D195">
        <v>1.8731244004270002</v>
      </c>
      <c r="E195">
        <v>156445.16645591284</v>
      </c>
      <c r="F195">
        <v>14189.94379882996</v>
      </c>
      <c r="G195">
        <v>156.44516645591284</v>
      </c>
      <c r="H195">
        <v>14.18994379882996</v>
      </c>
      <c r="I195">
        <v>424768.953648892</v>
      </c>
      <c r="J195">
        <v>40867.549388230684</v>
      </c>
      <c r="K195">
        <v>424.76895364889202</v>
      </c>
      <c r="L195">
        <v>40.867549388230685</v>
      </c>
      <c r="M195">
        <f t="shared" si="14"/>
        <v>5.0827555122607386E-3</v>
      </c>
      <c r="N195">
        <f t="shared" si="15"/>
        <v>201.35450501395283</v>
      </c>
      <c r="O195">
        <f t="shared" si="16"/>
        <v>1670.1565929994742</v>
      </c>
      <c r="P195">
        <f t="shared" si="17"/>
        <v>4.0255326475448E-3</v>
      </c>
      <c r="Q195">
        <f t="shared" si="18"/>
        <v>4.9799516981092013E-3</v>
      </c>
      <c r="R195">
        <f t="shared" si="19"/>
        <v>3.7734116317444603E-2</v>
      </c>
      <c r="S195">
        <f t="shared" si="20"/>
        <v>4.9375834430119898E-2</v>
      </c>
    </row>
    <row r="196" spans="1:19" x14ac:dyDescent="0.25">
      <c r="A196" t="s">
        <v>391</v>
      </c>
      <c r="B196" t="s">
        <v>392</v>
      </c>
      <c r="C196">
        <v>1.4220364949999997</v>
      </c>
      <c r="D196">
        <v>1.4220364949999998E-3</v>
      </c>
      <c r="E196">
        <v>92.594120435544596</v>
      </c>
      <c r="F196">
        <v>13.84698387152695</v>
      </c>
      <c r="G196">
        <v>9.2594120435544602E-2</v>
      </c>
      <c r="H196">
        <v>1.384698387152695E-2</v>
      </c>
      <c r="I196">
        <v>313.48806043099421</v>
      </c>
      <c r="J196">
        <v>47.552174750973442</v>
      </c>
      <c r="K196">
        <v>0.3134880604309942</v>
      </c>
      <c r="L196">
        <v>4.7552174750973446E-2</v>
      </c>
      <c r="M196">
        <f t="shared" ref="M196:M219" si="21">D196/$D$1</f>
        <v>3.858720665829517E-6</v>
      </c>
      <c r="N196">
        <f t="shared" ref="N196:N219" si="22">H196^2</f>
        <v>1.9173896233832749E-4</v>
      </c>
      <c r="O196">
        <f t="shared" ref="O196:O219" si="23">L196^2</f>
        <v>2.2612093235471163E-3</v>
      </c>
      <c r="P196">
        <f t="shared" ref="P196:P219" si="24">(G196/1000)/$U$4</f>
        <v>2.3825642122923658E-6</v>
      </c>
      <c r="Q196">
        <f t="shared" ref="Q196:Q219" si="25">K196/1000/$U$5</f>
        <v>3.6753048580163382E-6</v>
      </c>
      <c r="R196">
        <f t="shared" ref="R196:R219" si="26">P196*100*((H196/G196)^2+($V$4/$U$4)^2)^0.5</f>
        <v>3.607315130939968E-5</v>
      </c>
      <c r="S196">
        <f t="shared" si="20"/>
        <v>5.6440787823200877E-5</v>
      </c>
    </row>
    <row r="197" spans="1:19" x14ac:dyDescent="0.25">
      <c r="A197" t="s">
        <v>309</v>
      </c>
      <c r="B197" t="s">
        <v>310</v>
      </c>
      <c r="C197">
        <v>18.044939509999999</v>
      </c>
      <c r="D197">
        <v>1.804493951E-2</v>
      </c>
      <c r="E197">
        <v>1593.320979025227</v>
      </c>
      <c r="F197">
        <v>134.97086947808751</v>
      </c>
      <c r="G197">
        <v>1.593320979025227</v>
      </c>
      <c r="H197">
        <v>0.13497086947808751</v>
      </c>
      <c r="I197">
        <v>4109.6988686879886</v>
      </c>
      <c r="J197">
        <v>374.75755575767494</v>
      </c>
      <c r="K197">
        <v>4.1096988686879889</v>
      </c>
      <c r="L197">
        <v>0.37475755575767494</v>
      </c>
      <c r="M197">
        <f t="shared" si="21"/>
        <v>4.8965255987245652E-5</v>
      </c>
      <c r="N197">
        <f t="shared" si="22"/>
        <v>1.8217135607670933E-2</v>
      </c>
      <c r="O197">
        <f t="shared" si="23"/>
        <v>0.14044322559746683</v>
      </c>
      <c r="P197">
        <f t="shared" si="24"/>
        <v>4.0998170569185264E-5</v>
      </c>
      <c r="Q197">
        <f t="shared" si="25"/>
        <v>4.8181727228485735E-5</v>
      </c>
      <c r="R197">
        <f t="shared" si="26"/>
        <v>3.6058709474161537E-4</v>
      </c>
      <c r="S197">
        <f t="shared" ref="S197:S219" si="27">Q197*100*((L197/K197)^2+($V$5/$U$5)^2)^0.5</f>
        <v>4.5427269812028248E-4</v>
      </c>
    </row>
    <row r="198" spans="1:19" x14ac:dyDescent="0.25">
      <c r="A198" t="s">
        <v>403</v>
      </c>
      <c r="B198" t="s">
        <v>404</v>
      </c>
      <c r="C198">
        <v>1.1249085980000004</v>
      </c>
      <c r="D198">
        <v>1.1249085980000004E-3</v>
      </c>
      <c r="E198">
        <v>104.30090999637638</v>
      </c>
      <c r="F198">
        <v>8.3950739281385687</v>
      </c>
      <c r="G198">
        <v>0.10430090999637638</v>
      </c>
      <c r="H198">
        <v>8.3950739281385689E-3</v>
      </c>
      <c r="I198">
        <v>257.62402872819803</v>
      </c>
      <c r="J198">
        <v>21.892565092823613</v>
      </c>
      <c r="K198">
        <v>0.25762402872819801</v>
      </c>
      <c r="L198">
        <v>2.1892565092823613E-2</v>
      </c>
      <c r="M198">
        <f t="shared" si="21"/>
        <v>3.0524589696074646E-6</v>
      </c>
      <c r="N198">
        <f t="shared" si="22"/>
        <v>7.0477266258911942E-5</v>
      </c>
      <c r="O198">
        <f t="shared" si="23"/>
        <v>4.7928440634351896E-4</v>
      </c>
      <c r="P198">
        <f t="shared" si="24"/>
        <v>2.6837947625397928E-6</v>
      </c>
      <c r="Q198">
        <f t="shared" si="25"/>
        <v>3.0203601471288226E-6</v>
      </c>
      <c r="R198">
        <f t="shared" si="26"/>
        <v>2.2515385049900978E-5</v>
      </c>
      <c r="S198">
        <f t="shared" si="27"/>
        <v>2.6667148129164629E-5</v>
      </c>
    </row>
    <row r="199" spans="1:19" x14ac:dyDescent="0.25">
      <c r="A199" t="s">
        <v>160</v>
      </c>
      <c r="B199" t="s">
        <v>161</v>
      </c>
      <c r="C199">
        <v>355.11964577500004</v>
      </c>
      <c r="D199">
        <v>0.35511964577500005</v>
      </c>
      <c r="E199">
        <v>33198.736275308263</v>
      </c>
      <c r="F199">
        <v>2627.5484620279581</v>
      </c>
      <c r="G199">
        <v>33.198736275308264</v>
      </c>
      <c r="H199">
        <v>2.6275484620279581</v>
      </c>
      <c r="I199">
        <v>81312.01389192768</v>
      </c>
      <c r="J199">
        <v>6920.3311175641793</v>
      </c>
      <c r="K199">
        <v>81.312013891927677</v>
      </c>
      <c r="L199">
        <v>6.9203311175641797</v>
      </c>
      <c r="M199">
        <f t="shared" si="21"/>
        <v>9.6362331122454813E-4</v>
      </c>
      <c r="N199">
        <f t="shared" si="22"/>
        <v>6.9040109203054882</v>
      </c>
      <c r="O199">
        <f t="shared" si="23"/>
        <v>47.890982776727085</v>
      </c>
      <c r="P199">
        <f t="shared" si="24"/>
        <v>8.5424561052926202E-4</v>
      </c>
      <c r="Q199">
        <f t="shared" si="25"/>
        <v>9.5329448675407079E-4</v>
      </c>
      <c r="R199">
        <f t="shared" si="26"/>
        <v>7.0566044024984427E-3</v>
      </c>
      <c r="S199">
        <f t="shared" si="27"/>
        <v>8.428652206058285E-3</v>
      </c>
    </row>
    <row r="200" spans="1:19" x14ac:dyDescent="0.25">
      <c r="A200" t="s">
        <v>173</v>
      </c>
      <c r="B200" t="s">
        <v>174</v>
      </c>
      <c r="C200">
        <v>230.170161716</v>
      </c>
      <c r="D200">
        <v>0.23017016171599999</v>
      </c>
      <c r="E200">
        <v>21255.64730593413</v>
      </c>
      <c r="F200">
        <v>1693.7871815658173</v>
      </c>
      <c r="G200">
        <v>21.255647305934129</v>
      </c>
      <c r="H200">
        <v>1.6937871815658172</v>
      </c>
      <c r="I200">
        <v>52675.094978730238</v>
      </c>
      <c r="J200">
        <v>4468.2550759363558</v>
      </c>
      <c r="K200">
        <v>52.675094978730236</v>
      </c>
      <c r="L200">
        <v>4.468255075936356</v>
      </c>
      <c r="M200">
        <f t="shared" si="21"/>
        <v>6.2457072149252487E-4</v>
      </c>
      <c r="N200">
        <f t="shared" si="22"/>
        <v>2.8689150164366746</v>
      </c>
      <c r="O200">
        <f t="shared" si="23"/>
        <v>19.96530342363101</v>
      </c>
      <c r="P200">
        <f t="shared" si="24"/>
        <v>5.4693477665766245E-4</v>
      </c>
      <c r="Q200">
        <f t="shared" si="25"/>
        <v>6.1755791338794646E-4</v>
      </c>
      <c r="R200">
        <f t="shared" si="26"/>
        <v>4.5463512438976223E-3</v>
      </c>
      <c r="S200">
        <f t="shared" si="27"/>
        <v>5.4434624822552241E-3</v>
      </c>
    </row>
    <row r="201" spans="1:19" x14ac:dyDescent="0.25">
      <c r="A201" t="s">
        <v>59</v>
      </c>
      <c r="B201" t="s">
        <v>60</v>
      </c>
      <c r="C201">
        <v>2694.6209908779997</v>
      </c>
      <c r="D201">
        <v>2.6946209908779997</v>
      </c>
      <c r="E201">
        <v>240228.17022559684</v>
      </c>
      <c r="F201">
        <v>19624.325734317885</v>
      </c>
      <c r="G201">
        <v>240.22817022559684</v>
      </c>
      <c r="H201">
        <v>19.624325734317885</v>
      </c>
      <c r="I201">
        <v>614175.18988408323</v>
      </c>
      <c r="J201">
        <v>54573.558868876593</v>
      </c>
      <c r="K201">
        <v>614.17518988408324</v>
      </c>
      <c r="L201">
        <v>54.573558868876596</v>
      </c>
      <c r="M201">
        <f t="shared" si="21"/>
        <v>7.3119007427998178E-3</v>
      </c>
      <c r="N201">
        <f t="shared" si="22"/>
        <v>385.11416052661122</v>
      </c>
      <c r="O201">
        <f t="shared" si="23"/>
        <v>2978.2733276147392</v>
      </c>
      <c r="P201">
        <f t="shared" si="24"/>
        <v>6.1813756475219018E-3</v>
      </c>
      <c r="Q201">
        <f t="shared" si="25"/>
        <v>7.2005327920645215E-3</v>
      </c>
      <c r="R201">
        <f t="shared" si="26"/>
        <v>5.2570829919804531E-2</v>
      </c>
      <c r="S201">
        <f t="shared" si="27"/>
        <v>6.6266311736917632E-2</v>
      </c>
    </row>
    <row r="202" spans="1:19" x14ac:dyDescent="0.25">
      <c r="A202" t="s">
        <v>127</v>
      </c>
      <c r="B202" t="s">
        <v>128</v>
      </c>
      <c r="C202">
        <v>676.90388284945402</v>
      </c>
      <c r="D202">
        <v>0.67690388284945402</v>
      </c>
      <c r="E202">
        <v>71516.281691903612</v>
      </c>
      <c r="F202">
        <v>5284.8743217789024</v>
      </c>
      <c r="G202">
        <v>71.516281691903615</v>
      </c>
      <c r="H202">
        <v>5.2848743217789025</v>
      </c>
      <c r="I202">
        <v>156657.75981573449</v>
      </c>
      <c r="J202">
        <v>11718.097295675983</v>
      </c>
      <c r="K202">
        <v>156.65775981573449</v>
      </c>
      <c r="L202">
        <v>11.718097295675983</v>
      </c>
      <c r="M202">
        <f t="shared" si="21"/>
        <v>1.8367904134073795E-3</v>
      </c>
      <c r="N202">
        <f t="shared" si="22"/>
        <v>27.929896596998013</v>
      </c>
      <c r="O202">
        <f t="shared" si="23"/>
        <v>137.31380423092881</v>
      </c>
      <c r="P202">
        <f t="shared" si="24"/>
        <v>1.8402046755653389E-3</v>
      </c>
      <c r="Q202">
        <f t="shared" si="25"/>
        <v>1.8366410028667248E-3</v>
      </c>
      <c r="R202">
        <f t="shared" si="26"/>
        <v>1.4278542608249976E-2</v>
      </c>
      <c r="S202">
        <f t="shared" si="27"/>
        <v>1.4425640194505819E-2</v>
      </c>
    </row>
    <row r="203" spans="1:19" x14ac:dyDescent="0.25">
      <c r="A203" t="s">
        <v>409</v>
      </c>
      <c r="B203" t="s">
        <v>410</v>
      </c>
      <c r="C203">
        <v>0.955873109</v>
      </c>
      <c r="D203">
        <v>9.5587310899999999E-4</v>
      </c>
      <c r="E203">
        <v>68.552320085188057</v>
      </c>
      <c r="F203">
        <v>8.0424237100396301</v>
      </c>
      <c r="G203">
        <v>6.8552320085188051E-2</v>
      </c>
      <c r="H203">
        <v>8.0424237100396295E-3</v>
      </c>
      <c r="I203">
        <v>213.35244361118046</v>
      </c>
      <c r="J203">
        <v>25.735021992104681</v>
      </c>
      <c r="K203">
        <v>0.21335244361118047</v>
      </c>
      <c r="L203">
        <v>2.573502199210468E-2</v>
      </c>
      <c r="M203">
        <f t="shared" si="21"/>
        <v>2.5937782416821946E-6</v>
      </c>
      <c r="N203">
        <f t="shared" si="22"/>
        <v>6.4680579131807598E-5</v>
      </c>
      <c r="O203">
        <f t="shared" si="23"/>
        <v>6.6229135693411157E-4</v>
      </c>
      <c r="P203">
        <f t="shared" si="24"/>
        <v>1.7639381824278522E-6</v>
      </c>
      <c r="Q203">
        <f t="shared" si="25"/>
        <v>2.501324201616394E-6</v>
      </c>
      <c r="R203">
        <f t="shared" si="26"/>
        <v>2.1110753368159936E-5</v>
      </c>
      <c r="S203">
        <f t="shared" si="27"/>
        <v>3.0760856061108499E-5</v>
      </c>
    </row>
    <row r="204" spans="1:19" x14ac:dyDescent="0.25">
      <c r="A204" t="s">
        <v>429</v>
      </c>
      <c r="B204" t="s">
        <v>430</v>
      </c>
      <c r="C204">
        <v>7.2133158000000031E-2</v>
      </c>
      <c r="D204">
        <v>7.2133158000000028E-5</v>
      </c>
      <c r="E204">
        <v>5.6643096141530576</v>
      </c>
      <c r="F204">
        <v>0.62343828845914762</v>
      </c>
      <c r="G204">
        <v>5.6643096141530576E-3</v>
      </c>
      <c r="H204">
        <v>6.2343828845914766E-4</v>
      </c>
      <c r="I204">
        <v>16.288539667890969</v>
      </c>
      <c r="J204">
        <v>1.7490591102299284</v>
      </c>
      <c r="K204">
        <v>1.6288539667890969E-2</v>
      </c>
      <c r="L204">
        <v>1.7490591102299283E-3</v>
      </c>
      <c r="M204">
        <f t="shared" si="21"/>
        <v>1.9573457393310141E-7</v>
      </c>
      <c r="N204">
        <f t="shared" si="22"/>
        <v>3.8867529951687142E-7</v>
      </c>
      <c r="O204">
        <f t="shared" si="23"/>
        <v>3.0592077710783088E-6</v>
      </c>
      <c r="P204">
        <f t="shared" si="24"/>
        <v>1.4574987386395683E-7</v>
      </c>
      <c r="Q204">
        <f t="shared" si="25"/>
        <v>1.9096532381197092E-7</v>
      </c>
      <c r="R204">
        <f t="shared" si="26"/>
        <v>1.6408258544013219E-6</v>
      </c>
      <c r="S204">
        <f t="shared" si="27"/>
        <v>2.1009981204061238E-6</v>
      </c>
    </row>
    <row r="205" spans="1:19" x14ac:dyDescent="0.25">
      <c r="A205" t="s">
        <v>292</v>
      </c>
      <c r="B205" t="s">
        <v>293</v>
      </c>
      <c r="C205">
        <v>25.857590775000006</v>
      </c>
      <c r="D205">
        <v>2.5857590775000005E-2</v>
      </c>
      <c r="E205">
        <v>2395.004010229206</v>
      </c>
      <c r="F205">
        <v>194.43777657020206</v>
      </c>
      <c r="G205">
        <v>2.3950040102292061</v>
      </c>
      <c r="H205">
        <v>0.19443777657020206</v>
      </c>
      <c r="I205">
        <v>5888.8735945059661</v>
      </c>
      <c r="J205">
        <v>543.18800227376369</v>
      </c>
      <c r="K205">
        <v>5.8888735945059665</v>
      </c>
      <c r="L205">
        <v>0.54318800227376374</v>
      </c>
      <c r="M205">
        <f t="shared" si="21"/>
        <v>7.0165020548263222E-5</v>
      </c>
      <c r="N205">
        <f t="shared" si="22"/>
        <v>3.7806048957563815E-2</v>
      </c>
      <c r="O205">
        <f t="shared" si="23"/>
        <v>0.29505320581416233</v>
      </c>
      <c r="P205">
        <f t="shared" si="24"/>
        <v>6.1626492224643622E-5</v>
      </c>
      <c r="Q205">
        <f t="shared" si="25"/>
        <v>6.9040606204829027E-5</v>
      </c>
      <c r="R205">
        <f t="shared" si="26"/>
        <v>5.2112341430968776E-4</v>
      </c>
      <c r="S205">
        <f t="shared" si="27"/>
        <v>6.579584076589237E-4</v>
      </c>
    </row>
    <row r="206" spans="1:19" x14ac:dyDescent="0.25">
      <c r="A206" t="s">
        <v>31</v>
      </c>
      <c r="B206" t="s">
        <v>32</v>
      </c>
      <c r="C206">
        <v>7453.9092037354558</v>
      </c>
      <c r="D206">
        <v>7.4539092037354555</v>
      </c>
      <c r="E206">
        <v>914525.27936171647</v>
      </c>
      <c r="F206">
        <v>73720.047236275612</v>
      </c>
      <c r="G206">
        <v>914.52527936171646</v>
      </c>
      <c r="H206">
        <v>73.720047236275619</v>
      </c>
      <c r="I206">
        <v>1757180.7440749083</v>
      </c>
      <c r="J206">
        <v>131341.91986062768</v>
      </c>
      <c r="K206">
        <v>1757.1807440749083</v>
      </c>
      <c r="L206">
        <v>131.34191986062768</v>
      </c>
      <c r="M206">
        <f t="shared" si="21"/>
        <v>2.0226311762604129E-2</v>
      </c>
      <c r="N206">
        <f t="shared" si="22"/>
        <v>5434.6453645187084</v>
      </c>
      <c r="O206">
        <f t="shared" si="23"/>
        <v>17250.699912675544</v>
      </c>
      <c r="P206">
        <f t="shared" si="24"/>
        <v>2.353189588706835E-2</v>
      </c>
      <c r="Q206">
        <f t="shared" si="25"/>
        <v>2.0601023580395224E-2</v>
      </c>
      <c r="R206">
        <f t="shared" si="26"/>
        <v>0.19769175854821858</v>
      </c>
      <c r="S206">
        <f t="shared" si="27"/>
        <v>0.16170036000606225</v>
      </c>
    </row>
    <row r="207" spans="1:19" x14ac:dyDescent="0.25">
      <c r="A207" t="s">
        <v>89</v>
      </c>
      <c r="B207" t="s">
        <v>90</v>
      </c>
      <c r="C207">
        <v>1222.1430051309999</v>
      </c>
      <c r="D207">
        <v>1.2221430051309998</v>
      </c>
      <c r="E207">
        <v>102641.72484263255</v>
      </c>
      <c r="F207">
        <v>9175.3113040300668</v>
      </c>
      <c r="G207">
        <v>102.64172484263256</v>
      </c>
      <c r="H207">
        <v>9.1753113040300676</v>
      </c>
      <c r="I207">
        <v>277034.80286619323</v>
      </c>
      <c r="J207">
        <v>26894.199437681254</v>
      </c>
      <c r="K207">
        <v>277.03480286619322</v>
      </c>
      <c r="L207">
        <v>26.894199437681255</v>
      </c>
      <c r="M207">
        <f t="shared" si="21"/>
        <v>3.3163062179342867E-3</v>
      </c>
      <c r="N207">
        <f t="shared" si="22"/>
        <v>84.186337525861944</v>
      </c>
      <c r="O207">
        <f t="shared" si="23"/>
        <v>723.29796339377469</v>
      </c>
      <c r="P207">
        <f t="shared" si="24"/>
        <v>2.6411018231794732E-3</v>
      </c>
      <c r="Q207">
        <f t="shared" si="25"/>
        <v>3.2479302574199456E-3</v>
      </c>
      <c r="R207">
        <f t="shared" si="26"/>
        <v>2.4422073624222142E-2</v>
      </c>
      <c r="S207">
        <f t="shared" si="27"/>
        <v>3.2476466591284746E-2</v>
      </c>
    </row>
    <row r="208" spans="1:19" x14ac:dyDescent="0.25">
      <c r="A208" t="s">
        <v>27</v>
      </c>
      <c r="B208" t="s">
        <v>28</v>
      </c>
      <c r="C208">
        <v>10590.9336513</v>
      </c>
      <c r="D208">
        <v>10.5909336513</v>
      </c>
      <c r="E208">
        <v>1335429.3114396541</v>
      </c>
      <c r="F208">
        <v>102159.51118883819</v>
      </c>
      <c r="G208">
        <v>1335.4293114396542</v>
      </c>
      <c r="H208">
        <v>102.1595111888382</v>
      </c>
      <c r="I208">
        <v>2491827.0582015859</v>
      </c>
      <c r="J208">
        <v>170984.22782930039</v>
      </c>
      <c r="K208">
        <v>2491.8270582015857</v>
      </c>
      <c r="L208">
        <v>170.98422782930038</v>
      </c>
      <c r="M208">
        <f t="shared" si="21"/>
        <v>2.8738681949720693E-2</v>
      </c>
      <c r="N208">
        <f t="shared" si="22"/>
        <v>10436.565726342356</v>
      </c>
      <c r="O208">
        <f t="shared" si="23"/>
        <v>29235.606166382098</v>
      </c>
      <c r="P208">
        <f t="shared" si="24"/>
        <v>3.4362290721225555E-2</v>
      </c>
      <c r="Q208">
        <f t="shared" si="25"/>
        <v>2.9213948626157581E-2</v>
      </c>
      <c r="R208">
        <f t="shared" si="26"/>
        <v>0.27515281728810514</v>
      </c>
      <c r="S208">
        <f t="shared" si="27"/>
        <v>0.21232727497859233</v>
      </c>
    </row>
    <row r="209" spans="1:19" x14ac:dyDescent="0.25">
      <c r="A209" t="s">
        <v>250</v>
      </c>
      <c r="B209" t="s">
        <v>251</v>
      </c>
      <c r="C209">
        <v>58.543722603999989</v>
      </c>
      <c r="D209">
        <v>5.8543722603999988E-2</v>
      </c>
      <c r="E209">
        <v>5303.2880008149223</v>
      </c>
      <c r="F209">
        <v>436.41176822823269</v>
      </c>
      <c r="G209">
        <v>5.3032880008149226</v>
      </c>
      <c r="H209">
        <v>0.43641176822823269</v>
      </c>
      <c r="I209">
        <v>13329.714162545803</v>
      </c>
      <c r="J209">
        <v>1229.2421109032609</v>
      </c>
      <c r="K209">
        <v>13.329714162545802</v>
      </c>
      <c r="L209">
        <v>1.229242110903261</v>
      </c>
      <c r="M209">
        <f t="shared" si="21"/>
        <v>1.5885940555037965E-4</v>
      </c>
      <c r="N209">
        <f t="shared" si="22"/>
        <v>0.19045523144809268</v>
      </c>
      <c r="O209">
        <f t="shared" si="23"/>
        <v>1.5110361672179049</v>
      </c>
      <c r="P209">
        <f t="shared" si="24"/>
        <v>1.3646032964929739E-4</v>
      </c>
      <c r="Q209">
        <f t="shared" si="25"/>
        <v>1.5627632883440464E-4</v>
      </c>
      <c r="R209">
        <f t="shared" si="26"/>
        <v>1.1684283677240342E-3</v>
      </c>
      <c r="S209">
        <f t="shared" si="27"/>
        <v>1.4889911202360725E-3</v>
      </c>
    </row>
    <row r="210" spans="1:19" x14ac:dyDescent="0.25">
      <c r="A210" t="s">
        <v>12</v>
      </c>
      <c r="B210" t="s">
        <v>12</v>
      </c>
      <c r="C210">
        <v>86100.838390400007</v>
      </c>
      <c r="D210">
        <v>86.100838390400014</v>
      </c>
      <c r="E210">
        <v>9832845.4587238338</v>
      </c>
      <c r="F210">
        <v>714144.67009640054</v>
      </c>
      <c r="G210">
        <v>9832.8454587238339</v>
      </c>
      <c r="H210">
        <v>714.14467009640055</v>
      </c>
      <c r="I210">
        <v>20083696.145124625</v>
      </c>
      <c r="J210">
        <v>1404905.0403050121</v>
      </c>
      <c r="K210">
        <v>20083.696145124624</v>
      </c>
      <c r="L210">
        <v>1404.9050403050121</v>
      </c>
      <c r="M210">
        <f t="shared" si="21"/>
        <v>0.233636116661186</v>
      </c>
      <c r="N210">
        <f t="shared" si="22"/>
        <v>510002.60982709675</v>
      </c>
      <c r="O210">
        <f t="shared" si="23"/>
        <v>1973758.1722744277</v>
      </c>
      <c r="P210">
        <f t="shared" si="24"/>
        <v>0.25301159063619899</v>
      </c>
      <c r="Q210">
        <f t="shared" si="25"/>
        <v>0.23545938530360264</v>
      </c>
      <c r="R210">
        <f t="shared" si="26"/>
        <v>1.9326172992268011</v>
      </c>
      <c r="S210">
        <f t="shared" si="27"/>
        <v>1.7410178601664268</v>
      </c>
    </row>
    <row r="211" spans="1:19" x14ac:dyDescent="0.25">
      <c r="A211" t="s">
        <v>222</v>
      </c>
      <c r="B211" t="s">
        <v>223</v>
      </c>
      <c r="C211">
        <v>97.37664326300002</v>
      </c>
      <c r="D211">
        <v>9.7376643263000023E-2</v>
      </c>
      <c r="E211">
        <v>11410.153966689473</v>
      </c>
      <c r="F211">
        <v>848.68288593939587</v>
      </c>
      <c r="G211">
        <v>11.410153966689473</v>
      </c>
      <c r="H211">
        <v>0.84868288593939589</v>
      </c>
      <c r="I211">
        <v>22730.404629686251</v>
      </c>
      <c r="J211">
        <v>1589.7968226974208</v>
      </c>
      <c r="K211">
        <v>22.730404629686252</v>
      </c>
      <c r="L211">
        <v>1.5897968226974208</v>
      </c>
      <c r="M211">
        <f t="shared" si="21"/>
        <v>2.6423320853523303E-4</v>
      </c>
      <c r="N211">
        <f t="shared" si="22"/>
        <v>0.72026264088642167</v>
      </c>
      <c r="O211">
        <f t="shared" si="23"/>
        <v>2.5274539374588145</v>
      </c>
      <c r="P211">
        <f t="shared" si="24"/>
        <v>2.9359774000665701E-4</v>
      </c>
      <c r="Q211">
        <f t="shared" si="25"/>
        <v>2.6648914936443723E-4</v>
      </c>
      <c r="R211">
        <f t="shared" si="26"/>
        <v>2.2915727711229758E-3</v>
      </c>
      <c r="S211">
        <f t="shared" si="27"/>
        <v>1.9701763956303498E-3</v>
      </c>
    </row>
    <row r="212" spans="1:19" x14ac:dyDescent="0.25">
      <c r="A212" t="s">
        <v>77</v>
      </c>
      <c r="B212" t="s">
        <v>78</v>
      </c>
      <c r="C212">
        <v>1682.1595623299997</v>
      </c>
      <c r="D212">
        <v>1.6821595623299996</v>
      </c>
      <c r="E212">
        <v>185935.86493291814</v>
      </c>
      <c r="F212">
        <v>13871.202608924295</v>
      </c>
      <c r="G212">
        <v>185.93586493291812</v>
      </c>
      <c r="H212">
        <v>13.871202608924296</v>
      </c>
      <c r="I212">
        <v>391894.77062429878</v>
      </c>
      <c r="J212">
        <v>28375.31074057056</v>
      </c>
      <c r="K212">
        <v>391.89477062429876</v>
      </c>
      <c r="L212">
        <v>28.375310740570558</v>
      </c>
      <c r="M212">
        <f t="shared" si="21"/>
        <v>4.5645691156368717E-3</v>
      </c>
      <c r="N212">
        <f t="shared" si="22"/>
        <v>192.4102618178282</v>
      </c>
      <c r="O212">
        <f t="shared" si="23"/>
        <v>805.15825962393887</v>
      </c>
      <c r="P212">
        <f t="shared" si="24"/>
        <v>4.784365740362272E-3</v>
      </c>
      <c r="Q212">
        <f t="shared" si="25"/>
        <v>4.5945378344759433E-3</v>
      </c>
      <c r="R212">
        <f t="shared" si="26"/>
        <v>3.7444107644401196E-2</v>
      </c>
      <c r="S212">
        <f t="shared" si="27"/>
        <v>3.5040729742520177E-2</v>
      </c>
    </row>
    <row r="213" spans="1:19" x14ac:dyDescent="0.25">
      <c r="A213" t="s">
        <v>399</v>
      </c>
      <c r="B213" t="s">
        <v>400</v>
      </c>
      <c r="C213">
        <v>1.1896866680000009</v>
      </c>
      <c r="D213">
        <v>1.1896866680000009E-3</v>
      </c>
      <c r="E213">
        <v>120.28902802092942</v>
      </c>
      <c r="F213">
        <v>9.6872391779481486</v>
      </c>
      <c r="G213">
        <v>0.12028902802092942</v>
      </c>
      <c r="H213">
        <v>9.6872391779481478E-3</v>
      </c>
      <c r="I213">
        <v>274.4198421824575</v>
      </c>
      <c r="J213">
        <v>21.929127778940749</v>
      </c>
      <c r="K213">
        <v>0.27441984218245752</v>
      </c>
      <c r="L213">
        <v>2.1929127778940748E-2</v>
      </c>
      <c r="M213">
        <f t="shared" si="21"/>
        <v>3.2282353848263673E-6</v>
      </c>
      <c r="N213">
        <f t="shared" si="22"/>
        <v>9.3842602890773506E-5</v>
      </c>
      <c r="O213">
        <f t="shared" si="23"/>
        <v>4.8088664514511081E-4</v>
      </c>
      <c r="P213">
        <f t="shared" si="24"/>
        <v>3.0951893267737409E-6</v>
      </c>
      <c r="Q213">
        <f t="shared" si="25"/>
        <v>3.2172727016226303E-6</v>
      </c>
      <c r="R213">
        <f t="shared" si="26"/>
        <v>2.5979811311345586E-5</v>
      </c>
      <c r="S213">
        <f t="shared" si="27"/>
        <v>2.6840061424147267E-5</v>
      </c>
    </row>
    <row r="214" spans="1:19" x14ac:dyDescent="0.25">
      <c r="A214" t="s">
        <v>73</v>
      </c>
      <c r="B214" t="s">
        <v>74</v>
      </c>
      <c r="C214">
        <v>2002.96448113</v>
      </c>
      <c r="D214">
        <v>2.0029644811299998</v>
      </c>
      <c r="E214">
        <v>212557.26091237957</v>
      </c>
      <c r="F214">
        <v>15343.551974181228</v>
      </c>
      <c r="G214">
        <v>212.55726091237958</v>
      </c>
      <c r="H214">
        <v>15.343551974181228</v>
      </c>
      <c r="I214">
        <v>463771.92675153329</v>
      </c>
      <c r="J214">
        <v>34328.751727326489</v>
      </c>
      <c r="K214">
        <v>463.77192675153327</v>
      </c>
      <c r="L214">
        <v>34.328751727326491</v>
      </c>
      <c r="M214">
        <f t="shared" si="21"/>
        <v>5.4350788207153762E-3</v>
      </c>
      <c r="N214">
        <f t="shared" si="22"/>
        <v>235.42458718440065</v>
      </c>
      <c r="O214">
        <f t="shared" si="23"/>
        <v>1178.4631951564215</v>
      </c>
      <c r="P214">
        <f t="shared" si="24"/>
        <v>5.4693680390350136E-3</v>
      </c>
      <c r="Q214">
        <f t="shared" si="25"/>
        <v>5.4372189264819135E-3</v>
      </c>
      <c r="R214">
        <f t="shared" si="26"/>
        <v>4.1547210380476013E-2</v>
      </c>
      <c r="S214">
        <f t="shared" si="27"/>
        <v>4.2302256507616744E-2</v>
      </c>
    </row>
    <row r="215" spans="1:19" x14ac:dyDescent="0.25">
      <c r="A215" t="s">
        <v>109</v>
      </c>
      <c r="B215" t="s">
        <v>110</v>
      </c>
      <c r="C215">
        <v>880.41603300799989</v>
      </c>
      <c r="D215">
        <v>0.88041603300799987</v>
      </c>
      <c r="E215">
        <v>73438.420792714969</v>
      </c>
      <c r="F215">
        <v>6625.7027035275878</v>
      </c>
      <c r="G215">
        <v>73.438420792714965</v>
      </c>
      <c r="H215">
        <v>6.6257027035275877</v>
      </c>
      <c r="I215">
        <v>198810.58581844668</v>
      </c>
      <c r="J215">
        <v>20425.109498071706</v>
      </c>
      <c r="K215">
        <v>198.81058581844667</v>
      </c>
      <c r="L215">
        <v>20.425109498071706</v>
      </c>
      <c r="M215">
        <f t="shared" si="21"/>
        <v>2.3890241586912381E-3</v>
      </c>
      <c r="N215">
        <f t="shared" si="22"/>
        <v>43.899936315532784</v>
      </c>
      <c r="O215">
        <f t="shared" si="23"/>
        <v>417.18509800821903</v>
      </c>
      <c r="P215">
        <f t="shared" si="24"/>
        <v>1.8896637536482594E-3</v>
      </c>
      <c r="Q215">
        <f t="shared" si="25"/>
        <v>2.3308368136222921E-3</v>
      </c>
      <c r="R215">
        <f t="shared" si="26"/>
        <v>1.7625170545991501E-2</v>
      </c>
      <c r="S215">
        <f t="shared" si="27"/>
        <v>2.4588681786900393E-2</v>
      </c>
    </row>
    <row r="216" spans="1:19" x14ac:dyDescent="0.25">
      <c r="A216" t="s">
        <v>426</v>
      </c>
      <c r="B216" t="s">
        <v>427</v>
      </c>
      <c r="C216">
        <v>0.12431070200000005</v>
      </c>
      <c r="D216">
        <v>1.2431070200000005E-4</v>
      </c>
      <c r="E216">
        <v>8.6785020394949264</v>
      </c>
      <c r="F216">
        <v>1.2181285723869244</v>
      </c>
      <c r="G216">
        <v>8.6785020394949258E-3</v>
      </c>
      <c r="H216">
        <v>1.2181285723869245E-3</v>
      </c>
      <c r="I216">
        <v>27.690792664301419</v>
      </c>
      <c r="J216">
        <v>3.7555036308555949</v>
      </c>
      <c r="K216">
        <v>2.7690792664301418E-2</v>
      </c>
      <c r="L216">
        <v>3.7555036308555951E-3</v>
      </c>
      <c r="M216">
        <f t="shared" si="21"/>
        <v>3.3731924354808835E-7</v>
      </c>
      <c r="N216">
        <f t="shared" si="22"/>
        <v>1.4838372188654068E-6</v>
      </c>
      <c r="O216">
        <f t="shared" si="23"/>
        <v>1.4103807521369558E-5</v>
      </c>
      <c r="P216">
        <f t="shared" si="24"/>
        <v>2.2330886970302158E-7</v>
      </c>
      <c r="Q216">
        <f t="shared" si="25"/>
        <v>3.2464427723821566E-7</v>
      </c>
      <c r="R216">
        <f t="shared" si="26"/>
        <v>3.178610472215546E-6</v>
      </c>
      <c r="S216">
        <f t="shared" si="27"/>
        <v>4.4710856540554164E-6</v>
      </c>
    </row>
    <row r="217" spans="1:19" x14ac:dyDescent="0.25">
      <c r="A217" t="s">
        <v>201</v>
      </c>
      <c r="B217" t="s">
        <v>202</v>
      </c>
      <c r="C217">
        <v>167.63961701400004</v>
      </c>
      <c r="D217">
        <v>0.16763961701400004</v>
      </c>
      <c r="E217">
        <v>16146.910466492682</v>
      </c>
      <c r="F217">
        <v>1279.015382427235</v>
      </c>
      <c r="G217">
        <v>16.146910466492681</v>
      </c>
      <c r="H217">
        <v>1.279015382427235</v>
      </c>
      <c r="I217">
        <v>38490.831993876105</v>
      </c>
      <c r="J217">
        <v>3278.5320010524688</v>
      </c>
      <c r="K217">
        <v>38.490831993876107</v>
      </c>
      <c r="L217">
        <v>3.278532001052469</v>
      </c>
      <c r="M217">
        <f t="shared" si="21"/>
        <v>4.5489300510790867E-4</v>
      </c>
      <c r="N217">
        <f t="shared" si="22"/>
        <v>1.6358803484854862</v>
      </c>
      <c r="O217">
        <f t="shared" si="23"/>
        <v>10.748772081925107</v>
      </c>
      <c r="P217">
        <f t="shared" si="24"/>
        <v>4.1548049525816762E-4</v>
      </c>
      <c r="Q217">
        <f t="shared" si="25"/>
        <v>4.5126293365588423E-4</v>
      </c>
      <c r="R217">
        <f t="shared" si="26"/>
        <v>3.4347215291972832E-3</v>
      </c>
      <c r="S217">
        <f t="shared" si="27"/>
        <v>3.9928685224723997E-3</v>
      </c>
    </row>
    <row r="218" spans="1:19" x14ac:dyDescent="0.25">
      <c r="A218" t="s">
        <v>242</v>
      </c>
      <c r="B218" t="s">
        <v>243</v>
      </c>
      <c r="C218">
        <v>62.726516487000005</v>
      </c>
      <c r="D218">
        <v>6.2726516487000006E-2</v>
      </c>
      <c r="E218">
        <v>7996.7648552673254</v>
      </c>
      <c r="F218">
        <v>638.91871700601655</v>
      </c>
      <c r="G218">
        <v>7.9967648552673252</v>
      </c>
      <c r="H218">
        <v>0.63891871700601655</v>
      </c>
      <c r="I218">
        <v>14724.494289767686</v>
      </c>
      <c r="J218">
        <v>1047.1300425089578</v>
      </c>
      <c r="K218">
        <v>14.724494289767687</v>
      </c>
      <c r="L218">
        <v>1.0471300425089578</v>
      </c>
      <c r="M218">
        <f t="shared" si="21"/>
        <v>1.7020948921840637E-4</v>
      </c>
      <c r="N218">
        <f t="shared" si="22"/>
        <v>0.40821712694061424</v>
      </c>
      <c r="O218">
        <f t="shared" si="23"/>
        <v>1.0964813259248118</v>
      </c>
      <c r="P218">
        <f t="shared" si="24"/>
        <v>2.0576690689059525E-4</v>
      </c>
      <c r="Q218">
        <f t="shared" si="25"/>
        <v>1.7262860129542122E-4</v>
      </c>
      <c r="R218">
        <f t="shared" si="26"/>
        <v>1.714577369760669E-3</v>
      </c>
      <c r="S218">
        <f t="shared" si="27"/>
        <v>1.2954376711782044E-3</v>
      </c>
    </row>
    <row r="219" spans="1:19" x14ac:dyDescent="0.25">
      <c r="A219" t="s">
        <v>193</v>
      </c>
      <c r="B219" t="s">
        <v>194</v>
      </c>
      <c r="C219">
        <v>181.66840348854549</v>
      </c>
      <c r="D219">
        <v>0.18166840348854549</v>
      </c>
      <c r="E219">
        <v>20600.165137964581</v>
      </c>
      <c r="F219">
        <v>1549.0479407538978</v>
      </c>
      <c r="G219">
        <v>20.600165137964581</v>
      </c>
      <c r="H219">
        <v>1.5490479407538977</v>
      </c>
      <c r="I219">
        <v>42428.306797923251</v>
      </c>
      <c r="J219">
        <v>3102.0562130093485</v>
      </c>
      <c r="K219">
        <v>42.428306797923248</v>
      </c>
      <c r="L219">
        <v>3.1020562130093485</v>
      </c>
      <c r="M219">
        <f t="shared" si="21"/>
        <v>4.9296036025397907E-4</v>
      </c>
      <c r="N219">
        <f t="shared" si="22"/>
        <v>2.3995495227538912</v>
      </c>
      <c r="O219">
        <f t="shared" si="23"/>
        <v>9.6227527486699014</v>
      </c>
      <c r="P219">
        <f t="shared" si="24"/>
        <v>5.3006838872877461E-4</v>
      </c>
      <c r="Q219">
        <f t="shared" si="25"/>
        <v>4.9742552197180152E-4</v>
      </c>
      <c r="R219">
        <f t="shared" si="26"/>
        <v>4.1785139336786405E-3</v>
      </c>
      <c r="S219">
        <f t="shared" si="27"/>
        <v>3.827093845730579E-3</v>
      </c>
    </row>
  </sheetData>
  <pageMargins left="0.7" right="0.7" top="0.78740157499999996" bottom="0.78740157499999996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219"/>
  <sheetViews>
    <sheetView topLeftCell="A6" workbookViewId="0">
      <selection activeCell="B3" sqref="B3:C27"/>
    </sheetView>
  </sheetViews>
  <sheetFormatPr baseColWidth="10" defaultRowHeight="15" x14ac:dyDescent="0.25"/>
  <sheetData>
    <row r="3" spans="2:5" x14ac:dyDescent="0.25">
      <c r="B3">
        <v>1</v>
      </c>
      <c r="C3" t="s">
        <v>12</v>
      </c>
      <c r="D3" s="1">
        <v>12053.995225323069</v>
      </c>
      <c r="E3" s="1">
        <v>856.05839848572555</v>
      </c>
    </row>
    <row r="4" spans="2:5" x14ac:dyDescent="0.25">
      <c r="B4">
        <v>2</v>
      </c>
      <c r="C4" t="s">
        <v>15</v>
      </c>
      <c r="D4" s="1">
        <v>7161.9251434416346</v>
      </c>
      <c r="E4" s="1">
        <v>679.75574677781242</v>
      </c>
    </row>
    <row r="5" spans="2:5" x14ac:dyDescent="0.25">
      <c r="B5">
        <v>3</v>
      </c>
      <c r="C5" t="s">
        <v>18</v>
      </c>
      <c r="D5" s="1">
        <v>4066.0691471521354</v>
      </c>
      <c r="E5" s="1">
        <v>301.7732548654601</v>
      </c>
    </row>
    <row r="6" spans="2:5" x14ac:dyDescent="0.25">
      <c r="B6">
        <v>4</v>
      </c>
      <c r="C6" t="s">
        <v>21</v>
      </c>
      <c r="D6" s="1">
        <v>2459.6213557490642</v>
      </c>
      <c r="E6" s="1">
        <v>175.30921224756884</v>
      </c>
    </row>
    <row r="7" spans="2:5" x14ac:dyDescent="0.25">
      <c r="B7">
        <v>5</v>
      </c>
      <c r="C7" t="s">
        <v>23</v>
      </c>
      <c r="D7" s="1">
        <v>2215.4867337250821</v>
      </c>
      <c r="E7" s="1">
        <v>168.4795042544082</v>
      </c>
    </row>
    <row r="8" spans="2:5" x14ac:dyDescent="0.25">
      <c r="B8">
        <v>6</v>
      </c>
      <c r="C8" t="s">
        <v>25</v>
      </c>
      <c r="D8" s="1">
        <v>1637.4379433044764</v>
      </c>
      <c r="E8" s="1">
        <v>152.82257686054152</v>
      </c>
    </row>
    <row r="9" spans="2:5" x14ac:dyDescent="0.25">
      <c r="B9">
        <v>7</v>
      </c>
      <c r="C9" t="s">
        <v>27</v>
      </c>
      <c r="D9" s="1">
        <v>1535.8273365743785</v>
      </c>
      <c r="E9" s="1">
        <v>109.2995609523644</v>
      </c>
    </row>
    <row r="10" spans="2:5" x14ac:dyDescent="0.25">
      <c r="B10">
        <v>8</v>
      </c>
      <c r="C10" t="s">
        <v>29</v>
      </c>
      <c r="D10" s="1">
        <v>1060.8452514844098</v>
      </c>
      <c r="E10" s="1">
        <v>77.016947830688792</v>
      </c>
    </row>
    <row r="11" spans="2:5" x14ac:dyDescent="0.25">
      <c r="B11">
        <v>9</v>
      </c>
      <c r="C11" t="s">
        <v>31</v>
      </c>
      <c r="D11" s="1">
        <v>1077.5133506064813</v>
      </c>
      <c r="E11" s="1">
        <v>83.214366762882506</v>
      </c>
    </row>
    <row r="12" spans="2:5" x14ac:dyDescent="0.25">
      <c r="B12">
        <v>10</v>
      </c>
      <c r="C12" t="s">
        <v>33</v>
      </c>
      <c r="D12" s="1">
        <v>1023.6311747628478</v>
      </c>
      <c r="E12" s="1">
        <v>73.373748099241723</v>
      </c>
    </row>
    <row r="13" spans="2:5" x14ac:dyDescent="0.25">
      <c r="B13">
        <v>11</v>
      </c>
      <c r="C13" t="s">
        <v>35</v>
      </c>
      <c r="D13" s="1">
        <v>844.35506832161161</v>
      </c>
      <c r="E13" s="1">
        <v>63.455424908449892</v>
      </c>
    </row>
    <row r="14" spans="2:5" x14ac:dyDescent="0.25">
      <c r="B14">
        <v>12</v>
      </c>
      <c r="C14" t="s">
        <v>37</v>
      </c>
      <c r="D14" s="1">
        <v>842.35228759733559</v>
      </c>
      <c r="E14" s="1">
        <v>61.321123740811245</v>
      </c>
    </row>
    <row r="15" spans="2:5" x14ac:dyDescent="0.25">
      <c r="B15">
        <v>13</v>
      </c>
      <c r="C15" t="s">
        <v>39</v>
      </c>
      <c r="D15" s="1">
        <v>692.031878657069</v>
      </c>
      <c r="E15" s="1">
        <v>52.679939962660889</v>
      </c>
    </row>
    <row r="16" spans="2:5" x14ac:dyDescent="0.25">
      <c r="B16">
        <v>14</v>
      </c>
      <c r="C16" t="s">
        <v>41</v>
      </c>
      <c r="D16" s="1">
        <v>657.76085748900232</v>
      </c>
      <c r="E16" s="1">
        <v>52.375363465815568</v>
      </c>
    </row>
    <row r="17" spans="2:5" x14ac:dyDescent="0.25">
      <c r="B17">
        <v>15</v>
      </c>
      <c r="C17" t="s">
        <v>43</v>
      </c>
      <c r="D17" s="1">
        <v>578.69835079275583</v>
      </c>
      <c r="E17" s="1">
        <v>51.264209848714273</v>
      </c>
    </row>
    <row r="18" spans="2:5" x14ac:dyDescent="0.25">
      <c r="B18">
        <v>16</v>
      </c>
      <c r="C18" t="s">
        <v>45</v>
      </c>
      <c r="D18" s="1">
        <v>607.00398057782502</v>
      </c>
      <c r="E18" s="1">
        <v>45.939422349076082</v>
      </c>
    </row>
    <row r="19" spans="2:5" x14ac:dyDescent="0.25">
      <c r="B19">
        <v>17</v>
      </c>
      <c r="C19" t="s">
        <v>47</v>
      </c>
      <c r="D19" s="1">
        <v>573.58106938009007</v>
      </c>
      <c r="E19" s="1">
        <v>52.02975997516269</v>
      </c>
    </row>
    <row r="20" spans="2:5" x14ac:dyDescent="0.25">
      <c r="B20">
        <v>18</v>
      </c>
      <c r="C20" t="s">
        <v>49</v>
      </c>
      <c r="D20" s="1">
        <v>517.47659312430903</v>
      </c>
      <c r="E20" s="1">
        <v>42.075323636113019</v>
      </c>
    </row>
    <row r="21" spans="2:5" x14ac:dyDescent="0.25">
      <c r="B21">
        <v>19</v>
      </c>
      <c r="C21" t="s">
        <v>51</v>
      </c>
      <c r="D21" s="1">
        <v>494.45594563888955</v>
      </c>
      <c r="E21" s="1">
        <v>45.077693355324513</v>
      </c>
    </row>
    <row r="22" spans="2:5" x14ac:dyDescent="0.25">
      <c r="B22">
        <v>20</v>
      </c>
      <c r="C22" t="s">
        <v>53</v>
      </c>
      <c r="D22" s="1">
        <v>490.14216952484571</v>
      </c>
      <c r="E22" s="1">
        <v>37.82925959530948</v>
      </c>
    </row>
    <row r="23" spans="2:5" x14ac:dyDescent="0.25">
      <c r="B23">
        <v>21</v>
      </c>
      <c r="C23" t="s">
        <v>55</v>
      </c>
      <c r="D23" s="1">
        <v>426.86064655575649</v>
      </c>
      <c r="E23" s="1">
        <v>39.19483095348297</v>
      </c>
    </row>
    <row r="24" spans="2:5" x14ac:dyDescent="0.25">
      <c r="B24">
        <v>22</v>
      </c>
      <c r="C24" t="s">
        <v>57</v>
      </c>
      <c r="D24" s="1">
        <v>464.78655192571313</v>
      </c>
      <c r="E24" s="1">
        <v>34.420215355406711</v>
      </c>
    </row>
    <row r="25" spans="2:5" x14ac:dyDescent="0.25">
      <c r="B25">
        <v>23</v>
      </c>
      <c r="C25" t="s">
        <v>59</v>
      </c>
      <c r="D25" s="1">
        <v>346.03211574406578</v>
      </c>
      <c r="E25" s="1">
        <v>30.424177980729699</v>
      </c>
    </row>
    <row r="26" spans="2:5" x14ac:dyDescent="0.25">
      <c r="B26">
        <v>24</v>
      </c>
      <c r="C26" t="s">
        <v>61</v>
      </c>
      <c r="D26" s="1">
        <v>368.10213529384305</v>
      </c>
      <c r="E26" s="1">
        <v>26.631732213709995</v>
      </c>
    </row>
    <row r="27" spans="2:5" x14ac:dyDescent="0.25">
      <c r="B27">
        <v>25</v>
      </c>
      <c r="C27" t="s">
        <v>63</v>
      </c>
      <c r="D27" s="1">
        <v>356.38231431637581</v>
      </c>
      <c r="E27" s="1">
        <v>26.046226735216493</v>
      </c>
    </row>
    <row r="28" spans="2:5" x14ac:dyDescent="0.25">
      <c r="B28">
        <v>26</v>
      </c>
      <c r="C28" t="s">
        <v>65</v>
      </c>
      <c r="D28" s="1">
        <v>285.18220346108228</v>
      </c>
      <c r="E28" s="1">
        <v>25.133584841553223</v>
      </c>
    </row>
    <row r="29" spans="2:5" x14ac:dyDescent="0.25">
      <c r="B29">
        <v>27</v>
      </c>
      <c r="C29" t="s">
        <v>67</v>
      </c>
      <c r="D29" s="1">
        <v>302.29596376183747</v>
      </c>
      <c r="E29" s="1">
        <v>21.418188537062864</v>
      </c>
    </row>
    <row r="30" spans="2:5" x14ac:dyDescent="0.25">
      <c r="B30">
        <v>28</v>
      </c>
      <c r="C30" t="s">
        <v>69</v>
      </c>
      <c r="D30" s="1">
        <v>302.06708935553638</v>
      </c>
      <c r="E30" s="1">
        <v>23.694948457320798</v>
      </c>
    </row>
    <row r="31" spans="2:5" x14ac:dyDescent="0.25">
      <c r="B31">
        <v>29</v>
      </c>
      <c r="C31" t="s">
        <v>71</v>
      </c>
      <c r="D31" s="1">
        <v>281.46754112801028</v>
      </c>
      <c r="E31" s="1">
        <v>20.816319854843478</v>
      </c>
    </row>
    <row r="32" spans="2:5" x14ac:dyDescent="0.25">
      <c r="B32">
        <v>30</v>
      </c>
      <c r="C32" t="s">
        <v>73</v>
      </c>
      <c r="D32" s="1">
        <v>272.96026154233994</v>
      </c>
      <c r="E32" s="1">
        <v>20.18017190006584</v>
      </c>
    </row>
    <row r="33" spans="2:5" x14ac:dyDescent="0.25">
      <c r="B33">
        <v>31</v>
      </c>
      <c r="C33" t="s">
        <v>75</v>
      </c>
      <c r="D33" s="1">
        <v>235.74636878133563</v>
      </c>
      <c r="E33" s="1">
        <v>22.654361683138482</v>
      </c>
    </row>
    <row r="34" spans="2:5" x14ac:dyDescent="0.25">
      <c r="B34">
        <v>32</v>
      </c>
      <c r="C34" t="s">
        <v>77</v>
      </c>
      <c r="D34" s="1">
        <v>233.44450771603982</v>
      </c>
      <c r="E34" s="1">
        <v>17.17086617528194</v>
      </c>
    </row>
    <row r="35" spans="2:5" x14ac:dyDescent="0.25">
      <c r="B35">
        <v>33</v>
      </c>
      <c r="C35" t="s">
        <v>79</v>
      </c>
      <c r="D35" s="1">
        <v>204.3071527287355</v>
      </c>
      <c r="E35" s="1">
        <v>17.979339219842956</v>
      </c>
    </row>
    <row r="36" spans="2:5" x14ac:dyDescent="0.25">
      <c r="B36">
        <v>34</v>
      </c>
      <c r="C36" t="s">
        <v>81</v>
      </c>
      <c r="D36" s="1">
        <v>183.15533145655544</v>
      </c>
      <c r="E36" s="1">
        <v>18.002635987084545</v>
      </c>
    </row>
    <row r="37" spans="2:5" x14ac:dyDescent="0.25">
      <c r="B37">
        <v>35</v>
      </c>
      <c r="C37" t="s">
        <v>83</v>
      </c>
      <c r="D37" s="1">
        <v>189.7820854396717</v>
      </c>
      <c r="E37" s="1">
        <v>16.221072361784032</v>
      </c>
    </row>
    <row r="38" spans="2:5" x14ac:dyDescent="0.25">
      <c r="B38">
        <v>36</v>
      </c>
      <c r="C38" t="s">
        <v>85</v>
      </c>
      <c r="D38" s="1">
        <v>162.82102754123204</v>
      </c>
      <c r="E38" s="1">
        <v>14.666317620233608</v>
      </c>
    </row>
    <row r="39" spans="2:5" x14ac:dyDescent="0.25">
      <c r="B39">
        <v>37</v>
      </c>
      <c r="C39" t="s">
        <v>87</v>
      </c>
      <c r="D39" s="1">
        <v>177.19652290946053</v>
      </c>
      <c r="E39" s="1">
        <v>14.114344384854833</v>
      </c>
    </row>
    <row r="40" spans="2:5" x14ac:dyDescent="0.25">
      <c r="B40">
        <v>38</v>
      </c>
      <c r="C40" t="s">
        <v>89</v>
      </c>
      <c r="D40" s="1">
        <v>153.79964064049742</v>
      </c>
      <c r="E40" s="1">
        <v>14.787680933523569</v>
      </c>
    </row>
    <row r="41" spans="2:5" x14ac:dyDescent="0.25">
      <c r="B41">
        <v>39</v>
      </c>
      <c r="C41" t="s">
        <v>91</v>
      </c>
      <c r="D41" s="1">
        <v>151.92874424210433</v>
      </c>
      <c r="E41" s="1">
        <v>12.902920595899435</v>
      </c>
    </row>
    <row r="42" spans="2:5" x14ac:dyDescent="0.25">
      <c r="B42">
        <v>40</v>
      </c>
      <c r="C42" t="s">
        <v>93</v>
      </c>
      <c r="D42" s="1">
        <v>163.40365837913657</v>
      </c>
      <c r="E42" s="1">
        <v>11.979596461762011</v>
      </c>
    </row>
    <row r="43" spans="2:5" x14ac:dyDescent="0.25">
      <c r="B43">
        <v>41</v>
      </c>
      <c r="C43" t="s">
        <v>95</v>
      </c>
      <c r="D43" s="1">
        <v>143.90010298793604</v>
      </c>
      <c r="E43" s="1">
        <v>12.640168502072592</v>
      </c>
    </row>
    <row r="44" spans="2:5" x14ac:dyDescent="0.25">
      <c r="B44">
        <v>42</v>
      </c>
      <c r="C44" t="s">
        <v>97</v>
      </c>
      <c r="D44" s="1">
        <v>158.01910050100938</v>
      </c>
      <c r="E44" s="1">
        <v>11.593883036654137</v>
      </c>
    </row>
    <row r="45" spans="2:5" x14ac:dyDescent="0.25">
      <c r="B45">
        <v>43</v>
      </c>
      <c r="C45" t="s">
        <v>99</v>
      </c>
      <c r="D45" s="1">
        <v>142.18789330443261</v>
      </c>
      <c r="E45" s="1">
        <v>11.576746667218558</v>
      </c>
    </row>
    <row r="46" spans="2:5" x14ac:dyDescent="0.25">
      <c r="B46">
        <v>44</v>
      </c>
      <c r="C46" t="s">
        <v>101</v>
      </c>
      <c r="D46" s="1">
        <v>141.33846181129448</v>
      </c>
      <c r="E46" s="1">
        <v>10.148758267444562</v>
      </c>
    </row>
    <row r="47" spans="2:5" x14ac:dyDescent="0.25">
      <c r="B47">
        <v>45</v>
      </c>
      <c r="C47" t="s">
        <v>103</v>
      </c>
      <c r="D47" s="1">
        <v>131.14465632082855</v>
      </c>
      <c r="E47" s="1">
        <v>11.135105107792416</v>
      </c>
    </row>
    <row r="48" spans="2:5" x14ac:dyDescent="0.25">
      <c r="B48">
        <v>46</v>
      </c>
      <c r="C48" t="s">
        <v>105</v>
      </c>
      <c r="D48" s="1">
        <v>141.29180960993045</v>
      </c>
      <c r="E48" s="1">
        <v>10.903985602152305</v>
      </c>
    </row>
    <row r="49" spans="2:5" x14ac:dyDescent="0.25">
      <c r="B49">
        <v>47</v>
      </c>
      <c r="C49" t="s">
        <v>107</v>
      </c>
      <c r="D49" s="1">
        <v>130.45784333607719</v>
      </c>
      <c r="E49" s="1">
        <v>9.4768016225996305</v>
      </c>
    </row>
    <row r="50" spans="2:5" x14ac:dyDescent="0.25">
      <c r="B50">
        <v>48</v>
      </c>
      <c r="C50" t="s">
        <v>109</v>
      </c>
      <c r="D50" s="1">
        <v>109.93221561639496</v>
      </c>
      <c r="E50" s="1">
        <v>11.072636145947767</v>
      </c>
    </row>
    <row r="51" spans="2:5" x14ac:dyDescent="0.25">
      <c r="B51">
        <v>49</v>
      </c>
      <c r="C51" t="s">
        <v>111</v>
      </c>
      <c r="D51" s="1">
        <v>116.67501466161917</v>
      </c>
      <c r="E51" s="1">
        <v>8.8700623328026431</v>
      </c>
    </row>
    <row r="52" spans="2:5" x14ac:dyDescent="0.25">
      <c r="B52">
        <v>50</v>
      </c>
      <c r="C52" t="s">
        <v>113</v>
      </c>
      <c r="D52" s="1">
        <v>111.05439594351773</v>
      </c>
      <c r="E52" s="1">
        <v>9.1489695134299449</v>
      </c>
    </row>
    <row r="53" spans="2:5" x14ac:dyDescent="0.25">
      <c r="B53">
        <v>51</v>
      </c>
      <c r="C53" t="s">
        <v>115</v>
      </c>
      <c r="D53" s="1">
        <v>117.58618897443849</v>
      </c>
      <c r="E53" s="1">
        <v>8.5349041273605852</v>
      </c>
    </row>
    <row r="54" spans="2:5" x14ac:dyDescent="0.25">
      <c r="B54">
        <v>52</v>
      </c>
      <c r="C54" t="s">
        <v>117</v>
      </c>
      <c r="D54" s="1">
        <v>112.9101184804192</v>
      </c>
      <c r="E54" s="1">
        <v>8.499020990858364</v>
      </c>
    </row>
    <row r="55" spans="2:5" x14ac:dyDescent="0.25">
      <c r="B55">
        <v>53</v>
      </c>
      <c r="C55" t="s">
        <v>119</v>
      </c>
      <c r="D55" s="1">
        <v>96.958082358606674</v>
      </c>
      <c r="E55" s="1">
        <v>8.1712821419609334</v>
      </c>
    </row>
    <row r="56" spans="2:5" x14ac:dyDescent="0.25">
      <c r="B56">
        <v>54</v>
      </c>
      <c r="C56" t="s">
        <v>121</v>
      </c>
      <c r="D56" s="1">
        <v>97.236405918618118</v>
      </c>
      <c r="E56" s="1">
        <v>7.3231267838511034</v>
      </c>
    </row>
    <row r="57" spans="2:5" x14ac:dyDescent="0.25">
      <c r="B57">
        <v>55</v>
      </c>
      <c r="C57" t="s">
        <v>123</v>
      </c>
      <c r="D57" s="1">
        <v>91.991110705630547</v>
      </c>
      <c r="E57" s="1">
        <v>7.2515146799766139</v>
      </c>
    </row>
    <row r="58" spans="2:5" x14ac:dyDescent="0.25">
      <c r="B58">
        <v>56</v>
      </c>
      <c r="C58" t="s">
        <v>125</v>
      </c>
      <c r="D58" s="1">
        <v>95.405880360369352</v>
      </c>
      <c r="E58" s="1">
        <v>6.919544576647068</v>
      </c>
    </row>
    <row r="59" spans="2:5" x14ac:dyDescent="0.25">
      <c r="B59">
        <v>57</v>
      </c>
      <c r="C59" t="s">
        <v>127</v>
      </c>
      <c r="D59" s="1">
        <v>92.069892663105108</v>
      </c>
      <c r="E59" s="1">
        <v>6.8866765657734383</v>
      </c>
    </row>
    <row r="60" spans="2:5" x14ac:dyDescent="0.25">
      <c r="B60">
        <v>58</v>
      </c>
      <c r="C60" t="s">
        <v>129</v>
      </c>
      <c r="D60" s="1">
        <v>84.520998733618057</v>
      </c>
      <c r="E60" s="1">
        <v>6.7957185840240539</v>
      </c>
    </row>
    <row r="61" spans="2:5" x14ac:dyDescent="0.25">
      <c r="B61">
        <v>59</v>
      </c>
      <c r="C61" t="s">
        <v>131</v>
      </c>
      <c r="D61" s="1">
        <v>87.628577190164492</v>
      </c>
      <c r="E61" s="1">
        <v>6.8656924221457505</v>
      </c>
    </row>
    <row r="62" spans="2:5" x14ac:dyDescent="0.25">
      <c r="B62">
        <v>60</v>
      </c>
      <c r="C62" t="s">
        <v>133</v>
      </c>
      <c r="D62" s="1">
        <v>81.600957717287471</v>
      </c>
      <c r="E62" s="1">
        <v>6.7093755189514948</v>
      </c>
    </row>
    <row r="63" spans="2:5" x14ac:dyDescent="0.25">
      <c r="B63">
        <v>61</v>
      </c>
      <c r="C63" t="s">
        <v>135</v>
      </c>
      <c r="D63" s="1">
        <v>80.471576123176817</v>
      </c>
      <c r="E63" s="1">
        <v>5.9213266329233747</v>
      </c>
    </row>
    <row r="64" spans="2:5" x14ac:dyDescent="0.25">
      <c r="B64">
        <v>62</v>
      </c>
      <c r="C64" t="s">
        <v>137</v>
      </c>
      <c r="D64" s="1">
        <v>75.459327133009864</v>
      </c>
      <c r="E64" s="1">
        <v>6.3190118022235966</v>
      </c>
    </row>
    <row r="65" spans="2:5" x14ac:dyDescent="0.25">
      <c r="B65">
        <v>63</v>
      </c>
      <c r="C65" t="s">
        <v>139</v>
      </c>
      <c r="D65" s="1">
        <v>71.711106742600705</v>
      </c>
      <c r="E65" s="1">
        <v>5.9568929707965763</v>
      </c>
    </row>
    <row r="66" spans="2:5" x14ac:dyDescent="0.25">
      <c r="B66">
        <v>64</v>
      </c>
      <c r="C66" t="s">
        <v>141</v>
      </c>
      <c r="D66" s="1">
        <v>65.706333503652218</v>
      </c>
      <c r="E66" s="1">
        <v>6.5436824499222368</v>
      </c>
    </row>
    <row r="67" spans="2:5" x14ac:dyDescent="0.25">
      <c r="B67">
        <v>65</v>
      </c>
      <c r="C67" t="s">
        <v>142</v>
      </c>
      <c r="D67" s="1">
        <v>71.833172728712839</v>
      </c>
      <c r="E67" s="1">
        <v>5.342859299529648</v>
      </c>
    </row>
    <row r="68" spans="2:5" x14ac:dyDescent="0.25">
      <c r="B68">
        <v>66</v>
      </c>
      <c r="C68" t="s">
        <v>144</v>
      </c>
      <c r="D68" s="1">
        <v>64.741665546220389</v>
      </c>
      <c r="E68" s="1">
        <v>5.6221273376903449</v>
      </c>
    </row>
    <row r="69" spans="2:5" x14ac:dyDescent="0.25">
      <c r="B69">
        <v>67</v>
      </c>
      <c r="C69" t="s">
        <v>146</v>
      </c>
      <c r="D69" s="1">
        <v>57.503896894106511</v>
      </c>
      <c r="E69" s="1">
        <v>4.9767306360118253</v>
      </c>
    </row>
    <row r="70" spans="2:5" x14ac:dyDescent="0.25">
      <c r="B70">
        <v>68</v>
      </c>
      <c r="C70" t="s">
        <v>148</v>
      </c>
      <c r="D70" s="1">
        <v>59.230216484827054</v>
      </c>
      <c r="E70" s="1">
        <v>4.6344817479630631</v>
      </c>
    </row>
    <row r="71" spans="2:5" x14ac:dyDescent="0.25">
      <c r="B71">
        <v>69</v>
      </c>
      <c r="C71" t="s">
        <v>150</v>
      </c>
      <c r="D71" s="1">
        <v>60.562713505251004</v>
      </c>
      <c r="E71" s="1">
        <v>4.4800664825100656</v>
      </c>
    </row>
    <row r="72" spans="2:5" x14ac:dyDescent="0.25">
      <c r="B72">
        <v>70</v>
      </c>
      <c r="C72" t="s">
        <v>152</v>
      </c>
      <c r="D72" s="1">
        <v>58.255643680325917</v>
      </c>
      <c r="E72" s="1">
        <v>4.2973132259325126</v>
      </c>
    </row>
    <row r="73" spans="2:5" x14ac:dyDescent="0.25">
      <c r="B73">
        <v>71</v>
      </c>
      <c r="C73" t="s">
        <v>154</v>
      </c>
      <c r="D73" s="1">
        <v>55.501566161808917</v>
      </c>
      <c r="E73" s="1">
        <v>4.6240726150757858</v>
      </c>
    </row>
    <row r="74" spans="2:5" x14ac:dyDescent="0.25">
      <c r="B74">
        <v>72</v>
      </c>
      <c r="C74" t="s">
        <v>156</v>
      </c>
      <c r="D74" s="1">
        <v>54.676786399530521</v>
      </c>
      <c r="E74" s="1">
        <v>4.1556203268093537</v>
      </c>
    </row>
    <row r="75" spans="2:5" x14ac:dyDescent="0.25">
      <c r="B75">
        <v>73</v>
      </c>
      <c r="C75" t="s">
        <v>158</v>
      </c>
      <c r="D75" s="1">
        <v>46.172499968875009</v>
      </c>
      <c r="E75" s="1">
        <v>4.6752445009953529</v>
      </c>
    </row>
    <row r="76" spans="2:5" x14ac:dyDescent="0.25">
      <c r="B76">
        <v>74</v>
      </c>
      <c r="C76" t="s">
        <v>160</v>
      </c>
      <c r="D76" s="1">
        <v>46.344088373970052</v>
      </c>
      <c r="E76" s="1">
        <v>3.9064921797080467</v>
      </c>
    </row>
    <row r="77" spans="2:5" x14ac:dyDescent="0.25">
      <c r="B77">
        <v>75</v>
      </c>
      <c r="C77" t="s">
        <v>162</v>
      </c>
      <c r="D77" s="1">
        <v>50.540084532435692</v>
      </c>
      <c r="E77" s="1">
        <v>3.9342450532106659</v>
      </c>
    </row>
    <row r="78" spans="2:5" x14ac:dyDescent="0.25">
      <c r="B78">
        <v>76</v>
      </c>
      <c r="C78" t="s">
        <v>164</v>
      </c>
      <c r="D78" s="1">
        <v>38.140604945139088</v>
      </c>
      <c r="E78" s="1">
        <v>4.0379228753208558</v>
      </c>
    </row>
    <row r="79" spans="2:5" x14ac:dyDescent="0.25">
      <c r="B79">
        <v>77</v>
      </c>
      <c r="C79" t="s">
        <v>165</v>
      </c>
      <c r="D79" s="1">
        <v>39.31914159911608</v>
      </c>
      <c r="E79" s="1">
        <v>3.4100897173266036</v>
      </c>
    </row>
    <row r="80" spans="2:5" x14ac:dyDescent="0.25">
      <c r="B80">
        <v>78</v>
      </c>
      <c r="C80" t="s">
        <v>167</v>
      </c>
      <c r="D80" s="1">
        <v>38.498863768490651</v>
      </c>
      <c r="E80" s="1">
        <v>2.9049765458011758</v>
      </c>
    </row>
    <row r="81" spans="2:5" x14ac:dyDescent="0.25">
      <c r="B81">
        <v>79</v>
      </c>
      <c r="C81" t="s">
        <v>169</v>
      </c>
      <c r="D81" s="1">
        <v>38.133641112470173</v>
      </c>
      <c r="E81" s="1">
        <v>3.1995958884000357</v>
      </c>
    </row>
    <row r="82" spans="2:5" x14ac:dyDescent="0.25">
      <c r="B82">
        <v>80</v>
      </c>
      <c r="C82" t="s">
        <v>171</v>
      </c>
      <c r="D82" s="1">
        <v>35.306526883424276</v>
      </c>
      <c r="E82" s="1">
        <v>3.1428833187268506</v>
      </c>
    </row>
    <row r="83" spans="2:5" x14ac:dyDescent="0.25">
      <c r="B83">
        <v>81</v>
      </c>
      <c r="C83" t="s">
        <v>173</v>
      </c>
      <c r="D83" s="1">
        <v>29.953345518595647</v>
      </c>
      <c r="E83" s="1">
        <v>2.5257290468370752</v>
      </c>
    </row>
    <row r="84" spans="2:5" x14ac:dyDescent="0.25">
      <c r="B84">
        <v>82</v>
      </c>
      <c r="C84" t="s">
        <v>175</v>
      </c>
      <c r="D84" s="1">
        <v>31.27445629349743</v>
      </c>
      <c r="E84" s="1">
        <v>2.4863305920630951</v>
      </c>
    </row>
    <row r="85" spans="2:5" x14ac:dyDescent="0.25">
      <c r="B85">
        <v>83</v>
      </c>
      <c r="C85" t="s">
        <v>177</v>
      </c>
      <c r="D85" s="1">
        <v>28.443289071724799</v>
      </c>
      <c r="E85" s="1">
        <v>2.5160609480513139</v>
      </c>
    </row>
    <row r="86" spans="2:5" x14ac:dyDescent="0.25">
      <c r="B86">
        <v>84</v>
      </c>
      <c r="C86" t="s">
        <v>179</v>
      </c>
      <c r="D86" s="1">
        <v>29.735903933767048</v>
      </c>
      <c r="E86" s="1">
        <v>2.2394675477000474</v>
      </c>
    </row>
    <row r="87" spans="2:5" x14ac:dyDescent="0.25">
      <c r="B87">
        <v>85</v>
      </c>
      <c r="C87" t="s">
        <v>181</v>
      </c>
      <c r="D87" s="1">
        <v>28.992558733141497</v>
      </c>
      <c r="E87" s="1">
        <v>2.0718713341962474</v>
      </c>
    </row>
    <row r="88" spans="2:5" x14ac:dyDescent="0.25">
      <c r="B88">
        <v>86</v>
      </c>
      <c r="C88" t="s">
        <v>183</v>
      </c>
      <c r="D88" s="1">
        <v>28.869030699848643</v>
      </c>
      <c r="E88" s="1">
        <v>2.4583588318980736</v>
      </c>
    </row>
    <row r="89" spans="2:5" x14ac:dyDescent="0.25">
      <c r="B89">
        <v>87</v>
      </c>
      <c r="C89" t="s">
        <v>185</v>
      </c>
      <c r="D89" s="1">
        <v>24.741324831947896</v>
      </c>
      <c r="E89" s="1">
        <v>2.1382162133233407</v>
      </c>
    </row>
    <row r="90" spans="2:5" x14ac:dyDescent="0.25">
      <c r="B90">
        <v>88</v>
      </c>
      <c r="C90" t="s">
        <v>187</v>
      </c>
      <c r="D90" s="1">
        <v>27.502558754430261</v>
      </c>
      <c r="E90" s="1">
        <v>2.1191964008954214</v>
      </c>
    </row>
    <row r="91" spans="2:5" x14ac:dyDescent="0.25">
      <c r="B91">
        <v>89</v>
      </c>
      <c r="C91" t="s">
        <v>189</v>
      </c>
      <c r="D91" s="1">
        <v>24.207562708093523</v>
      </c>
      <c r="E91" s="1">
        <v>2.0175075389728883</v>
      </c>
    </row>
    <row r="92" spans="2:5" x14ac:dyDescent="0.25">
      <c r="B92">
        <v>90</v>
      </c>
      <c r="C92" t="s">
        <v>191</v>
      </c>
      <c r="D92" s="1">
        <v>22.851965436139565</v>
      </c>
      <c r="E92" s="1">
        <v>2.3435508631773883</v>
      </c>
    </row>
    <row r="93" spans="2:5" x14ac:dyDescent="0.25">
      <c r="B93">
        <v>91</v>
      </c>
      <c r="C93" t="s">
        <v>193</v>
      </c>
      <c r="D93" s="1">
        <v>25.452377844507986</v>
      </c>
      <c r="E93" s="1">
        <v>1.8926803802916536</v>
      </c>
    </row>
    <row r="94" spans="2:5" x14ac:dyDescent="0.25">
      <c r="B94">
        <v>92</v>
      </c>
      <c r="C94" t="s">
        <v>195</v>
      </c>
      <c r="D94" s="1">
        <v>22.610556643228577</v>
      </c>
      <c r="E94" s="1">
        <v>2.0525273279168474</v>
      </c>
    </row>
    <row r="95" spans="2:5" x14ac:dyDescent="0.25">
      <c r="B95">
        <v>93</v>
      </c>
      <c r="C95" t="s">
        <v>197</v>
      </c>
      <c r="D95" s="1">
        <v>21.715206148922288</v>
      </c>
      <c r="E95" s="1">
        <v>2.1925149147773904</v>
      </c>
    </row>
    <row r="96" spans="2:5" x14ac:dyDescent="0.25">
      <c r="B96">
        <v>94</v>
      </c>
      <c r="C96" t="s">
        <v>199</v>
      </c>
      <c r="D96" s="1">
        <v>25.188075890185054</v>
      </c>
      <c r="E96" s="1">
        <v>2.1134109305107871</v>
      </c>
    </row>
    <row r="97" spans="2:5" x14ac:dyDescent="0.25">
      <c r="B97">
        <v>95</v>
      </c>
      <c r="C97" t="s">
        <v>201</v>
      </c>
      <c r="D97" s="1">
        <v>22.10684875952952</v>
      </c>
      <c r="E97" s="1">
        <v>1.8663076415839683</v>
      </c>
    </row>
    <row r="98" spans="2:5" x14ac:dyDescent="0.25">
      <c r="B98">
        <v>96</v>
      </c>
      <c r="C98" t="s">
        <v>203</v>
      </c>
      <c r="D98" s="1">
        <v>21.753510147657185</v>
      </c>
      <c r="E98" s="1">
        <v>1.7148383210502507</v>
      </c>
    </row>
    <row r="99" spans="2:5" x14ac:dyDescent="0.25">
      <c r="B99">
        <v>97</v>
      </c>
      <c r="C99" t="s">
        <v>205</v>
      </c>
      <c r="D99" s="1">
        <v>18.712251667594977</v>
      </c>
      <c r="E99" s="1">
        <v>1.5398009749506003</v>
      </c>
    </row>
    <row r="100" spans="2:5" x14ac:dyDescent="0.25">
      <c r="B100">
        <v>98</v>
      </c>
      <c r="C100" t="s">
        <v>207</v>
      </c>
      <c r="D100" s="1">
        <v>17.349580250758681</v>
      </c>
      <c r="E100" s="1">
        <v>1.448400373456352</v>
      </c>
    </row>
    <row r="101" spans="2:5" x14ac:dyDescent="0.25">
      <c r="B101">
        <v>99</v>
      </c>
      <c r="C101" t="s">
        <v>209</v>
      </c>
      <c r="D101" s="1">
        <v>16.198155274704074</v>
      </c>
      <c r="E101" s="1">
        <v>1.387875222631918</v>
      </c>
    </row>
    <row r="102" spans="2:5" x14ac:dyDescent="0.25">
      <c r="B102">
        <v>100</v>
      </c>
      <c r="C102" t="s">
        <v>211</v>
      </c>
      <c r="D102" s="1">
        <v>16.332972458770971</v>
      </c>
      <c r="E102" s="1">
        <v>1.2621453701751171</v>
      </c>
    </row>
    <row r="103" spans="2:5" x14ac:dyDescent="0.25">
      <c r="B103">
        <v>101</v>
      </c>
      <c r="C103" t="s">
        <v>213</v>
      </c>
      <c r="D103" s="1">
        <v>15.60791772166014</v>
      </c>
      <c r="E103" s="1">
        <v>1.2377228755163239</v>
      </c>
    </row>
    <row r="104" spans="2:5" x14ac:dyDescent="0.25">
      <c r="B104">
        <v>102</v>
      </c>
      <c r="C104" t="s">
        <v>215</v>
      </c>
      <c r="D104" s="1">
        <v>16.63573428948526</v>
      </c>
      <c r="E104" s="1">
        <v>1.4338452670824267</v>
      </c>
    </row>
    <row r="105" spans="2:5" x14ac:dyDescent="0.25">
      <c r="B105">
        <v>103</v>
      </c>
      <c r="C105" t="s">
        <v>216</v>
      </c>
      <c r="D105" s="1">
        <v>14.26111456744967</v>
      </c>
      <c r="E105" s="1">
        <v>1.2161908601146527</v>
      </c>
    </row>
    <row r="106" spans="2:5" x14ac:dyDescent="0.25">
      <c r="B106">
        <v>104</v>
      </c>
      <c r="C106" t="s">
        <v>218</v>
      </c>
      <c r="D106" s="1">
        <v>13.937265752045361</v>
      </c>
      <c r="E106" s="1">
        <v>1.2761877485695849</v>
      </c>
    </row>
    <row r="107" spans="2:5" x14ac:dyDescent="0.25">
      <c r="B107">
        <v>105</v>
      </c>
      <c r="C107" t="s">
        <v>220</v>
      </c>
      <c r="D107" s="1">
        <v>14.914054207438662</v>
      </c>
      <c r="E107" s="1">
        <v>1.2072609119793223</v>
      </c>
    </row>
    <row r="108" spans="2:5" x14ac:dyDescent="0.25">
      <c r="B108">
        <v>106</v>
      </c>
      <c r="C108" t="s">
        <v>222</v>
      </c>
      <c r="D108" s="1">
        <v>13.720618548172094</v>
      </c>
      <c r="E108" s="1">
        <v>0.9779618878223163</v>
      </c>
    </row>
    <row r="109" spans="2:5" x14ac:dyDescent="0.25">
      <c r="B109">
        <v>107</v>
      </c>
      <c r="C109" t="s">
        <v>224</v>
      </c>
      <c r="D109" s="1">
        <v>11.859366630749717</v>
      </c>
      <c r="E109" s="1">
        <v>1.0236501450993833</v>
      </c>
    </row>
    <row r="110" spans="2:5" x14ac:dyDescent="0.25">
      <c r="B110">
        <v>108</v>
      </c>
      <c r="C110" t="s">
        <v>226</v>
      </c>
      <c r="D110" s="1">
        <v>11.400639292673562</v>
      </c>
      <c r="E110" s="1">
        <v>0.94989628203270171</v>
      </c>
    </row>
    <row r="111" spans="2:5" x14ac:dyDescent="0.25">
      <c r="B111">
        <v>109</v>
      </c>
      <c r="C111" t="s">
        <v>228</v>
      </c>
      <c r="D111" s="1">
        <v>11.295995114392625</v>
      </c>
      <c r="E111" s="1">
        <v>0.97920317260718248</v>
      </c>
    </row>
    <row r="112" spans="2:5" x14ac:dyDescent="0.25">
      <c r="B112">
        <v>110</v>
      </c>
      <c r="C112" t="s">
        <v>230</v>
      </c>
      <c r="D112" s="1">
        <v>10.278081356552834</v>
      </c>
      <c r="E112" s="1">
        <v>0.85242345822496046</v>
      </c>
    </row>
    <row r="113" spans="2:5" x14ac:dyDescent="0.25">
      <c r="B113">
        <v>111</v>
      </c>
      <c r="C113" t="s">
        <v>232</v>
      </c>
      <c r="D113" s="1">
        <v>10.067436703534225</v>
      </c>
      <c r="E113" s="1">
        <v>0.82522593136724465</v>
      </c>
    </row>
    <row r="114" spans="2:5" x14ac:dyDescent="0.25">
      <c r="B114">
        <v>112</v>
      </c>
      <c r="C114" t="s">
        <v>234</v>
      </c>
      <c r="D114" s="1">
        <v>10.350100959464713</v>
      </c>
      <c r="E114" s="1">
        <v>0.83637071989457268</v>
      </c>
    </row>
    <row r="115" spans="2:5" x14ac:dyDescent="0.25">
      <c r="B115">
        <v>113</v>
      </c>
      <c r="C115" t="s">
        <v>236</v>
      </c>
      <c r="D115" s="1">
        <v>9.3299684014276512</v>
      </c>
      <c r="E115" s="1">
        <v>0.78201482852644266</v>
      </c>
    </row>
    <row r="116" spans="2:5" x14ac:dyDescent="0.25">
      <c r="B116">
        <v>114</v>
      </c>
      <c r="C116" t="s">
        <v>238</v>
      </c>
      <c r="D116" s="1">
        <v>8.3390427508024203</v>
      </c>
      <c r="E116" s="1">
        <v>0.74572259906387206</v>
      </c>
    </row>
    <row r="117" spans="2:5" x14ac:dyDescent="0.25">
      <c r="B117">
        <v>115</v>
      </c>
      <c r="C117" t="s">
        <v>240</v>
      </c>
      <c r="D117" s="1">
        <v>8.454455916251117</v>
      </c>
      <c r="E117" s="1">
        <v>0.71799072517413187</v>
      </c>
    </row>
    <row r="118" spans="2:5" x14ac:dyDescent="0.25">
      <c r="B118">
        <v>116</v>
      </c>
      <c r="C118" t="s">
        <v>242</v>
      </c>
      <c r="D118" s="1">
        <v>9.0856408068659746</v>
      </c>
      <c r="E118" s="1">
        <v>0.6690365621486426</v>
      </c>
    </row>
    <row r="119" spans="2:5" x14ac:dyDescent="0.25">
      <c r="B119">
        <v>117</v>
      </c>
      <c r="C119" t="s">
        <v>244</v>
      </c>
      <c r="D119" s="1">
        <v>7.8290750861811098</v>
      </c>
      <c r="E119" s="1">
        <v>0.76691660193197597</v>
      </c>
    </row>
    <row r="120" spans="2:5" x14ac:dyDescent="0.25">
      <c r="B120">
        <v>118</v>
      </c>
      <c r="C120" t="s">
        <v>246</v>
      </c>
      <c r="D120" s="1">
        <v>7.8472993715443913</v>
      </c>
      <c r="E120" s="1">
        <v>0.66643493894379668</v>
      </c>
    </row>
    <row r="121" spans="2:5" x14ac:dyDescent="0.25">
      <c r="B121">
        <v>119</v>
      </c>
      <c r="C121" t="s">
        <v>248</v>
      </c>
      <c r="D121" s="1">
        <v>7.830255743305746</v>
      </c>
      <c r="E121" s="1">
        <v>0.64988096849766663</v>
      </c>
    </row>
    <row r="122" spans="2:5" x14ac:dyDescent="0.25">
      <c r="B122">
        <v>120</v>
      </c>
      <c r="C122" t="s">
        <v>250</v>
      </c>
      <c r="D122" s="1">
        <v>7.5229910367821793</v>
      </c>
      <c r="E122" s="1">
        <v>0.67788051767849533</v>
      </c>
    </row>
    <row r="123" spans="2:5" x14ac:dyDescent="0.25">
      <c r="B123">
        <v>121</v>
      </c>
      <c r="C123" t="s">
        <v>252</v>
      </c>
      <c r="D123" s="1">
        <v>6.993492637247269</v>
      </c>
      <c r="E123" s="1">
        <v>0.64155383695712653</v>
      </c>
    </row>
    <row r="124" spans="2:5" x14ac:dyDescent="0.25">
      <c r="B124">
        <v>122</v>
      </c>
      <c r="C124" t="s">
        <v>254</v>
      </c>
      <c r="D124" s="1">
        <v>7.2349240294139987</v>
      </c>
      <c r="E124" s="1">
        <v>0.54104511239975928</v>
      </c>
    </row>
    <row r="125" spans="2:5" x14ac:dyDescent="0.25">
      <c r="B125">
        <v>123</v>
      </c>
      <c r="C125" t="s">
        <v>256</v>
      </c>
      <c r="D125" s="1">
        <v>6.0197131268305908</v>
      </c>
      <c r="E125" s="1">
        <v>0.58609578511852289</v>
      </c>
    </row>
    <row r="126" spans="2:5" x14ac:dyDescent="0.25">
      <c r="B126">
        <v>124</v>
      </c>
      <c r="C126" t="s">
        <v>258</v>
      </c>
      <c r="D126" s="1">
        <v>5.9995034842705293</v>
      </c>
      <c r="E126" s="1">
        <v>0.47942603185694049</v>
      </c>
    </row>
    <row r="127" spans="2:5" x14ac:dyDescent="0.25">
      <c r="B127">
        <v>125</v>
      </c>
      <c r="C127" t="s">
        <v>260</v>
      </c>
      <c r="D127" s="1">
        <v>6.1503170151463689</v>
      </c>
      <c r="E127" s="1">
        <v>0.49956421375026427</v>
      </c>
    </row>
    <row r="128" spans="2:5" x14ac:dyDescent="0.25">
      <c r="B128">
        <v>126</v>
      </c>
      <c r="C128" t="s">
        <v>262</v>
      </c>
      <c r="D128" s="1">
        <v>6.3678991061359973</v>
      </c>
      <c r="E128" s="1">
        <v>0.64105755500832473</v>
      </c>
    </row>
    <row r="129" spans="2:5" x14ac:dyDescent="0.25">
      <c r="B129">
        <v>127</v>
      </c>
      <c r="C129" t="s">
        <v>264</v>
      </c>
      <c r="D129" s="1">
        <v>5.6466681960614125</v>
      </c>
      <c r="E129" s="1">
        <v>0.50313064618222103</v>
      </c>
    </row>
    <row r="130" spans="2:5" x14ac:dyDescent="0.25">
      <c r="B130">
        <v>128</v>
      </c>
      <c r="C130" t="s">
        <v>266</v>
      </c>
      <c r="D130" s="1">
        <v>5.5113950029897403</v>
      </c>
      <c r="E130" s="1">
        <v>0.48425190914110494</v>
      </c>
    </row>
    <row r="131" spans="2:5" x14ac:dyDescent="0.25">
      <c r="B131">
        <v>129</v>
      </c>
      <c r="C131" t="s">
        <v>268</v>
      </c>
      <c r="D131" s="1">
        <v>5.4057862735456901</v>
      </c>
      <c r="E131" s="1">
        <v>0.39721118295724073</v>
      </c>
    </row>
    <row r="132" spans="2:5" x14ac:dyDescent="0.25">
      <c r="B132">
        <v>130</v>
      </c>
      <c r="C132" t="s">
        <v>270</v>
      </c>
      <c r="D132" s="1">
        <v>5.1980464344813209</v>
      </c>
      <c r="E132" s="1">
        <v>0.41093891180052922</v>
      </c>
    </row>
    <row r="133" spans="2:5" x14ac:dyDescent="0.25">
      <c r="B133">
        <v>131</v>
      </c>
      <c r="C133" t="s">
        <v>272</v>
      </c>
      <c r="D133" s="1">
        <v>4.6513379740472045</v>
      </c>
      <c r="E133" s="1">
        <v>0.4595345954005482</v>
      </c>
    </row>
    <row r="134" spans="2:5" x14ac:dyDescent="0.25">
      <c r="B134">
        <v>132</v>
      </c>
      <c r="C134" t="s">
        <v>274</v>
      </c>
      <c r="D134" s="1">
        <v>4.2940735154994094</v>
      </c>
      <c r="E134" s="1">
        <v>0.48782423834016947</v>
      </c>
    </row>
    <row r="135" spans="2:5" x14ac:dyDescent="0.25">
      <c r="B135">
        <v>133</v>
      </c>
      <c r="C135" t="s">
        <v>276</v>
      </c>
      <c r="D135" s="1">
        <v>4.2221160240061444</v>
      </c>
      <c r="E135" s="1">
        <v>0.51088914922160522</v>
      </c>
    </row>
    <row r="136" spans="2:5" x14ac:dyDescent="0.25">
      <c r="B136">
        <v>134</v>
      </c>
      <c r="C136" t="s">
        <v>278</v>
      </c>
      <c r="D136" s="1">
        <v>4.0798420776425974</v>
      </c>
      <c r="E136" s="1">
        <v>0.54721480794898447</v>
      </c>
    </row>
    <row r="137" spans="2:5" x14ac:dyDescent="0.25">
      <c r="B137">
        <v>135</v>
      </c>
      <c r="C137" t="s">
        <v>280</v>
      </c>
      <c r="D137" s="1">
        <v>3.8181025284544337</v>
      </c>
      <c r="E137" s="1">
        <v>0.72588958844977558</v>
      </c>
    </row>
    <row r="138" spans="2:5" x14ac:dyDescent="0.25">
      <c r="B138">
        <v>136</v>
      </c>
      <c r="C138" t="s">
        <v>282</v>
      </c>
      <c r="D138" s="1">
        <v>4.1507303277324876</v>
      </c>
      <c r="E138" s="1">
        <v>0.31577711587597457</v>
      </c>
    </row>
    <row r="139" spans="2:5" x14ac:dyDescent="0.25">
      <c r="B139">
        <v>137</v>
      </c>
      <c r="C139" t="s">
        <v>284</v>
      </c>
      <c r="D139" s="1">
        <v>3.7457924450228886</v>
      </c>
      <c r="E139" s="1">
        <v>0.34194551358411768</v>
      </c>
    </row>
    <row r="140" spans="2:5" x14ac:dyDescent="0.25">
      <c r="B140">
        <v>138</v>
      </c>
      <c r="C140" t="s">
        <v>286</v>
      </c>
      <c r="D140" s="1">
        <v>3.4472837097982252</v>
      </c>
      <c r="E140" s="1">
        <v>0.38349071940384138</v>
      </c>
    </row>
    <row r="141" spans="2:5" x14ac:dyDescent="0.25">
      <c r="B141">
        <v>139</v>
      </c>
      <c r="C141" t="s">
        <v>288</v>
      </c>
      <c r="D141" s="1">
        <v>3.7041162582707305</v>
      </c>
      <c r="E141" s="1">
        <v>0.30237762387520389</v>
      </c>
    </row>
    <row r="142" spans="2:5" x14ac:dyDescent="0.25">
      <c r="B142">
        <v>140</v>
      </c>
      <c r="C142" t="s">
        <v>290</v>
      </c>
      <c r="D142" s="1">
        <v>3.6154614062963386</v>
      </c>
      <c r="E142" s="1">
        <v>0.26758782201933839</v>
      </c>
    </row>
    <row r="143" spans="2:5" x14ac:dyDescent="0.25">
      <c r="B143">
        <v>141</v>
      </c>
      <c r="C143" t="s">
        <v>292</v>
      </c>
      <c r="D143" s="1">
        <v>3.337713024515284</v>
      </c>
      <c r="E143" s="1">
        <v>0.2994344193155154</v>
      </c>
    </row>
    <row r="144" spans="2:5" x14ac:dyDescent="0.25">
      <c r="B144">
        <v>142</v>
      </c>
      <c r="C144" t="s">
        <v>294</v>
      </c>
      <c r="D144" s="1">
        <v>3.3958861171777079</v>
      </c>
      <c r="E144" s="1">
        <v>0.26517339652809019</v>
      </c>
    </row>
    <row r="145" spans="2:5" x14ac:dyDescent="0.25">
      <c r="B145">
        <v>143</v>
      </c>
      <c r="C145" t="s">
        <v>296</v>
      </c>
      <c r="D145" s="1">
        <v>3.2334703829069018</v>
      </c>
      <c r="E145" s="1">
        <v>0.25885792760975995</v>
      </c>
    </row>
    <row r="146" spans="2:5" x14ac:dyDescent="0.25">
      <c r="B146">
        <v>144</v>
      </c>
      <c r="C146" t="s">
        <v>298</v>
      </c>
      <c r="D146" s="1">
        <v>2.7546501630718714</v>
      </c>
      <c r="E146" s="1">
        <v>0.4875703987894916</v>
      </c>
    </row>
    <row r="147" spans="2:5" x14ac:dyDescent="0.25">
      <c r="B147">
        <v>145</v>
      </c>
      <c r="C147" t="s">
        <v>299</v>
      </c>
      <c r="D147" s="1">
        <v>2.8210104078019014</v>
      </c>
      <c r="E147" s="1">
        <v>0.22589030809889149</v>
      </c>
    </row>
    <row r="148" spans="2:5" x14ac:dyDescent="0.25">
      <c r="B148">
        <v>146</v>
      </c>
      <c r="C148" t="s">
        <v>301</v>
      </c>
      <c r="D148" s="1">
        <v>2.5664688551940911</v>
      </c>
      <c r="E148" s="1">
        <v>0.22094411398182162</v>
      </c>
    </row>
    <row r="149" spans="2:5" x14ac:dyDescent="0.25">
      <c r="B149">
        <v>147</v>
      </c>
      <c r="C149" t="s">
        <v>303</v>
      </c>
      <c r="D149" s="1">
        <v>2.5579602578519807</v>
      </c>
      <c r="E149" s="1">
        <v>0.23014773490184734</v>
      </c>
    </row>
    <row r="150" spans="2:5" x14ac:dyDescent="0.25">
      <c r="B150">
        <v>148</v>
      </c>
      <c r="C150" t="s">
        <v>305</v>
      </c>
      <c r="D150" s="1">
        <v>2.4367180558991945</v>
      </c>
      <c r="E150" s="1">
        <v>0.23134552188814345</v>
      </c>
    </row>
    <row r="151" spans="2:5" x14ac:dyDescent="0.25">
      <c r="B151">
        <v>149</v>
      </c>
      <c r="C151" t="s">
        <v>307</v>
      </c>
      <c r="D151" s="1">
        <v>2.2500213589370852</v>
      </c>
      <c r="E151" s="1">
        <v>0.26013532939138923</v>
      </c>
    </row>
    <row r="152" spans="2:5" x14ac:dyDescent="0.25">
      <c r="B152">
        <v>150</v>
      </c>
      <c r="C152" t="s">
        <v>309</v>
      </c>
      <c r="D152" s="1">
        <v>2.3100878491308627</v>
      </c>
      <c r="E152" s="1">
        <v>0.20871251682165382</v>
      </c>
    </row>
    <row r="153" spans="2:5" x14ac:dyDescent="0.25">
      <c r="B153">
        <v>151</v>
      </c>
      <c r="C153" t="s">
        <v>311</v>
      </c>
      <c r="D153" s="1">
        <v>2.3766278050783129</v>
      </c>
      <c r="E153" s="1">
        <v>0.21037173619467694</v>
      </c>
    </row>
    <row r="154" spans="2:5" x14ac:dyDescent="0.25">
      <c r="B154">
        <v>152</v>
      </c>
      <c r="C154" t="s">
        <v>313</v>
      </c>
      <c r="D154" s="1">
        <v>1.9653765952997262</v>
      </c>
      <c r="E154" s="1">
        <v>0.21352452430826349</v>
      </c>
    </row>
    <row r="155" spans="2:5" x14ac:dyDescent="0.25">
      <c r="B155">
        <v>153</v>
      </c>
      <c r="C155" t="s">
        <v>315</v>
      </c>
      <c r="D155" s="1">
        <v>1.8863968708290495</v>
      </c>
      <c r="E155" s="1">
        <v>0.19677492623528395</v>
      </c>
    </row>
    <row r="156" spans="2:5" x14ac:dyDescent="0.25">
      <c r="B156">
        <v>154</v>
      </c>
      <c r="C156" t="s">
        <v>317</v>
      </c>
      <c r="D156" s="1">
        <v>1.960312015519948</v>
      </c>
      <c r="E156" s="1">
        <v>0.17393987948240219</v>
      </c>
    </row>
    <row r="157" spans="2:5" x14ac:dyDescent="0.25">
      <c r="B157">
        <v>155</v>
      </c>
      <c r="C157" t="s">
        <v>319</v>
      </c>
      <c r="D157" s="1">
        <v>1.7773296506042542</v>
      </c>
      <c r="E157" s="1">
        <v>0.20503781966288417</v>
      </c>
    </row>
    <row r="158" spans="2:5" x14ac:dyDescent="0.25">
      <c r="B158">
        <v>156</v>
      </c>
      <c r="C158" t="s">
        <v>320</v>
      </c>
      <c r="D158" s="1">
        <v>1.9141159757205994</v>
      </c>
      <c r="E158" s="1">
        <v>0.15168801043241273</v>
      </c>
    </row>
    <row r="159" spans="2:5" x14ac:dyDescent="0.25">
      <c r="B159">
        <v>157</v>
      </c>
      <c r="C159" t="s">
        <v>322</v>
      </c>
      <c r="D159" s="1">
        <v>1.9549573366887203</v>
      </c>
      <c r="E159" s="1">
        <v>0.17142926444923831</v>
      </c>
    </row>
    <row r="160" spans="2:5" x14ac:dyDescent="0.25">
      <c r="B160">
        <v>158</v>
      </c>
      <c r="C160" t="s">
        <v>324</v>
      </c>
      <c r="D160" s="1">
        <v>1.8296547020903746</v>
      </c>
      <c r="E160" s="1">
        <v>0.14496034006056172</v>
      </c>
    </row>
    <row r="161" spans="2:5" x14ac:dyDescent="0.25">
      <c r="B161">
        <v>159</v>
      </c>
      <c r="C161" t="s">
        <v>325</v>
      </c>
      <c r="D161" s="1">
        <v>1.9758013589583856</v>
      </c>
      <c r="E161" s="1">
        <v>0.16947122027951461</v>
      </c>
    </row>
    <row r="162" spans="2:5" x14ac:dyDescent="0.25">
      <c r="B162">
        <v>160</v>
      </c>
      <c r="C162" t="s">
        <v>327</v>
      </c>
      <c r="D162" s="1">
        <v>1.6865526824622552</v>
      </c>
      <c r="E162" s="1">
        <v>0.17325528934247225</v>
      </c>
    </row>
    <row r="163" spans="2:5" x14ac:dyDescent="0.25">
      <c r="B163">
        <v>161</v>
      </c>
      <c r="C163" t="s">
        <v>329</v>
      </c>
      <c r="D163" s="1">
        <v>1.6295539717420813</v>
      </c>
      <c r="E163" s="1">
        <v>0.12661098465078752</v>
      </c>
    </row>
    <row r="164" spans="2:5" x14ac:dyDescent="0.25">
      <c r="B164">
        <v>162</v>
      </c>
      <c r="C164" t="s">
        <v>331</v>
      </c>
      <c r="D164" s="1">
        <v>1.5250788587105015</v>
      </c>
      <c r="E164" s="1">
        <v>0.1377174921018324</v>
      </c>
    </row>
    <row r="165" spans="2:5" x14ac:dyDescent="0.25">
      <c r="B165">
        <v>163</v>
      </c>
      <c r="C165" t="s">
        <v>333</v>
      </c>
      <c r="D165" s="1"/>
      <c r="E165" s="1"/>
    </row>
    <row r="166" spans="2:5" x14ac:dyDescent="0.25">
      <c r="B166">
        <v>164</v>
      </c>
      <c r="C166" t="s">
        <v>335</v>
      </c>
      <c r="D166" s="1">
        <v>1.241771176244225</v>
      </c>
      <c r="E166" s="1">
        <v>0.1120440291551336</v>
      </c>
    </row>
    <row r="167" spans="2:5" x14ac:dyDescent="0.25">
      <c r="B167">
        <v>165</v>
      </c>
      <c r="C167" t="s">
        <v>336</v>
      </c>
      <c r="D167" s="1">
        <v>1.3379045746187814</v>
      </c>
      <c r="E167" s="1">
        <v>0.10258085132615508</v>
      </c>
    </row>
    <row r="168" spans="2:5" x14ac:dyDescent="0.25">
      <c r="B168">
        <v>166</v>
      </c>
      <c r="C168" t="s">
        <v>338</v>
      </c>
      <c r="D168" s="1">
        <v>1.1831031494154436</v>
      </c>
      <c r="E168" s="1">
        <v>9.70676261354326E-2</v>
      </c>
    </row>
    <row r="169" spans="2:5" x14ac:dyDescent="0.25">
      <c r="B169">
        <v>167</v>
      </c>
      <c r="C169" t="s">
        <v>340</v>
      </c>
      <c r="D169" s="1">
        <v>1.076801552769197</v>
      </c>
      <c r="E169" s="1">
        <v>8.4254962735449468E-2</v>
      </c>
    </row>
    <row r="170" spans="2:5" x14ac:dyDescent="0.25">
      <c r="B170">
        <v>168</v>
      </c>
      <c r="C170" t="s">
        <v>341</v>
      </c>
      <c r="D170" s="1">
        <v>1.0819902845383771</v>
      </c>
      <c r="E170" s="1">
        <v>8.040359169104222E-2</v>
      </c>
    </row>
    <row r="171" spans="2:5" x14ac:dyDescent="0.25">
      <c r="B171">
        <v>169</v>
      </c>
      <c r="C171" t="s">
        <v>343</v>
      </c>
      <c r="D171" s="1">
        <v>1.0388724365484665</v>
      </c>
      <c r="E171" s="1">
        <v>7.8935199776769938E-2</v>
      </c>
    </row>
    <row r="172" spans="2:5" x14ac:dyDescent="0.25">
      <c r="B172">
        <v>170</v>
      </c>
      <c r="C172" t="s">
        <v>345</v>
      </c>
      <c r="D172" s="1">
        <v>0.97049368471836295</v>
      </c>
      <c r="E172" s="1">
        <v>8.0573361185244233E-2</v>
      </c>
    </row>
    <row r="173" spans="2:5" x14ac:dyDescent="0.25">
      <c r="B173">
        <v>171</v>
      </c>
      <c r="C173" t="s">
        <v>347</v>
      </c>
      <c r="D173" s="1">
        <v>0.94050411360865693</v>
      </c>
      <c r="E173" s="1">
        <v>8.1795144544859852E-2</v>
      </c>
    </row>
    <row r="174" spans="2:5" x14ac:dyDescent="0.25">
      <c r="B174">
        <v>172</v>
      </c>
      <c r="C174" t="s">
        <v>348</v>
      </c>
      <c r="D174" s="1">
        <v>0.83941240637342096</v>
      </c>
      <c r="E174" s="1">
        <v>7.6466619798805771E-2</v>
      </c>
    </row>
    <row r="175" spans="2:5" x14ac:dyDescent="0.25">
      <c r="B175">
        <v>173</v>
      </c>
      <c r="C175" t="s">
        <v>350</v>
      </c>
      <c r="D175" s="1">
        <v>0.88299136233730113</v>
      </c>
      <c r="E175" s="1">
        <v>7.5774036313412549E-2</v>
      </c>
    </row>
    <row r="176" spans="2:5" x14ac:dyDescent="0.25">
      <c r="B176">
        <v>174</v>
      </c>
      <c r="C176" t="s">
        <v>351</v>
      </c>
      <c r="D176" s="1">
        <v>0.69162319701162034</v>
      </c>
      <c r="E176" s="1">
        <v>8.1859367888299936E-2</v>
      </c>
    </row>
    <row r="177" spans="2:5" x14ac:dyDescent="0.25">
      <c r="B177">
        <v>175</v>
      </c>
      <c r="C177" t="s">
        <v>353</v>
      </c>
      <c r="D177" s="1">
        <v>0.78118243742828053</v>
      </c>
      <c r="E177" s="1">
        <v>7.0169569601362239E-2</v>
      </c>
    </row>
    <row r="178" spans="2:5" x14ac:dyDescent="0.25">
      <c r="B178">
        <v>176</v>
      </c>
      <c r="C178" t="s">
        <v>354</v>
      </c>
      <c r="D178" s="1">
        <v>0.67156372725277269</v>
      </c>
      <c r="E178" s="1">
        <v>5.3294213658975589E-2</v>
      </c>
    </row>
    <row r="179" spans="2:5" x14ac:dyDescent="0.25">
      <c r="B179">
        <v>177</v>
      </c>
      <c r="C179" t="s">
        <v>356</v>
      </c>
      <c r="D179" s="1">
        <v>0.6408848994768146</v>
      </c>
      <c r="E179" s="1">
        <v>5.2442022561379191E-2</v>
      </c>
    </row>
    <row r="180" spans="2:5" x14ac:dyDescent="0.25">
      <c r="B180">
        <v>178</v>
      </c>
      <c r="C180" t="s">
        <v>358</v>
      </c>
      <c r="D180" s="1">
        <v>0.54130068593695535</v>
      </c>
      <c r="E180" s="1">
        <v>6.4357222428273381E-2</v>
      </c>
    </row>
    <row r="181" spans="2:5" x14ac:dyDescent="0.25">
      <c r="B181">
        <v>179</v>
      </c>
      <c r="C181" t="s">
        <v>360</v>
      </c>
      <c r="D181" s="1">
        <v>0.5099628396994178</v>
      </c>
      <c r="E181" s="1">
        <v>6.2099507104181377E-2</v>
      </c>
    </row>
    <row r="182" spans="2:5" x14ac:dyDescent="0.25">
      <c r="B182">
        <v>180</v>
      </c>
      <c r="C182" t="s">
        <v>362</v>
      </c>
      <c r="D182" s="1"/>
      <c r="E182" s="1"/>
    </row>
    <row r="183" spans="2:5" x14ac:dyDescent="0.25">
      <c r="B183">
        <v>181</v>
      </c>
      <c r="C183" t="s">
        <v>363</v>
      </c>
      <c r="D183" s="1">
        <v>0.47946913230498578</v>
      </c>
      <c r="E183" s="1">
        <v>5.2194452957340064E-2</v>
      </c>
    </row>
    <row r="184" spans="2:5" x14ac:dyDescent="0.25">
      <c r="B184">
        <v>182</v>
      </c>
      <c r="C184" t="s">
        <v>365</v>
      </c>
      <c r="D184" s="1">
        <v>0.4547992209451413</v>
      </c>
      <c r="E184" s="1">
        <v>3.9676678987691318E-2</v>
      </c>
    </row>
    <row r="185" spans="2:5" x14ac:dyDescent="0.25">
      <c r="B185">
        <v>183</v>
      </c>
      <c r="C185" t="s">
        <v>367</v>
      </c>
      <c r="D185" s="1">
        <v>0.41856812823752931</v>
      </c>
      <c r="E185" s="1">
        <v>4.0779660306068242E-2</v>
      </c>
    </row>
    <row r="186" spans="2:5" x14ac:dyDescent="0.25">
      <c r="B186">
        <v>184</v>
      </c>
      <c r="C186" t="s">
        <v>368</v>
      </c>
      <c r="D186" s="1">
        <v>0.4306658025088313</v>
      </c>
      <c r="E186" s="1">
        <v>3.3617242561488146E-2</v>
      </c>
    </row>
    <row r="187" spans="2:5" x14ac:dyDescent="0.25">
      <c r="B187">
        <v>185</v>
      </c>
      <c r="C187" t="s">
        <v>370</v>
      </c>
      <c r="D187" s="1">
        <v>0.4128294488395659</v>
      </c>
      <c r="E187" s="1">
        <v>3.5267997060516261E-2</v>
      </c>
    </row>
    <row r="188" spans="2:5" x14ac:dyDescent="0.25">
      <c r="B188">
        <v>186</v>
      </c>
      <c r="C188" t="s">
        <v>372</v>
      </c>
      <c r="D188" s="1">
        <v>0.40687688039604319</v>
      </c>
      <c r="E188" s="1">
        <v>3.5404719547152227E-2</v>
      </c>
    </row>
    <row r="189" spans="2:5" x14ac:dyDescent="0.25">
      <c r="B189">
        <v>187</v>
      </c>
      <c r="C189" t="s">
        <v>374</v>
      </c>
      <c r="D189" s="1">
        <v>0.34863944261339802</v>
      </c>
      <c r="E189" s="1">
        <v>3.0120264906611821E-2</v>
      </c>
    </row>
    <row r="190" spans="2:5" x14ac:dyDescent="0.25">
      <c r="B190">
        <v>188</v>
      </c>
      <c r="C190" t="s">
        <v>376</v>
      </c>
      <c r="D190" s="1">
        <v>0.34528155278432066</v>
      </c>
      <c r="E190" s="1">
        <v>2.7673924610911192E-2</v>
      </c>
    </row>
    <row r="191" spans="2:5" x14ac:dyDescent="0.25">
      <c r="B191">
        <v>189</v>
      </c>
      <c r="C191" t="s">
        <v>378</v>
      </c>
      <c r="D191" s="1">
        <v>0.26747806237167149</v>
      </c>
      <c r="E191" s="1">
        <v>2.341209696453032E-2</v>
      </c>
    </row>
    <row r="192" spans="2:5" x14ac:dyDescent="0.25">
      <c r="B192">
        <v>190</v>
      </c>
      <c r="C192" t="s">
        <v>380</v>
      </c>
      <c r="D192" s="1">
        <v>0.24300551662769837</v>
      </c>
      <c r="E192" s="1">
        <v>2.0165173060994756E-2</v>
      </c>
    </row>
    <row r="193" spans="2:5" x14ac:dyDescent="0.25">
      <c r="B193">
        <v>191</v>
      </c>
      <c r="C193" t="s">
        <v>382</v>
      </c>
      <c r="D193" s="1">
        <v>0.2302875068284701</v>
      </c>
      <c r="E193" s="1">
        <v>2.1144053143330274E-2</v>
      </c>
    </row>
    <row r="194" spans="2:5" x14ac:dyDescent="0.25">
      <c r="B194">
        <v>192</v>
      </c>
      <c r="C194" t="s">
        <v>384</v>
      </c>
      <c r="D194" s="1">
        <v>0.20072916461616711</v>
      </c>
      <c r="E194" s="1">
        <v>2.0242925302921513E-2</v>
      </c>
    </row>
    <row r="195" spans="2:5" x14ac:dyDescent="0.25">
      <c r="B195">
        <v>193</v>
      </c>
      <c r="C195" t="s">
        <v>386</v>
      </c>
      <c r="D195" s="1">
        <v>0.20050758377279845</v>
      </c>
      <c r="E195" s="1">
        <v>2.2044973309477703E-2</v>
      </c>
    </row>
    <row r="196" spans="2:5" x14ac:dyDescent="0.25">
      <c r="B196">
        <v>194</v>
      </c>
      <c r="C196" t="s">
        <v>388</v>
      </c>
      <c r="D196" s="1">
        <v>0.19407191784016126</v>
      </c>
      <c r="E196" s="1">
        <v>2.1819747980739886E-2</v>
      </c>
    </row>
    <row r="197" spans="2:5" x14ac:dyDescent="0.25">
      <c r="B197">
        <v>195</v>
      </c>
      <c r="C197" t="s">
        <v>390</v>
      </c>
      <c r="D197" s="1">
        <v>0.18038234818927151</v>
      </c>
      <c r="E197" s="1">
        <v>1.6939792924392932E-2</v>
      </c>
    </row>
    <row r="198" spans="2:5" x14ac:dyDescent="0.25">
      <c r="B198">
        <v>196</v>
      </c>
      <c r="C198" t="s">
        <v>391</v>
      </c>
      <c r="D198" s="1">
        <v>0.16347227310889612</v>
      </c>
      <c r="E198" s="1">
        <v>2.5205557950025308E-2</v>
      </c>
    </row>
    <row r="199" spans="2:5" x14ac:dyDescent="0.25">
      <c r="B199">
        <v>197</v>
      </c>
      <c r="C199" t="s">
        <v>393</v>
      </c>
      <c r="D199" s="1">
        <v>0.18223681316259568</v>
      </c>
      <c r="E199" s="1">
        <v>1.5783500209869416E-2</v>
      </c>
    </row>
    <row r="200" spans="2:5" x14ac:dyDescent="0.25">
      <c r="B200">
        <v>198</v>
      </c>
      <c r="C200" t="s">
        <v>395</v>
      </c>
      <c r="D200" s="1">
        <v>0.15823575534605788</v>
      </c>
      <c r="E200" s="1">
        <v>1.4275127607963702E-2</v>
      </c>
    </row>
    <row r="201" spans="2:5" x14ac:dyDescent="0.25">
      <c r="B201">
        <v>199</v>
      </c>
      <c r="C201" t="s">
        <v>397</v>
      </c>
      <c r="D201" s="1">
        <v>0.15782343641105295</v>
      </c>
      <c r="E201" s="1">
        <v>1.4129517971106067E-2</v>
      </c>
    </row>
    <row r="202" spans="2:5" x14ac:dyDescent="0.25">
      <c r="B202">
        <v>200</v>
      </c>
      <c r="C202" t="s">
        <v>399</v>
      </c>
      <c r="D202" s="1">
        <v>0.15953643887064065</v>
      </c>
      <c r="E202" s="1">
        <v>1.2803476937583769E-2</v>
      </c>
    </row>
    <row r="203" spans="2:5" x14ac:dyDescent="0.25">
      <c r="B203">
        <v>201</v>
      </c>
      <c r="C203" t="s">
        <v>401</v>
      </c>
      <c r="D203" s="1">
        <v>0.16057093328605127</v>
      </c>
      <c r="E203" s="1">
        <v>1.4230060415520667E-2</v>
      </c>
    </row>
    <row r="204" spans="2:5" x14ac:dyDescent="0.25">
      <c r="B204">
        <v>202</v>
      </c>
      <c r="C204" t="s">
        <v>403</v>
      </c>
      <c r="D204" s="1">
        <v>0.1467010507040038</v>
      </c>
      <c r="E204" s="1">
        <v>1.242707484477237E-2</v>
      </c>
    </row>
    <row r="205" spans="2:5" x14ac:dyDescent="0.25">
      <c r="B205">
        <v>203</v>
      </c>
      <c r="C205" t="s">
        <v>405</v>
      </c>
      <c r="D205" s="1">
        <v>0.12961639156189059</v>
      </c>
      <c r="E205" s="1">
        <v>1.3905826943969664E-2</v>
      </c>
    </row>
    <row r="206" spans="2:5" x14ac:dyDescent="0.25">
      <c r="B206">
        <v>204</v>
      </c>
      <c r="C206" t="s">
        <v>407</v>
      </c>
      <c r="D206" s="1">
        <v>0.13900576574240045</v>
      </c>
      <c r="E206" s="1">
        <v>1.0164588896532016E-2</v>
      </c>
    </row>
    <row r="207" spans="2:5" x14ac:dyDescent="0.25">
      <c r="B207">
        <v>205</v>
      </c>
      <c r="C207" t="s">
        <v>409</v>
      </c>
      <c r="D207" s="1">
        <v>0.11408650318078814</v>
      </c>
      <c r="E207" s="1">
        <v>1.3897764714244689E-2</v>
      </c>
    </row>
    <row r="208" spans="2:5" x14ac:dyDescent="0.25">
      <c r="B208">
        <v>206</v>
      </c>
      <c r="C208" t="s">
        <v>411</v>
      </c>
      <c r="D208" s="1">
        <v>0.11529010071238226</v>
      </c>
      <c r="E208" s="1">
        <v>1.3002601428538881E-2</v>
      </c>
    </row>
    <row r="209" spans="2:5" x14ac:dyDescent="0.25">
      <c r="B209">
        <v>207</v>
      </c>
      <c r="C209" t="s">
        <v>413</v>
      </c>
      <c r="D209" s="1">
        <v>0.10528939440628825</v>
      </c>
      <c r="E209" s="1">
        <v>1.1849043244184405E-2</v>
      </c>
    </row>
    <row r="210" spans="2:5" x14ac:dyDescent="0.25">
      <c r="B210">
        <v>208</v>
      </c>
      <c r="C210" t="s">
        <v>415</v>
      </c>
      <c r="D210" s="1">
        <v>0.10397102188876622</v>
      </c>
      <c r="E210" s="1">
        <v>1.1781737974568171E-2</v>
      </c>
    </row>
    <row r="211" spans="2:5" x14ac:dyDescent="0.25">
      <c r="B211">
        <v>209</v>
      </c>
      <c r="C211" t="s">
        <v>416</v>
      </c>
      <c r="D211" s="1">
        <v>0.10964409535884621</v>
      </c>
      <c r="E211" s="1">
        <v>9.320435555734613E-3</v>
      </c>
    </row>
    <row r="212" spans="2:5" x14ac:dyDescent="0.25">
      <c r="B212">
        <v>210</v>
      </c>
      <c r="C212" t="s">
        <v>418</v>
      </c>
      <c r="D212" s="1">
        <v>7.1304135242369296E-2</v>
      </c>
      <c r="E212" s="1">
        <v>5.836422106750401E-3</v>
      </c>
    </row>
    <row r="213" spans="2:5" x14ac:dyDescent="0.25">
      <c r="B213">
        <v>211</v>
      </c>
      <c r="C213" t="s">
        <v>420</v>
      </c>
      <c r="D213" s="1">
        <v>6.8347119518953642E-2</v>
      </c>
      <c r="E213" s="1">
        <v>6.0708065721923011E-3</v>
      </c>
    </row>
    <row r="214" spans="2:5" x14ac:dyDescent="0.25">
      <c r="B214">
        <v>212</v>
      </c>
      <c r="C214" t="s">
        <v>422</v>
      </c>
      <c r="D214" s="1"/>
      <c r="E214" s="1"/>
    </row>
    <row r="215" spans="2:5" x14ac:dyDescent="0.25">
      <c r="B215">
        <v>213</v>
      </c>
      <c r="C215" t="s">
        <v>424</v>
      </c>
      <c r="D215" s="1">
        <v>2.9653086639550134E-2</v>
      </c>
      <c r="E215" s="1">
        <v>3.094374907053513E-3</v>
      </c>
    </row>
    <row r="216" spans="2:5" x14ac:dyDescent="0.25">
      <c r="B216">
        <v>214</v>
      </c>
      <c r="C216" t="s">
        <v>426</v>
      </c>
      <c r="D216" s="1">
        <v>1.4717862070677681E-2</v>
      </c>
      <c r="E216" s="1">
        <v>2.0528121361190941E-3</v>
      </c>
    </row>
    <row r="217" spans="2:5" x14ac:dyDescent="0.25">
      <c r="B217">
        <v>215</v>
      </c>
      <c r="C217" t="s">
        <v>428</v>
      </c>
      <c r="D217" s="1">
        <v>1.2242118643573795E-2</v>
      </c>
      <c r="E217" s="1">
        <v>1.1964835482558829E-3</v>
      </c>
    </row>
    <row r="218" spans="2:5" x14ac:dyDescent="0.25">
      <c r="B218">
        <v>216</v>
      </c>
      <c r="C218" t="s">
        <v>429</v>
      </c>
      <c r="D218" s="1">
        <v>8.9221415457175993E-3</v>
      </c>
      <c r="E218" s="1">
        <v>9.7824965487604667E-4</v>
      </c>
    </row>
    <row r="219" spans="2:5" x14ac:dyDescent="0.25">
      <c r="B219">
        <v>217</v>
      </c>
      <c r="C219" t="s">
        <v>431</v>
      </c>
      <c r="D219" s="1">
        <v>9.5544945330242135E-3</v>
      </c>
      <c r="E219" s="1">
        <v>8.3180152268962939E-4</v>
      </c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O28"/>
  <sheetViews>
    <sheetView topLeftCell="B5" workbookViewId="0">
      <selection activeCell="B4" sqref="B4:O28"/>
    </sheetView>
  </sheetViews>
  <sheetFormatPr baseColWidth="10" defaultRowHeight="15" x14ac:dyDescent="0.25"/>
  <sheetData>
    <row r="3" spans="2:15" x14ac:dyDescent="0.25">
      <c r="B3" t="s">
        <v>433</v>
      </c>
      <c r="D3" t="s">
        <v>2</v>
      </c>
      <c r="F3" t="s">
        <v>434</v>
      </c>
      <c r="H3" t="s">
        <v>435</v>
      </c>
      <c r="K3" t="s">
        <v>436</v>
      </c>
      <c r="M3" t="s">
        <v>435</v>
      </c>
    </row>
    <row r="4" spans="2:15" x14ac:dyDescent="0.25">
      <c r="B4">
        <v>1</v>
      </c>
      <c r="C4" t="s">
        <v>437</v>
      </c>
      <c r="D4" t="s">
        <v>12</v>
      </c>
      <c r="E4" t="s">
        <v>437</v>
      </c>
      <c r="F4" s="1">
        <f>VLOOKUP(D4,disinvest_calculations_calib!$A$3:$H$219,7,FALSE)</f>
        <v>9832.8454587238339</v>
      </c>
      <c r="G4" s="1" t="s">
        <v>438</v>
      </c>
      <c r="H4" s="1">
        <f>VLOOKUP(D4,disinvest_calculations_calib!$A$3:$H$219,8,FALSE)</f>
        <v>714.14467009640055</v>
      </c>
      <c r="I4" s="1" t="s">
        <v>439</v>
      </c>
      <c r="J4" t="s">
        <v>437</v>
      </c>
      <c r="K4" s="1">
        <v>1.5958503925775727</v>
      </c>
      <c r="L4" s="1" t="s">
        <v>438</v>
      </c>
      <c r="M4" s="1">
        <v>0.11333513127853076</v>
      </c>
      <c r="N4" s="1" t="s">
        <v>439</v>
      </c>
      <c r="O4" s="2" t="s">
        <v>440</v>
      </c>
    </row>
    <row r="5" spans="2:15" x14ac:dyDescent="0.25">
      <c r="B5">
        <v>2</v>
      </c>
      <c r="C5" t="s">
        <v>437</v>
      </c>
      <c r="D5" t="s">
        <v>15</v>
      </c>
      <c r="E5" t="s">
        <v>437</v>
      </c>
      <c r="F5" s="1">
        <f>VLOOKUP(D5,disinvest_calculations_calib!$A$3:$H$219,7,FALSE)</f>
        <v>4835.1630198727871</v>
      </c>
      <c r="G5" s="1" t="s">
        <v>438</v>
      </c>
      <c r="H5" s="1">
        <f>VLOOKUP(D5,disinvest_calculations_calib!$A$3:$H$219,8,FALSE)</f>
        <v>416.53242536750548</v>
      </c>
      <c r="I5" s="1" t="s">
        <v>439</v>
      </c>
      <c r="J5" t="s">
        <v>437</v>
      </c>
      <c r="K5" s="1">
        <v>2.272161735025032</v>
      </c>
      <c r="L5" s="1" t="s">
        <v>438</v>
      </c>
      <c r="M5" s="1">
        <v>0.21565640048699253</v>
      </c>
      <c r="N5" s="1" t="s">
        <v>439</v>
      </c>
      <c r="O5" s="2" t="s">
        <v>440</v>
      </c>
    </row>
    <row r="6" spans="2:15" x14ac:dyDescent="0.25">
      <c r="B6">
        <v>3</v>
      </c>
      <c r="C6" t="s">
        <v>437</v>
      </c>
      <c r="D6" t="s">
        <v>18</v>
      </c>
      <c r="E6" t="s">
        <v>437</v>
      </c>
      <c r="F6" s="1">
        <f>VLOOKUP(D6,disinvest_calculations_calib!$A$3:$H$219,7,FALSE)</f>
        <v>3334.4818973386855</v>
      </c>
      <c r="G6" s="1" t="s">
        <v>438</v>
      </c>
      <c r="H6" s="1">
        <f>VLOOKUP(D6,disinvest_calculations_calib!$A$3:$H$219,8,FALSE)</f>
        <v>256.40307241068109</v>
      </c>
      <c r="I6" s="1" t="s">
        <v>439</v>
      </c>
      <c r="J6" t="s">
        <v>437</v>
      </c>
      <c r="K6" s="1" t="s">
        <v>441</v>
      </c>
      <c r="L6" s="1" t="s">
        <v>438</v>
      </c>
      <c r="M6" s="1" t="s">
        <v>441</v>
      </c>
      <c r="N6" s="1" t="s">
        <v>439</v>
      </c>
      <c r="O6" s="2" t="s">
        <v>440</v>
      </c>
    </row>
    <row r="7" spans="2:15" x14ac:dyDescent="0.25">
      <c r="B7">
        <v>4</v>
      </c>
      <c r="C7" t="s">
        <v>437</v>
      </c>
      <c r="D7" t="s">
        <v>21</v>
      </c>
      <c r="E7" t="s">
        <v>437</v>
      </c>
      <c r="F7" s="1">
        <f>VLOOKUP(D7,disinvest_calculations_calib!$A$3:$H$219,7,FALSE)</f>
        <v>2104.3926929758818</v>
      </c>
      <c r="G7" s="1" t="s">
        <v>438</v>
      </c>
      <c r="H7" s="1">
        <f>VLOOKUP(D7,disinvest_calculations_calib!$A$3:$H$219,8,FALSE)</f>
        <v>159.1836726238744</v>
      </c>
      <c r="I7" s="1" t="s">
        <v>439</v>
      </c>
      <c r="J7" t="s">
        <v>437</v>
      </c>
      <c r="K7" s="1">
        <v>0.57420808750923658</v>
      </c>
      <c r="L7" s="1" t="s">
        <v>438</v>
      </c>
      <c r="M7" s="1">
        <v>4.0926611428274362E-2</v>
      </c>
      <c r="N7" s="1" t="s">
        <v>439</v>
      </c>
      <c r="O7" s="2" t="s">
        <v>440</v>
      </c>
    </row>
    <row r="8" spans="2:15" x14ac:dyDescent="0.25">
      <c r="B8">
        <v>5</v>
      </c>
      <c r="C8" t="s">
        <v>437</v>
      </c>
      <c r="D8" t="s">
        <v>23</v>
      </c>
      <c r="E8" t="s">
        <v>437</v>
      </c>
      <c r="F8" s="1">
        <f>VLOOKUP(D8,disinvest_calculations_calib!$A$3:$H$219,7,FALSE)</f>
        <v>1709.6621414910164</v>
      </c>
      <c r="G8" s="1" t="s">
        <v>438</v>
      </c>
      <c r="H8" s="1">
        <f>VLOOKUP(D8,disinvest_calculations_calib!$A$3:$H$219,8,FALSE)</f>
        <v>130.39275855707038</v>
      </c>
      <c r="I8" s="1" t="s">
        <v>439</v>
      </c>
      <c r="J8" t="s">
        <v>437</v>
      </c>
      <c r="K8" s="1">
        <v>0.41833861307092662</v>
      </c>
      <c r="L8" s="1" t="s">
        <v>438</v>
      </c>
      <c r="M8" s="1">
        <v>3.1813091483585652E-2</v>
      </c>
      <c r="N8" s="1" t="s">
        <v>439</v>
      </c>
      <c r="O8" s="2" t="s">
        <v>440</v>
      </c>
    </row>
    <row r="9" spans="2:15" x14ac:dyDescent="0.25">
      <c r="B9">
        <v>6</v>
      </c>
      <c r="C9" t="s">
        <v>437</v>
      </c>
      <c r="D9" t="s">
        <v>25</v>
      </c>
      <c r="E9" t="s">
        <v>437</v>
      </c>
      <c r="F9" s="1">
        <f>VLOOKUP(D9,disinvest_calculations_calib!$A$3:$H$219,7,FALSE)</f>
        <v>1113.6486674358209</v>
      </c>
      <c r="G9" s="1" t="s">
        <v>438</v>
      </c>
      <c r="H9" s="1">
        <f>VLOOKUP(D9,disinvest_calculations_calib!$A$3:$H$219,8,FALSE)</f>
        <v>93.744026413257842</v>
      </c>
      <c r="I9" s="1" t="s">
        <v>439</v>
      </c>
      <c r="J9" t="s">
        <v>437</v>
      </c>
      <c r="K9" s="1">
        <v>0.48860096465009067</v>
      </c>
      <c r="L9" s="1" t="s">
        <v>438</v>
      </c>
      <c r="M9" s="1">
        <v>4.5601275321423697E-2</v>
      </c>
      <c r="N9" s="1" t="s">
        <v>439</v>
      </c>
      <c r="O9" s="2" t="s">
        <v>440</v>
      </c>
    </row>
    <row r="10" spans="2:15" x14ac:dyDescent="0.25">
      <c r="B10">
        <v>7</v>
      </c>
      <c r="C10" t="s">
        <v>437</v>
      </c>
      <c r="D10" t="s">
        <v>27</v>
      </c>
      <c r="E10" t="s">
        <v>437</v>
      </c>
      <c r="F10" s="1">
        <f>VLOOKUP(D10,disinvest_calculations_calib!$A$3:$H$219,7,FALSE)</f>
        <v>1335.4293114396542</v>
      </c>
      <c r="G10" s="1" t="s">
        <v>438</v>
      </c>
      <c r="H10" s="1">
        <f>VLOOKUP(D10,disinvest_calculations_calib!$A$3:$H$219,8,FALSE)</f>
        <v>102.1595111888382</v>
      </c>
      <c r="I10" s="1" t="s">
        <v>439</v>
      </c>
      <c r="J10" t="s">
        <v>437</v>
      </c>
      <c r="K10" s="1">
        <v>0.78288021908815064</v>
      </c>
      <c r="L10" s="1" t="s">
        <v>438</v>
      </c>
      <c r="M10" s="1">
        <v>5.5714898535068315E-2</v>
      </c>
      <c r="N10" s="1" t="s">
        <v>439</v>
      </c>
      <c r="O10" s="2" t="s">
        <v>440</v>
      </c>
    </row>
    <row r="11" spans="2:15" x14ac:dyDescent="0.25">
      <c r="B11">
        <v>8</v>
      </c>
      <c r="C11" t="s">
        <v>437</v>
      </c>
      <c r="D11" t="s">
        <v>29</v>
      </c>
      <c r="E11" t="s">
        <v>437</v>
      </c>
      <c r="F11" s="1">
        <f>VLOOKUP(D11,disinvest_calculations_calib!$A$3:$H$219,7,FALSE)</f>
        <v>840.73597429592564</v>
      </c>
      <c r="G11" s="1" t="s">
        <v>438</v>
      </c>
      <c r="H11" s="1">
        <f>VLOOKUP(D11,disinvest_calculations_calib!$A$3:$H$219,8,FALSE)</f>
        <v>61.165211965580909</v>
      </c>
      <c r="I11" s="1" t="s">
        <v>439</v>
      </c>
      <c r="J11" t="s">
        <v>437</v>
      </c>
      <c r="K11" s="1">
        <v>1.6033598156322728</v>
      </c>
      <c r="L11" s="1" t="s">
        <v>438</v>
      </c>
      <c r="M11" s="1">
        <v>0.11640329171628318</v>
      </c>
      <c r="N11" s="1" t="s">
        <v>439</v>
      </c>
      <c r="O11" s="2" t="s">
        <v>440</v>
      </c>
    </row>
    <row r="12" spans="2:15" x14ac:dyDescent="0.25">
      <c r="B12">
        <v>9</v>
      </c>
      <c r="C12" t="s">
        <v>437</v>
      </c>
      <c r="D12" t="s">
        <v>33</v>
      </c>
      <c r="E12" t="s">
        <v>437</v>
      </c>
      <c r="F12" s="1">
        <f>VLOOKUP(D12,disinvest_calculations_calib!$A$3:$H$219,7,FALSE)</f>
        <v>863.64137062978511</v>
      </c>
      <c r="G12" s="1" t="s">
        <v>438</v>
      </c>
      <c r="H12" s="1">
        <f>VLOOKUP(D12,disinvest_calculations_calib!$A$3:$H$219,8,FALSE)</f>
        <v>65.153641206787327</v>
      </c>
      <c r="I12" s="1" t="s">
        <v>439</v>
      </c>
      <c r="J12" t="s">
        <v>437</v>
      </c>
      <c r="K12" s="1">
        <v>0.46271733380659286</v>
      </c>
      <c r="L12" s="1" t="s">
        <v>438</v>
      </c>
      <c r="M12" s="1">
        <v>3.3167517685013304E-2</v>
      </c>
      <c r="N12" s="1" t="s">
        <v>439</v>
      </c>
      <c r="O12" s="2" t="s">
        <v>440</v>
      </c>
    </row>
    <row r="13" spans="2:15" x14ac:dyDescent="0.25">
      <c r="B13">
        <v>10</v>
      </c>
      <c r="C13" t="s">
        <v>437</v>
      </c>
      <c r="D13" t="s">
        <v>31</v>
      </c>
      <c r="E13" t="s">
        <v>437</v>
      </c>
      <c r="F13" s="1">
        <f>VLOOKUP(D13,disinvest_calculations_calib!$A$3:$H$219,7,FALSE)</f>
        <v>914.52527936171646</v>
      </c>
      <c r="G13" s="1" t="s">
        <v>438</v>
      </c>
      <c r="H13" s="1">
        <f>VLOOKUP(D13,disinvest_calculations_calib!$A$3:$H$219,8,FALSE)</f>
        <v>73.720047236275619</v>
      </c>
      <c r="I13" s="1" t="s">
        <v>439</v>
      </c>
      <c r="J13" t="s">
        <v>437</v>
      </c>
      <c r="K13" s="1" t="s">
        <v>441</v>
      </c>
      <c r="L13" s="1" t="s">
        <v>438</v>
      </c>
      <c r="M13" s="1" t="s">
        <v>441</v>
      </c>
      <c r="N13" s="1" t="s">
        <v>439</v>
      </c>
      <c r="O13" s="2" t="s">
        <v>440</v>
      </c>
    </row>
    <row r="14" spans="2:15" x14ac:dyDescent="0.25">
      <c r="B14">
        <v>11</v>
      </c>
      <c r="C14" t="s">
        <v>437</v>
      </c>
      <c r="D14" t="s">
        <v>35</v>
      </c>
      <c r="E14" t="s">
        <v>437</v>
      </c>
      <c r="F14" s="1">
        <f>VLOOKUP(D14,disinvest_calculations_calib!$A$3:$H$219,7,FALSE)</f>
        <v>664.63594302183969</v>
      </c>
      <c r="G14" s="1" t="s">
        <v>438</v>
      </c>
      <c r="H14" s="1">
        <f>VLOOKUP(D14,disinvest_calculations_calib!$A$3:$H$219,8,FALSE)</f>
        <v>50.59279044186659</v>
      </c>
      <c r="I14" s="1" t="s">
        <v>439</v>
      </c>
      <c r="J14" t="s">
        <v>437</v>
      </c>
      <c r="K14" s="1">
        <v>0.31060178330846061</v>
      </c>
      <c r="L14" s="1" t="s">
        <v>438</v>
      </c>
      <c r="M14" s="1">
        <v>2.3342511789901904E-2</v>
      </c>
      <c r="N14" s="1" t="s">
        <v>439</v>
      </c>
      <c r="O14" s="2" t="s">
        <v>440</v>
      </c>
    </row>
    <row r="15" spans="2:15" x14ac:dyDescent="0.25">
      <c r="B15">
        <v>12</v>
      </c>
      <c r="C15" t="s">
        <v>437</v>
      </c>
      <c r="D15" t="s">
        <v>37</v>
      </c>
      <c r="E15" t="s">
        <v>437</v>
      </c>
      <c r="F15" s="1">
        <f>VLOOKUP(D15,disinvest_calculations_calib!$A$3:$H$219,7,FALSE)</f>
        <v>696.77155559695348</v>
      </c>
      <c r="G15" s="1" t="s">
        <v>438</v>
      </c>
      <c r="H15" s="1">
        <f>VLOOKUP(D15,disinvest_calculations_calib!$A$3:$H$219,8,FALSE)</f>
        <v>52.668788715644986</v>
      </c>
      <c r="I15" s="1" t="s">
        <v>439</v>
      </c>
      <c r="J15" t="s">
        <v>437</v>
      </c>
      <c r="K15" s="1">
        <v>2.3014791734421811</v>
      </c>
      <c r="L15" s="1" t="s">
        <v>438</v>
      </c>
      <c r="M15" s="1">
        <v>0.16754188391189023</v>
      </c>
      <c r="N15" s="1" t="s">
        <v>439</v>
      </c>
      <c r="O15" s="2" t="s">
        <v>440</v>
      </c>
    </row>
    <row r="16" spans="2:15" x14ac:dyDescent="0.25">
      <c r="B16">
        <v>13</v>
      </c>
      <c r="C16" t="s">
        <v>437</v>
      </c>
      <c r="D16" t="s">
        <v>39</v>
      </c>
      <c r="E16" t="s">
        <v>437</v>
      </c>
      <c r="F16" s="1">
        <f>VLOOKUP(D16,disinvest_calculations_calib!$A$3:$H$219,7,FALSE)</f>
        <v>525.28977726430924</v>
      </c>
      <c r="G16" s="1" t="s">
        <v>438</v>
      </c>
      <c r="H16" s="1">
        <f>VLOOKUP(D16,disinvest_calculations_calib!$A$3:$H$219,8,FALSE)</f>
        <v>38.815681939221378</v>
      </c>
      <c r="I16" s="1" t="s">
        <v>439</v>
      </c>
      <c r="J16" t="s">
        <v>437</v>
      </c>
      <c r="K16" s="1">
        <v>4.1806030373717595</v>
      </c>
      <c r="L16" s="1" t="s">
        <v>438</v>
      </c>
      <c r="M16" s="1">
        <v>0.31824244490563014</v>
      </c>
      <c r="N16" s="1" t="s">
        <v>439</v>
      </c>
      <c r="O16" s="2" t="s">
        <v>440</v>
      </c>
    </row>
    <row r="17" spans="2:15" x14ac:dyDescent="0.25">
      <c r="B17">
        <v>14</v>
      </c>
      <c r="C17" t="s">
        <v>437</v>
      </c>
      <c r="D17" t="s">
        <v>41</v>
      </c>
      <c r="E17" t="s">
        <v>437</v>
      </c>
      <c r="F17" s="1">
        <f>VLOOKUP(D17,disinvest_calculations_calib!$A$3:$H$219,7,FALSE)</f>
        <v>485.35741824597176</v>
      </c>
      <c r="G17" s="1" t="s">
        <v>438</v>
      </c>
      <c r="H17" s="1">
        <f>VLOOKUP(D17,disinvest_calculations_calib!$A$3:$H$219,8,FALSE)</f>
        <v>37.460241086812445</v>
      </c>
      <c r="I17" s="1" t="s">
        <v>439</v>
      </c>
      <c r="J17" t="s">
        <v>437</v>
      </c>
      <c r="K17" s="1">
        <v>0.72513427265792929</v>
      </c>
      <c r="L17" s="1" t="s">
        <v>438</v>
      </c>
      <c r="M17" s="1">
        <v>5.7740089972766223E-2</v>
      </c>
      <c r="N17" s="1" t="s">
        <v>439</v>
      </c>
      <c r="O17" s="2" t="s">
        <v>440</v>
      </c>
    </row>
    <row r="18" spans="2:15" x14ac:dyDescent="0.25">
      <c r="B18">
        <v>15</v>
      </c>
      <c r="C18" t="s">
        <v>437</v>
      </c>
      <c r="D18" t="s">
        <v>43</v>
      </c>
      <c r="E18" t="s">
        <v>437</v>
      </c>
      <c r="F18" s="1">
        <f>VLOOKUP(D18,disinvest_calculations_calib!$A$3:$H$219,7,FALSE)</f>
        <v>401.58398092659485</v>
      </c>
      <c r="G18" s="1" t="s">
        <v>438</v>
      </c>
      <c r="H18" s="1">
        <f>VLOOKUP(D18,disinvest_calculations_calib!$A$3:$H$219,8,FALSE)</f>
        <v>32.902746580697759</v>
      </c>
      <c r="I18" s="1" t="s">
        <v>439</v>
      </c>
      <c r="J18" t="s">
        <v>437</v>
      </c>
      <c r="K18" s="1">
        <v>1.4477504242293386</v>
      </c>
      <c r="L18" s="1" t="s">
        <v>438</v>
      </c>
      <c r="M18" s="1">
        <v>0.12824951281541994</v>
      </c>
      <c r="N18" s="1" t="s">
        <v>439</v>
      </c>
      <c r="O18" s="2" t="s">
        <v>440</v>
      </c>
    </row>
    <row r="19" spans="2:15" x14ac:dyDescent="0.25">
      <c r="B19">
        <v>16</v>
      </c>
      <c r="C19" t="s">
        <v>437</v>
      </c>
      <c r="D19" t="s">
        <v>47</v>
      </c>
      <c r="E19" t="s">
        <v>437</v>
      </c>
      <c r="F19" s="1">
        <f>VLOOKUP(D19,disinvest_calculations_calib!$A$3:$H$219,7,FALSE)</f>
        <v>391.12056986531923</v>
      </c>
      <c r="G19" s="1" t="s">
        <v>438</v>
      </c>
      <c r="H19" s="1">
        <f>VLOOKUP(D19,disinvest_calculations_calib!$A$3:$H$219,8,FALSE)</f>
        <v>33.707863435186511</v>
      </c>
      <c r="I19" s="1" t="s">
        <v>439</v>
      </c>
      <c r="J19" t="s">
        <v>437</v>
      </c>
      <c r="K19" s="1">
        <v>0.21972651894658163</v>
      </c>
      <c r="L19" s="1" t="s">
        <v>438</v>
      </c>
      <c r="M19" s="1">
        <v>1.9931477259743594E-2</v>
      </c>
      <c r="N19" s="1" t="s">
        <v>439</v>
      </c>
      <c r="O19" s="2" t="s">
        <v>440</v>
      </c>
    </row>
    <row r="20" spans="2:15" x14ac:dyDescent="0.25">
      <c r="B20">
        <v>17</v>
      </c>
      <c r="C20" t="s">
        <v>437</v>
      </c>
      <c r="D20" t="s">
        <v>45</v>
      </c>
      <c r="E20" t="s">
        <v>437</v>
      </c>
      <c r="F20" s="1">
        <f>VLOOKUP(D20,disinvest_calculations_calib!$A$3:$H$219,7,FALSE)</f>
        <v>461.82106378681391</v>
      </c>
      <c r="G20" s="1" t="s">
        <v>438</v>
      </c>
      <c r="H20" s="1">
        <f>VLOOKUP(D20,disinvest_calculations_calib!$A$3:$H$219,8,FALSE)</f>
        <v>33.936817749267128</v>
      </c>
      <c r="I20" s="1" t="s">
        <v>439</v>
      </c>
      <c r="J20" t="s">
        <v>437</v>
      </c>
      <c r="K20" s="1">
        <v>1.2158413114295081</v>
      </c>
      <c r="L20" s="1" t="s">
        <v>438</v>
      </c>
      <c r="M20" s="1">
        <v>9.201759675784113E-2</v>
      </c>
      <c r="N20" s="1" t="s">
        <v>439</v>
      </c>
      <c r="O20" s="2" t="s">
        <v>440</v>
      </c>
    </row>
    <row r="21" spans="2:15" x14ac:dyDescent="0.25">
      <c r="B21">
        <v>18</v>
      </c>
      <c r="C21" t="s">
        <v>437</v>
      </c>
      <c r="D21" t="s">
        <v>49</v>
      </c>
      <c r="E21" t="s">
        <v>437</v>
      </c>
      <c r="F21" s="1">
        <f>VLOOKUP(D21,disinvest_calculations_calib!$A$3:$H$219,7,FALSE)</f>
        <v>375.56043681218472</v>
      </c>
      <c r="G21" s="1" t="s">
        <v>438</v>
      </c>
      <c r="H21" s="1">
        <f>VLOOKUP(D21,disinvest_calculations_calib!$A$3:$H$219,8,FALSE)</f>
        <v>28.902737396371741</v>
      </c>
      <c r="I21" s="1" t="s">
        <v>439</v>
      </c>
      <c r="J21" t="s">
        <v>437</v>
      </c>
      <c r="K21" s="1">
        <v>0.32649436881464788</v>
      </c>
      <c r="L21" s="1" t="s">
        <v>438</v>
      </c>
      <c r="M21" s="1">
        <v>2.6546816640158153E-2</v>
      </c>
      <c r="N21" s="1" t="s">
        <v>439</v>
      </c>
      <c r="O21" s="2" t="s">
        <v>440</v>
      </c>
    </row>
    <row r="22" spans="2:15" x14ac:dyDescent="0.25">
      <c r="B22">
        <v>19</v>
      </c>
      <c r="C22" t="s">
        <v>437</v>
      </c>
      <c r="D22" t="s">
        <v>51</v>
      </c>
      <c r="E22" t="s">
        <v>437</v>
      </c>
      <c r="F22" s="1">
        <f>VLOOKUP(D22,disinvest_calculations_calib!$A$3:$H$219,7,FALSE)</f>
        <v>337.26502374480248</v>
      </c>
      <c r="G22" s="1" t="s">
        <v>438</v>
      </c>
      <c r="H22" s="1">
        <f>VLOOKUP(D22,disinvest_calculations_calib!$A$3:$H$219,8,FALSE)</f>
        <v>29.107258254430189</v>
      </c>
      <c r="I22" s="1" t="s">
        <v>439</v>
      </c>
      <c r="J22" t="s">
        <v>437</v>
      </c>
      <c r="K22" s="1">
        <v>2.8584732450203072</v>
      </c>
      <c r="L22" s="1" t="s">
        <v>438</v>
      </c>
      <c r="M22" s="1">
        <v>0.26059628069985596</v>
      </c>
      <c r="N22" s="1" t="s">
        <v>439</v>
      </c>
      <c r="O22" s="2" t="s">
        <v>440</v>
      </c>
    </row>
    <row r="23" spans="2:15" x14ac:dyDescent="0.25">
      <c r="B23">
        <v>20</v>
      </c>
      <c r="C23" t="s">
        <v>437</v>
      </c>
      <c r="D23" t="s">
        <v>53</v>
      </c>
      <c r="E23" t="s">
        <v>437</v>
      </c>
      <c r="F23" s="1">
        <f>VLOOKUP(D23,disinvest_calculations_calib!$A$3:$H$219,7,FALSE)</f>
        <v>373.01280784988973</v>
      </c>
      <c r="G23" s="1" t="s">
        <v>438</v>
      </c>
      <c r="H23" s="1">
        <f>VLOOKUP(D23,disinvest_calculations_calib!$A$3:$H$219,8,FALSE)</f>
        <v>28.337893959090557</v>
      </c>
      <c r="I23" s="1" t="s">
        <v>439</v>
      </c>
      <c r="J23" t="s">
        <v>437</v>
      </c>
      <c r="K23" s="1">
        <v>0.31062033151820978</v>
      </c>
      <c r="L23" s="1" t="s">
        <v>438</v>
      </c>
      <c r="M23" s="1">
        <v>2.3973732290724279E-2</v>
      </c>
      <c r="N23" s="1" t="s">
        <v>439</v>
      </c>
      <c r="O23" s="2" t="s">
        <v>440</v>
      </c>
    </row>
    <row r="24" spans="2:15" x14ac:dyDescent="0.25">
      <c r="B24">
        <v>21</v>
      </c>
      <c r="C24" t="s">
        <v>437</v>
      </c>
      <c r="D24" t="s">
        <v>55</v>
      </c>
      <c r="E24" t="s">
        <v>437</v>
      </c>
      <c r="F24" s="1">
        <f>VLOOKUP(D24,disinvest_calculations_calib!$A$3:$H$219,7,FALSE)</f>
        <v>290.56667977574972</v>
      </c>
      <c r="G24" s="1" t="s">
        <v>438</v>
      </c>
      <c r="H24" s="1">
        <f>VLOOKUP(D24,disinvest_calculations_calib!$A$3:$H$219,8,FALSE)</f>
        <v>24.66901288346563</v>
      </c>
      <c r="I24" s="1" t="s">
        <v>439</v>
      </c>
      <c r="J24" t="s">
        <v>437</v>
      </c>
      <c r="K24" s="1">
        <v>0.38137839196208989</v>
      </c>
      <c r="L24" s="1" t="s">
        <v>438</v>
      </c>
      <c r="M24" s="1">
        <v>3.5018598511898112E-2</v>
      </c>
      <c r="N24" s="1" t="s">
        <v>439</v>
      </c>
      <c r="O24" s="2" t="s">
        <v>440</v>
      </c>
    </row>
    <row r="25" spans="2:15" x14ac:dyDescent="0.25">
      <c r="B25">
        <v>22</v>
      </c>
      <c r="C25" t="s">
        <v>437</v>
      </c>
      <c r="D25" t="s">
        <v>57</v>
      </c>
      <c r="E25" t="s">
        <v>437</v>
      </c>
      <c r="F25" s="1">
        <f>VLOOKUP(D25,disinvest_calculations_calib!$A$3:$H$219,7,FALSE)</f>
        <v>370.73313133637987</v>
      </c>
      <c r="G25" s="1" t="s">
        <v>438</v>
      </c>
      <c r="H25" s="1">
        <f>VLOOKUP(D25,disinvest_calculations_calib!$A$3:$H$219,8,FALSE)</f>
        <v>27.874495539000932</v>
      </c>
      <c r="I25" s="1" t="s">
        <v>439</v>
      </c>
      <c r="J25" t="s">
        <v>437</v>
      </c>
      <c r="K25" s="1" t="s">
        <v>441</v>
      </c>
      <c r="L25" s="1" t="s">
        <v>438</v>
      </c>
      <c r="M25" s="1" t="s">
        <v>441</v>
      </c>
      <c r="N25" s="1" t="s">
        <v>439</v>
      </c>
      <c r="O25" s="2" t="s">
        <v>440</v>
      </c>
    </row>
    <row r="26" spans="2:15" x14ac:dyDescent="0.25">
      <c r="B26">
        <v>23</v>
      </c>
      <c r="C26" t="s">
        <v>437</v>
      </c>
      <c r="D26" t="s">
        <v>59</v>
      </c>
      <c r="E26" t="s">
        <v>437</v>
      </c>
      <c r="F26" s="1">
        <f>VLOOKUP(D26,disinvest_calculations_calib!$A$3:$H$219,7,FALSE)</f>
        <v>240.22817022559684</v>
      </c>
      <c r="G26" s="1" t="s">
        <v>438</v>
      </c>
      <c r="H26" s="1">
        <f>VLOOKUP(D26,disinvest_calculations_calib!$A$3:$H$219,8,FALSE)</f>
        <v>19.624325734317885</v>
      </c>
      <c r="I26" s="1" t="s">
        <v>439</v>
      </c>
      <c r="J26" t="s">
        <v>437</v>
      </c>
      <c r="K26" s="1">
        <v>0.5114194414230282</v>
      </c>
      <c r="L26" s="1" t="s">
        <v>438</v>
      </c>
      <c r="M26" s="1">
        <v>4.4965526032756435E-2</v>
      </c>
      <c r="N26" s="1" t="s">
        <v>439</v>
      </c>
      <c r="O26" s="2" t="s">
        <v>440</v>
      </c>
    </row>
    <row r="27" spans="2:15" x14ac:dyDescent="0.25">
      <c r="B27">
        <v>24</v>
      </c>
      <c r="C27" t="s">
        <v>437</v>
      </c>
      <c r="D27" t="s">
        <v>61</v>
      </c>
      <c r="E27" t="s">
        <v>437</v>
      </c>
      <c r="F27" s="1">
        <f>VLOOKUP(D27,disinvest_calculations_calib!$A$3:$H$219,7,FALSE)</f>
        <v>298.15332533533189</v>
      </c>
      <c r="G27" s="1" t="s">
        <v>438</v>
      </c>
      <c r="H27" s="1">
        <f>VLOOKUP(D27,disinvest_calculations_calib!$A$3:$H$219,8,FALSE)</f>
        <v>22.095290756085699</v>
      </c>
      <c r="I27" s="1" t="s">
        <v>439</v>
      </c>
      <c r="J27" t="s">
        <v>437</v>
      </c>
      <c r="K27" s="1">
        <v>0.44380872183762621</v>
      </c>
      <c r="L27" s="1" t="s">
        <v>438</v>
      </c>
      <c r="M27" s="1">
        <v>3.2109009703661616E-2</v>
      </c>
      <c r="N27" s="1" t="s">
        <v>439</v>
      </c>
      <c r="O27" s="2" t="s">
        <v>440</v>
      </c>
    </row>
    <row r="28" spans="2:15" x14ac:dyDescent="0.25">
      <c r="B28">
        <v>25</v>
      </c>
      <c r="C28" t="s">
        <v>437</v>
      </c>
      <c r="D28" t="s">
        <v>63</v>
      </c>
      <c r="E28" t="s">
        <v>437</v>
      </c>
      <c r="F28" s="1">
        <f>VLOOKUP(D28,disinvest_calculations_calib!$A$3:$H$219,7,FALSE)</f>
        <v>302.32021436412987</v>
      </c>
      <c r="G28" s="1" t="s">
        <v>438</v>
      </c>
      <c r="H28" s="1">
        <f>VLOOKUP(D28,disinvest_calculations_calib!$A$3:$H$219,8,FALSE)</f>
        <v>23.252759253607717</v>
      </c>
      <c r="I28" s="1" t="s">
        <v>439</v>
      </c>
      <c r="J28" t="s">
        <v>437</v>
      </c>
      <c r="K28" s="1">
        <v>0.78034516504196616</v>
      </c>
      <c r="L28" s="1" t="s">
        <v>438</v>
      </c>
      <c r="M28" s="1">
        <v>5.7031581770271497E-2</v>
      </c>
      <c r="N28" s="1" t="s">
        <v>439</v>
      </c>
      <c r="O28" s="2" t="s">
        <v>440</v>
      </c>
    </row>
  </sheetData>
  <pageMargins left="0.7" right="0.7" top="0.78740157499999996" bottom="0.78740157499999996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disinvest_calculations_calib</vt:lpstr>
      <vt:lpstr>Tabelle2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2021-09-25T20:15:37Z</dcterms:created>
  <dcterms:modified xsi:type="dcterms:W3CDTF">2022-10-03T20:44:34Z</dcterms:modified>
</cp:coreProperties>
</file>