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has\Desktop\研究論文\診療報酬挑戦\NextApplied HEHP\Fig-Tables\"/>
    </mc:Choice>
  </mc:AlternateContent>
  <xr:revisionPtr revIDLastSave="0" documentId="13_ncr:1_{B7D5E009-7299-4E2A-9080-360A3005AFD0}" xr6:coauthVersionLast="47" xr6:coauthVersionMax="47" xr10:uidLastSave="{00000000-0000-0000-0000-000000000000}"/>
  <bookViews>
    <workbookView xWindow="-110" yWindow="-110" windowWidth="21820" windowHeight="13900" xr2:uid="{17C7F140-8773-493C-B44D-E94FB1BCDC08}"/>
  </bookViews>
  <sheets>
    <sheet name="Table 4 Lost profit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1" l="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3" i="11"/>
  <c r="F39" i="11"/>
  <c r="F38" i="11"/>
  <c r="F37" i="11"/>
  <c r="F36" i="11"/>
  <c r="F35" i="11"/>
  <c r="F34" i="11"/>
  <c r="H34" i="11" s="1"/>
  <c r="F33" i="11"/>
  <c r="F32" i="11"/>
  <c r="H32" i="11" s="1"/>
  <c r="J32" i="11" s="1"/>
  <c r="F31" i="11"/>
  <c r="F30" i="11"/>
  <c r="F29" i="11"/>
  <c r="F28" i="11"/>
  <c r="F27" i="11"/>
  <c r="F26" i="11"/>
  <c r="H26" i="11" s="1"/>
  <c r="F25" i="11"/>
  <c r="F24" i="11"/>
  <c r="H24" i="11" s="1"/>
  <c r="J24" i="11" s="1"/>
  <c r="F23" i="11"/>
  <c r="F22" i="11"/>
  <c r="F21" i="11"/>
  <c r="F20" i="11"/>
  <c r="F19" i="11"/>
  <c r="F18" i="11"/>
  <c r="H18" i="11" s="1"/>
  <c r="F17" i="11"/>
  <c r="F16" i="11"/>
  <c r="F15" i="11"/>
  <c r="F14" i="11"/>
  <c r="F13" i="11"/>
  <c r="F12" i="11"/>
  <c r="F11" i="11"/>
  <c r="F10" i="11"/>
  <c r="H10" i="11" s="1"/>
  <c r="F9" i="11"/>
  <c r="F8" i="11"/>
  <c r="F7" i="11"/>
  <c r="F6" i="11"/>
  <c r="F5" i="11"/>
  <c r="F4" i="11"/>
  <c r="F3" i="11"/>
  <c r="J10" i="11" l="1"/>
  <c r="J34" i="11"/>
  <c r="J18" i="11"/>
  <c r="J26" i="11"/>
  <c r="H11" i="11"/>
  <c r="J11" i="11" s="1"/>
  <c r="H33" i="11"/>
  <c r="J33" i="11" s="1"/>
  <c r="H25" i="11"/>
  <c r="J25" i="11" s="1"/>
  <c r="H17" i="11"/>
  <c r="J17" i="11" s="1"/>
  <c r="H9" i="11"/>
  <c r="J9" i="11" s="1"/>
  <c r="H35" i="11"/>
  <c r="J35" i="11" s="1"/>
  <c r="H3" i="11"/>
  <c r="J3" i="11" s="1"/>
  <c r="H16" i="11"/>
  <c r="J16" i="11" s="1"/>
  <c r="H8" i="11"/>
  <c r="J8" i="11" s="1"/>
  <c r="H39" i="11"/>
  <c r="J39" i="11" s="1"/>
  <c r="H31" i="11"/>
  <c r="J31" i="11" s="1"/>
  <c r="H23" i="11"/>
  <c r="J23" i="11" s="1"/>
  <c r="H15" i="11"/>
  <c r="J15" i="11" s="1"/>
  <c r="H7" i="11"/>
  <c r="J7" i="11" s="1"/>
  <c r="H19" i="11"/>
  <c r="J19" i="11" s="1"/>
  <c r="H38" i="11"/>
  <c r="J38" i="11" s="1"/>
  <c r="H30" i="11"/>
  <c r="J30" i="11" s="1"/>
  <c r="H22" i="11"/>
  <c r="J22" i="11" s="1"/>
  <c r="H14" i="11"/>
  <c r="J14" i="11" s="1"/>
  <c r="H6" i="11"/>
  <c r="J6" i="11" s="1"/>
  <c r="H37" i="11"/>
  <c r="J37" i="11" s="1"/>
  <c r="H29" i="11"/>
  <c r="J29" i="11" s="1"/>
  <c r="H21" i="11"/>
  <c r="J21" i="11" s="1"/>
  <c r="H13" i="11"/>
  <c r="J13" i="11" s="1"/>
  <c r="H5" i="11"/>
  <c r="J5" i="11" s="1"/>
  <c r="H27" i="11"/>
  <c r="J27" i="11" s="1"/>
  <c r="H36" i="11"/>
  <c r="J36" i="11" s="1"/>
  <c r="H28" i="11"/>
  <c r="J28" i="11" s="1"/>
  <c r="H20" i="11"/>
  <c r="J20" i="11" s="1"/>
  <c r="H12" i="11"/>
  <c r="J12" i="11" s="1"/>
  <c r="H4" i="11"/>
  <c r="J4" i="11" s="1"/>
  <c r="J41" i="11" l="1"/>
  <c r="J40" i="11"/>
</calcChain>
</file>

<file path=xl/sharedStrings.xml><?xml version="1.0" encoding="utf-8"?>
<sst xmlns="http://schemas.openxmlformats.org/spreadsheetml/2006/main" count="22" uniqueCount="22">
  <si>
    <t>Average income refers from the web site of the National Tax Agency. Available from: https://www.nta.go.jp/publication/statistics/kokuzeicho/minkan1997/menu/05.htm</t>
    <phoneticPr fontId="2"/>
  </si>
  <si>
    <t>Income tax: https://www.nta.go.jp/taxes/shiraberu/taxanswer/shotoku/2260.htm</t>
    <phoneticPr fontId="2"/>
  </si>
  <si>
    <t>Mean</t>
    <phoneticPr fontId="2"/>
  </si>
  <si>
    <t>Median</t>
    <phoneticPr fontId="2"/>
  </si>
  <si>
    <t>(1) Age</t>
    <phoneticPr fontId="2"/>
  </si>
  <si>
    <t>(2) Average income
(Both)</t>
    <phoneticPr fontId="2"/>
  </si>
  <si>
    <t>(3) Leibniz’s ratio</t>
    <phoneticPr fontId="2"/>
  </si>
  <si>
    <t>(4) COL Ded.%</t>
    <phoneticPr fontId="2"/>
  </si>
  <si>
    <t>(5) Lost profit</t>
    <phoneticPr fontId="2"/>
  </si>
  <si>
    <t>(7) Income Tax</t>
    <phoneticPr fontId="2"/>
  </si>
  <si>
    <t>(6) Income Tax Rate</t>
    <phoneticPr fontId="2"/>
  </si>
  <si>
    <t>(8) CVD/MD Expenditure</t>
    <phoneticPr fontId="2"/>
  </si>
  <si>
    <t>CVD/MD = Medical expenditure for Cardiovascular disease/Total national medical expenditure in 2017: https://www.mhlw.go.jp/content/10905000/000585305.pdf</t>
    <phoneticPr fontId="2"/>
  </si>
  <si>
    <t>Table 4. PCI Tariffs Based on the Lost Profit Method</t>
    <phoneticPr fontId="2"/>
  </si>
  <si>
    <t>PCI, perctaneous coronary intervention</t>
    <phoneticPr fontId="2"/>
  </si>
  <si>
    <t>COL, cost of living</t>
    <phoneticPr fontId="2"/>
  </si>
  <si>
    <t>Ded, deduction</t>
    <phoneticPr fontId="2"/>
  </si>
  <si>
    <t>CVD, cardiovascular disease</t>
    <phoneticPr fontId="2"/>
  </si>
  <si>
    <t>MD, medical expenditure</t>
    <phoneticPr fontId="2"/>
  </si>
  <si>
    <t>(10) PCI Tariffs US$</t>
    <phoneticPr fontId="2"/>
  </si>
  <si>
    <r>
      <t xml:space="preserve">(9) PCI Tariffs
JP </t>
    </r>
    <r>
      <rPr>
        <sz val="12"/>
        <color theme="1"/>
        <rFont val="ＭＳ Ｐ明朝"/>
        <family val="1"/>
        <charset val="128"/>
      </rPr>
      <t>￥</t>
    </r>
    <phoneticPr fontId="2"/>
  </si>
  <si>
    <r>
      <t xml:space="preserve">US $1 = </t>
    </r>
    <r>
      <rPr>
        <sz val="12"/>
        <color theme="1"/>
        <rFont val="ＭＳ Ｐ明朝"/>
        <family val="1"/>
        <charset val="128"/>
      </rPr>
      <t>￥</t>
    </r>
    <r>
      <rPr>
        <sz val="12"/>
        <color theme="1"/>
        <rFont val="Times New Roman"/>
        <family val="1"/>
      </rPr>
      <t>140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</si>
</sst>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¥-411]#,##0;[$¥-411]#,##0"/>
    <numFmt numFmtId="177" formatCode="0.0%"/>
    <numFmt numFmtId="178" formatCode="[$¥-411]#,##0_);\([$¥-411]#,##0\)"/>
    <numFmt numFmtId="179" formatCode="[$¥-411]#,##0.00;\-[$¥-411]#,##0.00"/>
    <numFmt numFmtId="180" formatCode="[$¥-411]#,##0.00_);\([$¥-411]#,##0.00\)"/>
    <numFmt numFmtId="181" formatCode="[$$-409]#,##0.0;\-[$$-409]#,##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0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4" fillId="0" borderId="1" xfId="1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9" fontId="4" fillId="0" borderId="1" xfId="0" applyNumberFormat="1" applyFont="1" applyBorder="1">
      <alignment vertical="center"/>
    </xf>
    <xf numFmtId="178" fontId="4" fillId="0" borderId="1" xfId="3" applyNumberFormat="1" applyFont="1" applyBorder="1">
      <alignment vertical="center"/>
    </xf>
    <xf numFmtId="10" fontId="4" fillId="0" borderId="1" xfId="4" applyNumberFormat="1" applyFont="1" applyBorder="1">
      <alignment vertical="center"/>
    </xf>
    <xf numFmtId="178" fontId="4" fillId="0" borderId="1" xfId="4" applyNumberFormat="1" applyFont="1" applyBorder="1">
      <alignment vertical="center"/>
    </xf>
    <xf numFmtId="177" fontId="4" fillId="0" borderId="0" xfId="4" applyNumberFormat="1" applyFont="1">
      <alignment vertical="center"/>
    </xf>
    <xf numFmtId="38" fontId="4" fillId="0" borderId="0" xfId="3" applyFont="1">
      <alignment vertical="center"/>
    </xf>
    <xf numFmtId="10" fontId="4" fillId="0" borderId="0" xfId="0" applyNumberFormat="1" applyFont="1">
      <alignment vertical="center"/>
    </xf>
    <xf numFmtId="9" fontId="4" fillId="0" borderId="0" xfId="4" applyFont="1">
      <alignment vertical="center"/>
    </xf>
    <xf numFmtId="10" fontId="4" fillId="0" borderId="0" xfId="4" applyNumberFormat="1" applyFont="1">
      <alignment vertical="center"/>
    </xf>
    <xf numFmtId="179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0" fontId="5" fillId="0" borderId="0" xfId="5" applyFont="1">
      <alignment vertical="center"/>
    </xf>
    <xf numFmtId="181" fontId="4" fillId="0" borderId="1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6">
    <cellStyle name="パーセント" xfId="4" builtinId="5"/>
    <cellStyle name="ハイパーリンク" xfId="5" builtinId="8"/>
    <cellStyle name="桁区切り" xfId="3" builtinId="6"/>
    <cellStyle name="桁区切り [0.00]" xfId="1" builtinId="3"/>
    <cellStyle name="通貨 2" xfId="2" xr:uid="{67FBC433-477D-4B36-8E4C-6D1C95C6AE5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1746250</xdr:colOff>
      <xdr:row>39</xdr:row>
      <xdr:rowOff>0</xdr:rowOff>
    </xdr:from>
    <xdr:to>
      <xdr:col>10</xdr:col>
      <xdr:colOff>1085850</xdr:colOff>
      <xdr:row>41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52CB161-ED83-7ABF-AD4E-E8043062B100}"/>
            </a:ext>
          </a:extLst>
        </xdr:cNvPr>
        <xdr:cNvSpPr/>
      </xdr:nvSpPr>
      <xdr:spPr>
        <a:xfrm>
          <a:off x="9772650" y="5797550"/>
          <a:ext cx="2063750" cy="2857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2482-44F8-441C-9FD1-DDE20CAA25CF}">
  <sheetPr>
    <pageSetUpPr fitToPage="1"/>
  </sheetPr>
  <dimension ref="B1:T52"/>
  <sheetViews>
    <sheetView showGridLines="0" tabSelected="1" topLeftCell="A22" zoomScaleNormal="100" workbookViewId="0">
      <selection activeCell="K51" sqref="K51"/>
    </sheetView>
  </sheetViews>
  <sheetFormatPr defaultRowHeight="10.5" customHeight="1" x14ac:dyDescent="0.55000000000000004"/>
  <cols>
    <col min="1" max="2" width="8.6640625" style="1"/>
    <col min="3" max="3" width="14.33203125" style="1" customWidth="1"/>
    <col min="4" max="4" width="14.83203125" style="1" bestFit="1" customWidth="1"/>
    <col min="5" max="5" width="11.33203125" style="1" bestFit="1" customWidth="1"/>
    <col min="6" max="6" width="13.58203125" style="1" customWidth="1"/>
    <col min="7" max="7" width="17.4140625" style="1" customWidth="1"/>
    <col min="8" max="8" width="16.5" style="1" customWidth="1"/>
    <col min="9" max="9" width="23.08203125" style="1" bestFit="1" customWidth="1"/>
    <col min="10" max="10" width="12.6640625" style="1" customWidth="1"/>
    <col min="11" max="11" width="14.4140625" style="1" customWidth="1"/>
    <col min="12" max="12" width="11.25" style="1" customWidth="1"/>
    <col min="13" max="13" width="8.6640625" style="1"/>
    <col min="14" max="14" width="9.5" style="1" bestFit="1" customWidth="1"/>
    <col min="15" max="15" width="13.5" style="1" bestFit="1" customWidth="1"/>
    <col min="16" max="18" width="8.6640625" style="1"/>
    <col min="19" max="19" width="13.33203125" style="1" bestFit="1" customWidth="1"/>
    <col min="20" max="20" width="12.33203125" style="1" bestFit="1" customWidth="1"/>
    <col min="21" max="16384" width="8.6640625" style="1"/>
  </cols>
  <sheetData>
    <row r="1" spans="2:20" ht="21.5" customHeight="1" x14ac:dyDescent="0.55000000000000004">
      <c r="D1" s="23" t="s">
        <v>13</v>
      </c>
      <c r="E1" s="23"/>
      <c r="F1" s="23"/>
      <c r="G1" s="23"/>
      <c r="H1" s="23"/>
    </row>
    <row r="2" spans="2:20" ht="46.5" x14ac:dyDescent="0.55000000000000004">
      <c r="B2" s="2" t="s">
        <v>4</v>
      </c>
      <c r="C2" s="6" t="s">
        <v>5</v>
      </c>
      <c r="D2" s="2" t="s">
        <v>6</v>
      </c>
      <c r="E2" s="6" t="s">
        <v>7</v>
      </c>
      <c r="F2" s="6" t="s">
        <v>8</v>
      </c>
      <c r="G2" s="2" t="s">
        <v>10</v>
      </c>
      <c r="H2" s="2" t="s">
        <v>9</v>
      </c>
      <c r="I2" s="2" t="s">
        <v>11</v>
      </c>
      <c r="J2" s="6" t="s">
        <v>20</v>
      </c>
      <c r="K2" s="6" t="s">
        <v>19</v>
      </c>
      <c r="L2" s="5"/>
    </row>
    <row r="3" spans="2:20" ht="10.5" customHeight="1" x14ac:dyDescent="0.55000000000000004">
      <c r="B3" s="3">
        <v>31</v>
      </c>
      <c r="C3" s="7">
        <v>4500000</v>
      </c>
      <c r="D3" s="8">
        <v>21.832000000000001</v>
      </c>
      <c r="E3" s="3">
        <v>0.7</v>
      </c>
      <c r="F3" s="4">
        <f>(C3)*E3*D3</f>
        <v>68770800</v>
      </c>
      <c r="G3" s="9">
        <v>0.2</v>
      </c>
      <c r="H3" s="10">
        <f>F3*G3</f>
        <v>13754160</v>
      </c>
      <c r="I3" s="11">
        <f>2.392/30.8335</f>
        <v>7.7577959038059252E-2</v>
      </c>
      <c r="J3" s="12">
        <f>H3*I3</f>
        <v>1067019.6610829129</v>
      </c>
      <c r="K3" s="22">
        <f>J3/140</f>
        <v>7621.5690077350928</v>
      </c>
      <c r="L3" s="13"/>
      <c r="N3" s="14"/>
      <c r="O3" s="15"/>
      <c r="P3" s="16"/>
      <c r="Q3" s="14"/>
      <c r="S3" s="17"/>
      <c r="T3" s="18"/>
    </row>
    <row r="4" spans="2:20" ht="10.5" customHeight="1" x14ac:dyDescent="0.55000000000000004">
      <c r="B4" s="3">
        <v>32</v>
      </c>
      <c r="C4" s="7">
        <v>4500000</v>
      </c>
      <c r="D4" s="8">
        <v>21.486999999999998</v>
      </c>
      <c r="E4" s="3">
        <v>0.7</v>
      </c>
      <c r="F4" s="4">
        <f t="shared" ref="F4:F39" si="0">(C4)*E4*D4</f>
        <v>67684050</v>
      </c>
      <c r="G4" s="9">
        <v>0.2</v>
      </c>
      <c r="H4" s="10">
        <f t="shared" ref="H4:H39" si="1">F4*G4</f>
        <v>13536810</v>
      </c>
      <c r="I4" s="11">
        <f t="shared" ref="I4:I39" si="2">2.392/30.8335</f>
        <v>7.7577959038059252E-2</v>
      </c>
      <c r="J4" s="12">
        <f t="shared" ref="J4:J39" si="3">H4*I4</f>
        <v>1050158.0916859908</v>
      </c>
      <c r="K4" s="22">
        <f t="shared" ref="K4:K41" si="4">J4/140</f>
        <v>7501.1292263285059</v>
      </c>
      <c r="L4" s="14"/>
      <c r="N4" s="14"/>
      <c r="O4" s="15"/>
      <c r="P4" s="16"/>
      <c r="Q4" s="14"/>
      <c r="S4" s="17"/>
      <c r="T4" s="18"/>
    </row>
    <row r="5" spans="2:20" ht="10.5" customHeight="1" x14ac:dyDescent="0.55000000000000004">
      <c r="B5" s="3">
        <v>33</v>
      </c>
      <c r="C5" s="7">
        <v>4500000</v>
      </c>
      <c r="D5" s="8">
        <v>21.132000000000001</v>
      </c>
      <c r="E5" s="3">
        <v>0.7</v>
      </c>
      <c r="F5" s="4">
        <f t="shared" si="0"/>
        <v>66565800.000000007</v>
      </c>
      <c r="G5" s="9">
        <v>0.2</v>
      </c>
      <c r="H5" s="10">
        <f t="shared" si="1"/>
        <v>13313160.000000002</v>
      </c>
      <c r="I5" s="11">
        <f t="shared" si="2"/>
        <v>7.7577959038059252E-2</v>
      </c>
      <c r="J5" s="12">
        <f t="shared" si="3"/>
        <v>1032807.781147129</v>
      </c>
      <c r="K5" s="22">
        <f t="shared" si="4"/>
        <v>7377.1984367652076</v>
      </c>
      <c r="L5" s="14"/>
      <c r="N5" s="14"/>
      <c r="O5" s="15"/>
      <c r="P5" s="16"/>
      <c r="Q5" s="14"/>
      <c r="S5" s="17"/>
      <c r="T5" s="18"/>
    </row>
    <row r="6" spans="2:20" ht="10.5" customHeight="1" x14ac:dyDescent="0.55000000000000004">
      <c r="B6" s="3">
        <v>34</v>
      </c>
      <c r="C6" s="7">
        <v>4500000</v>
      </c>
      <c r="D6" s="8">
        <v>20.765999999999998</v>
      </c>
      <c r="E6" s="3">
        <v>0.7</v>
      </c>
      <c r="F6" s="4">
        <f t="shared" si="0"/>
        <v>65412899.999999993</v>
      </c>
      <c r="G6" s="9">
        <v>0.2</v>
      </c>
      <c r="H6" s="10">
        <f t="shared" si="1"/>
        <v>13082580</v>
      </c>
      <c r="I6" s="11">
        <f t="shared" si="2"/>
        <v>7.7577959038059252E-2</v>
      </c>
      <c r="J6" s="12">
        <f t="shared" si="3"/>
        <v>1014919.8553521332</v>
      </c>
      <c r="K6" s="22">
        <f t="shared" si="4"/>
        <v>7249.4275382295227</v>
      </c>
      <c r="L6" s="14"/>
      <c r="N6" s="14"/>
      <c r="O6" s="15"/>
      <c r="P6" s="16"/>
      <c r="Q6" s="14"/>
      <c r="S6" s="17"/>
      <c r="T6" s="18"/>
    </row>
    <row r="7" spans="2:20" ht="10.5" customHeight="1" x14ac:dyDescent="0.55000000000000004">
      <c r="B7" s="3">
        <v>35</v>
      </c>
      <c r="C7" s="7">
        <v>4990000</v>
      </c>
      <c r="D7" s="8">
        <v>20.388999999999999</v>
      </c>
      <c r="E7" s="3">
        <v>0.7</v>
      </c>
      <c r="F7" s="4">
        <f t="shared" si="0"/>
        <v>71218777</v>
      </c>
      <c r="G7" s="9">
        <v>0.2</v>
      </c>
      <c r="H7" s="10">
        <f t="shared" si="1"/>
        <v>14243755.4</v>
      </c>
      <c r="I7" s="11">
        <f t="shared" si="2"/>
        <v>7.7577959038059252E-2</v>
      </c>
      <c r="J7" s="12">
        <f t="shared" si="3"/>
        <v>1105001.4729693353</v>
      </c>
      <c r="K7" s="22">
        <f t="shared" si="4"/>
        <v>7892.8676640666808</v>
      </c>
      <c r="L7" s="14"/>
      <c r="N7" s="14"/>
      <c r="O7" s="15"/>
      <c r="P7" s="16"/>
      <c r="Q7" s="14"/>
      <c r="S7" s="17"/>
      <c r="T7" s="18"/>
    </row>
    <row r="8" spans="2:20" ht="10.5" customHeight="1" x14ac:dyDescent="0.55000000000000004">
      <c r="B8" s="3">
        <v>36</v>
      </c>
      <c r="C8" s="7">
        <v>4990000</v>
      </c>
      <c r="D8" s="8">
        <v>20</v>
      </c>
      <c r="E8" s="3">
        <v>0.7</v>
      </c>
      <c r="F8" s="4">
        <f t="shared" si="0"/>
        <v>69860000</v>
      </c>
      <c r="G8" s="9">
        <v>0.2</v>
      </c>
      <c r="H8" s="10">
        <f t="shared" si="1"/>
        <v>13972000</v>
      </c>
      <c r="I8" s="11">
        <f t="shared" si="2"/>
        <v>7.7577959038059252E-2</v>
      </c>
      <c r="J8" s="12">
        <f t="shared" si="3"/>
        <v>1083919.243679764</v>
      </c>
      <c r="K8" s="22">
        <f t="shared" si="4"/>
        <v>7742.2803119983146</v>
      </c>
      <c r="L8" s="14"/>
      <c r="N8" s="14"/>
      <c r="O8" s="15"/>
      <c r="P8" s="16"/>
      <c r="Q8" s="14"/>
      <c r="S8" s="17"/>
      <c r="T8" s="18"/>
    </row>
    <row r="9" spans="2:20" ht="10.5" customHeight="1" x14ac:dyDescent="0.55000000000000004">
      <c r="B9" s="3">
        <v>37</v>
      </c>
      <c r="C9" s="7">
        <v>4990000</v>
      </c>
      <c r="D9" s="8">
        <v>19.600000000000001</v>
      </c>
      <c r="E9" s="3">
        <v>0.7</v>
      </c>
      <c r="F9" s="4">
        <f t="shared" si="0"/>
        <v>68462800</v>
      </c>
      <c r="G9" s="9">
        <v>0.2</v>
      </c>
      <c r="H9" s="10">
        <f t="shared" si="1"/>
        <v>13692560</v>
      </c>
      <c r="I9" s="11">
        <f t="shared" si="2"/>
        <v>7.7577959038059252E-2</v>
      </c>
      <c r="J9" s="12">
        <f t="shared" si="3"/>
        <v>1062240.8588061687</v>
      </c>
      <c r="K9" s="22">
        <f t="shared" si="4"/>
        <v>7587.4347057583473</v>
      </c>
      <c r="L9" s="14"/>
      <c r="N9" s="14"/>
      <c r="O9" s="15"/>
      <c r="P9" s="16"/>
      <c r="Q9" s="14"/>
      <c r="S9" s="17"/>
      <c r="T9" s="18"/>
    </row>
    <row r="10" spans="2:20" ht="10.5" customHeight="1" x14ac:dyDescent="0.55000000000000004">
      <c r="B10" s="3">
        <v>38</v>
      </c>
      <c r="C10" s="7">
        <v>4990000</v>
      </c>
      <c r="D10" s="8">
        <v>19.187999999999999</v>
      </c>
      <c r="E10" s="3">
        <v>0.7</v>
      </c>
      <c r="F10" s="4">
        <f t="shared" si="0"/>
        <v>67023683.999999993</v>
      </c>
      <c r="G10" s="9">
        <v>0.2</v>
      </c>
      <c r="H10" s="10">
        <f t="shared" si="1"/>
        <v>13404736.799999999</v>
      </c>
      <c r="I10" s="11">
        <f t="shared" si="2"/>
        <v>7.7577959038059252E-2</v>
      </c>
      <c r="J10" s="12">
        <f t="shared" si="3"/>
        <v>1039912.1223863653</v>
      </c>
      <c r="K10" s="22">
        <f t="shared" si="4"/>
        <v>7427.943731331181</v>
      </c>
      <c r="L10" s="14"/>
      <c r="N10" s="14"/>
      <c r="O10" s="15"/>
      <c r="P10" s="16"/>
      <c r="Q10" s="14"/>
      <c r="S10" s="17"/>
      <c r="T10" s="18"/>
    </row>
    <row r="11" spans="2:20" ht="10.5" customHeight="1" x14ac:dyDescent="0.55000000000000004">
      <c r="B11" s="3">
        <v>39</v>
      </c>
      <c r="C11" s="7">
        <v>4990000</v>
      </c>
      <c r="D11" s="8">
        <v>18.763999999999999</v>
      </c>
      <c r="E11" s="3">
        <v>0.7</v>
      </c>
      <c r="F11" s="4">
        <f t="shared" si="0"/>
        <v>65542652</v>
      </c>
      <c r="G11" s="9">
        <v>0.2</v>
      </c>
      <c r="H11" s="10">
        <f t="shared" si="1"/>
        <v>13108530.4</v>
      </c>
      <c r="I11" s="11">
        <f t="shared" si="2"/>
        <v>7.7577959038059252E-2</v>
      </c>
      <c r="J11" s="12">
        <f t="shared" si="3"/>
        <v>1016933.0344203545</v>
      </c>
      <c r="K11" s="22">
        <f t="shared" si="4"/>
        <v>7263.8073887168184</v>
      </c>
      <c r="L11" s="14"/>
      <c r="N11" s="14"/>
      <c r="O11" s="15"/>
      <c r="P11" s="16"/>
      <c r="Q11" s="14"/>
      <c r="S11" s="17"/>
      <c r="T11" s="18"/>
    </row>
    <row r="12" spans="2:20" ht="10.5" customHeight="1" x14ac:dyDescent="0.55000000000000004">
      <c r="B12" s="3">
        <v>40</v>
      </c>
      <c r="C12" s="7">
        <v>5200000</v>
      </c>
      <c r="D12" s="8">
        <v>18.327000000000002</v>
      </c>
      <c r="E12" s="3">
        <v>0.7</v>
      </c>
      <c r="F12" s="4">
        <f t="shared" si="0"/>
        <v>66710280.000000007</v>
      </c>
      <c r="G12" s="9">
        <v>0.2</v>
      </c>
      <c r="H12" s="10">
        <f t="shared" si="1"/>
        <v>13342056.000000002</v>
      </c>
      <c r="I12" s="11">
        <f t="shared" si="2"/>
        <v>7.7577959038059252E-2</v>
      </c>
      <c r="J12" s="12">
        <f t="shared" si="3"/>
        <v>1035049.4738514929</v>
      </c>
      <c r="K12" s="22">
        <f t="shared" si="4"/>
        <v>7393.2105275106633</v>
      </c>
      <c r="L12" s="14"/>
      <c r="N12" s="14"/>
      <c r="O12" s="15"/>
      <c r="P12" s="16"/>
      <c r="Q12" s="14"/>
      <c r="S12" s="17"/>
      <c r="T12" s="18"/>
    </row>
    <row r="13" spans="2:20" ht="10.5" customHeight="1" x14ac:dyDescent="0.55000000000000004">
      <c r="B13" s="3">
        <v>41</v>
      </c>
      <c r="C13" s="7">
        <v>5200000</v>
      </c>
      <c r="D13" s="8">
        <v>17.876999999999999</v>
      </c>
      <c r="E13" s="3">
        <v>0.7</v>
      </c>
      <c r="F13" s="4">
        <f t="shared" si="0"/>
        <v>65072279.999999993</v>
      </c>
      <c r="G13" s="9">
        <v>0.2</v>
      </c>
      <c r="H13" s="10">
        <f t="shared" si="1"/>
        <v>13014456</v>
      </c>
      <c r="I13" s="11">
        <f t="shared" si="2"/>
        <v>7.7577959038059252E-2</v>
      </c>
      <c r="J13" s="12">
        <f t="shared" si="3"/>
        <v>1009634.9344706244</v>
      </c>
      <c r="K13" s="22">
        <f t="shared" si="4"/>
        <v>7211.6781033616035</v>
      </c>
      <c r="L13" s="14"/>
      <c r="N13" s="14"/>
      <c r="O13" s="15"/>
      <c r="P13" s="16"/>
      <c r="Q13" s="14"/>
      <c r="S13" s="17"/>
      <c r="T13" s="18"/>
    </row>
    <row r="14" spans="2:20" ht="10.5" customHeight="1" x14ac:dyDescent="0.55000000000000004">
      <c r="B14" s="3">
        <v>42</v>
      </c>
      <c r="C14" s="7">
        <v>5200000</v>
      </c>
      <c r="D14" s="8">
        <v>17.413</v>
      </c>
      <c r="E14" s="3">
        <v>0.7</v>
      </c>
      <c r="F14" s="4">
        <f t="shared" si="0"/>
        <v>63383320</v>
      </c>
      <c r="G14" s="9">
        <v>0.2</v>
      </c>
      <c r="H14" s="10">
        <f t="shared" si="1"/>
        <v>12676664</v>
      </c>
      <c r="I14" s="11">
        <f t="shared" si="2"/>
        <v>7.7577959038059252E-2</v>
      </c>
      <c r="J14" s="12">
        <f t="shared" si="3"/>
        <v>983429.72053124034</v>
      </c>
      <c r="K14" s="22">
        <f t="shared" si="4"/>
        <v>7024.4980037945743</v>
      </c>
      <c r="L14" s="14"/>
      <c r="N14" s="14"/>
      <c r="O14" s="15"/>
      <c r="P14" s="16"/>
      <c r="Q14" s="14"/>
      <c r="S14" s="17"/>
      <c r="T14" s="18"/>
    </row>
    <row r="15" spans="2:20" ht="10.5" customHeight="1" x14ac:dyDescent="0.55000000000000004">
      <c r="B15" s="3">
        <v>43</v>
      </c>
      <c r="C15" s="7">
        <v>5200000</v>
      </c>
      <c r="D15" s="8">
        <v>16.936</v>
      </c>
      <c r="E15" s="3">
        <v>0.7</v>
      </c>
      <c r="F15" s="4">
        <f t="shared" si="0"/>
        <v>61647040</v>
      </c>
      <c r="G15" s="9">
        <v>0.2</v>
      </c>
      <c r="H15" s="10">
        <f t="shared" si="1"/>
        <v>12329408</v>
      </c>
      <c r="I15" s="11">
        <f t="shared" si="2"/>
        <v>7.7577959038059252E-2</v>
      </c>
      <c r="J15" s="12">
        <f t="shared" si="3"/>
        <v>956490.30878752004</v>
      </c>
      <c r="K15" s="22">
        <f t="shared" si="4"/>
        <v>6832.0736341965721</v>
      </c>
      <c r="L15" s="14"/>
      <c r="N15" s="14"/>
      <c r="O15" s="15"/>
      <c r="P15" s="16"/>
      <c r="Q15" s="14"/>
      <c r="S15" s="17"/>
      <c r="T15" s="18"/>
    </row>
    <row r="16" spans="2:20" ht="10.5" customHeight="1" x14ac:dyDescent="0.55000000000000004">
      <c r="B16" s="3">
        <v>44</v>
      </c>
      <c r="C16" s="7">
        <v>5200000</v>
      </c>
      <c r="D16" s="8">
        <v>16.443999999999999</v>
      </c>
      <c r="E16" s="3">
        <v>0.7</v>
      </c>
      <c r="F16" s="4">
        <f t="shared" si="0"/>
        <v>59856160</v>
      </c>
      <c r="G16" s="9">
        <v>0.2</v>
      </c>
      <c r="H16" s="10">
        <f t="shared" si="1"/>
        <v>11971232</v>
      </c>
      <c r="I16" s="11">
        <f t="shared" si="2"/>
        <v>7.7577959038059252E-2</v>
      </c>
      <c r="J16" s="12">
        <f t="shared" si="3"/>
        <v>928703.74573110417</v>
      </c>
      <c r="K16" s="22">
        <f t="shared" si="4"/>
        <v>6633.5981837936015</v>
      </c>
      <c r="L16" s="14"/>
      <c r="N16" s="14"/>
      <c r="O16" s="15"/>
      <c r="P16" s="16"/>
      <c r="Q16" s="14"/>
      <c r="S16" s="17"/>
      <c r="T16" s="18"/>
    </row>
    <row r="17" spans="2:20" ht="10.5" customHeight="1" x14ac:dyDescent="0.55000000000000004">
      <c r="B17" s="3">
        <v>45</v>
      </c>
      <c r="C17" s="7">
        <v>5370000</v>
      </c>
      <c r="D17" s="8">
        <v>15.936999999999999</v>
      </c>
      <c r="E17" s="3">
        <v>0.7</v>
      </c>
      <c r="F17" s="4">
        <f t="shared" si="0"/>
        <v>59907182.999999993</v>
      </c>
      <c r="G17" s="9">
        <v>0.2</v>
      </c>
      <c r="H17" s="10">
        <f t="shared" si="1"/>
        <v>11981436.6</v>
      </c>
      <c r="I17" s="11">
        <f t="shared" si="2"/>
        <v>7.7577959038059252E-2</v>
      </c>
      <c r="J17" s="12">
        <f t="shared" si="3"/>
        <v>929495.3977719039</v>
      </c>
      <c r="K17" s="22">
        <f t="shared" si="4"/>
        <v>6639.2528412278853</v>
      </c>
      <c r="L17" s="14"/>
      <c r="N17" s="14"/>
      <c r="O17" s="15"/>
      <c r="P17" s="16"/>
      <c r="Q17" s="14"/>
      <c r="S17" s="17"/>
      <c r="T17" s="18"/>
    </row>
    <row r="18" spans="2:20" ht="10.5" customHeight="1" x14ac:dyDescent="0.55000000000000004">
      <c r="B18" s="3">
        <v>46</v>
      </c>
      <c r="C18" s="7">
        <v>5370000</v>
      </c>
      <c r="D18" s="8">
        <v>15.414999999999999</v>
      </c>
      <c r="E18" s="3">
        <v>0.7</v>
      </c>
      <c r="F18" s="4">
        <f t="shared" si="0"/>
        <v>57944984.999999993</v>
      </c>
      <c r="G18" s="9">
        <v>0.2</v>
      </c>
      <c r="H18" s="10">
        <f t="shared" si="1"/>
        <v>11588997</v>
      </c>
      <c r="I18" s="11">
        <f t="shared" si="2"/>
        <v>7.7577959038059252E-2</v>
      </c>
      <c r="J18" s="12">
        <f t="shared" si="3"/>
        <v>899050.73455819162</v>
      </c>
      <c r="K18" s="22">
        <f t="shared" si="4"/>
        <v>6421.7909611299401</v>
      </c>
      <c r="L18" s="14"/>
      <c r="N18" s="14"/>
      <c r="O18" s="15"/>
      <c r="P18" s="16"/>
      <c r="Q18" s="14"/>
      <c r="S18" s="17"/>
      <c r="T18" s="18"/>
    </row>
    <row r="19" spans="2:20" ht="10.5" customHeight="1" x14ac:dyDescent="0.55000000000000004">
      <c r="B19" s="3">
        <v>47</v>
      </c>
      <c r="C19" s="7">
        <v>5370000</v>
      </c>
      <c r="D19" s="8">
        <v>14.877000000000001</v>
      </c>
      <c r="E19" s="3">
        <v>0.7</v>
      </c>
      <c r="F19" s="4">
        <f t="shared" si="0"/>
        <v>55922642.999999993</v>
      </c>
      <c r="G19" s="9">
        <v>0.2</v>
      </c>
      <c r="H19" s="10">
        <f t="shared" si="1"/>
        <v>11184528.6</v>
      </c>
      <c r="I19" s="11">
        <f t="shared" si="2"/>
        <v>7.7577959038059252E-2</v>
      </c>
      <c r="J19" s="12">
        <f t="shared" si="3"/>
        <v>867672.90159080212</v>
      </c>
      <c r="K19" s="22">
        <f t="shared" si="4"/>
        <v>6197.6635827914433</v>
      </c>
      <c r="L19" s="14"/>
      <c r="N19" s="14"/>
      <c r="O19" s="15"/>
      <c r="P19" s="16"/>
      <c r="Q19" s="14"/>
      <c r="S19" s="17"/>
      <c r="T19" s="18"/>
    </row>
    <row r="20" spans="2:20" ht="10.5" customHeight="1" x14ac:dyDescent="0.55000000000000004">
      <c r="B20" s="3">
        <v>48</v>
      </c>
      <c r="C20" s="7">
        <v>5370000</v>
      </c>
      <c r="D20" s="8">
        <v>14.324</v>
      </c>
      <c r="E20" s="3">
        <v>0.7</v>
      </c>
      <c r="F20" s="4">
        <f t="shared" si="0"/>
        <v>53843915.999999993</v>
      </c>
      <c r="G20" s="9">
        <v>0.2</v>
      </c>
      <c r="H20" s="10">
        <f t="shared" si="1"/>
        <v>10768783.199999999</v>
      </c>
      <c r="I20" s="11">
        <f t="shared" si="2"/>
        <v>7.7577959038059252E-2</v>
      </c>
      <c r="J20" s="12">
        <f t="shared" si="3"/>
        <v>835420.22197934054</v>
      </c>
      <c r="K20" s="22">
        <f t="shared" si="4"/>
        <v>5967.2872998524326</v>
      </c>
      <c r="L20" s="14"/>
      <c r="N20" s="14"/>
      <c r="O20" s="15"/>
      <c r="P20" s="16"/>
      <c r="Q20" s="14"/>
      <c r="S20" s="17"/>
      <c r="T20" s="18"/>
    </row>
    <row r="21" spans="2:20" ht="10.5" customHeight="1" x14ac:dyDescent="0.55000000000000004">
      <c r="B21" s="3">
        <v>49</v>
      </c>
      <c r="C21" s="7">
        <v>5370000</v>
      </c>
      <c r="D21" s="8">
        <v>13.754</v>
      </c>
      <c r="E21" s="3">
        <v>0.7</v>
      </c>
      <c r="F21" s="4">
        <f t="shared" si="0"/>
        <v>51701285.999999993</v>
      </c>
      <c r="G21" s="9">
        <v>0.2</v>
      </c>
      <c r="H21" s="10">
        <f t="shared" si="1"/>
        <v>10340257.199999999</v>
      </c>
      <c r="I21" s="11">
        <f t="shared" si="2"/>
        <v>7.7577959038059252E-2</v>
      </c>
      <c r="J21" s="12">
        <f t="shared" si="3"/>
        <v>802176.04950459721</v>
      </c>
      <c r="K21" s="22">
        <f t="shared" si="4"/>
        <v>5729.8289250328371</v>
      </c>
      <c r="L21" s="14"/>
      <c r="N21" s="14"/>
      <c r="O21" s="15"/>
      <c r="P21" s="16"/>
      <c r="Q21" s="14"/>
      <c r="S21" s="17"/>
      <c r="T21" s="18"/>
    </row>
    <row r="22" spans="2:20" ht="10.5" customHeight="1" x14ac:dyDescent="0.55000000000000004">
      <c r="B22" s="3">
        <v>50</v>
      </c>
      <c r="C22" s="7">
        <v>5680000</v>
      </c>
      <c r="D22" s="8">
        <v>13.166</v>
      </c>
      <c r="E22" s="3">
        <v>0.7</v>
      </c>
      <c r="F22" s="4">
        <f t="shared" si="0"/>
        <v>52348015.999999993</v>
      </c>
      <c r="G22" s="9">
        <v>0.2</v>
      </c>
      <c r="H22" s="10">
        <f t="shared" si="1"/>
        <v>10469603.199999999</v>
      </c>
      <c r="I22" s="11">
        <f t="shared" si="2"/>
        <v>7.7577959038059252E-2</v>
      </c>
      <c r="J22" s="12">
        <f t="shared" si="3"/>
        <v>812210.44819433405</v>
      </c>
      <c r="K22" s="22">
        <f t="shared" si="4"/>
        <v>5801.5032013881</v>
      </c>
      <c r="L22" s="14"/>
      <c r="N22" s="14"/>
      <c r="O22" s="15"/>
      <c r="P22" s="16"/>
      <c r="Q22" s="14"/>
      <c r="S22" s="17"/>
      <c r="T22" s="18"/>
    </row>
    <row r="23" spans="2:20" ht="10.5" customHeight="1" x14ac:dyDescent="0.55000000000000004">
      <c r="B23" s="3">
        <v>51</v>
      </c>
      <c r="C23" s="7">
        <v>5680000</v>
      </c>
      <c r="D23" s="8">
        <v>12.561</v>
      </c>
      <c r="E23" s="3">
        <v>0.7</v>
      </c>
      <c r="F23" s="4">
        <f t="shared" si="0"/>
        <v>49942535.999999993</v>
      </c>
      <c r="G23" s="9">
        <v>0.2</v>
      </c>
      <c r="H23" s="10">
        <f t="shared" si="1"/>
        <v>9988507.1999999993</v>
      </c>
      <c r="I23" s="11">
        <f t="shared" si="2"/>
        <v>7.7577959038059252E-2</v>
      </c>
      <c r="J23" s="12">
        <f t="shared" si="3"/>
        <v>774888.00241295982</v>
      </c>
      <c r="K23" s="22">
        <f t="shared" si="4"/>
        <v>5534.9143029497127</v>
      </c>
      <c r="L23" s="14"/>
      <c r="N23" s="14"/>
      <c r="O23" s="15"/>
      <c r="P23" s="16"/>
      <c r="Q23" s="14"/>
      <c r="S23" s="17"/>
      <c r="T23" s="18"/>
    </row>
    <row r="24" spans="2:20" ht="10.5" customHeight="1" x14ac:dyDescent="0.55000000000000004">
      <c r="B24" s="3">
        <v>52</v>
      </c>
      <c r="C24" s="7">
        <v>5680000</v>
      </c>
      <c r="D24" s="8">
        <v>11.938000000000001</v>
      </c>
      <c r="E24" s="3">
        <v>0.7</v>
      </c>
      <c r="F24" s="4">
        <f t="shared" si="0"/>
        <v>47465488</v>
      </c>
      <c r="G24" s="9">
        <v>0.2</v>
      </c>
      <c r="H24" s="10">
        <f t="shared" si="1"/>
        <v>9493097.5999999996</v>
      </c>
      <c r="I24" s="11">
        <f t="shared" si="2"/>
        <v>7.7577959038059252E-2</v>
      </c>
      <c r="J24" s="12">
        <f t="shared" si="3"/>
        <v>736455.1367570986</v>
      </c>
      <c r="K24" s="22">
        <f t="shared" si="4"/>
        <v>5260.3938339792758</v>
      </c>
      <c r="L24" s="14"/>
      <c r="N24" s="14"/>
      <c r="O24" s="15"/>
      <c r="P24" s="16"/>
      <c r="Q24" s="14"/>
      <c r="S24" s="17"/>
      <c r="T24" s="18"/>
    </row>
    <row r="25" spans="2:20" ht="10.5" customHeight="1" x14ac:dyDescent="0.55000000000000004">
      <c r="B25" s="3">
        <v>53</v>
      </c>
      <c r="C25" s="7">
        <v>5680000</v>
      </c>
      <c r="D25" s="8">
        <v>11.295999999999999</v>
      </c>
      <c r="E25" s="3">
        <v>0.7</v>
      </c>
      <c r="F25" s="4">
        <f t="shared" si="0"/>
        <v>44912895.999999993</v>
      </c>
      <c r="G25" s="9">
        <v>0.2</v>
      </c>
      <c r="H25" s="10">
        <f t="shared" si="1"/>
        <v>8982579.1999999993</v>
      </c>
      <c r="I25" s="11">
        <f t="shared" si="2"/>
        <v>7.7577959038059252E-2</v>
      </c>
      <c r="J25" s="12">
        <f t="shared" si="3"/>
        <v>696850.16123372293</v>
      </c>
      <c r="K25" s="22">
        <f t="shared" si="4"/>
        <v>4977.5011516694494</v>
      </c>
      <c r="L25" s="14"/>
      <c r="N25" s="14"/>
      <c r="O25" s="15"/>
      <c r="P25" s="16"/>
      <c r="Q25" s="14"/>
      <c r="S25" s="17"/>
      <c r="T25" s="18"/>
    </row>
    <row r="26" spans="2:20" ht="10.5" customHeight="1" x14ac:dyDescent="0.55000000000000004">
      <c r="B26" s="3">
        <v>54</v>
      </c>
      <c r="C26" s="7">
        <v>5680000</v>
      </c>
      <c r="D26" s="8">
        <v>11.295999999999999</v>
      </c>
      <c r="E26" s="3">
        <v>0.7</v>
      </c>
      <c r="F26" s="4">
        <f t="shared" si="0"/>
        <v>44912895.999999993</v>
      </c>
      <c r="G26" s="9">
        <v>0.2</v>
      </c>
      <c r="H26" s="10">
        <f t="shared" si="1"/>
        <v>8982579.1999999993</v>
      </c>
      <c r="I26" s="11">
        <f t="shared" si="2"/>
        <v>7.7577959038059252E-2</v>
      </c>
      <c r="J26" s="12">
        <f t="shared" si="3"/>
        <v>696850.16123372293</v>
      </c>
      <c r="K26" s="22">
        <f t="shared" si="4"/>
        <v>4977.5011516694494</v>
      </c>
      <c r="L26" s="14"/>
      <c r="N26" s="14"/>
      <c r="O26" s="15"/>
      <c r="P26" s="16"/>
      <c r="Q26" s="14"/>
      <c r="S26" s="17"/>
      <c r="T26" s="18"/>
    </row>
    <row r="27" spans="2:20" ht="10.5" customHeight="1" x14ac:dyDescent="0.55000000000000004">
      <c r="B27" s="3">
        <v>55</v>
      </c>
      <c r="C27" s="7">
        <v>5460000</v>
      </c>
      <c r="D27" s="8">
        <v>11.295999999999999</v>
      </c>
      <c r="E27" s="3">
        <v>0.7</v>
      </c>
      <c r="F27" s="4">
        <f t="shared" si="0"/>
        <v>43173311.999999993</v>
      </c>
      <c r="G27" s="9">
        <v>0.2</v>
      </c>
      <c r="H27" s="10">
        <f t="shared" si="1"/>
        <v>8634662.3999999985</v>
      </c>
      <c r="I27" s="11">
        <f t="shared" si="2"/>
        <v>7.7577959038059252E-2</v>
      </c>
      <c r="J27" s="12">
        <f t="shared" si="3"/>
        <v>669859.48597467027</v>
      </c>
      <c r="K27" s="22">
        <f t="shared" si="4"/>
        <v>4784.710614104788</v>
      </c>
      <c r="L27" s="14"/>
      <c r="N27" s="14"/>
      <c r="O27" s="15"/>
      <c r="P27" s="16"/>
      <c r="Q27" s="14"/>
      <c r="S27" s="17"/>
      <c r="T27" s="18"/>
    </row>
    <row r="28" spans="2:20" ht="10.5" customHeight="1" x14ac:dyDescent="0.55000000000000004">
      <c r="B28" s="3">
        <v>56</v>
      </c>
      <c r="C28" s="7">
        <v>5460000</v>
      </c>
      <c r="D28" s="8">
        <v>10.635</v>
      </c>
      <c r="E28" s="3">
        <v>0.7</v>
      </c>
      <c r="F28" s="4">
        <f t="shared" si="0"/>
        <v>40646969.999999993</v>
      </c>
      <c r="G28" s="9">
        <v>0.2</v>
      </c>
      <c r="H28" s="10">
        <f t="shared" si="1"/>
        <v>8129393.9999999991</v>
      </c>
      <c r="I28" s="11">
        <f t="shared" si="2"/>
        <v>7.7577959038059252E-2</v>
      </c>
      <c r="J28" s="12">
        <f t="shared" si="3"/>
        <v>630661.7947362446</v>
      </c>
      <c r="K28" s="22">
        <f t="shared" si="4"/>
        <v>4504.7271052588903</v>
      </c>
      <c r="L28" s="14"/>
      <c r="N28" s="14"/>
      <c r="O28" s="15"/>
      <c r="P28" s="16"/>
      <c r="Q28" s="14"/>
      <c r="S28" s="17"/>
      <c r="T28" s="18"/>
    </row>
    <row r="29" spans="2:20" ht="10.5" customHeight="1" x14ac:dyDescent="0.55000000000000004">
      <c r="B29" s="3">
        <v>57</v>
      </c>
      <c r="C29" s="7">
        <v>5460000</v>
      </c>
      <c r="D29" s="8">
        <v>10.635</v>
      </c>
      <c r="E29" s="3">
        <v>0.7</v>
      </c>
      <c r="F29" s="4">
        <f t="shared" si="0"/>
        <v>40646969.999999993</v>
      </c>
      <c r="G29" s="9">
        <v>0.2</v>
      </c>
      <c r="H29" s="10">
        <f t="shared" si="1"/>
        <v>8129393.9999999991</v>
      </c>
      <c r="I29" s="11">
        <f t="shared" si="2"/>
        <v>7.7577959038059252E-2</v>
      </c>
      <c r="J29" s="12">
        <f t="shared" si="3"/>
        <v>630661.7947362446</v>
      </c>
      <c r="K29" s="22">
        <f t="shared" si="4"/>
        <v>4504.7271052588903</v>
      </c>
      <c r="L29" s="14"/>
      <c r="N29" s="14"/>
      <c r="O29" s="15"/>
      <c r="P29" s="16"/>
      <c r="Q29" s="14"/>
      <c r="S29" s="17"/>
      <c r="T29" s="18"/>
    </row>
    <row r="30" spans="2:20" ht="10.5" customHeight="1" x14ac:dyDescent="0.55000000000000004">
      <c r="B30" s="3">
        <v>58</v>
      </c>
      <c r="C30" s="7">
        <v>5460000</v>
      </c>
      <c r="D30" s="8">
        <v>9.9540000000000006</v>
      </c>
      <c r="E30" s="3">
        <v>0.7</v>
      </c>
      <c r="F30" s="4">
        <f t="shared" si="0"/>
        <v>38044188</v>
      </c>
      <c r="G30" s="9">
        <v>0.2</v>
      </c>
      <c r="H30" s="10">
        <f t="shared" si="1"/>
        <v>7608837.6000000006</v>
      </c>
      <c r="I30" s="11">
        <f t="shared" si="2"/>
        <v>7.7577959038059252E-2</v>
      </c>
      <c r="J30" s="12">
        <f t="shared" si="3"/>
        <v>590278.09166004509</v>
      </c>
      <c r="K30" s="22">
        <f t="shared" si="4"/>
        <v>4216.2720832860359</v>
      </c>
      <c r="L30" s="14"/>
      <c r="N30" s="14"/>
      <c r="O30" s="15"/>
      <c r="P30" s="16"/>
      <c r="Q30" s="14"/>
      <c r="S30" s="17"/>
      <c r="T30" s="18"/>
    </row>
    <row r="31" spans="2:20" ht="10.5" customHeight="1" x14ac:dyDescent="0.55000000000000004">
      <c r="B31" s="3">
        <v>59</v>
      </c>
      <c r="C31" s="7">
        <v>5460000</v>
      </c>
      <c r="D31" s="8">
        <v>9.9540000000000006</v>
      </c>
      <c r="E31" s="3">
        <v>0.7</v>
      </c>
      <c r="F31" s="4">
        <f t="shared" si="0"/>
        <v>38044188</v>
      </c>
      <c r="G31" s="9">
        <v>0.2</v>
      </c>
      <c r="H31" s="10">
        <f t="shared" si="1"/>
        <v>7608837.6000000006</v>
      </c>
      <c r="I31" s="11">
        <f t="shared" si="2"/>
        <v>7.7577959038059252E-2</v>
      </c>
      <c r="J31" s="12">
        <f t="shared" si="3"/>
        <v>590278.09166004509</v>
      </c>
      <c r="K31" s="22">
        <f t="shared" si="4"/>
        <v>4216.2720832860359</v>
      </c>
      <c r="L31" s="14"/>
      <c r="N31" s="14"/>
      <c r="O31" s="15"/>
      <c r="P31" s="16"/>
      <c r="Q31" s="14"/>
      <c r="S31" s="17"/>
      <c r="T31" s="18"/>
    </row>
    <row r="32" spans="2:20" ht="10.5" customHeight="1" x14ac:dyDescent="0.55000000000000004">
      <c r="B32" s="3">
        <v>60</v>
      </c>
      <c r="C32" s="7">
        <v>4040000</v>
      </c>
      <c r="D32" s="8">
        <v>9.9540000000000006</v>
      </c>
      <c r="E32" s="3">
        <v>0.7</v>
      </c>
      <c r="F32" s="4">
        <f t="shared" si="0"/>
        <v>28149912</v>
      </c>
      <c r="G32" s="9">
        <v>0.2</v>
      </c>
      <c r="H32" s="10">
        <f t="shared" si="1"/>
        <v>5629982.4000000004</v>
      </c>
      <c r="I32" s="11">
        <f t="shared" si="2"/>
        <v>7.7577959038059252E-2</v>
      </c>
      <c r="J32" s="12">
        <f t="shared" si="3"/>
        <v>436762.54401219456</v>
      </c>
      <c r="K32" s="22">
        <f t="shared" si="4"/>
        <v>3119.7324572299613</v>
      </c>
      <c r="L32" s="14"/>
      <c r="N32" s="14"/>
      <c r="O32" s="15"/>
      <c r="P32" s="16"/>
      <c r="Q32" s="14"/>
      <c r="S32" s="17"/>
      <c r="T32" s="18"/>
    </row>
    <row r="33" spans="2:20" ht="10.5" customHeight="1" x14ac:dyDescent="0.55000000000000004">
      <c r="B33" s="3">
        <v>61</v>
      </c>
      <c r="C33" s="7">
        <v>4040000</v>
      </c>
      <c r="D33" s="8">
        <v>9.2530000000000001</v>
      </c>
      <c r="E33" s="3">
        <v>0.7</v>
      </c>
      <c r="F33" s="4">
        <f t="shared" si="0"/>
        <v>26167484</v>
      </c>
      <c r="G33" s="9">
        <v>0.2</v>
      </c>
      <c r="H33" s="10">
        <f t="shared" si="1"/>
        <v>5233496.8000000007</v>
      </c>
      <c r="I33" s="11">
        <f t="shared" si="2"/>
        <v>7.7577959038059252E-2</v>
      </c>
      <c r="J33" s="12">
        <f t="shared" si="3"/>
        <v>406004.00037621422</v>
      </c>
      <c r="K33" s="22">
        <f t="shared" si="4"/>
        <v>2900.0285741158159</v>
      </c>
      <c r="L33" s="14"/>
      <c r="N33" s="14"/>
      <c r="O33" s="15"/>
      <c r="P33" s="16"/>
      <c r="Q33" s="14"/>
      <c r="S33" s="17"/>
      <c r="T33" s="18"/>
    </row>
    <row r="34" spans="2:20" ht="10.5" customHeight="1" x14ac:dyDescent="0.55000000000000004">
      <c r="B34" s="3">
        <v>62</v>
      </c>
      <c r="C34" s="7">
        <v>4040000</v>
      </c>
      <c r="D34" s="8">
        <v>9.2530000000000001</v>
      </c>
      <c r="E34" s="3">
        <v>0.7</v>
      </c>
      <c r="F34" s="4">
        <f t="shared" si="0"/>
        <v>26167484</v>
      </c>
      <c r="G34" s="9">
        <v>0.2</v>
      </c>
      <c r="H34" s="10">
        <f t="shared" si="1"/>
        <v>5233496.8000000007</v>
      </c>
      <c r="I34" s="11">
        <f t="shared" si="2"/>
        <v>7.7577959038059252E-2</v>
      </c>
      <c r="J34" s="12">
        <f t="shared" si="3"/>
        <v>406004.00037621422</v>
      </c>
      <c r="K34" s="22">
        <f t="shared" si="4"/>
        <v>2900.0285741158159</v>
      </c>
      <c r="L34" s="14"/>
      <c r="N34" s="14"/>
      <c r="O34" s="15"/>
      <c r="P34" s="16"/>
      <c r="Q34" s="14"/>
      <c r="S34" s="17"/>
      <c r="T34" s="18"/>
    </row>
    <row r="35" spans="2:20" ht="10.5" customHeight="1" x14ac:dyDescent="0.55000000000000004">
      <c r="B35" s="3">
        <v>63</v>
      </c>
      <c r="C35" s="7">
        <v>4040000</v>
      </c>
      <c r="D35" s="8">
        <v>8.5299999999999994</v>
      </c>
      <c r="E35" s="3">
        <v>0.7</v>
      </c>
      <c r="F35" s="4">
        <f t="shared" si="0"/>
        <v>24122840</v>
      </c>
      <c r="G35" s="9">
        <v>0.2</v>
      </c>
      <c r="H35" s="10">
        <f t="shared" si="1"/>
        <v>4824568</v>
      </c>
      <c r="I35" s="11">
        <f t="shared" si="2"/>
        <v>7.7577959038059252E-2</v>
      </c>
      <c r="J35" s="12">
        <f t="shared" si="3"/>
        <v>374280.13868033147</v>
      </c>
      <c r="K35" s="22">
        <f t="shared" si="4"/>
        <v>2673.4295620023677</v>
      </c>
      <c r="L35" s="14"/>
      <c r="N35" s="14"/>
      <c r="O35" s="15"/>
      <c r="P35" s="16"/>
      <c r="Q35" s="14"/>
      <c r="S35" s="17"/>
      <c r="T35" s="18"/>
    </row>
    <row r="36" spans="2:20" ht="10.5" customHeight="1" x14ac:dyDescent="0.55000000000000004">
      <c r="B36" s="3">
        <v>64</v>
      </c>
      <c r="C36" s="7">
        <v>4040000</v>
      </c>
      <c r="D36" s="8">
        <v>8.5299999999999994</v>
      </c>
      <c r="E36" s="3">
        <v>0.7</v>
      </c>
      <c r="F36" s="4">
        <f t="shared" si="0"/>
        <v>24122840</v>
      </c>
      <c r="G36" s="9">
        <v>0.2</v>
      </c>
      <c r="H36" s="10">
        <f t="shared" si="1"/>
        <v>4824568</v>
      </c>
      <c r="I36" s="11">
        <f t="shared" si="2"/>
        <v>7.7577959038059252E-2</v>
      </c>
      <c r="J36" s="12">
        <f t="shared" si="3"/>
        <v>374280.13868033147</v>
      </c>
      <c r="K36" s="22">
        <f t="shared" si="4"/>
        <v>2673.4295620023677</v>
      </c>
      <c r="L36" s="14"/>
      <c r="N36" s="14"/>
      <c r="O36" s="15"/>
      <c r="P36" s="16"/>
      <c r="Q36" s="14"/>
      <c r="S36" s="17"/>
      <c r="T36" s="18"/>
    </row>
    <row r="37" spans="2:20" ht="10.5" customHeight="1" x14ac:dyDescent="0.55000000000000004">
      <c r="B37" s="3">
        <v>65</v>
      </c>
      <c r="C37" s="7">
        <v>4040000</v>
      </c>
      <c r="D37" s="8">
        <v>8.5299999999999994</v>
      </c>
      <c r="E37" s="3">
        <v>0.7</v>
      </c>
      <c r="F37" s="4">
        <f t="shared" si="0"/>
        <v>24122840</v>
      </c>
      <c r="G37" s="9">
        <v>0.2</v>
      </c>
      <c r="H37" s="10">
        <f t="shared" si="1"/>
        <v>4824568</v>
      </c>
      <c r="I37" s="11">
        <f t="shared" si="2"/>
        <v>7.7577959038059252E-2</v>
      </c>
      <c r="J37" s="12">
        <f t="shared" si="3"/>
        <v>374280.13868033147</v>
      </c>
      <c r="K37" s="22">
        <f t="shared" si="4"/>
        <v>2673.4295620023677</v>
      </c>
      <c r="L37" s="14"/>
      <c r="N37" s="14"/>
      <c r="O37" s="15"/>
      <c r="P37" s="16"/>
      <c r="Q37" s="14"/>
      <c r="S37" s="17"/>
      <c r="T37" s="18"/>
    </row>
    <row r="38" spans="2:20" ht="10.5" customHeight="1" x14ac:dyDescent="0.55000000000000004">
      <c r="B38" s="3">
        <v>66</v>
      </c>
      <c r="C38" s="7">
        <v>4040000</v>
      </c>
      <c r="D38" s="8">
        <v>8.5299999999999994</v>
      </c>
      <c r="E38" s="3">
        <v>0.7</v>
      </c>
      <c r="F38" s="4">
        <f t="shared" si="0"/>
        <v>24122840</v>
      </c>
      <c r="G38" s="9">
        <v>0.2</v>
      </c>
      <c r="H38" s="10">
        <f t="shared" si="1"/>
        <v>4824568</v>
      </c>
      <c r="I38" s="11">
        <f t="shared" si="2"/>
        <v>7.7577959038059252E-2</v>
      </c>
      <c r="J38" s="12">
        <f t="shared" si="3"/>
        <v>374280.13868033147</v>
      </c>
      <c r="K38" s="22">
        <f t="shared" si="4"/>
        <v>2673.4295620023677</v>
      </c>
      <c r="L38" s="14"/>
      <c r="N38" s="14"/>
      <c r="O38" s="15"/>
      <c r="P38" s="16"/>
      <c r="Q38" s="14"/>
      <c r="S38" s="17"/>
      <c r="T38" s="18"/>
    </row>
    <row r="39" spans="2:20" ht="10.5" customHeight="1" x14ac:dyDescent="0.55000000000000004">
      <c r="B39" s="3">
        <v>67</v>
      </c>
      <c r="C39" s="7">
        <v>4040000</v>
      </c>
      <c r="D39" s="8">
        <v>7.7859999999999996</v>
      </c>
      <c r="E39" s="3">
        <v>0.7</v>
      </c>
      <c r="F39" s="4">
        <f t="shared" si="0"/>
        <v>22018808</v>
      </c>
      <c r="G39" s="9">
        <v>0.2</v>
      </c>
      <c r="H39" s="10">
        <f t="shared" si="1"/>
        <v>4403761.6000000006</v>
      </c>
      <c r="I39" s="11">
        <f t="shared" si="2"/>
        <v>7.7577959038059252E-2</v>
      </c>
      <c r="J39" s="12">
        <f t="shared" si="3"/>
        <v>341634.83701817831</v>
      </c>
      <c r="K39" s="22">
        <f t="shared" si="4"/>
        <v>2440.248835844131</v>
      </c>
      <c r="L39" s="14"/>
      <c r="N39" s="14"/>
      <c r="O39" s="15"/>
      <c r="P39" s="16"/>
      <c r="Q39" s="14"/>
      <c r="S39" s="17"/>
      <c r="T39" s="18"/>
    </row>
    <row r="40" spans="2:20" ht="10.5" customHeight="1" x14ac:dyDescent="0.55000000000000004">
      <c r="G40" s="3" t="s">
        <v>2</v>
      </c>
      <c r="H40" s="3"/>
      <c r="I40" s="3"/>
      <c r="J40" s="7">
        <f>AVERAGE(J3:J39)</f>
        <v>773960.93825432914</v>
      </c>
      <c r="K40" s="22">
        <f t="shared" si="4"/>
        <v>5528.2924161023511</v>
      </c>
      <c r="L40" s="19"/>
      <c r="Q40" s="20"/>
      <c r="T40" s="18"/>
    </row>
    <row r="41" spans="2:20" ht="10.5" customHeight="1" x14ac:dyDescent="0.55000000000000004">
      <c r="G41" s="3" t="s">
        <v>3</v>
      </c>
      <c r="H41" s="3"/>
      <c r="I41" s="3"/>
      <c r="J41" s="7">
        <f>MEDIAN(J3:J39)</f>
        <v>812210.44819433405</v>
      </c>
      <c r="K41" s="22">
        <f t="shared" si="4"/>
        <v>5801.5032013881</v>
      </c>
      <c r="L41" s="19"/>
      <c r="Q41" s="20"/>
      <c r="T41" s="18"/>
    </row>
    <row r="42" spans="2:20" ht="10.5" customHeight="1" x14ac:dyDescent="0.55000000000000004">
      <c r="L42" s="20"/>
      <c r="N42" s="21"/>
    </row>
    <row r="43" spans="2:20" ht="10.5" customHeight="1" x14ac:dyDescent="0.55000000000000004">
      <c r="B43" s="1" t="s">
        <v>0</v>
      </c>
      <c r="L43" s="14"/>
    </row>
    <row r="44" spans="2:20" ht="10.5" customHeight="1" x14ac:dyDescent="0.55000000000000004">
      <c r="B44" s="1" t="s">
        <v>1</v>
      </c>
      <c r="L44" s="13"/>
    </row>
    <row r="45" spans="2:20" ht="10.5" customHeight="1" x14ac:dyDescent="0.55000000000000004">
      <c r="B45" s="1" t="s">
        <v>12</v>
      </c>
    </row>
    <row r="47" spans="2:20" ht="10.5" customHeight="1" x14ac:dyDescent="0.55000000000000004">
      <c r="B47" s="1" t="s">
        <v>15</v>
      </c>
    </row>
    <row r="48" spans="2:20" ht="10.5" customHeight="1" x14ac:dyDescent="0.55000000000000004">
      <c r="B48" s="1" t="s">
        <v>17</v>
      </c>
    </row>
    <row r="49" spans="2:2" ht="10.5" customHeight="1" x14ac:dyDescent="0.55000000000000004">
      <c r="B49" s="1" t="s">
        <v>16</v>
      </c>
    </row>
    <row r="50" spans="2:2" ht="10.5" customHeight="1" x14ac:dyDescent="0.55000000000000004">
      <c r="B50" s="1" t="s">
        <v>18</v>
      </c>
    </row>
    <row r="51" spans="2:2" ht="10.5" customHeight="1" x14ac:dyDescent="0.55000000000000004">
      <c r="B51" s="1" t="s">
        <v>14</v>
      </c>
    </row>
    <row r="52" spans="2:2" ht="10.5" customHeight="1" x14ac:dyDescent="0.55000000000000004">
      <c r="B52" s="1" t="s">
        <v>21</v>
      </c>
    </row>
  </sheetData>
  <mergeCells count="1">
    <mergeCell ref="D1:H1"/>
  </mergeCells>
  <phoneticPr fontId="2"/>
  <pageMargins left="0.70866141732283472" right="0.70866141732283472" top="0.74803149606299213" bottom="0.74803149606299213" header="0.31496062992125984" footer="0.31496062992125984"/>
  <pageSetup scale="7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 Lost profit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橋本悟</dc:creator>
  <cp:lastModifiedBy>橋本悟</cp:lastModifiedBy>
  <cp:lastPrinted>2022-09-12T09:32:34Z</cp:lastPrinted>
  <dcterms:created xsi:type="dcterms:W3CDTF">2022-07-16T06:29:45Z</dcterms:created>
  <dcterms:modified xsi:type="dcterms:W3CDTF">2022-10-03T06:40:21Z</dcterms:modified>
</cp:coreProperties>
</file>