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vador.flores.i\Documents\DyC2022\biocontrol cegm\Phytoparasitica 2022\"/>
    </mc:Choice>
  </mc:AlternateContent>
  <bookViews>
    <workbookView xWindow="-120" yWindow="-120" windowWidth="20730" windowHeight="11160" tabRatio="717" activeTab="7"/>
  </bookViews>
  <sheets>
    <sheet name="Fecundity Step 1" sheetId="18" r:id="rId1"/>
    <sheet name="Fertility Step 1" sheetId="19" r:id="rId2"/>
    <sheet name="Sporultaion step 1" sheetId="21" r:id="rId3"/>
    <sheet name="lxmx step 1" sheetId="22" r:id="rId4"/>
    <sheet name="Fecundity step 2" sheetId="23" r:id="rId5"/>
    <sheet name="fertility step 2" sheetId="24" r:id="rId6"/>
    <sheet name="esporulation step 2" sheetId="25" r:id="rId7"/>
    <sheet name="lxmx step 2" sheetId="26" r:id="rId8"/>
  </sheets>
  <calcPr calcId="162913"/>
  <pivotCaches>
    <pivotCache cacheId="3" r:id="rId9"/>
    <pivotCache cacheId="4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22" l="1"/>
  <c r="M4" i="22"/>
  <c r="M5" i="22"/>
  <c r="M6" i="22"/>
  <c r="M7" i="22"/>
  <c r="M8" i="22"/>
  <c r="M9" i="22"/>
  <c r="M10" i="22"/>
  <c r="M11" i="22"/>
  <c r="M12" i="22"/>
  <c r="M13" i="22"/>
  <c r="M14" i="22"/>
  <c r="M15" i="22"/>
  <c r="M16" i="22"/>
  <c r="M17" i="22"/>
  <c r="M18" i="22"/>
  <c r="M19" i="22"/>
  <c r="M20" i="22"/>
  <c r="M21" i="22"/>
  <c r="M22" i="22"/>
  <c r="M23" i="22"/>
  <c r="M24" i="22"/>
  <c r="M25" i="22"/>
  <c r="M26" i="22"/>
  <c r="M27" i="22"/>
  <c r="M28" i="22"/>
  <c r="M29" i="22"/>
  <c r="M30" i="22"/>
  <c r="M31" i="22"/>
  <c r="M32" i="22"/>
  <c r="M33" i="22"/>
  <c r="M34" i="22"/>
  <c r="M35" i="22"/>
  <c r="M36" i="22"/>
  <c r="M37" i="22"/>
  <c r="M38" i="22"/>
  <c r="M39" i="22"/>
  <c r="M40" i="22"/>
  <c r="M41" i="22"/>
  <c r="M42" i="22"/>
  <c r="M43" i="22"/>
  <c r="M44" i="22"/>
  <c r="M45" i="22"/>
  <c r="M46" i="22"/>
  <c r="M47" i="22"/>
  <c r="M48" i="22"/>
  <c r="M49" i="22"/>
  <c r="M50" i="22"/>
  <c r="M51" i="22"/>
  <c r="M52" i="22"/>
  <c r="M53" i="22"/>
  <c r="M54" i="22"/>
  <c r="M55" i="22"/>
  <c r="M56" i="22"/>
  <c r="M57" i="22"/>
  <c r="M58" i="22"/>
  <c r="M59" i="22"/>
  <c r="M60" i="22"/>
  <c r="M61" i="22"/>
  <c r="M62" i="22"/>
  <c r="M63" i="22"/>
  <c r="M64" i="22"/>
  <c r="M65" i="22"/>
  <c r="M66" i="22"/>
  <c r="M67" i="22"/>
  <c r="M68" i="22"/>
  <c r="M69" i="22"/>
  <c r="M70" i="22"/>
  <c r="M71" i="22"/>
  <c r="M72" i="22"/>
  <c r="M73" i="22"/>
  <c r="M74" i="22"/>
  <c r="M75" i="22"/>
  <c r="M76" i="22"/>
  <c r="M77" i="22"/>
  <c r="M78" i="22"/>
  <c r="M2" i="22"/>
  <c r="L3" i="22"/>
  <c r="L4" i="22"/>
  <c r="L5" i="22"/>
  <c r="L6" i="22"/>
  <c r="L7" i="22"/>
  <c r="L8" i="22"/>
  <c r="L9" i="22"/>
  <c r="L10" i="22"/>
  <c r="L11" i="22"/>
  <c r="L12" i="22"/>
  <c r="L13" i="22"/>
  <c r="L14" i="22"/>
  <c r="L15" i="22"/>
  <c r="L16" i="22"/>
  <c r="L17" i="22"/>
  <c r="L18" i="22"/>
  <c r="L19" i="22"/>
  <c r="L20" i="22"/>
  <c r="L21" i="22"/>
  <c r="L22" i="22"/>
  <c r="L23" i="22"/>
  <c r="L24" i="22"/>
  <c r="L25" i="22"/>
  <c r="L26" i="22"/>
  <c r="L27" i="22"/>
  <c r="L28" i="22"/>
  <c r="L29" i="22"/>
  <c r="L30" i="22"/>
  <c r="L31" i="22"/>
  <c r="L32" i="22"/>
  <c r="L33" i="22"/>
  <c r="L34" i="22"/>
  <c r="L35" i="22"/>
  <c r="L36" i="22"/>
  <c r="L37" i="22"/>
  <c r="L38" i="22"/>
  <c r="L39" i="22"/>
  <c r="L40" i="22"/>
  <c r="L41" i="22"/>
  <c r="L42" i="22"/>
  <c r="L43" i="22"/>
  <c r="L44" i="22"/>
  <c r="L45" i="22"/>
  <c r="L46" i="22"/>
  <c r="L47" i="22"/>
  <c r="L48" i="22"/>
  <c r="L49" i="22"/>
  <c r="L50" i="22"/>
  <c r="L51" i="22"/>
  <c r="L52" i="22"/>
  <c r="L53" i="22"/>
  <c r="L54" i="22"/>
  <c r="L55" i="22"/>
  <c r="L56" i="22"/>
  <c r="L57" i="22"/>
  <c r="L58" i="22"/>
  <c r="L59" i="22"/>
  <c r="L60" i="22"/>
  <c r="L61" i="22"/>
  <c r="L62" i="22"/>
  <c r="L63" i="22"/>
  <c r="L64" i="22"/>
  <c r="L65" i="22"/>
  <c r="L66" i="22"/>
  <c r="L67" i="22"/>
  <c r="L68" i="22"/>
  <c r="L69" i="22"/>
  <c r="L70" i="22"/>
  <c r="L71" i="22"/>
  <c r="L72" i="22"/>
  <c r="L73" i="22"/>
  <c r="L74" i="22"/>
  <c r="L75" i="22"/>
  <c r="L76" i="22"/>
  <c r="L77" i="22"/>
  <c r="L78" i="22"/>
  <c r="L79" i="22"/>
  <c r="L80" i="22"/>
  <c r="L81" i="22"/>
  <c r="L82" i="22"/>
  <c r="L83" i="22"/>
  <c r="L84" i="22"/>
  <c r="L85" i="22"/>
  <c r="L86" i="22"/>
  <c r="L87" i="22"/>
  <c r="L88" i="22"/>
  <c r="L89" i="22"/>
  <c r="L90" i="22"/>
  <c r="L91" i="22"/>
  <c r="L92" i="22"/>
  <c r="L93" i="22"/>
  <c r="L94" i="22"/>
  <c r="L95" i="22"/>
  <c r="L96" i="22"/>
  <c r="L97" i="22"/>
  <c r="L98" i="22"/>
  <c r="L99" i="22"/>
  <c r="L100" i="22"/>
  <c r="L101" i="22"/>
  <c r="L102" i="22"/>
  <c r="L103" i="22"/>
  <c r="L104" i="22"/>
  <c r="L105" i="22"/>
  <c r="L106" i="22"/>
  <c r="L107" i="22"/>
  <c r="L108" i="22"/>
  <c r="L109" i="22"/>
  <c r="L110" i="22"/>
  <c r="L111" i="22"/>
  <c r="L112" i="22"/>
  <c r="L113" i="22"/>
  <c r="L114" i="22"/>
  <c r="L115" i="22"/>
  <c r="L116" i="22"/>
  <c r="L117" i="22"/>
  <c r="L118" i="22"/>
  <c r="L119" i="22"/>
  <c r="L120" i="22"/>
  <c r="L121" i="22"/>
  <c r="L122" i="22"/>
  <c r="L123" i="22"/>
  <c r="L124" i="22"/>
  <c r="L125" i="22"/>
  <c r="L126" i="22"/>
  <c r="L127" i="22"/>
  <c r="L128" i="22"/>
  <c r="L129" i="22"/>
  <c r="L130" i="22"/>
  <c r="L131" i="22"/>
  <c r="L132" i="22"/>
  <c r="L133" i="22"/>
  <c r="L134" i="22"/>
  <c r="L135" i="22"/>
  <c r="L136" i="22"/>
  <c r="L137" i="22"/>
  <c r="L138" i="22"/>
  <c r="L139" i="22"/>
  <c r="L140" i="22"/>
  <c r="L141" i="22"/>
  <c r="L142" i="22"/>
  <c r="L143" i="22"/>
  <c r="L144" i="22"/>
  <c r="L145" i="22"/>
  <c r="L146" i="22"/>
  <c r="L147" i="22"/>
  <c r="L148" i="22"/>
  <c r="L149" i="22"/>
  <c r="L150" i="22"/>
  <c r="L151" i="22"/>
  <c r="L152" i="22"/>
  <c r="L153" i="22"/>
  <c r="L154" i="22"/>
  <c r="L155" i="22"/>
  <c r="L2" i="22"/>
  <c r="K155" i="22"/>
  <c r="K154" i="22"/>
  <c r="K153" i="22"/>
  <c r="K152" i="22"/>
  <c r="K151" i="22"/>
  <c r="K150" i="22"/>
  <c r="K149" i="22"/>
  <c r="K148" i="22"/>
  <c r="K147" i="22"/>
  <c r="K146" i="22"/>
  <c r="K145" i="22"/>
  <c r="K144" i="22"/>
  <c r="K143" i="22"/>
  <c r="K142" i="22"/>
  <c r="K141" i="22"/>
  <c r="K140" i="22"/>
  <c r="K139" i="22"/>
  <c r="K138" i="22"/>
  <c r="K137" i="22"/>
  <c r="K136" i="22"/>
  <c r="K135" i="22"/>
  <c r="K134" i="22"/>
  <c r="K133" i="22"/>
  <c r="K132" i="22"/>
  <c r="K131" i="22"/>
  <c r="K130" i="22"/>
  <c r="K129" i="22"/>
  <c r="K128" i="22"/>
  <c r="K127" i="22"/>
  <c r="K126" i="22"/>
  <c r="K125" i="22"/>
  <c r="K124" i="22"/>
  <c r="K123" i="22"/>
  <c r="K122" i="22"/>
  <c r="K121" i="22"/>
  <c r="K120" i="22"/>
  <c r="K119" i="22"/>
  <c r="K118" i="22"/>
  <c r="K117" i="22"/>
  <c r="K116" i="22"/>
  <c r="K115" i="22"/>
  <c r="K114" i="22"/>
  <c r="K113" i="22"/>
  <c r="K112" i="22"/>
  <c r="K111" i="22"/>
  <c r="K110" i="22"/>
  <c r="K109" i="22"/>
  <c r="K108" i="22"/>
  <c r="K107" i="22"/>
  <c r="K106" i="22"/>
  <c r="K105" i="22"/>
  <c r="K104" i="22"/>
  <c r="K103" i="22"/>
  <c r="K102" i="22"/>
  <c r="K101" i="22"/>
  <c r="K100" i="22"/>
  <c r="K99" i="22"/>
  <c r="K98" i="22"/>
  <c r="K97" i="22"/>
  <c r="K96" i="22"/>
  <c r="K95" i="22"/>
  <c r="K94" i="22"/>
  <c r="K93" i="22"/>
  <c r="K92" i="22"/>
  <c r="K91" i="22"/>
  <c r="K90" i="22"/>
  <c r="K89" i="22"/>
  <c r="K88" i="22"/>
  <c r="K87" i="22"/>
  <c r="K86" i="22"/>
  <c r="K85" i="22"/>
  <c r="K84" i="22"/>
  <c r="K83" i="22"/>
  <c r="K82" i="22"/>
  <c r="K81" i="22"/>
  <c r="K80" i="22"/>
  <c r="K79" i="22"/>
  <c r="K78" i="22"/>
  <c r="K77" i="22"/>
  <c r="K76" i="22"/>
  <c r="K75" i="22"/>
  <c r="K74" i="22"/>
  <c r="K73" i="22"/>
  <c r="K72" i="22"/>
  <c r="K71" i="22"/>
  <c r="K70" i="22"/>
  <c r="K69" i="22"/>
  <c r="K68" i="22"/>
  <c r="K67" i="22"/>
  <c r="K66" i="22"/>
  <c r="K65" i="22"/>
  <c r="K64" i="22"/>
  <c r="K63" i="22"/>
  <c r="K62" i="22"/>
  <c r="K61" i="22"/>
  <c r="K60" i="22"/>
  <c r="K59" i="22"/>
  <c r="K58" i="22"/>
  <c r="K57" i="22"/>
  <c r="K56" i="22"/>
  <c r="K55" i="22"/>
  <c r="K54" i="22"/>
  <c r="K53" i="22"/>
  <c r="K52" i="22"/>
  <c r="K51" i="22"/>
  <c r="K50" i="22"/>
  <c r="K49" i="22"/>
  <c r="K48" i="22"/>
  <c r="K47" i="22"/>
  <c r="K46" i="22"/>
  <c r="K45" i="22"/>
  <c r="K44" i="22"/>
  <c r="K43" i="22"/>
  <c r="K42" i="22"/>
  <c r="K41" i="22"/>
  <c r="K40" i="22"/>
  <c r="K39" i="22"/>
  <c r="K38" i="22"/>
  <c r="K37" i="22"/>
  <c r="K36" i="22"/>
  <c r="K35" i="22"/>
  <c r="K34" i="22"/>
  <c r="K33" i="22"/>
  <c r="K32" i="22"/>
  <c r="K31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7" i="22"/>
  <c r="K16" i="22"/>
  <c r="K15" i="22"/>
  <c r="K14" i="22"/>
  <c r="K13" i="22"/>
  <c r="K12" i="22"/>
  <c r="K11" i="22"/>
  <c r="K10" i="22"/>
  <c r="K9" i="22"/>
  <c r="K8" i="22"/>
  <c r="K7" i="22"/>
  <c r="K6" i="22"/>
  <c r="K5" i="22"/>
  <c r="K4" i="22"/>
  <c r="K3" i="22"/>
  <c r="K2" i="22"/>
  <c r="I3" i="22"/>
  <c r="I4" i="22"/>
  <c r="I5" i="22"/>
  <c r="I6" i="22"/>
  <c r="I7" i="22"/>
  <c r="I8" i="22"/>
  <c r="I9" i="22"/>
  <c r="I10" i="22"/>
  <c r="I11" i="22"/>
  <c r="I12" i="22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I26" i="22"/>
  <c r="I27" i="22"/>
  <c r="I28" i="22"/>
  <c r="I29" i="22"/>
  <c r="I30" i="22"/>
  <c r="I31" i="22"/>
  <c r="I32" i="22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1" i="22"/>
  <c r="I52" i="22"/>
  <c r="I53" i="22"/>
  <c r="I54" i="22"/>
  <c r="I55" i="22"/>
  <c r="I56" i="22"/>
  <c r="I57" i="22"/>
  <c r="I58" i="22"/>
  <c r="I59" i="22"/>
  <c r="I60" i="22"/>
  <c r="I61" i="22"/>
  <c r="I62" i="22"/>
  <c r="I63" i="22"/>
  <c r="I64" i="22"/>
  <c r="I65" i="22"/>
  <c r="I66" i="22"/>
  <c r="I67" i="22"/>
  <c r="I68" i="22"/>
  <c r="I69" i="22"/>
  <c r="I70" i="22"/>
  <c r="I71" i="22"/>
  <c r="I72" i="22"/>
  <c r="I73" i="22"/>
  <c r="I74" i="22"/>
  <c r="I75" i="22"/>
  <c r="I76" i="22"/>
  <c r="I77" i="22"/>
  <c r="I78" i="22"/>
  <c r="I79" i="22"/>
  <c r="I80" i="22"/>
  <c r="I81" i="22"/>
  <c r="I82" i="22"/>
  <c r="I83" i="22"/>
  <c r="I84" i="22"/>
  <c r="I85" i="22"/>
  <c r="I86" i="22"/>
  <c r="I87" i="22"/>
  <c r="I88" i="22"/>
  <c r="I89" i="22"/>
  <c r="I90" i="22"/>
  <c r="I91" i="22"/>
  <c r="I92" i="22"/>
  <c r="I93" i="22"/>
  <c r="I94" i="22"/>
  <c r="I95" i="22"/>
  <c r="I96" i="22"/>
  <c r="I97" i="22"/>
  <c r="I98" i="22"/>
  <c r="I99" i="22"/>
  <c r="I100" i="22"/>
  <c r="I101" i="22"/>
  <c r="I102" i="22"/>
  <c r="I103" i="22"/>
  <c r="I104" i="22"/>
  <c r="I105" i="22"/>
  <c r="I106" i="22"/>
  <c r="I107" i="22"/>
  <c r="I108" i="22"/>
  <c r="I109" i="22"/>
  <c r="I110" i="22"/>
  <c r="I111" i="22"/>
  <c r="I112" i="22"/>
  <c r="I113" i="22"/>
  <c r="I114" i="22"/>
  <c r="I115" i="22"/>
  <c r="I116" i="22"/>
  <c r="I117" i="22"/>
  <c r="I118" i="22"/>
  <c r="I119" i="22"/>
  <c r="I120" i="22"/>
  <c r="I121" i="22"/>
  <c r="I122" i="22"/>
  <c r="I123" i="22"/>
  <c r="I124" i="22"/>
  <c r="I125" i="22"/>
  <c r="I126" i="22"/>
  <c r="I127" i="22"/>
  <c r="I128" i="22"/>
  <c r="I129" i="22"/>
  <c r="I130" i="22"/>
  <c r="I131" i="22"/>
  <c r="I132" i="22"/>
  <c r="I133" i="22"/>
  <c r="I134" i="22"/>
  <c r="I135" i="22"/>
  <c r="I136" i="22"/>
  <c r="I137" i="22"/>
  <c r="I138" i="22"/>
  <c r="I139" i="22"/>
  <c r="I140" i="22"/>
  <c r="I141" i="22"/>
  <c r="I142" i="22"/>
  <c r="I143" i="22"/>
  <c r="I144" i="22"/>
  <c r="I145" i="22"/>
  <c r="I146" i="22"/>
  <c r="I147" i="22"/>
  <c r="I148" i="22"/>
  <c r="I149" i="22"/>
  <c r="I150" i="22"/>
  <c r="I151" i="22"/>
  <c r="I152" i="22"/>
  <c r="I153" i="22"/>
  <c r="I154" i="22"/>
  <c r="I155" i="22"/>
  <c r="I2" i="22"/>
  <c r="J3" i="21"/>
  <c r="J4" i="21"/>
  <c r="J5" i="21"/>
  <c r="J6" i="21"/>
  <c r="J7" i="21"/>
  <c r="J8" i="21"/>
  <c r="J9" i="21"/>
  <c r="J10" i="21"/>
  <c r="J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48" i="21"/>
  <c r="J49" i="21"/>
  <c r="J50" i="21"/>
  <c r="J51" i="21"/>
  <c r="J52" i="21"/>
  <c r="J53" i="21"/>
  <c r="J54" i="21"/>
  <c r="J55" i="21"/>
  <c r="J56" i="21"/>
  <c r="J57" i="21"/>
  <c r="J58" i="21"/>
  <c r="J59" i="21"/>
  <c r="J60" i="21"/>
  <c r="J61" i="21"/>
  <c r="J62" i="21"/>
  <c r="J63" i="21"/>
  <c r="J64" i="21"/>
  <c r="J65" i="21"/>
  <c r="J66" i="21"/>
  <c r="J67" i="21"/>
  <c r="J68" i="21"/>
  <c r="J69" i="21"/>
  <c r="J70" i="21"/>
  <c r="J71" i="21"/>
  <c r="J72" i="21"/>
  <c r="J73" i="21"/>
  <c r="J74" i="21"/>
  <c r="J75" i="21"/>
  <c r="J76" i="21"/>
  <c r="J77" i="21"/>
  <c r="J78" i="21"/>
  <c r="J79" i="21"/>
  <c r="J80" i="21"/>
  <c r="J81" i="21"/>
  <c r="J82" i="21"/>
  <c r="J83" i="21"/>
  <c r="J84" i="21"/>
  <c r="J85" i="21"/>
  <c r="J86" i="21"/>
  <c r="J87" i="21"/>
  <c r="J88" i="21"/>
  <c r="J89" i="21"/>
  <c r="J90" i="21"/>
  <c r="J91" i="21"/>
  <c r="J92" i="21"/>
  <c r="J93" i="21"/>
  <c r="J94" i="21"/>
  <c r="J95" i="21"/>
  <c r="J96" i="21"/>
  <c r="J97" i="21"/>
  <c r="J98" i="21"/>
  <c r="J99" i="21"/>
  <c r="J100" i="21"/>
  <c r="J101" i="21"/>
  <c r="J102" i="21"/>
  <c r="J103" i="21"/>
  <c r="J104" i="21"/>
  <c r="J105" i="21"/>
  <c r="J106" i="21"/>
  <c r="J107" i="21"/>
  <c r="J108" i="21"/>
  <c r="J109" i="21"/>
  <c r="J110" i="21"/>
  <c r="J111" i="21"/>
  <c r="J112" i="21"/>
  <c r="J113" i="21"/>
  <c r="J114" i="21"/>
  <c r="J115" i="21"/>
  <c r="J116" i="21"/>
  <c r="J117" i="21"/>
  <c r="J118" i="21"/>
  <c r="J119" i="21"/>
  <c r="J120" i="21"/>
  <c r="J121" i="21"/>
  <c r="J2" i="21"/>
  <c r="M4" i="19" l="1"/>
  <c r="M5" i="19"/>
  <c r="M6" i="19"/>
  <c r="M7" i="19"/>
  <c r="M8" i="19"/>
  <c r="M9" i="19"/>
  <c r="M3" i="19"/>
  <c r="H25" i="18"/>
  <c r="I25" i="18"/>
  <c r="J25" i="18"/>
  <c r="H26" i="18"/>
  <c r="I26" i="18"/>
  <c r="J26" i="18"/>
  <c r="H27" i="18"/>
  <c r="I27" i="18"/>
  <c r="J27" i="18"/>
  <c r="H28" i="18"/>
  <c r="I28" i="18"/>
  <c r="J28" i="18"/>
  <c r="H29" i="18"/>
  <c r="I29" i="18"/>
  <c r="J29" i="18"/>
  <c r="H30" i="18"/>
  <c r="I30" i="18"/>
  <c r="J30" i="18"/>
  <c r="H31" i="18"/>
  <c r="I31" i="18"/>
  <c r="J31" i="18"/>
</calcChain>
</file>

<file path=xl/sharedStrings.xml><?xml version="1.0" encoding="utf-8"?>
<sst xmlns="http://schemas.openxmlformats.org/spreadsheetml/2006/main" count="2442" uniqueCount="97">
  <si>
    <t>T1</t>
  </si>
  <si>
    <t>T2</t>
  </si>
  <si>
    <t>T3</t>
  </si>
  <si>
    <t>T4</t>
  </si>
  <si>
    <t>T6</t>
  </si>
  <si>
    <t>T7</t>
  </si>
  <si>
    <t>T5</t>
  </si>
  <si>
    <t>lx</t>
  </si>
  <si>
    <t>mx</t>
  </si>
  <si>
    <t xml:space="preserve"> </t>
  </si>
  <si>
    <t>Trat</t>
  </si>
  <si>
    <t>Dispositivo</t>
  </si>
  <si>
    <t>Topico</t>
  </si>
  <si>
    <t>Control</t>
  </si>
  <si>
    <t>Inoculado</t>
  </si>
  <si>
    <t>Etiquetas de fila</t>
  </si>
  <si>
    <t>Total general</t>
  </si>
  <si>
    <t>residual</t>
  </si>
  <si>
    <t>Rep</t>
  </si>
  <si>
    <t>porcentaje</t>
  </si>
  <si>
    <t>Treatment</t>
  </si>
  <si>
    <t>Batch</t>
  </si>
  <si>
    <t>eggs/female</t>
  </si>
  <si>
    <t>♂-♀ Inoculated</t>
  </si>
  <si>
    <t>♂ Inoculated</t>
  </si>
  <si>
    <t>♀ Inoculated</t>
  </si>
  <si>
    <t>Device</t>
  </si>
  <si>
    <t>Topical</t>
  </si>
  <si>
    <t>Eggs/female</t>
  </si>
  <si>
    <t>Estándar error</t>
  </si>
  <si>
    <t>Promedio de eggs/female</t>
  </si>
  <si>
    <t>Desvest de eggs/female</t>
  </si>
  <si>
    <t>Tratament</t>
  </si>
  <si>
    <t>Frecuency</t>
  </si>
  <si>
    <t>Hatch</t>
  </si>
  <si>
    <t>Sample total</t>
  </si>
  <si>
    <t>Yes</t>
  </si>
  <si>
    <t>No</t>
  </si>
  <si>
    <t>Etiquetas de columna</t>
  </si>
  <si>
    <t>Suma de Frecuency</t>
  </si>
  <si>
    <t>Percent</t>
  </si>
  <si>
    <t>Male</t>
  </si>
  <si>
    <t>Method</t>
  </si>
  <si>
    <t>Inoculated sex</t>
  </si>
  <si>
    <t>Female</t>
  </si>
  <si>
    <t>total</t>
  </si>
  <si>
    <t>No inoculado</t>
  </si>
  <si>
    <t>Treat</t>
  </si>
  <si>
    <t>DEVICE</t>
  </si>
  <si>
    <t>TOPICAL</t>
  </si>
  <si>
    <t>Treated sex</t>
  </si>
  <si>
    <t>Sex</t>
  </si>
  <si>
    <t>Sporulated</t>
  </si>
  <si>
    <t>Both</t>
  </si>
  <si>
    <t>a_sporulated</t>
  </si>
  <si>
    <t>b_no_sporulated</t>
  </si>
  <si>
    <t>Inoculation</t>
  </si>
  <si>
    <t>Inoculated</t>
  </si>
  <si>
    <t>No_inoculated</t>
  </si>
  <si>
    <t>Treatament</t>
  </si>
  <si>
    <t>day</t>
  </si>
  <si>
    <t>dx</t>
  </si>
  <si>
    <t>eggs</t>
  </si>
  <si>
    <t>sensor</t>
  </si>
  <si>
    <t>inoculation</t>
  </si>
  <si>
    <t>N</t>
  </si>
  <si>
    <t>Competencia</t>
  </si>
  <si>
    <t>Fertil</t>
  </si>
  <si>
    <t>Strain</t>
  </si>
  <si>
    <t>Log (eggs/female)</t>
  </si>
  <si>
    <t>residual (eggs/femele)</t>
  </si>
  <si>
    <t>residual (log (eggs/femele))</t>
  </si>
  <si>
    <t>Sterile</t>
  </si>
  <si>
    <t>Fertile</t>
  </si>
  <si>
    <t>Competence</t>
  </si>
  <si>
    <t>Total Eggs</t>
  </si>
  <si>
    <t>Fecuency</t>
  </si>
  <si>
    <t>Hatched</t>
  </si>
  <si>
    <t>Egg Fertility</t>
  </si>
  <si>
    <t>No_hateched</t>
  </si>
  <si>
    <t>Proportion</t>
  </si>
  <si>
    <t>Arcsin proportion</t>
  </si>
  <si>
    <t>Residual proportion</t>
  </si>
  <si>
    <t>Residual Arcsin proprotion</t>
  </si>
  <si>
    <t>male condition</t>
  </si>
  <si>
    <t>Sterile inoculated: fertile no inoculated</t>
  </si>
  <si>
    <t>Fertile no inoculated</t>
  </si>
  <si>
    <t>Fertile inoculated</t>
  </si>
  <si>
    <t>Sterile no inoculated: fertile no inoculated</t>
  </si>
  <si>
    <t>Inoculartion</t>
  </si>
  <si>
    <t>Females</t>
  </si>
  <si>
    <t>Males</t>
  </si>
  <si>
    <t>Estéril</t>
  </si>
  <si>
    <t>Day</t>
  </si>
  <si>
    <t>dx males</t>
  </si>
  <si>
    <t>dx females</t>
  </si>
  <si>
    <t>censor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</si>
</sst>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1.851851851851860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62C-469A-B1FC-35D02AB74989}"/>
                </c:ext>
              </c:extLst>
            </c:dLbl>
            <c:dLbl>
              <c:idx val="1"/>
              <c:layout>
                <c:manualLayout>
                  <c:x val="-5.0925337632079971E-17"/>
                  <c:y val="-9.259259259259343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62C-469A-B1FC-35D02AB74989}"/>
                </c:ext>
              </c:extLst>
            </c:dLbl>
            <c:dLbl>
              <c:idx val="2"/>
              <c:layout>
                <c:manualLayout>
                  <c:x val="5.0925337632079971E-17"/>
                  <c:y val="-6.944444444444448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62C-469A-B1FC-35D02AB74989}"/>
                </c:ext>
              </c:extLst>
            </c:dLbl>
            <c:dLbl>
              <c:idx val="3"/>
              <c:layout>
                <c:manualLayout>
                  <c:x val="0"/>
                  <c:y val="-6.944444444444448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62C-469A-B1FC-35D02AB74989}"/>
                </c:ext>
              </c:extLst>
            </c:dLbl>
            <c:dLbl>
              <c:idx val="4"/>
              <c:layout>
                <c:manualLayout>
                  <c:x val="0"/>
                  <c:y val="-1.38888888888888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62C-469A-B1FC-35D02AB74989}"/>
                </c:ext>
              </c:extLst>
            </c:dLbl>
            <c:dLbl>
              <c:idx val="5"/>
              <c:layout>
                <c:manualLayout>
                  <c:x val="0"/>
                  <c:y val="-9.259259259259258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62C-469A-B1FC-35D02AB74989}"/>
                </c:ext>
              </c:extLst>
            </c:dLbl>
            <c:dLbl>
              <c:idx val="6"/>
              <c:layout>
                <c:manualLayout>
                  <c:x val="-1.0185067526415994E-16"/>
                  <c:y val="-6.481481481481483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62C-469A-B1FC-35D02AB749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'Fecundity Step 1'!$J$25:$J$31</c:f>
                <c:numCache>
                  <c:formatCode>General</c:formatCode>
                  <c:ptCount val="7"/>
                  <c:pt idx="0">
                    <c:v>11.988035702315852</c:v>
                  </c:pt>
                  <c:pt idx="1">
                    <c:v>9.9983198588562843</c:v>
                  </c:pt>
                  <c:pt idx="2">
                    <c:v>34.604840701844019</c:v>
                  </c:pt>
                  <c:pt idx="3">
                    <c:v>34.095454242464662</c:v>
                  </c:pt>
                  <c:pt idx="4">
                    <c:v>9.8743809932572368</c:v>
                  </c:pt>
                  <c:pt idx="5">
                    <c:v>9.2984622384564286</c:v>
                  </c:pt>
                  <c:pt idx="6">
                    <c:v>29.813443276481816</c:v>
                  </c:pt>
                </c:numCache>
              </c:numRef>
            </c:plus>
            <c:minus>
              <c:numRef>
                <c:f>'Fecundity Step 1'!$J$25:$J$31</c:f>
                <c:numCache>
                  <c:formatCode>General</c:formatCode>
                  <c:ptCount val="7"/>
                  <c:pt idx="0">
                    <c:v>11.988035702315852</c:v>
                  </c:pt>
                  <c:pt idx="1">
                    <c:v>9.9983198588562843</c:v>
                  </c:pt>
                  <c:pt idx="2">
                    <c:v>34.604840701844019</c:v>
                  </c:pt>
                  <c:pt idx="3">
                    <c:v>34.095454242464662</c:v>
                  </c:pt>
                  <c:pt idx="4">
                    <c:v>9.8743809932572368</c:v>
                  </c:pt>
                  <c:pt idx="5">
                    <c:v>9.2984622384564286</c:v>
                  </c:pt>
                  <c:pt idx="6">
                    <c:v>29.813443276481816</c:v>
                  </c:pt>
                </c:numCache>
              </c:numRef>
            </c:minus>
            <c:spPr>
              <a:noFill/>
              <a:ln w="9525" cap="flat" cmpd="sng" algn="ctr">
                <a:solidFill>
                  <a:sysClr val="windowText" lastClr="000000"/>
                </a:solidFill>
                <a:round/>
              </a:ln>
              <a:effectLst/>
            </c:spPr>
          </c:errBars>
          <c:cat>
            <c:multiLvlStrRef>
              <c:f>'Fecundity Step 1'!$F$25:$G$31</c:f>
              <c:multiLvlStrCache>
                <c:ptCount val="7"/>
                <c:lvl>
                  <c:pt idx="0">
                    <c:v>Device</c:v>
                  </c:pt>
                  <c:pt idx="1">
                    <c:v>Topical</c:v>
                  </c:pt>
                  <c:pt idx="2">
                    <c:v>Device</c:v>
                  </c:pt>
                  <c:pt idx="3">
                    <c:v>Topical</c:v>
                  </c:pt>
                  <c:pt idx="4">
                    <c:v>Dispositivo</c:v>
                  </c:pt>
                  <c:pt idx="5">
                    <c:v>Topico</c:v>
                  </c:pt>
                  <c:pt idx="6">
                    <c:v>Control</c:v>
                  </c:pt>
                </c:lvl>
                <c:lvl>
                  <c:pt idx="0">
                    <c:v>♂-♀ Inoculated</c:v>
                  </c:pt>
                  <c:pt idx="2">
                    <c:v>♂ Inoculated</c:v>
                  </c:pt>
                  <c:pt idx="4">
                    <c:v>♀ Inoculated</c:v>
                  </c:pt>
                  <c:pt idx="6">
                    <c:v> </c:v>
                  </c:pt>
                </c:lvl>
              </c:multiLvlStrCache>
            </c:multiLvlStrRef>
          </c:cat>
          <c:val>
            <c:numRef>
              <c:f>'Fecundity Step 1'!$I$25:$I$31</c:f>
              <c:numCache>
                <c:formatCode>0.0</c:formatCode>
                <c:ptCount val="7"/>
                <c:pt idx="0">
                  <c:v>64.300000000000011</c:v>
                </c:pt>
                <c:pt idx="1">
                  <c:v>50.08</c:v>
                </c:pt>
                <c:pt idx="2">
                  <c:v>155.80000000000001</c:v>
                </c:pt>
                <c:pt idx="3">
                  <c:v>148.79999999999998</c:v>
                </c:pt>
                <c:pt idx="4">
                  <c:v>72.62</c:v>
                </c:pt>
                <c:pt idx="5">
                  <c:v>50.019999999999996</c:v>
                </c:pt>
                <c:pt idx="6">
                  <c:v>243.08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62C-469A-B1FC-35D02AB74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overlap val="-7"/>
        <c:axId val="-245609232"/>
        <c:axId val="-245613040"/>
      </c:barChart>
      <c:catAx>
        <c:axId val="-24560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245613040"/>
        <c:crosses val="autoZero"/>
        <c:auto val="1"/>
        <c:lblAlgn val="ctr"/>
        <c:lblOffset val="100"/>
        <c:noMultiLvlLbl val="0"/>
      </c:catAx>
      <c:valAx>
        <c:axId val="-24561304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Eggs/female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245609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chart" Target="../charts/chart1.xml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542925</xdr:colOff>
      <xdr:row>0</xdr:row>
      <xdr:rowOff>9525</xdr:rowOff>
    </xdr:from>
    <xdr:to>
      <xdr:col>29</xdr:col>
      <xdr:colOff>455782</xdr:colOff>
      <xdr:row>73</xdr:row>
      <xdr:rowOff>122072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0925" y="9525"/>
          <a:ext cx="11342857" cy="14019047"/>
        </a:xfrm>
        <a:prstGeom prst="rect">
          <a:avLst/>
        </a:prstGeom>
      </xdr:spPr>
    </xdr:pic>
    <xdr:clientData/>
  </xdr:twoCellAnchor>
  <xdr:twoCellAnchor editAs="oneCell">
    <xdr:from>
      <xdr:col>30</xdr:col>
      <xdr:colOff>0</xdr:colOff>
      <xdr:row>0</xdr:row>
      <xdr:rowOff>0</xdr:rowOff>
    </xdr:from>
    <xdr:to>
      <xdr:col>36</xdr:col>
      <xdr:colOff>28000</xdr:colOff>
      <xdr:row>48</xdr:row>
      <xdr:rowOff>189333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00" y="0"/>
          <a:ext cx="4600000" cy="9333333"/>
        </a:xfrm>
        <a:prstGeom prst="rect">
          <a:avLst/>
        </a:prstGeom>
      </xdr:spPr>
    </xdr:pic>
    <xdr:clientData/>
  </xdr:twoCellAnchor>
  <xdr:twoCellAnchor editAs="oneCell">
    <xdr:from>
      <xdr:col>36</xdr:col>
      <xdr:colOff>266700</xdr:colOff>
      <xdr:row>0</xdr:row>
      <xdr:rowOff>0</xdr:rowOff>
    </xdr:from>
    <xdr:to>
      <xdr:col>45</xdr:col>
      <xdr:colOff>351557</xdr:colOff>
      <xdr:row>128</xdr:row>
      <xdr:rowOff>149333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78700" y="0"/>
          <a:ext cx="6942857" cy="24533333"/>
        </a:xfrm>
        <a:prstGeom prst="rect">
          <a:avLst/>
        </a:prstGeom>
      </xdr:spPr>
    </xdr:pic>
    <xdr:clientData/>
  </xdr:twoCellAnchor>
  <xdr:twoCellAnchor editAs="oneCell">
    <xdr:from>
      <xdr:col>45</xdr:col>
      <xdr:colOff>485775</xdr:colOff>
      <xdr:row>0</xdr:row>
      <xdr:rowOff>0</xdr:rowOff>
    </xdr:from>
    <xdr:to>
      <xdr:col>54</xdr:col>
      <xdr:colOff>94442</xdr:colOff>
      <xdr:row>133</xdr:row>
      <xdr:rowOff>168262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155775" y="0"/>
          <a:ext cx="6466667" cy="25504762"/>
        </a:xfrm>
        <a:prstGeom prst="rect">
          <a:avLst/>
        </a:prstGeom>
      </xdr:spPr>
    </xdr:pic>
    <xdr:clientData/>
  </xdr:twoCellAnchor>
  <xdr:twoCellAnchor>
    <xdr:from>
      <xdr:col>7</xdr:col>
      <xdr:colOff>104775</xdr:colOff>
      <xdr:row>33</xdr:row>
      <xdr:rowOff>80962</xdr:rowOff>
    </xdr:from>
    <xdr:to>
      <xdr:col>9</xdr:col>
      <xdr:colOff>1676400</xdr:colOff>
      <xdr:row>47</xdr:row>
      <xdr:rowOff>157162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0</xdr:row>
      <xdr:rowOff>0</xdr:rowOff>
    </xdr:from>
    <xdr:to>
      <xdr:col>42</xdr:col>
      <xdr:colOff>132542</xdr:colOff>
      <xdr:row>51</xdr:row>
      <xdr:rowOff>122595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63275" y="0"/>
          <a:ext cx="6466667" cy="98380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22</xdr:col>
      <xdr:colOff>342000</xdr:colOff>
      <xdr:row>101</xdr:row>
      <xdr:rowOff>111881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1925" y="0"/>
          <a:ext cx="7200000" cy="193523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35</xdr:col>
      <xdr:colOff>235619</xdr:colOff>
      <xdr:row>74</xdr:row>
      <xdr:rowOff>150619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0" y="0"/>
          <a:ext cx="20047619" cy="142476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23</xdr:col>
      <xdr:colOff>484762</xdr:colOff>
      <xdr:row>66</xdr:row>
      <xdr:rowOff>131762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53725" y="0"/>
          <a:ext cx="8104762" cy="127047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370667</xdr:colOff>
      <xdr:row>57</xdr:row>
      <xdr:rowOff>55786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0" y="0"/>
          <a:ext cx="6466667" cy="1091428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15</xdr:col>
      <xdr:colOff>313714</xdr:colOff>
      <xdr:row>44</xdr:row>
      <xdr:rowOff>179905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0" y="0"/>
          <a:ext cx="4885714" cy="856190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123" refreshedDate="44860.509203935188" createdVersion="5" refreshedVersion="6" minRefreshableVersion="3" recordCount="35">
  <cacheSource type="worksheet">
    <worksheetSource ref="A1:D36" sheet="Fecundity Step 1"/>
  </cacheSource>
  <cacheFields count="4">
    <cacheField name="Treatment" numFmtId="0">
      <sharedItems count="7">
        <s v="T1"/>
        <s v="T2"/>
        <s v="T3"/>
        <s v="T4"/>
        <s v="T5"/>
        <s v="T6"/>
        <s v="T7"/>
      </sharedItems>
    </cacheField>
    <cacheField name="Batch" numFmtId="0">
      <sharedItems containsSemiMixedTypes="0" containsString="0" containsNumber="1" containsInteger="1" minValue="1" maxValue="5"/>
    </cacheField>
    <cacheField name="eggs/female" numFmtId="0">
      <sharedItems containsSemiMixedTypes="0" containsString="0" containsNumber="1" minValue="25.5" maxValue="292.7"/>
    </cacheField>
    <cacheField name="residual" numFmtId="0">
      <sharedItems containsSemiMixedTypes="0" containsString="0" containsNumber="1" minValue="-76.051428569999999" maxValue="61.18571428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123" refreshedDate="44860.52348275463" createdVersion="6" refreshedVersion="6" minRefreshableVersion="3" recordCount="70">
  <cacheSource type="worksheet">
    <worksheetSource ref="A1:F71" sheet="Fertility Step 1"/>
  </cacheSource>
  <cacheFields count="6">
    <cacheField name="Tratament" numFmtId="0">
      <sharedItems count="7">
        <s v="T1"/>
        <s v="T2"/>
        <s v="T3"/>
        <s v="T4"/>
        <s v="T5"/>
        <s v="T6"/>
        <s v="T7"/>
      </sharedItems>
    </cacheField>
    <cacheField name="Batch" numFmtId="0">
      <sharedItems containsSemiMixedTypes="0" containsString="0" containsNumber="1" containsInteger="1" minValue="1" maxValue="5"/>
    </cacheField>
    <cacheField name="Sample total" numFmtId="0">
      <sharedItems containsString="0" containsBlank="1" containsNumber="1" containsInteger="1" minValue="187" maxValue="1000"/>
    </cacheField>
    <cacheField name="Frecuency" numFmtId="0">
      <sharedItems containsSemiMixedTypes="0" containsString="0" containsNumber="1" containsInteger="1" minValue="24" maxValue="948" count="68">
        <n v="395"/>
        <n v="369"/>
        <n v="164"/>
        <n v="145"/>
        <n v="187"/>
        <n v="295"/>
        <n v="163"/>
        <n v="167"/>
        <n v="119"/>
        <n v="118"/>
        <n v="845"/>
        <n v="720"/>
        <n v="245"/>
        <n v="406"/>
        <n v="301"/>
        <n v="705"/>
        <n v="773"/>
        <n v="241"/>
        <n v="282"/>
        <n v="94"/>
        <n v="318"/>
        <n v="319"/>
        <n v="178"/>
        <n v="237"/>
        <n v="217"/>
        <n v="252"/>
        <n v="239"/>
        <n v="154"/>
        <n v="189"/>
        <n v="155"/>
        <n v="948"/>
        <n v="922"/>
        <n v="476"/>
        <n v="577"/>
        <n v="763"/>
        <n v="72"/>
        <n v="141"/>
        <n v="69"/>
        <n v="120"/>
        <n v="24"/>
        <n v="47"/>
        <n v="29"/>
        <n v="105"/>
        <n v="143"/>
        <n v="70"/>
        <n v="131"/>
        <n v="123"/>
        <n v="169"/>
        <n v="106"/>
        <n v="127"/>
        <n v="121"/>
        <n v="159"/>
        <n v="253"/>
        <n v="204"/>
        <n v="82"/>
        <n v="36"/>
        <n v="61"/>
        <n v="88"/>
        <n v="79"/>
        <n v="68"/>
        <n v="49"/>
        <n v="37"/>
        <n v="99"/>
        <n v="32"/>
        <n v="52"/>
        <n v="78"/>
        <n v="166"/>
        <n v="170"/>
      </sharedItems>
    </cacheField>
    <cacheField name="Hatch" numFmtId="0">
      <sharedItems count="2">
        <s v="Yes"/>
        <s v="No"/>
      </sharedItems>
    </cacheField>
    <cacheField name="porcentaje" numFmtId="0">
      <sharedItems containsString="0" containsBlank="1" containsNumber="1" minValue="31.543624161073826" maxValue="94.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5">
  <r>
    <x v="0"/>
    <n v="1"/>
    <n v="72.2"/>
    <n v="-39.31428571"/>
  </r>
  <r>
    <x v="0"/>
    <n v="2"/>
    <n v="98.9"/>
    <n v="8.6428571429000005"/>
  </r>
  <r>
    <x v="0"/>
    <n v="3"/>
    <n v="70.7"/>
    <n v="43.228571428999999"/>
  </r>
  <r>
    <x v="0"/>
    <n v="4"/>
    <n v="53.6"/>
    <n v="-10.85714286"/>
  </r>
  <r>
    <x v="0"/>
    <n v="5"/>
    <n v="26.1"/>
    <n v="-1.7"/>
  </r>
  <r>
    <x v="1"/>
    <n v="1"/>
    <n v="83"/>
    <n v="-14.29428571"/>
  </r>
  <r>
    <x v="1"/>
    <n v="2"/>
    <n v="35.1"/>
    <n v="-40.937142860000002"/>
  </r>
  <r>
    <x v="1"/>
    <n v="3"/>
    <n v="47.7"/>
    <n v="34.448571428999998"/>
  </r>
  <r>
    <x v="1"/>
    <n v="4"/>
    <n v="59.1"/>
    <n v="8.8628571428999994"/>
  </r>
  <r>
    <x v="1"/>
    <n v="5"/>
    <n v="25.5"/>
    <n v="11.92"/>
  </r>
  <r>
    <x v="2"/>
    <n v="1"/>
    <n v="264.2"/>
    <n v="61.185714286"/>
  </r>
  <r>
    <x v="2"/>
    <n v="2"/>
    <n v="194.9"/>
    <n v="13.142857143000001"/>
  </r>
  <r>
    <x v="2"/>
    <n v="3"/>
    <n v="88.1"/>
    <n v="-30.871428569999999"/>
  </r>
  <r>
    <x v="2"/>
    <n v="4"/>
    <n v="154"/>
    <n v="-1.957142857"/>
  </r>
  <r>
    <x v="2"/>
    <n v="5"/>
    <n v="77.8"/>
    <n v="-41.5"/>
  </r>
  <r>
    <x v="3"/>
    <n v="1"/>
    <n v="215.7"/>
    <n v="19.685714286"/>
  </r>
  <r>
    <x v="3"/>
    <n v="2"/>
    <n v="231.1"/>
    <n v="56.342857143000003"/>
  </r>
  <r>
    <x v="3"/>
    <n v="3"/>
    <n v="101.8"/>
    <n v="-10.17142857"/>
  </r>
  <r>
    <x v="3"/>
    <n v="4"/>
    <n v="145.5"/>
    <n v="-3.457142857"/>
  </r>
  <r>
    <x v="3"/>
    <n v="5"/>
    <n v="49.9"/>
    <n v="-62.4"/>
  </r>
  <r>
    <x v="4"/>
    <n v="1"/>
    <n v="109.5"/>
    <n v="-10.33428571"/>
  </r>
  <r>
    <x v="4"/>
    <n v="2"/>
    <n v="68.8"/>
    <n v="-29.777142860000001"/>
  </r>
  <r>
    <x v="4"/>
    <n v="3"/>
    <n v="50.7"/>
    <n v="14.908571429"/>
  </r>
  <r>
    <x v="4"/>
    <n v="4"/>
    <n v="71.099999999999994"/>
    <n v="-1.677142857"/>
  </r>
  <r>
    <x v="4"/>
    <n v="5"/>
    <n v="63"/>
    <n v="26.88"/>
  </r>
  <r>
    <x v="5"/>
    <n v="1"/>
    <n v="79.8"/>
    <n v="-17.434285710000001"/>
  </r>
  <r>
    <x v="5"/>
    <n v="2"/>
    <n v="44.9"/>
    <n v="-31.077142859999999"/>
  </r>
  <r>
    <x v="5"/>
    <n v="3"/>
    <n v="37.700000000000003"/>
    <n v="24.508571429"/>
  </r>
  <r>
    <x v="5"/>
    <n v="4"/>
    <n v="61"/>
    <n v="10.822857143"/>
  </r>
  <r>
    <x v="5"/>
    <n v="5"/>
    <n v="26.7"/>
    <n v="13.18"/>
  </r>
  <r>
    <x v="6"/>
    <n v="1"/>
    <n v="290.8"/>
    <n v="0.50571428569999999"/>
  </r>
  <r>
    <x v="6"/>
    <n v="2"/>
    <n v="292.7"/>
    <n v="23.662857143"/>
  </r>
  <r>
    <x v="6"/>
    <n v="3"/>
    <n v="130.19999999999999"/>
    <n v="-76.051428569999999"/>
  </r>
  <r>
    <x v="6"/>
    <n v="4"/>
    <n v="241.5"/>
    <n v="-1.737142857"/>
  </r>
  <r>
    <x v="6"/>
    <n v="5"/>
    <n v="260.2"/>
    <n v="53.6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70">
  <r>
    <x v="0"/>
    <n v="1"/>
    <n v="467"/>
    <x v="0"/>
    <x v="0"/>
    <n v="84.582441113490361"/>
  </r>
  <r>
    <x v="0"/>
    <n v="2"/>
    <n v="510"/>
    <x v="1"/>
    <x v="0"/>
    <n v="72.35294117647058"/>
  </r>
  <r>
    <x v="0"/>
    <n v="3"/>
    <n v="233"/>
    <x v="2"/>
    <x v="0"/>
    <n v="70.386266094420606"/>
  </r>
  <r>
    <x v="0"/>
    <n v="4"/>
    <n v="265"/>
    <x v="3"/>
    <x v="0"/>
    <n v="54.716981132075468"/>
  </r>
  <r>
    <x v="0"/>
    <n v="5"/>
    <n v="211"/>
    <x v="4"/>
    <x v="0"/>
    <n v="88.625592417061611"/>
  </r>
  <r>
    <x v="1"/>
    <n v="1"/>
    <n v="342"/>
    <x v="5"/>
    <x v="0"/>
    <n v="86.257309941520461"/>
  </r>
  <r>
    <x v="1"/>
    <n v="2"/>
    <n v="192"/>
    <x v="6"/>
    <x v="0"/>
    <n v="84.895833333333343"/>
  </r>
  <r>
    <x v="1"/>
    <n v="3"/>
    <n v="272"/>
    <x v="7"/>
    <x v="0"/>
    <n v="61.397058823529413"/>
  </r>
  <r>
    <x v="1"/>
    <n v="4"/>
    <n v="262"/>
    <x v="8"/>
    <x v="0"/>
    <n v="45.419847328244273"/>
  </r>
  <r>
    <x v="1"/>
    <n v="5"/>
    <n v="188"/>
    <x v="9"/>
    <x v="0"/>
    <n v="62.765957446808507"/>
  </r>
  <r>
    <x v="2"/>
    <n v="1"/>
    <n v="976"/>
    <x v="10"/>
    <x v="0"/>
    <n v="86.577868852459019"/>
  </r>
  <r>
    <x v="2"/>
    <n v="2"/>
    <n v="874"/>
    <x v="11"/>
    <x v="0"/>
    <n v="82.379862700228841"/>
  </r>
  <r>
    <x v="2"/>
    <n v="3"/>
    <n v="368"/>
    <x v="12"/>
    <x v="0"/>
    <n v="66.576086956521735"/>
  </r>
  <r>
    <x v="2"/>
    <n v="4"/>
    <n v="575"/>
    <x v="13"/>
    <x v="0"/>
    <n v="70.608695652173907"/>
  </r>
  <r>
    <x v="2"/>
    <n v="5"/>
    <n v="407"/>
    <x v="14"/>
    <x v="0"/>
    <n v="73.95577395577395"/>
  </r>
  <r>
    <x v="3"/>
    <n v="1"/>
    <n v="832"/>
    <x v="15"/>
    <x v="0"/>
    <n v="84.735576923076934"/>
  </r>
  <r>
    <x v="3"/>
    <n v="2"/>
    <n v="894"/>
    <x v="16"/>
    <x v="0"/>
    <n v="86.465324384787465"/>
  </r>
  <r>
    <x v="3"/>
    <n v="3"/>
    <n v="400"/>
    <x v="17"/>
    <x v="0"/>
    <n v="60.25"/>
  </r>
  <r>
    <x v="3"/>
    <n v="4"/>
    <n v="535"/>
    <x v="18"/>
    <x v="0"/>
    <n v="52.710280373831772"/>
  </r>
  <r>
    <x v="3"/>
    <n v="5"/>
    <n v="298"/>
    <x v="19"/>
    <x v="0"/>
    <n v="31.543624161073826"/>
  </r>
  <r>
    <x v="4"/>
    <n v="1"/>
    <n v="400"/>
    <x v="20"/>
    <x v="0"/>
    <n v="79.5"/>
  </r>
  <r>
    <x v="4"/>
    <n v="2"/>
    <n v="355"/>
    <x v="21"/>
    <x v="0"/>
    <n v="89.859154929577471"/>
  </r>
  <r>
    <x v="4"/>
    <n v="3"/>
    <n v="239"/>
    <x v="22"/>
    <x v="0"/>
    <n v="74.476987447698733"/>
  </r>
  <r>
    <x v="4"/>
    <n v="4"/>
    <n v="325"/>
    <x v="23"/>
    <x v="0"/>
    <n v="72.92307692307692"/>
  </r>
  <r>
    <x v="4"/>
    <n v="5"/>
    <n v="296"/>
    <x v="24"/>
    <x v="0"/>
    <n v="73.310810810810807"/>
  </r>
  <r>
    <x v="5"/>
    <n v="1"/>
    <n v="320"/>
    <x v="25"/>
    <x v="0"/>
    <n v="78.75"/>
  </r>
  <r>
    <x v="5"/>
    <n v="2"/>
    <n v="288"/>
    <x v="26"/>
    <x v="0"/>
    <n v="82.986111111111114"/>
  </r>
  <r>
    <x v="5"/>
    <n v="3"/>
    <n v="191"/>
    <x v="27"/>
    <x v="0"/>
    <n v="80.6282722513089"/>
  </r>
  <r>
    <x v="5"/>
    <n v="4"/>
    <n v="288"/>
    <x v="28"/>
    <x v="0"/>
    <n v="65.625"/>
  </r>
  <r>
    <x v="5"/>
    <n v="5"/>
    <n v="187"/>
    <x v="29"/>
    <x v="0"/>
    <n v="82.887700534759361"/>
  </r>
  <r>
    <x v="6"/>
    <n v="1"/>
    <n v="1000"/>
    <x v="30"/>
    <x v="0"/>
    <n v="94.8"/>
  </r>
  <r>
    <x v="6"/>
    <n v="2"/>
    <n v="1000"/>
    <x v="31"/>
    <x v="0"/>
    <n v="92.2"/>
  </r>
  <r>
    <x v="6"/>
    <n v="3"/>
    <n v="642"/>
    <x v="32"/>
    <x v="0"/>
    <n v="74.143302180685353"/>
  </r>
  <r>
    <x v="6"/>
    <n v="4"/>
    <n v="700"/>
    <x v="33"/>
    <x v="0"/>
    <n v="82.428571428571431"/>
  </r>
  <r>
    <x v="6"/>
    <n v="5"/>
    <n v="933"/>
    <x v="34"/>
    <x v="0"/>
    <n v="81.779206859592719"/>
  </r>
  <r>
    <x v="0"/>
    <n v="1"/>
    <m/>
    <x v="35"/>
    <x v="1"/>
    <m/>
  </r>
  <r>
    <x v="0"/>
    <n v="2"/>
    <m/>
    <x v="36"/>
    <x v="1"/>
    <m/>
  </r>
  <r>
    <x v="0"/>
    <n v="3"/>
    <m/>
    <x v="37"/>
    <x v="1"/>
    <m/>
  </r>
  <r>
    <x v="0"/>
    <n v="4"/>
    <m/>
    <x v="38"/>
    <x v="1"/>
    <m/>
  </r>
  <r>
    <x v="0"/>
    <n v="5"/>
    <m/>
    <x v="39"/>
    <x v="1"/>
    <m/>
  </r>
  <r>
    <x v="1"/>
    <n v="1"/>
    <m/>
    <x v="40"/>
    <x v="1"/>
    <m/>
  </r>
  <r>
    <x v="1"/>
    <n v="2"/>
    <m/>
    <x v="41"/>
    <x v="1"/>
    <m/>
  </r>
  <r>
    <x v="1"/>
    <n v="3"/>
    <m/>
    <x v="42"/>
    <x v="1"/>
    <m/>
  </r>
  <r>
    <x v="1"/>
    <n v="4"/>
    <m/>
    <x v="43"/>
    <x v="1"/>
    <m/>
  </r>
  <r>
    <x v="1"/>
    <n v="5"/>
    <m/>
    <x v="44"/>
    <x v="1"/>
    <m/>
  </r>
  <r>
    <x v="2"/>
    <n v="1"/>
    <m/>
    <x v="45"/>
    <x v="1"/>
    <m/>
  </r>
  <r>
    <x v="2"/>
    <n v="2"/>
    <m/>
    <x v="27"/>
    <x v="1"/>
    <m/>
  </r>
  <r>
    <x v="2"/>
    <n v="3"/>
    <m/>
    <x v="46"/>
    <x v="1"/>
    <m/>
  </r>
  <r>
    <x v="2"/>
    <n v="4"/>
    <m/>
    <x v="47"/>
    <x v="1"/>
    <m/>
  </r>
  <r>
    <x v="2"/>
    <n v="5"/>
    <m/>
    <x v="48"/>
    <x v="1"/>
    <m/>
  </r>
  <r>
    <x v="3"/>
    <n v="1"/>
    <m/>
    <x v="49"/>
    <x v="1"/>
    <m/>
  </r>
  <r>
    <x v="3"/>
    <n v="2"/>
    <m/>
    <x v="50"/>
    <x v="1"/>
    <m/>
  </r>
  <r>
    <x v="3"/>
    <n v="3"/>
    <m/>
    <x v="51"/>
    <x v="1"/>
    <m/>
  </r>
  <r>
    <x v="3"/>
    <n v="4"/>
    <m/>
    <x v="52"/>
    <x v="1"/>
    <m/>
  </r>
  <r>
    <x v="3"/>
    <n v="5"/>
    <m/>
    <x v="53"/>
    <x v="1"/>
    <m/>
  </r>
  <r>
    <x v="4"/>
    <n v="1"/>
    <m/>
    <x v="54"/>
    <x v="1"/>
    <m/>
  </r>
  <r>
    <x v="4"/>
    <n v="2"/>
    <m/>
    <x v="55"/>
    <x v="1"/>
    <m/>
  </r>
  <r>
    <x v="4"/>
    <n v="3"/>
    <m/>
    <x v="56"/>
    <x v="1"/>
    <m/>
  </r>
  <r>
    <x v="4"/>
    <n v="4"/>
    <m/>
    <x v="57"/>
    <x v="1"/>
    <m/>
  </r>
  <r>
    <x v="4"/>
    <n v="5"/>
    <m/>
    <x v="58"/>
    <x v="1"/>
    <m/>
  </r>
  <r>
    <x v="5"/>
    <n v="1"/>
    <m/>
    <x v="59"/>
    <x v="1"/>
    <m/>
  </r>
  <r>
    <x v="5"/>
    <n v="2"/>
    <m/>
    <x v="60"/>
    <x v="1"/>
    <m/>
  </r>
  <r>
    <x v="5"/>
    <n v="3"/>
    <m/>
    <x v="61"/>
    <x v="1"/>
    <m/>
  </r>
  <r>
    <x v="5"/>
    <n v="4"/>
    <m/>
    <x v="62"/>
    <x v="1"/>
    <m/>
  </r>
  <r>
    <x v="5"/>
    <n v="5"/>
    <m/>
    <x v="63"/>
    <x v="1"/>
    <m/>
  </r>
  <r>
    <x v="6"/>
    <n v="1"/>
    <m/>
    <x v="64"/>
    <x v="1"/>
    <m/>
  </r>
  <r>
    <x v="6"/>
    <n v="2"/>
    <m/>
    <x v="65"/>
    <x v="1"/>
    <m/>
  </r>
  <r>
    <x v="6"/>
    <n v="3"/>
    <m/>
    <x v="66"/>
    <x v="1"/>
    <m/>
  </r>
  <r>
    <x v="6"/>
    <n v="4"/>
    <m/>
    <x v="46"/>
    <x v="1"/>
    <m/>
  </r>
  <r>
    <x v="6"/>
    <n v="5"/>
    <m/>
    <x v="67"/>
    <x v="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a dinámica7" cacheId="3" applyNumberFormats="0" applyBorderFormats="0" applyFontFormats="0" applyPatternFormats="0" applyAlignmentFormats="0" applyWidthHeightFormats="1" dataCaption="Valores" updatedVersion="6" minRefreshableVersion="3" useAutoFormatting="1" itemPrintTitles="1" createdVersion="5" indent="0" outline="1" outlineData="1" multipleFieldFilters="0">
  <location ref="H1:J9" firstHeaderRow="0" firstDataRow="1" firstDataCol="1"/>
  <pivotFields count="4">
    <pivotField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 defaultSubtotal="0"/>
    <pivotField dataField="1" showAll="0" defaultSubtotal="0"/>
    <pivotField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dataFields count="2">
    <dataField name="Promedio de eggs/female" fld="2" subtotal="average" baseField="0" baseItem="0"/>
    <dataField name="Desvest de eggs/female" fld="2" subtotal="stdDev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1" cacheId="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I1:L10" firstHeaderRow="1" firstDataRow="2" firstDataCol="1"/>
  <pivotFields count="6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dataField="1" showAll="0">
      <items count="69">
        <item x="39"/>
        <item x="41"/>
        <item x="63"/>
        <item x="55"/>
        <item x="61"/>
        <item x="40"/>
        <item x="60"/>
        <item x="64"/>
        <item x="56"/>
        <item x="59"/>
        <item x="37"/>
        <item x="44"/>
        <item x="35"/>
        <item x="65"/>
        <item x="58"/>
        <item x="54"/>
        <item x="57"/>
        <item x="19"/>
        <item x="62"/>
        <item x="42"/>
        <item x="48"/>
        <item x="9"/>
        <item x="8"/>
        <item x="38"/>
        <item x="50"/>
        <item x="46"/>
        <item x="49"/>
        <item x="45"/>
        <item x="36"/>
        <item x="43"/>
        <item x="3"/>
        <item x="27"/>
        <item x="29"/>
        <item x="51"/>
        <item x="6"/>
        <item x="2"/>
        <item x="66"/>
        <item x="7"/>
        <item x="47"/>
        <item x="67"/>
        <item x="22"/>
        <item x="4"/>
        <item x="28"/>
        <item x="53"/>
        <item x="24"/>
        <item x="23"/>
        <item x="26"/>
        <item x="17"/>
        <item x="12"/>
        <item x="25"/>
        <item x="52"/>
        <item x="18"/>
        <item x="5"/>
        <item x="14"/>
        <item x="20"/>
        <item x="21"/>
        <item x="1"/>
        <item x="0"/>
        <item x="13"/>
        <item x="32"/>
        <item x="33"/>
        <item x="15"/>
        <item x="11"/>
        <item x="34"/>
        <item x="16"/>
        <item x="10"/>
        <item x="31"/>
        <item x="30"/>
        <item t="default"/>
      </items>
    </pivotField>
    <pivotField axis="axisCol" showAll="0">
      <items count="3">
        <item x="1"/>
        <item x="0"/>
        <item t="default"/>
      </items>
    </pivotField>
    <pivotField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4"/>
  </colFields>
  <colItems count="3">
    <i>
      <x/>
    </i>
    <i>
      <x v="1"/>
    </i>
    <i t="grand">
      <x/>
    </i>
  </colItems>
  <dataFields count="1">
    <dataField name="Suma de Frecuency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F4" sqref="F4"/>
    </sheetView>
  </sheetViews>
  <sheetFormatPr baseColWidth="10" defaultRowHeight="15" x14ac:dyDescent="0.25"/>
  <cols>
    <col min="2" max="2" width="7" style="5" customWidth="1"/>
    <col min="3" max="3" width="12.140625" customWidth="1"/>
    <col min="5" max="5" width="5.140625" customWidth="1"/>
    <col min="6" max="6" width="11.7109375" customWidth="1"/>
    <col min="8" max="8" width="17.5703125" bestFit="1" customWidth="1"/>
    <col min="9" max="9" width="24.28515625" customWidth="1"/>
    <col min="10" max="10" width="22.5703125" customWidth="1"/>
  </cols>
  <sheetData>
    <row r="1" spans="1:10" x14ac:dyDescent="0.25">
      <c r="A1" t="s">
        <v>20</v>
      </c>
      <c r="B1" s="5" t="s">
        <v>21</v>
      </c>
      <c r="C1" t="s">
        <v>22</v>
      </c>
      <c r="D1" t="s">
        <v>17</v>
      </c>
      <c r="H1" s="2" t="s">
        <v>15</v>
      </c>
      <c r="I1" t="s">
        <v>30</v>
      </c>
      <c r="J1" t="s">
        <v>31</v>
      </c>
    </row>
    <row r="2" spans="1:10" x14ac:dyDescent="0.25">
      <c r="A2" t="s">
        <v>0</v>
      </c>
      <c r="B2" s="5">
        <v>1</v>
      </c>
      <c r="C2">
        <v>72.2</v>
      </c>
      <c r="D2">
        <v>-39.31428571</v>
      </c>
      <c r="H2" s="3" t="s">
        <v>0</v>
      </c>
      <c r="I2" s="4">
        <v>64.300000000000011</v>
      </c>
      <c r="J2" s="4">
        <v>26.80606274707268</v>
      </c>
    </row>
    <row r="3" spans="1:10" x14ac:dyDescent="0.25">
      <c r="A3" t="s">
        <v>0</v>
      </c>
      <c r="B3" s="5">
        <v>2</v>
      </c>
      <c r="C3">
        <v>98.9</v>
      </c>
      <c r="D3">
        <v>8.6428571429000005</v>
      </c>
      <c r="H3" s="3" t="s">
        <v>1</v>
      </c>
      <c r="I3" s="4">
        <v>50.08</v>
      </c>
      <c r="J3" s="4">
        <v>22.356922865188757</v>
      </c>
    </row>
    <row r="4" spans="1:10" x14ac:dyDescent="0.25">
      <c r="A4" t="s">
        <v>0</v>
      </c>
      <c r="B4" s="5">
        <v>3</v>
      </c>
      <c r="C4">
        <v>70.7</v>
      </c>
      <c r="D4">
        <v>43.228571428999999</v>
      </c>
      <c r="H4" s="3" t="s">
        <v>2</v>
      </c>
      <c r="I4" s="4">
        <v>155.80000000000001</v>
      </c>
      <c r="J4" s="4">
        <v>77.378776159874761</v>
      </c>
    </row>
    <row r="5" spans="1:10" x14ac:dyDescent="0.25">
      <c r="A5" t="s">
        <v>0</v>
      </c>
      <c r="B5" s="5">
        <v>4</v>
      </c>
      <c r="C5">
        <v>53.6</v>
      </c>
      <c r="D5">
        <v>-10.85714286</v>
      </c>
      <c r="H5" s="3" t="s">
        <v>3</v>
      </c>
      <c r="I5" s="4">
        <v>148.79999999999998</v>
      </c>
      <c r="J5" s="4">
        <v>76.239753409884585</v>
      </c>
    </row>
    <row r="6" spans="1:10" x14ac:dyDescent="0.25">
      <c r="A6" t="s">
        <v>0</v>
      </c>
      <c r="B6" s="5">
        <v>5</v>
      </c>
      <c r="C6">
        <v>26.1</v>
      </c>
      <c r="D6">
        <v>-1.7</v>
      </c>
      <c r="H6" s="3" t="s">
        <v>6</v>
      </c>
      <c r="I6" s="4">
        <v>72.62</v>
      </c>
      <c r="J6" s="4">
        <v>22.079787136655074</v>
      </c>
    </row>
    <row r="7" spans="1:10" x14ac:dyDescent="0.25">
      <c r="A7" t="s">
        <v>1</v>
      </c>
      <c r="B7" s="5">
        <v>1</v>
      </c>
      <c r="C7">
        <v>83</v>
      </c>
      <c r="D7">
        <v>-14.29428571</v>
      </c>
      <c r="H7" s="3" t="s">
        <v>4</v>
      </c>
      <c r="I7" s="4">
        <v>50.019999999999996</v>
      </c>
      <c r="J7" s="4">
        <v>20.791993651403434</v>
      </c>
    </row>
    <row r="8" spans="1:10" x14ac:dyDescent="0.25">
      <c r="A8" t="s">
        <v>1</v>
      </c>
      <c r="B8" s="5">
        <v>2</v>
      </c>
      <c r="C8">
        <v>35.1</v>
      </c>
      <c r="D8">
        <v>-40.937142860000002</v>
      </c>
      <c r="H8" s="3" t="s">
        <v>5</v>
      </c>
      <c r="I8" s="4">
        <v>243.08</v>
      </c>
      <c r="J8" s="4">
        <v>66.6648858095474</v>
      </c>
    </row>
    <row r="9" spans="1:10" x14ac:dyDescent="0.25">
      <c r="A9" t="s">
        <v>1</v>
      </c>
      <c r="B9" s="5">
        <v>3</v>
      </c>
      <c r="C9">
        <v>47.7</v>
      </c>
      <c r="D9">
        <v>34.448571428999998</v>
      </c>
      <c r="H9" s="3" t="s">
        <v>16</v>
      </c>
      <c r="I9" s="4">
        <v>112.09999999999998</v>
      </c>
      <c r="J9" s="4">
        <v>82.837704543991634</v>
      </c>
    </row>
    <row r="10" spans="1:10" x14ac:dyDescent="0.25">
      <c r="A10" t="s">
        <v>1</v>
      </c>
      <c r="B10" s="5">
        <v>4</v>
      </c>
      <c r="C10">
        <v>59.1</v>
      </c>
      <c r="D10">
        <v>8.8628571428999994</v>
      </c>
    </row>
    <row r="11" spans="1:10" x14ac:dyDescent="0.25">
      <c r="A11" t="s">
        <v>1</v>
      </c>
      <c r="B11" s="5">
        <v>5</v>
      </c>
      <c r="C11">
        <v>25.5</v>
      </c>
      <c r="D11">
        <v>11.92</v>
      </c>
    </row>
    <row r="12" spans="1:10" x14ac:dyDescent="0.25">
      <c r="A12" t="s">
        <v>2</v>
      </c>
      <c r="B12" s="5">
        <v>1</v>
      </c>
      <c r="C12">
        <v>264.2</v>
      </c>
      <c r="D12">
        <v>61.185714286</v>
      </c>
    </row>
    <row r="13" spans="1:10" x14ac:dyDescent="0.25">
      <c r="A13" t="s">
        <v>2</v>
      </c>
      <c r="B13" s="5">
        <v>2</v>
      </c>
      <c r="C13">
        <v>194.9</v>
      </c>
      <c r="D13">
        <v>13.142857143000001</v>
      </c>
    </row>
    <row r="14" spans="1:10" x14ac:dyDescent="0.25">
      <c r="A14" t="s">
        <v>2</v>
      </c>
      <c r="B14" s="5">
        <v>3</v>
      </c>
      <c r="C14">
        <v>88.1</v>
      </c>
      <c r="D14">
        <v>-30.871428569999999</v>
      </c>
    </row>
    <row r="15" spans="1:10" x14ac:dyDescent="0.25">
      <c r="A15" t="s">
        <v>2</v>
      </c>
      <c r="B15" s="5">
        <v>4</v>
      </c>
      <c r="C15">
        <v>154</v>
      </c>
      <c r="D15">
        <v>-1.957142857</v>
      </c>
    </row>
    <row r="16" spans="1:10" x14ac:dyDescent="0.25">
      <c r="A16" t="s">
        <v>2</v>
      </c>
      <c r="B16" s="5">
        <v>5</v>
      </c>
      <c r="C16">
        <v>77.8</v>
      </c>
      <c r="D16">
        <v>-41.5</v>
      </c>
    </row>
    <row r="17" spans="1:10" x14ac:dyDescent="0.25">
      <c r="A17" t="s">
        <v>3</v>
      </c>
      <c r="B17" s="5">
        <v>1</v>
      </c>
      <c r="C17">
        <v>215.7</v>
      </c>
      <c r="D17">
        <v>19.685714286</v>
      </c>
    </row>
    <row r="18" spans="1:10" x14ac:dyDescent="0.25">
      <c r="A18" t="s">
        <v>3</v>
      </c>
      <c r="B18" s="5">
        <v>2</v>
      </c>
      <c r="C18">
        <v>231.1</v>
      </c>
      <c r="D18">
        <v>56.342857143000003</v>
      </c>
    </row>
    <row r="19" spans="1:10" x14ac:dyDescent="0.25">
      <c r="A19" t="s">
        <v>3</v>
      </c>
      <c r="B19" s="5">
        <v>3</v>
      </c>
      <c r="C19">
        <v>101.8</v>
      </c>
      <c r="D19">
        <v>-10.17142857</v>
      </c>
      <c r="H19" s="3"/>
      <c r="I19" s="4"/>
      <c r="J19" s="4"/>
    </row>
    <row r="20" spans="1:10" x14ac:dyDescent="0.25">
      <c r="A20" t="s">
        <v>3</v>
      </c>
      <c r="B20" s="5">
        <v>4</v>
      </c>
      <c r="C20">
        <v>145.5</v>
      </c>
      <c r="D20">
        <v>-3.457142857</v>
      </c>
      <c r="H20" s="3"/>
      <c r="I20" s="4"/>
      <c r="J20" s="4"/>
    </row>
    <row r="21" spans="1:10" x14ac:dyDescent="0.25">
      <c r="A21" t="s">
        <v>3</v>
      </c>
      <c r="B21" s="5">
        <v>5</v>
      </c>
      <c r="C21">
        <v>49.9</v>
      </c>
      <c r="D21">
        <v>-62.4</v>
      </c>
      <c r="H21" s="3"/>
      <c r="I21" s="4"/>
      <c r="J21" s="4"/>
    </row>
    <row r="22" spans="1:10" x14ac:dyDescent="0.25">
      <c r="A22" t="s">
        <v>6</v>
      </c>
      <c r="B22" s="5">
        <v>1</v>
      </c>
      <c r="C22">
        <v>109.5</v>
      </c>
      <c r="D22">
        <v>-10.33428571</v>
      </c>
      <c r="H22" s="3"/>
      <c r="I22" s="4"/>
      <c r="J22" s="4"/>
    </row>
    <row r="23" spans="1:10" x14ac:dyDescent="0.25">
      <c r="A23" t="s">
        <v>6</v>
      </c>
      <c r="B23" s="5">
        <v>2</v>
      </c>
      <c r="C23">
        <v>68.8</v>
      </c>
      <c r="D23">
        <v>-29.777142860000001</v>
      </c>
    </row>
    <row r="24" spans="1:10" x14ac:dyDescent="0.25">
      <c r="A24" t="s">
        <v>6</v>
      </c>
      <c r="B24" s="5">
        <v>3</v>
      </c>
      <c r="C24">
        <v>50.7</v>
      </c>
      <c r="D24">
        <v>14.908571429</v>
      </c>
      <c r="I24" s="1" t="s">
        <v>28</v>
      </c>
      <c r="J24" s="1" t="s">
        <v>29</v>
      </c>
    </row>
    <row r="25" spans="1:10" x14ac:dyDescent="0.25">
      <c r="A25" t="s">
        <v>6</v>
      </c>
      <c r="B25" s="5">
        <v>4</v>
      </c>
      <c r="C25">
        <v>71.099999999999994</v>
      </c>
      <c r="D25">
        <v>-1.677142857</v>
      </c>
      <c r="F25" t="s">
        <v>23</v>
      </c>
      <c r="G25" t="s">
        <v>26</v>
      </c>
      <c r="H25" t="str">
        <f>H2</f>
        <v>T1</v>
      </c>
      <c r="I25" s="6">
        <f t="shared" ref="I25" si="0">I2</f>
        <v>64.300000000000011</v>
      </c>
      <c r="J25" s="6">
        <f>J2/SQRT(5)</f>
        <v>11.988035702315852</v>
      </c>
    </row>
    <row r="26" spans="1:10" x14ac:dyDescent="0.25">
      <c r="A26" t="s">
        <v>6</v>
      </c>
      <c r="B26" s="5">
        <v>5</v>
      </c>
      <c r="C26">
        <v>63</v>
      </c>
      <c r="D26">
        <v>26.88</v>
      </c>
      <c r="G26" t="s">
        <v>27</v>
      </c>
      <c r="H26" t="str">
        <f t="shared" ref="H26:I31" si="1">H3</f>
        <v>T2</v>
      </c>
      <c r="I26" s="6">
        <f t="shared" si="1"/>
        <v>50.08</v>
      </c>
      <c r="J26" s="6">
        <f t="shared" ref="J26:J31" si="2">J3/SQRT(5)</f>
        <v>9.9983198588562843</v>
      </c>
    </row>
    <row r="27" spans="1:10" x14ac:dyDescent="0.25">
      <c r="A27" t="s">
        <v>4</v>
      </c>
      <c r="B27" s="5">
        <v>1</v>
      </c>
      <c r="C27">
        <v>79.8</v>
      </c>
      <c r="D27">
        <v>-17.434285710000001</v>
      </c>
      <c r="F27" t="s">
        <v>24</v>
      </c>
      <c r="G27" t="s">
        <v>26</v>
      </c>
      <c r="H27" t="str">
        <f t="shared" si="1"/>
        <v>T3</v>
      </c>
      <c r="I27" s="6">
        <f t="shared" si="1"/>
        <v>155.80000000000001</v>
      </c>
      <c r="J27" s="6">
        <f t="shared" si="2"/>
        <v>34.604840701844019</v>
      </c>
    </row>
    <row r="28" spans="1:10" x14ac:dyDescent="0.25">
      <c r="A28" t="s">
        <v>4</v>
      </c>
      <c r="B28" s="5">
        <v>2</v>
      </c>
      <c r="C28">
        <v>44.9</v>
      </c>
      <c r="D28">
        <v>-31.077142859999999</v>
      </c>
      <c r="G28" t="s">
        <v>27</v>
      </c>
      <c r="H28" t="str">
        <f t="shared" si="1"/>
        <v>T4</v>
      </c>
      <c r="I28" s="6">
        <f t="shared" si="1"/>
        <v>148.79999999999998</v>
      </c>
      <c r="J28" s="6">
        <f t="shared" si="2"/>
        <v>34.095454242464662</v>
      </c>
    </row>
    <row r="29" spans="1:10" x14ac:dyDescent="0.25">
      <c r="A29" t="s">
        <v>4</v>
      </c>
      <c r="B29" s="5">
        <v>3</v>
      </c>
      <c r="C29">
        <v>37.700000000000003</v>
      </c>
      <c r="D29">
        <v>24.508571429</v>
      </c>
      <c r="F29" t="s">
        <v>25</v>
      </c>
      <c r="G29" t="s">
        <v>11</v>
      </c>
      <c r="H29" t="str">
        <f t="shared" si="1"/>
        <v>T5</v>
      </c>
      <c r="I29" s="6">
        <f t="shared" si="1"/>
        <v>72.62</v>
      </c>
      <c r="J29" s="6">
        <f t="shared" si="2"/>
        <v>9.8743809932572368</v>
      </c>
    </row>
    <row r="30" spans="1:10" x14ac:dyDescent="0.25">
      <c r="A30" t="s">
        <v>4</v>
      </c>
      <c r="B30" s="5">
        <v>4</v>
      </c>
      <c r="C30">
        <v>61</v>
      </c>
      <c r="D30">
        <v>10.822857143</v>
      </c>
      <c r="G30" t="s">
        <v>12</v>
      </c>
      <c r="H30" t="str">
        <f t="shared" si="1"/>
        <v>T6</v>
      </c>
      <c r="I30" s="6">
        <f t="shared" si="1"/>
        <v>50.019999999999996</v>
      </c>
      <c r="J30" s="6">
        <f t="shared" si="2"/>
        <v>9.2984622384564286</v>
      </c>
    </row>
    <row r="31" spans="1:10" x14ac:dyDescent="0.25">
      <c r="A31" t="s">
        <v>4</v>
      </c>
      <c r="B31" s="5">
        <v>5</v>
      </c>
      <c r="C31">
        <v>26.7</v>
      </c>
      <c r="D31">
        <v>13.18</v>
      </c>
      <c r="F31" t="s">
        <v>9</v>
      </c>
      <c r="G31" t="s">
        <v>13</v>
      </c>
      <c r="H31" t="str">
        <f t="shared" si="1"/>
        <v>T7</v>
      </c>
      <c r="I31" s="6">
        <f t="shared" si="1"/>
        <v>243.08</v>
      </c>
      <c r="J31" s="6">
        <f t="shared" si="2"/>
        <v>29.813443276481816</v>
      </c>
    </row>
    <row r="32" spans="1:10" x14ac:dyDescent="0.25">
      <c r="A32" t="s">
        <v>5</v>
      </c>
      <c r="B32" s="5">
        <v>1</v>
      </c>
      <c r="C32">
        <v>290.8</v>
      </c>
      <c r="D32">
        <v>0.50571428569999999</v>
      </c>
    </row>
    <row r="33" spans="1:4" x14ac:dyDescent="0.25">
      <c r="A33" t="s">
        <v>5</v>
      </c>
      <c r="B33" s="5">
        <v>2</v>
      </c>
      <c r="C33">
        <v>292.7</v>
      </c>
      <c r="D33">
        <v>23.662857143</v>
      </c>
    </row>
    <row r="34" spans="1:4" x14ac:dyDescent="0.25">
      <c r="A34" t="s">
        <v>5</v>
      </c>
      <c r="B34" s="5">
        <v>3</v>
      </c>
      <c r="C34">
        <v>130.19999999999999</v>
      </c>
      <c r="D34">
        <v>-76.051428569999999</v>
      </c>
    </row>
    <row r="35" spans="1:4" x14ac:dyDescent="0.25">
      <c r="A35" t="s">
        <v>5</v>
      </c>
      <c r="B35" s="5">
        <v>4</v>
      </c>
      <c r="C35">
        <v>241.5</v>
      </c>
      <c r="D35">
        <v>-1.737142857</v>
      </c>
    </row>
    <row r="36" spans="1:4" x14ac:dyDescent="0.25">
      <c r="A36" t="s">
        <v>5</v>
      </c>
      <c r="B36" s="5">
        <v>5</v>
      </c>
      <c r="C36">
        <v>260.2</v>
      </c>
      <c r="D36">
        <v>53.62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workbookViewId="0">
      <selection activeCell="I35" sqref="I35"/>
    </sheetView>
  </sheetViews>
  <sheetFormatPr baseColWidth="10" defaultRowHeight="15" x14ac:dyDescent="0.25"/>
  <cols>
    <col min="9" max="9" width="18.140625" bestFit="1" customWidth="1"/>
    <col min="10" max="10" width="22.42578125" customWidth="1"/>
    <col min="11" max="11" width="6" customWidth="1"/>
    <col min="12" max="12" width="10" customWidth="1"/>
    <col min="13" max="13" width="10.42578125" customWidth="1"/>
    <col min="14" max="28" width="3" customWidth="1"/>
    <col min="29" max="77" width="4" customWidth="1"/>
    <col min="78" max="78" width="12.5703125" bestFit="1" customWidth="1"/>
  </cols>
  <sheetData>
    <row r="1" spans="1:13" x14ac:dyDescent="0.25">
      <c r="A1" t="s">
        <v>32</v>
      </c>
      <c r="B1" t="s">
        <v>21</v>
      </c>
      <c r="C1" t="s">
        <v>35</v>
      </c>
      <c r="D1" t="s">
        <v>33</v>
      </c>
      <c r="E1" t="s">
        <v>34</v>
      </c>
      <c r="F1" t="s">
        <v>19</v>
      </c>
      <c r="I1" s="2" t="s">
        <v>39</v>
      </c>
      <c r="J1" s="2" t="s">
        <v>38</v>
      </c>
    </row>
    <row r="2" spans="1:13" x14ac:dyDescent="0.25">
      <c r="A2" t="s">
        <v>0</v>
      </c>
      <c r="B2" s="5">
        <v>1</v>
      </c>
      <c r="C2">
        <v>467</v>
      </c>
      <c r="D2">
        <v>395</v>
      </c>
      <c r="E2" t="s">
        <v>36</v>
      </c>
      <c r="F2">
        <v>84.582441113490361</v>
      </c>
      <c r="I2" s="2" t="s">
        <v>15</v>
      </c>
      <c r="J2" t="s">
        <v>37</v>
      </c>
      <c r="K2" t="s">
        <v>36</v>
      </c>
      <c r="L2" t="s">
        <v>16</v>
      </c>
      <c r="M2" s="1" t="s">
        <v>40</v>
      </c>
    </row>
    <row r="3" spans="1:13" x14ac:dyDescent="0.25">
      <c r="A3" t="s">
        <v>0</v>
      </c>
      <c r="B3" s="5">
        <v>2</v>
      </c>
      <c r="C3">
        <v>510</v>
      </c>
      <c r="D3">
        <v>369</v>
      </c>
      <c r="E3" t="s">
        <v>36</v>
      </c>
      <c r="F3">
        <v>72.35294117647058</v>
      </c>
      <c r="I3" s="3" t="s">
        <v>0</v>
      </c>
      <c r="J3" s="4">
        <v>426</v>
      </c>
      <c r="K3" s="4">
        <v>1260</v>
      </c>
      <c r="L3" s="4">
        <v>1686</v>
      </c>
      <c r="M3" s="6">
        <f>K3/L3*100</f>
        <v>74.733096085409258</v>
      </c>
    </row>
    <row r="4" spans="1:13" x14ac:dyDescent="0.25">
      <c r="A4" t="s">
        <v>0</v>
      </c>
      <c r="B4" s="5">
        <v>3</v>
      </c>
      <c r="C4">
        <v>233</v>
      </c>
      <c r="D4">
        <v>164</v>
      </c>
      <c r="E4" t="s">
        <v>36</v>
      </c>
      <c r="F4">
        <v>70.386266094420606</v>
      </c>
      <c r="I4" s="3" t="s">
        <v>1</v>
      </c>
      <c r="J4" s="4">
        <v>394</v>
      </c>
      <c r="K4" s="4">
        <v>862</v>
      </c>
      <c r="L4" s="4">
        <v>1256</v>
      </c>
      <c r="M4" s="6">
        <f t="shared" ref="M4:M9" si="0">K4/L4*100</f>
        <v>68.630573248407643</v>
      </c>
    </row>
    <row r="5" spans="1:13" x14ac:dyDescent="0.25">
      <c r="A5" t="s">
        <v>0</v>
      </c>
      <c r="B5" s="5">
        <v>4</v>
      </c>
      <c r="C5">
        <v>265</v>
      </c>
      <c r="D5">
        <v>145</v>
      </c>
      <c r="E5" t="s">
        <v>36</v>
      </c>
      <c r="F5">
        <v>54.716981132075468</v>
      </c>
      <c r="I5" s="3" t="s">
        <v>2</v>
      </c>
      <c r="J5" s="4">
        <v>683</v>
      </c>
      <c r="K5" s="4">
        <v>2517</v>
      </c>
      <c r="L5" s="4">
        <v>3200</v>
      </c>
      <c r="M5" s="6">
        <f t="shared" si="0"/>
        <v>78.65625</v>
      </c>
    </row>
    <row r="6" spans="1:13" x14ac:dyDescent="0.25">
      <c r="A6" t="s">
        <v>0</v>
      </c>
      <c r="B6" s="5">
        <v>5</v>
      </c>
      <c r="C6">
        <v>211</v>
      </c>
      <c r="D6">
        <v>187</v>
      </c>
      <c r="E6" t="s">
        <v>36</v>
      </c>
      <c r="F6">
        <v>88.625592417061611</v>
      </c>
      <c r="I6" s="3" t="s">
        <v>3</v>
      </c>
      <c r="J6" s="4">
        <v>864</v>
      </c>
      <c r="K6" s="4">
        <v>2095</v>
      </c>
      <c r="L6" s="4">
        <v>2959</v>
      </c>
      <c r="M6" s="6">
        <f t="shared" si="0"/>
        <v>70.800946265630287</v>
      </c>
    </row>
    <row r="7" spans="1:13" x14ac:dyDescent="0.25">
      <c r="A7" t="s">
        <v>1</v>
      </c>
      <c r="B7" s="5">
        <v>1</v>
      </c>
      <c r="C7">
        <v>342</v>
      </c>
      <c r="D7">
        <v>295</v>
      </c>
      <c r="E7" t="s">
        <v>36</v>
      </c>
      <c r="F7">
        <v>86.257309941520461</v>
      </c>
      <c r="I7" s="3" t="s">
        <v>6</v>
      </c>
      <c r="J7" s="4">
        <v>346</v>
      </c>
      <c r="K7" s="4">
        <v>1269</v>
      </c>
      <c r="L7" s="4">
        <v>1615</v>
      </c>
      <c r="M7" s="6">
        <f t="shared" si="0"/>
        <v>78.575851393188856</v>
      </c>
    </row>
    <row r="8" spans="1:13" x14ac:dyDescent="0.25">
      <c r="A8" t="s">
        <v>1</v>
      </c>
      <c r="B8" s="5">
        <v>2</v>
      </c>
      <c r="C8">
        <v>192</v>
      </c>
      <c r="D8">
        <v>163</v>
      </c>
      <c r="E8" t="s">
        <v>36</v>
      </c>
      <c r="F8">
        <v>84.895833333333343</v>
      </c>
      <c r="I8" s="3" t="s">
        <v>4</v>
      </c>
      <c r="J8" s="4">
        <v>285</v>
      </c>
      <c r="K8" s="4">
        <v>989</v>
      </c>
      <c r="L8" s="4">
        <v>1274</v>
      </c>
      <c r="M8" s="6">
        <f t="shared" si="0"/>
        <v>77.629513343799061</v>
      </c>
    </row>
    <row r="9" spans="1:13" x14ac:dyDescent="0.25">
      <c r="A9" t="s">
        <v>1</v>
      </c>
      <c r="B9" s="5">
        <v>3</v>
      </c>
      <c r="C9">
        <v>272</v>
      </c>
      <c r="D9">
        <v>167</v>
      </c>
      <c r="E9" t="s">
        <v>36</v>
      </c>
      <c r="F9">
        <v>61.397058823529413</v>
      </c>
      <c r="I9" s="3" t="s">
        <v>5</v>
      </c>
      <c r="J9" s="4">
        <v>589</v>
      </c>
      <c r="K9" s="4">
        <v>3686</v>
      </c>
      <c r="L9" s="4">
        <v>4275</v>
      </c>
      <c r="M9" s="6">
        <f t="shared" si="0"/>
        <v>86.222222222222229</v>
      </c>
    </row>
    <row r="10" spans="1:13" x14ac:dyDescent="0.25">
      <c r="A10" t="s">
        <v>1</v>
      </c>
      <c r="B10" s="5">
        <v>4</v>
      </c>
      <c r="C10">
        <v>262</v>
      </c>
      <c r="D10">
        <v>119</v>
      </c>
      <c r="E10" t="s">
        <v>36</v>
      </c>
      <c r="F10">
        <v>45.419847328244273</v>
      </c>
      <c r="I10" s="3" t="s">
        <v>16</v>
      </c>
      <c r="J10" s="4">
        <v>3587</v>
      </c>
      <c r="K10" s="4">
        <v>12678</v>
      </c>
      <c r="L10" s="4">
        <v>16265</v>
      </c>
    </row>
    <row r="11" spans="1:13" x14ac:dyDescent="0.25">
      <c r="A11" t="s">
        <v>1</v>
      </c>
      <c r="B11" s="5">
        <v>5</v>
      </c>
      <c r="C11">
        <v>188</v>
      </c>
      <c r="D11">
        <v>118</v>
      </c>
      <c r="E11" t="s">
        <v>36</v>
      </c>
      <c r="F11">
        <v>62.765957446808507</v>
      </c>
    </row>
    <row r="12" spans="1:13" x14ac:dyDescent="0.25">
      <c r="A12" t="s">
        <v>2</v>
      </c>
      <c r="B12" s="5">
        <v>1</v>
      </c>
      <c r="C12">
        <v>976</v>
      </c>
      <c r="D12">
        <v>845</v>
      </c>
      <c r="E12" t="s">
        <v>36</v>
      </c>
      <c r="F12">
        <v>86.577868852459019</v>
      </c>
    </row>
    <row r="13" spans="1:13" x14ac:dyDescent="0.25">
      <c r="A13" t="s">
        <v>2</v>
      </c>
      <c r="B13" s="5">
        <v>2</v>
      </c>
      <c r="C13">
        <v>874</v>
      </c>
      <c r="D13">
        <v>720</v>
      </c>
      <c r="E13" t="s">
        <v>36</v>
      </c>
      <c r="F13">
        <v>82.379862700228841</v>
      </c>
    </row>
    <row r="14" spans="1:13" x14ac:dyDescent="0.25">
      <c r="A14" t="s">
        <v>2</v>
      </c>
      <c r="B14" s="5">
        <v>3</v>
      </c>
      <c r="C14">
        <v>368</v>
      </c>
      <c r="D14">
        <v>245</v>
      </c>
      <c r="E14" t="s">
        <v>36</v>
      </c>
      <c r="F14">
        <v>66.576086956521735</v>
      </c>
    </row>
    <row r="15" spans="1:13" x14ac:dyDescent="0.25">
      <c r="A15" t="s">
        <v>2</v>
      </c>
      <c r="B15" s="5">
        <v>4</v>
      </c>
      <c r="C15">
        <v>575</v>
      </c>
      <c r="D15">
        <v>406</v>
      </c>
      <c r="E15" t="s">
        <v>36</v>
      </c>
      <c r="F15">
        <v>70.608695652173907</v>
      </c>
    </row>
    <row r="16" spans="1:13" x14ac:dyDescent="0.25">
      <c r="A16" t="s">
        <v>2</v>
      </c>
      <c r="B16" s="5">
        <v>5</v>
      </c>
      <c r="C16">
        <v>407</v>
      </c>
      <c r="D16">
        <v>301</v>
      </c>
      <c r="E16" t="s">
        <v>36</v>
      </c>
      <c r="F16">
        <v>73.95577395577395</v>
      </c>
    </row>
    <row r="17" spans="1:6" x14ac:dyDescent="0.25">
      <c r="A17" t="s">
        <v>3</v>
      </c>
      <c r="B17" s="5">
        <v>1</v>
      </c>
      <c r="C17">
        <v>832</v>
      </c>
      <c r="D17">
        <v>705</v>
      </c>
      <c r="E17" t="s">
        <v>36</v>
      </c>
      <c r="F17">
        <v>84.735576923076934</v>
      </c>
    </row>
    <row r="18" spans="1:6" x14ac:dyDescent="0.25">
      <c r="A18" t="s">
        <v>3</v>
      </c>
      <c r="B18" s="5">
        <v>2</v>
      </c>
      <c r="C18">
        <v>894</v>
      </c>
      <c r="D18">
        <v>773</v>
      </c>
      <c r="E18" t="s">
        <v>36</v>
      </c>
      <c r="F18">
        <v>86.465324384787465</v>
      </c>
    </row>
    <row r="19" spans="1:6" x14ac:dyDescent="0.25">
      <c r="A19" t="s">
        <v>3</v>
      </c>
      <c r="B19" s="5">
        <v>3</v>
      </c>
      <c r="C19">
        <v>400</v>
      </c>
      <c r="D19">
        <v>241</v>
      </c>
      <c r="E19" t="s">
        <v>36</v>
      </c>
      <c r="F19">
        <v>60.25</v>
      </c>
    </row>
    <row r="20" spans="1:6" x14ac:dyDescent="0.25">
      <c r="A20" t="s">
        <v>3</v>
      </c>
      <c r="B20" s="5">
        <v>4</v>
      </c>
      <c r="C20">
        <v>535</v>
      </c>
      <c r="D20">
        <v>282</v>
      </c>
      <c r="E20" t="s">
        <v>36</v>
      </c>
      <c r="F20">
        <v>52.710280373831772</v>
      </c>
    </row>
    <row r="21" spans="1:6" x14ac:dyDescent="0.25">
      <c r="A21" t="s">
        <v>3</v>
      </c>
      <c r="B21" s="5">
        <v>5</v>
      </c>
      <c r="C21">
        <v>298</v>
      </c>
      <c r="D21">
        <v>94</v>
      </c>
      <c r="E21" t="s">
        <v>36</v>
      </c>
      <c r="F21">
        <v>31.543624161073826</v>
      </c>
    </row>
    <row r="22" spans="1:6" x14ac:dyDescent="0.25">
      <c r="A22" t="s">
        <v>6</v>
      </c>
      <c r="B22" s="5">
        <v>1</v>
      </c>
      <c r="C22">
        <v>400</v>
      </c>
      <c r="D22">
        <v>318</v>
      </c>
      <c r="E22" t="s">
        <v>36</v>
      </c>
      <c r="F22">
        <v>79.5</v>
      </c>
    </row>
    <row r="23" spans="1:6" x14ac:dyDescent="0.25">
      <c r="A23" t="s">
        <v>6</v>
      </c>
      <c r="B23" s="5">
        <v>2</v>
      </c>
      <c r="C23">
        <v>355</v>
      </c>
      <c r="D23">
        <v>319</v>
      </c>
      <c r="E23" t="s">
        <v>36</v>
      </c>
      <c r="F23">
        <v>89.859154929577471</v>
      </c>
    </row>
    <row r="24" spans="1:6" x14ac:dyDescent="0.25">
      <c r="A24" t="s">
        <v>6</v>
      </c>
      <c r="B24" s="5">
        <v>3</v>
      </c>
      <c r="C24">
        <v>239</v>
      </c>
      <c r="D24">
        <v>178</v>
      </c>
      <c r="E24" t="s">
        <v>36</v>
      </c>
      <c r="F24">
        <v>74.476987447698733</v>
      </c>
    </row>
    <row r="25" spans="1:6" x14ac:dyDescent="0.25">
      <c r="A25" t="s">
        <v>6</v>
      </c>
      <c r="B25" s="5">
        <v>4</v>
      </c>
      <c r="C25">
        <v>325</v>
      </c>
      <c r="D25">
        <v>237</v>
      </c>
      <c r="E25" t="s">
        <v>36</v>
      </c>
      <c r="F25">
        <v>72.92307692307692</v>
      </c>
    </row>
    <row r="26" spans="1:6" x14ac:dyDescent="0.25">
      <c r="A26" t="s">
        <v>6</v>
      </c>
      <c r="B26" s="5">
        <v>5</v>
      </c>
      <c r="C26">
        <v>296</v>
      </c>
      <c r="D26">
        <v>217</v>
      </c>
      <c r="E26" t="s">
        <v>36</v>
      </c>
      <c r="F26">
        <v>73.310810810810807</v>
      </c>
    </row>
    <row r="27" spans="1:6" x14ac:dyDescent="0.25">
      <c r="A27" t="s">
        <v>4</v>
      </c>
      <c r="B27" s="5">
        <v>1</v>
      </c>
      <c r="C27">
        <v>320</v>
      </c>
      <c r="D27">
        <v>252</v>
      </c>
      <c r="E27" t="s">
        <v>36</v>
      </c>
      <c r="F27">
        <v>78.75</v>
      </c>
    </row>
    <row r="28" spans="1:6" x14ac:dyDescent="0.25">
      <c r="A28" t="s">
        <v>4</v>
      </c>
      <c r="B28" s="5">
        <v>2</v>
      </c>
      <c r="C28">
        <v>288</v>
      </c>
      <c r="D28">
        <v>239</v>
      </c>
      <c r="E28" t="s">
        <v>36</v>
      </c>
      <c r="F28">
        <v>82.986111111111114</v>
      </c>
    </row>
    <row r="29" spans="1:6" x14ac:dyDescent="0.25">
      <c r="A29" t="s">
        <v>4</v>
      </c>
      <c r="B29" s="5">
        <v>3</v>
      </c>
      <c r="C29">
        <v>191</v>
      </c>
      <c r="D29">
        <v>154</v>
      </c>
      <c r="E29" t="s">
        <v>36</v>
      </c>
      <c r="F29">
        <v>80.6282722513089</v>
      </c>
    </row>
    <row r="30" spans="1:6" x14ac:dyDescent="0.25">
      <c r="A30" t="s">
        <v>4</v>
      </c>
      <c r="B30" s="5">
        <v>4</v>
      </c>
      <c r="C30">
        <v>288</v>
      </c>
      <c r="D30">
        <v>189</v>
      </c>
      <c r="E30" t="s">
        <v>36</v>
      </c>
      <c r="F30">
        <v>65.625</v>
      </c>
    </row>
    <row r="31" spans="1:6" x14ac:dyDescent="0.25">
      <c r="A31" t="s">
        <v>4</v>
      </c>
      <c r="B31" s="5">
        <v>5</v>
      </c>
      <c r="C31">
        <v>187</v>
      </c>
      <c r="D31">
        <v>155</v>
      </c>
      <c r="E31" t="s">
        <v>36</v>
      </c>
      <c r="F31">
        <v>82.887700534759361</v>
      </c>
    </row>
    <row r="32" spans="1:6" x14ac:dyDescent="0.25">
      <c r="A32" t="s">
        <v>5</v>
      </c>
      <c r="B32" s="5">
        <v>1</v>
      </c>
      <c r="C32">
        <v>1000</v>
      </c>
      <c r="D32">
        <v>948</v>
      </c>
      <c r="E32" t="s">
        <v>36</v>
      </c>
      <c r="F32">
        <v>94.8</v>
      </c>
    </row>
    <row r="33" spans="1:6" x14ac:dyDescent="0.25">
      <c r="A33" t="s">
        <v>5</v>
      </c>
      <c r="B33" s="5">
        <v>2</v>
      </c>
      <c r="C33">
        <v>1000</v>
      </c>
      <c r="D33">
        <v>922</v>
      </c>
      <c r="E33" t="s">
        <v>36</v>
      </c>
      <c r="F33">
        <v>92.2</v>
      </c>
    </row>
    <row r="34" spans="1:6" x14ac:dyDescent="0.25">
      <c r="A34" t="s">
        <v>5</v>
      </c>
      <c r="B34" s="5">
        <v>3</v>
      </c>
      <c r="C34">
        <v>642</v>
      </c>
      <c r="D34">
        <v>476</v>
      </c>
      <c r="E34" t="s">
        <v>36</v>
      </c>
      <c r="F34">
        <v>74.143302180685353</v>
      </c>
    </row>
    <row r="35" spans="1:6" x14ac:dyDescent="0.25">
      <c r="A35" t="s">
        <v>5</v>
      </c>
      <c r="B35" s="5">
        <v>4</v>
      </c>
      <c r="C35">
        <v>700</v>
      </c>
      <c r="D35">
        <v>577</v>
      </c>
      <c r="E35" t="s">
        <v>36</v>
      </c>
      <c r="F35">
        <v>82.428571428571431</v>
      </c>
    </row>
    <row r="36" spans="1:6" x14ac:dyDescent="0.25">
      <c r="A36" t="s">
        <v>5</v>
      </c>
      <c r="B36" s="5">
        <v>5</v>
      </c>
      <c r="C36">
        <v>933</v>
      </c>
      <c r="D36">
        <v>763</v>
      </c>
      <c r="E36" t="s">
        <v>36</v>
      </c>
      <c r="F36">
        <v>81.779206859592719</v>
      </c>
    </row>
    <row r="37" spans="1:6" x14ac:dyDescent="0.25">
      <c r="A37" t="s">
        <v>0</v>
      </c>
      <c r="B37" s="5">
        <v>1</v>
      </c>
      <c r="D37">
        <v>72</v>
      </c>
      <c r="E37" t="s">
        <v>37</v>
      </c>
    </row>
    <row r="38" spans="1:6" x14ac:dyDescent="0.25">
      <c r="A38" t="s">
        <v>0</v>
      </c>
      <c r="B38" s="5">
        <v>2</v>
      </c>
      <c r="D38">
        <v>141</v>
      </c>
      <c r="E38" t="s">
        <v>37</v>
      </c>
    </row>
    <row r="39" spans="1:6" x14ac:dyDescent="0.25">
      <c r="A39" t="s">
        <v>0</v>
      </c>
      <c r="B39" s="5">
        <v>3</v>
      </c>
      <c r="D39">
        <v>69</v>
      </c>
      <c r="E39" t="s">
        <v>37</v>
      </c>
    </row>
    <row r="40" spans="1:6" x14ac:dyDescent="0.25">
      <c r="A40" t="s">
        <v>0</v>
      </c>
      <c r="B40" s="5">
        <v>4</v>
      </c>
      <c r="D40">
        <v>120</v>
      </c>
      <c r="E40" t="s">
        <v>37</v>
      </c>
    </row>
    <row r="41" spans="1:6" x14ac:dyDescent="0.25">
      <c r="A41" t="s">
        <v>0</v>
      </c>
      <c r="B41" s="5">
        <v>5</v>
      </c>
      <c r="D41">
        <v>24</v>
      </c>
      <c r="E41" t="s">
        <v>37</v>
      </c>
    </row>
    <row r="42" spans="1:6" x14ac:dyDescent="0.25">
      <c r="A42" t="s">
        <v>1</v>
      </c>
      <c r="B42" s="5">
        <v>1</v>
      </c>
      <c r="D42">
        <v>47</v>
      </c>
      <c r="E42" t="s">
        <v>37</v>
      </c>
    </row>
    <row r="43" spans="1:6" x14ac:dyDescent="0.25">
      <c r="A43" t="s">
        <v>1</v>
      </c>
      <c r="B43" s="5">
        <v>2</v>
      </c>
      <c r="D43">
        <v>29</v>
      </c>
      <c r="E43" t="s">
        <v>37</v>
      </c>
    </row>
    <row r="44" spans="1:6" x14ac:dyDescent="0.25">
      <c r="A44" t="s">
        <v>1</v>
      </c>
      <c r="B44" s="5">
        <v>3</v>
      </c>
      <c r="D44">
        <v>105</v>
      </c>
      <c r="E44" t="s">
        <v>37</v>
      </c>
    </row>
    <row r="45" spans="1:6" x14ac:dyDescent="0.25">
      <c r="A45" t="s">
        <v>1</v>
      </c>
      <c r="B45" s="5">
        <v>4</v>
      </c>
      <c r="D45">
        <v>143</v>
      </c>
      <c r="E45" t="s">
        <v>37</v>
      </c>
    </row>
    <row r="46" spans="1:6" x14ac:dyDescent="0.25">
      <c r="A46" t="s">
        <v>1</v>
      </c>
      <c r="B46" s="5">
        <v>5</v>
      </c>
      <c r="D46">
        <v>70</v>
      </c>
      <c r="E46" t="s">
        <v>37</v>
      </c>
    </row>
    <row r="47" spans="1:6" x14ac:dyDescent="0.25">
      <c r="A47" t="s">
        <v>2</v>
      </c>
      <c r="B47" s="5">
        <v>1</v>
      </c>
      <c r="D47">
        <v>131</v>
      </c>
      <c r="E47" t="s">
        <v>37</v>
      </c>
    </row>
    <row r="48" spans="1:6" x14ac:dyDescent="0.25">
      <c r="A48" t="s">
        <v>2</v>
      </c>
      <c r="B48" s="5">
        <v>2</v>
      </c>
      <c r="D48">
        <v>154</v>
      </c>
      <c r="E48" t="s">
        <v>37</v>
      </c>
    </row>
    <row r="49" spans="1:5" x14ac:dyDescent="0.25">
      <c r="A49" t="s">
        <v>2</v>
      </c>
      <c r="B49" s="5">
        <v>3</v>
      </c>
      <c r="D49">
        <v>123</v>
      </c>
      <c r="E49" t="s">
        <v>37</v>
      </c>
    </row>
    <row r="50" spans="1:5" x14ac:dyDescent="0.25">
      <c r="A50" t="s">
        <v>2</v>
      </c>
      <c r="B50" s="5">
        <v>4</v>
      </c>
      <c r="D50">
        <v>169</v>
      </c>
      <c r="E50" t="s">
        <v>37</v>
      </c>
    </row>
    <row r="51" spans="1:5" x14ac:dyDescent="0.25">
      <c r="A51" t="s">
        <v>2</v>
      </c>
      <c r="B51" s="5">
        <v>5</v>
      </c>
      <c r="D51">
        <v>106</v>
      </c>
      <c r="E51" t="s">
        <v>37</v>
      </c>
    </row>
    <row r="52" spans="1:5" x14ac:dyDescent="0.25">
      <c r="A52" t="s">
        <v>3</v>
      </c>
      <c r="B52" s="5">
        <v>1</v>
      </c>
      <c r="D52">
        <v>127</v>
      </c>
      <c r="E52" t="s">
        <v>37</v>
      </c>
    </row>
    <row r="53" spans="1:5" x14ac:dyDescent="0.25">
      <c r="A53" t="s">
        <v>3</v>
      </c>
      <c r="B53" s="5">
        <v>2</v>
      </c>
      <c r="D53">
        <v>121</v>
      </c>
      <c r="E53" t="s">
        <v>37</v>
      </c>
    </row>
    <row r="54" spans="1:5" x14ac:dyDescent="0.25">
      <c r="A54" t="s">
        <v>3</v>
      </c>
      <c r="B54" s="5">
        <v>3</v>
      </c>
      <c r="D54">
        <v>159</v>
      </c>
      <c r="E54" t="s">
        <v>37</v>
      </c>
    </row>
    <row r="55" spans="1:5" x14ac:dyDescent="0.25">
      <c r="A55" t="s">
        <v>3</v>
      </c>
      <c r="B55" s="5">
        <v>4</v>
      </c>
      <c r="D55">
        <v>253</v>
      </c>
      <c r="E55" t="s">
        <v>37</v>
      </c>
    </row>
    <row r="56" spans="1:5" x14ac:dyDescent="0.25">
      <c r="A56" t="s">
        <v>3</v>
      </c>
      <c r="B56" s="5">
        <v>5</v>
      </c>
      <c r="D56">
        <v>204</v>
      </c>
      <c r="E56" t="s">
        <v>37</v>
      </c>
    </row>
    <row r="57" spans="1:5" x14ac:dyDescent="0.25">
      <c r="A57" t="s">
        <v>6</v>
      </c>
      <c r="B57" s="5">
        <v>1</v>
      </c>
      <c r="D57">
        <v>82</v>
      </c>
      <c r="E57" t="s">
        <v>37</v>
      </c>
    </row>
    <row r="58" spans="1:5" x14ac:dyDescent="0.25">
      <c r="A58" t="s">
        <v>6</v>
      </c>
      <c r="B58" s="5">
        <v>2</v>
      </c>
      <c r="D58">
        <v>36</v>
      </c>
      <c r="E58" t="s">
        <v>37</v>
      </c>
    </row>
    <row r="59" spans="1:5" x14ac:dyDescent="0.25">
      <c r="A59" t="s">
        <v>6</v>
      </c>
      <c r="B59" s="5">
        <v>3</v>
      </c>
      <c r="D59">
        <v>61</v>
      </c>
      <c r="E59" t="s">
        <v>37</v>
      </c>
    </row>
    <row r="60" spans="1:5" x14ac:dyDescent="0.25">
      <c r="A60" t="s">
        <v>6</v>
      </c>
      <c r="B60" s="5">
        <v>4</v>
      </c>
      <c r="D60">
        <v>88</v>
      </c>
      <c r="E60" t="s">
        <v>37</v>
      </c>
    </row>
    <row r="61" spans="1:5" x14ac:dyDescent="0.25">
      <c r="A61" t="s">
        <v>6</v>
      </c>
      <c r="B61" s="5">
        <v>5</v>
      </c>
      <c r="D61">
        <v>79</v>
      </c>
      <c r="E61" t="s">
        <v>37</v>
      </c>
    </row>
    <row r="62" spans="1:5" x14ac:dyDescent="0.25">
      <c r="A62" t="s">
        <v>4</v>
      </c>
      <c r="B62" s="5">
        <v>1</v>
      </c>
      <c r="D62">
        <v>68</v>
      </c>
      <c r="E62" t="s">
        <v>37</v>
      </c>
    </row>
    <row r="63" spans="1:5" x14ac:dyDescent="0.25">
      <c r="A63" t="s">
        <v>4</v>
      </c>
      <c r="B63" s="5">
        <v>2</v>
      </c>
      <c r="D63">
        <v>49</v>
      </c>
      <c r="E63" t="s">
        <v>37</v>
      </c>
    </row>
    <row r="64" spans="1:5" x14ac:dyDescent="0.25">
      <c r="A64" t="s">
        <v>4</v>
      </c>
      <c r="B64" s="5">
        <v>3</v>
      </c>
      <c r="D64">
        <v>37</v>
      </c>
      <c r="E64" t="s">
        <v>37</v>
      </c>
    </row>
    <row r="65" spans="1:5" x14ac:dyDescent="0.25">
      <c r="A65" t="s">
        <v>4</v>
      </c>
      <c r="B65" s="5">
        <v>4</v>
      </c>
      <c r="D65">
        <v>99</v>
      </c>
      <c r="E65" t="s">
        <v>37</v>
      </c>
    </row>
    <row r="66" spans="1:5" x14ac:dyDescent="0.25">
      <c r="A66" t="s">
        <v>4</v>
      </c>
      <c r="B66" s="5">
        <v>5</v>
      </c>
      <c r="D66">
        <v>32</v>
      </c>
      <c r="E66" t="s">
        <v>37</v>
      </c>
    </row>
    <row r="67" spans="1:5" x14ac:dyDescent="0.25">
      <c r="A67" t="s">
        <v>5</v>
      </c>
      <c r="B67" s="5">
        <v>1</v>
      </c>
      <c r="D67">
        <v>52</v>
      </c>
      <c r="E67" t="s">
        <v>37</v>
      </c>
    </row>
    <row r="68" spans="1:5" x14ac:dyDescent="0.25">
      <c r="A68" t="s">
        <v>5</v>
      </c>
      <c r="B68" s="5">
        <v>2</v>
      </c>
      <c r="D68">
        <v>78</v>
      </c>
      <c r="E68" t="s">
        <v>37</v>
      </c>
    </row>
    <row r="69" spans="1:5" x14ac:dyDescent="0.25">
      <c r="A69" t="s">
        <v>5</v>
      </c>
      <c r="B69" s="5">
        <v>3</v>
      </c>
      <c r="D69">
        <v>166</v>
      </c>
      <c r="E69" t="s">
        <v>37</v>
      </c>
    </row>
    <row r="70" spans="1:5" x14ac:dyDescent="0.25">
      <c r="A70" t="s">
        <v>5</v>
      </c>
      <c r="B70" s="5">
        <v>4</v>
      </c>
      <c r="D70">
        <v>123</v>
      </c>
      <c r="E70" t="s">
        <v>37</v>
      </c>
    </row>
    <row r="71" spans="1:5" x14ac:dyDescent="0.25">
      <c r="A71" t="s">
        <v>5</v>
      </c>
      <c r="B71" s="5">
        <v>5</v>
      </c>
      <c r="D71">
        <v>170</v>
      </c>
      <c r="E71" t="s">
        <v>37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workbookViewId="0">
      <selection activeCell="D34" sqref="D34"/>
    </sheetView>
  </sheetViews>
  <sheetFormatPr baseColWidth="10" defaultRowHeight="15" x14ac:dyDescent="0.25"/>
  <cols>
    <col min="2" max="2" width="17.42578125" customWidth="1"/>
    <col min="3" max="3" width="30.7109375" customWidth="1"/>
  </cols>
  <sheetData>
    <row r="1" spans="1:10" x14ac:dyDescent="0.25">
      <c r="A1" s="7" t="s">
        <v>47</v>
      </c>
      <c r="B1" s="7" t="s">
        <v>42</v>
      </c>
      <c r="C1" s="7" t="s">
        <v>50</v>
      </c>
      <c r="D1" s="7" t="s">
        <v>51</v>
      </c>
      <c r="E1" s="7" t="s">
        <v>18</v>
      </c>
      <c r="F1" s="7" t="s">
        <v>52</v>
      </c>
      <c r="G1" s="7" t="s">
        <v>45</v>
      </c>
      <c r="H1" s="7" t="s">
        <v>33</v>
      </c>
      <c r="I1" s="7" t="s">
        <v>56</v>
      </c>
      <c r="J1" s="7" t="s">
        <v>59</v>
      </c>
    </row>
    <row r="2" spans="1:10" x14ac:dyDescent="0.25">
      <c r="A2" s="7" t="s">
        <v>0</v>
      </c>
      <c r="B2" s="7" t="s">
        <v>48</v>
      </c>
      <c r="C2" s="7" t="s">
        <v>53</v>
      </c>
      <c r="D2" s="7" t="s">
        <v>41</v>
      </c>
      <c r="E2" s="7">
        <v>1</v>
      </c>
      <c r="F2" s="7" t="s">
        <v>54</v>
      </c>
      <c r="G2" s="7">
        <v>10</v>
      </c>
      <c r="H2" s="7">
        <v>10</v>
      </c>
      <c r="I2" s="7" t="s">
        <v>57</v>
      </c>
      <c r="J2" s="7" t="str">
        <f>CONCATENATE(B2," ",C2," ",D2)</f>
        <v>DEVICE Both Male</v>
      </c>
    </row>
    <row r="3" spans="1:10" x14ac:dyDescent="0.25">
      <c r="A3" s="7" t="s">
        <v>0</v>
      </c>
      <c r="B3" s="7" t="s">
        <v>48</v>
      </c>
      <c r="C3" s="7" t="s">
        <v>53</v>
      </c>
      <c r="D3" s="7" t="s">
        <v>41</v>
      </c>
      <c r="E3" s="7">
        <v>2</v>
      </c>
      <c r="F3" s="7" t="s">
        <v>54</v>
      </c>
      <c r="G3" s="7">
        <v>10</v>
      </c>
      <c r="H3" s="7">
        <v>10</v>
      </c>
      <c r="I3" s="7" t="s">
        <v>57</v>
      </c>
      <c r="J3" s="7" t="str">
        <f t="shared" ref="J3:J66" si="0">CONCATENATE(B3," ",C3," ",D3)</f>
        <v>DEVICE Both Male</v>
      </c>
    </row>
    <row r="4" spans="1:10" x14ac:dyDescent="0.25">
      <c r="A4" s="7" t="s">
        <v>0</v>
      </c>
      <c r="B4" s="7" t="s">
        <v>48</v>
      </c>
      <c r="C4" s="7" t="s">
        <v>53</v>
      </c>
      <c r="D4" s="7" t="s">
        <v>41</v>
      </c>
      <c r="E4" s="7">
        <v>3</v>
      </c>
      <c r="F4" s="7" t="s">
        <v>54</v>
      </c>
      <c r="G4" s="7">
        <v>10</v>
      </c>
      <c r="H4" s="7">
        <v>9</v>
      </c>
      <c r="I4" s="7" t="s">
        <v>57</v>
      </c>
      <c r="J4" s="7" t="str">
        <f t="shared" si="0"/>
        <v>DEVICE Both Male</v>
      </c>
    </row>
    <row r="5" spans="1:10" x14ac:dyDescent="0.25">
      <c r="A5" s="7" t="s">
        <v>0</v>
      </c>
      <c r="B5" s="7" t="s">
        <v>48</v>
      </c>
      <c r="C5" s="7" t="s">
        <v>53</v>
      </c>
      <c r="D5" s="7" t="s">
        <v>41</v>
      </c>
      <c r="E5" s="7">
        <v>4</v>
      </c>
      <c r="F5" s="7" t="s">
        <v>54</v>
      </c>
      <c r="G5" s="7">
        <v>10</v>
      </c>
      <c r="H5" s="7">
        <v>10</v>
      </c>
      <c r="I5" s="7" t="s">
        <v>57</v>
      </c>
      <c r="J5" s="7" t="str">
        <f t="shared" si="0"/>
        <v>DEVICE Both Male</v>
      </c>
    </row>
    <row r="6" spans="1:10" x14ac:dyDescent="0.25">
      <c r="A6" s="7" t="s">
        <v>0</v>
      </c>
      <c r="B6" s="7" t="s">
        <v>48</v>
      </c>
      <c r="C6" s="7" t="s">
        <v>53</v>
      </c>
      <c r="D6" s="7" t="s">
        <v>41</v>
      </c>
      <c r="E6" s="7">
        <v>5</v>
      </c>
      <c r="F6" s="7" t="s">
        <v>54</v>
      </c>
      <c r="G6" s="7">
        <v>11</v>
      </c>
      <c r="H6" s="7">
        <v>10</v>
      </c>
      <c r="I6" s="7" t="s">
        <v>57</v>
      </c>
      <c r="J6" s="7" t="str">
        <f t="shared" si="0"/>
        <v>DEVICE Both Male</v>
      </c>
    </row>
    <row r="7" spans="1:10" x14ac:dyDescent="0.25">
      <c r="A7" s="7" t="s">
        <v>1</v>
      </c>
      <c r="B7" s="7" t="s">
        <v>49</v>
      </c>
      <c r="C7" s="7" t="s">
        <v>53</v>
      </c>
      <c r="D7" s="7" t="s">
        <v>41</v>
      </c>
      <c r="E7" s="7">
        <v>1</v>
      </c>
      <c r="F7" s="7" t="s">
        <v>54</v>
      </c>
      <c r="G7" s="7">
        <v>10</v>
      </c>
      <c r="H7" s="7">
        <v>10</v>
      </c>
      <c r="I7" s="7" t="s">
        <v>57</v>
      </c>
      <c r="J7" s="7" t="str">
        <f t="shared" si="0"/>
        <v>TOPICAL Both Male</v>
      </c>
    </row>
    <row r="8" spans="1:10" x14ac:dyDescent="0.25">
      <c r="A8" s="7" t="s">
        <v>1</v>
      </c>
      <c r="B8" s="7" t="s">
        <v>49</v>
      </c>
      <c r="C8" s="7" t="s">
        <v>53</v>
      </c>
      <c r="D8" s="7" t="s">
        <v>41</v>
      </c>
      <c r="E8" s="7">
        <v>2</v>
      </c>
      <c r="F8" s="7" t="s">
        <v>54</v>
      </c>
      <c r="G8" s="7">
        <v>10</v>
      </c>
      <c r="H8" s="7">
        <v>10</v>
      </c>
      <c r="I8" s="7" t="s">
        <v>57</v>
      </c>
      <c r="J8" s="7" t="str">
        <f t="shared" si="0"/>
        <v>TOPICAL Both Male</v>
      </c>
    </row>
    <row r="9" spans="1:10" x14ac:dyDescent="0.25">
      <c r="A9" s="7" t="s">
        <v>1</v>
      </c>
      <c r="B9" s="7" t="s">
        <v>49</v>
      </c>
      <c r="C9" s="7" t="s">
        <v>53</v>
      </c>
      <c r="D9" s="7" t="s">
        <v>41</v>
      </c>
      <c r="E9" s="7">
        <v>3</v>
      </c>
      <c r="F9" s="7" t="s">
        <v>54</v>
      </c>
      <c r="G9" s="7">
        <v>12</v>
      </c>
      <c r="H9" s="7">
        <v>12</v>
      </c>
      <c r="I9" s="7" t="s">
        <v>57</v>
      </c>
      <c r="J9" s="7" t="str">
        <f t="shared" si="0"/>
        <v>TOPICAL Both Male</v>
      </c>
    </row>
    <row r="10" spans="1:10" x14ac:dyDescent="0.25">
      <c r="A10" s="7" t="s">
        <v>1</v>
      </c>
      <c r="B10" s="7" t="s">
        <v>49</v>
      </c>
      <c r="C10" s="7" t="s">
        <v>53</v>
      </c>
      <c r="D10" s="7" t="s">
        <v>41</v>
      </c>
      <c r="E10" s="7">
        <v>4</v>
      </c>
      <c r="F10" s="7" t="s">
        <v>54</v>
      </c>
      <c r="G10" s="7">
        <v>12</v>
      </c>
      <c r="H10" s="7">
        <v>12</v>
      </c>
      <c r="I10" s="7" t="s">
        <v>57</v>
      </c>
      <c r="J10" s="7" t="str">
        <f t="shared" si="0"/>
        <v>TOPICAL Both Male</v>
      </c>
    </row>
    <row r="11" spans="1:10" x14ac:dyDescent="0.25">
      <c r="A11" s="7" t="s">
        <v>1</v>
      </c>
      <c r="B11" s="7" t="s">
        <v>49</v>
      </c>
      <c r="C11" s="7" t="s">
        <v>53</v>
      </c>
      <c r="D11" s="7" t="s">
        <v>41</v>
      </c>
      <c r="E11" s="7">
        <v>5</v>
      </c>
      <c r="F11" s="7" t="s">
        <v>54</v>
      </c>
      <c r="G11" s="7">
        <v>10</v>
      </c>
      <c r="H11" s="7">
        <v>9</v>
      </c>
      <c r="I11" s="7" t="s">
        <v>57</v>
      </c>
      <c r="J11" s="7" t="str">
        <f t="shared" si="0"/>
        <v>TOPICAL Both Male</v>
      </c>
    </row>
    <row r="12" spans="1:10" x14ac:dyDescent="0.25">
      <c r="A12" s="7" t="s">
        <v>2</v>
      </c>
      <c r="B12" s="7" t="s">
        <v>48</v>
      </c>
      <c r="C12" s="7" t="s">
        <v>41</v>
      </c>
      <c r="D12" s="7" t="s">
        <v>41</v>
      </c>
      <c r="E12" s="7">
        <v>1</v>
      </c>
      <c r="F12" s="7" t="s">
        <v>54</v>
      </c>
      <c r="G12" s="7">
        <v>10</v>
      </c>
      <c r="H12" s="7">
        <v>10</v>
      </c>
      <c r="I12" s="7" t="s">
        <v>57</v>
      </c>
      <c r="J12" s="7" t="str">
        <f t="shared" si="0"/>
        <v>DEVICE Male Male</v>
      </c>
    </row>
    <row r="13" spans="1:10" x14ac:dyDescent="0.25">
      <c r="A13" s="7" t="s">
        <v>2</v>
      </c>
      <c r="B13" s="7" t="s">
        <v>48</v>
      </c>
      <c r="C13" s="7" t="s">
        <v>41</v>
      </c>
      <c r="D13" s="7" t="s">
        <v>41</v>
      </c>
      <c r="E13" s="7">
        <v>2</v>
      </c>
      <c r="F13" s="7" t="s">
        <v>54</v>
      </c>
      <c r="G13" s="7">
        <v>10</v>
      </c>
      <c r="H13" s="7">
        <v>9</v>
      </c>
      <c r="I13" s="7" t="s">
        <v>57</v>
      </c>
      <c r="J13" s="7" t="str">
        <f t="shared" si="0"/>
        <v>DEVICE Male Male</v>
      </c>
    </row>
    <row r="14" spans="1:10" x14ac:dyDescent="0.25">
      <c r="A14" s="7" t="s">
        <v>2</v>
      </c>
      <c r="B14" s="7" t="s">
        <v>48</v>
      </c>
      <c r="C14" s="7" t="s">
        <v>41</v>
      </c>
      <c r="D14" s="7" t="s">
        <v>41</v>
      </c>
      <c r="E14" s="7">
        <v>3</v>
      </c>
      <c r="F14" s="7" t="s">
        <v>54</v>
      </c>
      <c r="G14" s="7">
        <v>10</v>
      </c>
      <c r="H14" s="7">
        <v>10</v>
      </c>
      <c r="I14" s="7" t="s">
        <v>57</v>
      </c>
      <c r="J14" s="7" t="str">
        <f t="shared" si="0"/>
        <v>DEVICE Male Male</v>
      </c>
    </row>
    <row r="15" spans="1:10" x14ac:dyDescent="0.25">
      <c r="A15" s="7" t="s">
        <v>2</v>
      </c>
      <c r="B15" s="7" t="s">
        <v>48</v>
      </c>
      <c r="C15" s="7" t="s">
        <v>41</v>
      </c>
      <c r="D15" s="7" t="s">
        <v>41</v>
      </c>
      <c r="E15" s="7">
        <v>4</v>
      </c>
      <c r="F15" s="7" t="s">
        <v>54</v>
      </c>
      <c r="G15" s="7">
        <v>10</v>
      </c>
      <c r="H15" s="7">
        <v>9</v>
      </c>
      <c r="I15" s="7" t="s">
        <v>57</v>
      </c>
      <c r="J15" s="7" t="str">
        <f t="shared" si="0"/>
        <v>DEVICE Male Male</v>
      </c>
    </row>
    <row r="16" spans="1:10" x14ac:dyDescent="0.25">
      <c r="A16" s="7" t="s">
        <v>2</v>
      </c>
      <c r="B16" s="7" t="s">
        <v>48</v>
      </c>
      <c r="C16" s="7" t="s">
        <v>41</v>
      </c>
      <c r="D16" s="7" t="s">
        <v>41</v>
      </c>
      <c r="E16" s="7">
        <v>5</v>
      </c>
      <c r="F16" s="7" t="s">
        <v>54</v>
      </c>
      <c r="G16" s="7">
        <v>11</v>
      </c>
      <c r="H16" s="7">
        <v>11</v>
      </c>
      <c r="I16" s="7" t="s">
        <v>57</v>
      </c>
      <c r="J16" s="7" t="str">
        <f t="shared" si="0"/>
        <v>DEVICE Male Male</v>
      </c>
    </row>
    <row r="17" spans="1:10" x14ac:dyDescent="0.25">
      <c r="A17" s="7" t="s">
        <v>3</v>
      </c>
      <c r="B17" s="7" t="s">
        <v>49</v>
      </c>
      <c r="C17" s="7" t="s">
        <v>41</v>
      </c>
      <c r="D17" s="7" t="s">
        <v>41</v>
      </c>
      <c r="E17" s="7">
        <v>1</v>
      </c>
      <c r="F17" s="7" t="s">
        <v>54</v>
      </c>
      <c r="G17" s="7">
        <v>10</v>
      </c>
      <c r="H17" s="7">
        <v>10</v>
      </c>
      <c r="I17" s="7" t="s">
        <v>57</v>
      </c>
      <c r="J17" s="7" t="str">
        <f t="shared" si="0"/>
        <v>TOPICAL Male Male</v>
      </c>
    </row>
    <row r="18" spans="1:10" x14ac:dyDescent="0.25">
      <c r="A18" s="7" t="s">
        <v>3</v>
      </c>
      <c r="B18" s="7" t="s">
        <v>49</v>
      </c>
      <c r="C18" s="7" t="s">
        <v>41</v>
      </c>
      <c r="D18" s="7" t="s">
        <v>41</v>
      </c>
      <c r="E18" s="7">
        <v>2</v>
      </c>
      <c r="F18" s="7" t="s">
        <v>54</v>
      </c>
      <c r="G18" s="7">
        <v>10</v>
      </c>
      <c r="H18" s="7">
        <v>8</v>
      </c>
      <c r="I18" s="7" t="s">
        <v>57</v>
      </c>
      <c r="J18" s="7" t="str">
        <f t="shared" si="0"/>
        <v>TOPICAL Male Male</v>
      </c>
    </row>
    <row r="19" spans="1:10" x14ac:dyDescent="0.25">
      <c r="A19" s="7" t="s">
        <v>3</v>
      </c>
      <c r="B19" s="7" t="s">
        <v>49</v>
      </c>
      <c r="C19" s="7" t="s">
        <v>41</v>
      </c>
      <c r="D19" s="7" t="s">
        <v>41</v>
      </c>
      <c r="E19" s="7">
        <v>3</v>
      </c>
      <c r="F19" s="7" t="s">
        <v>54</v>
      </c>
      <c r="G19" s="7">
        <v>10</v>
      </c>
      <c r="H19" s="7">
        <v>6</v>
      </c>
      <c r="I19" s="7" t="s">
        <v>57</v>
      </c>
      <c r="J19" s="7" t="str">
        <f t="shared" si="0"/>
        <v>TOPICAL Male Male</v>
      </c>
    </row>
    <row r="20" spans="1:10" x14ac:dyDescent="0.25">
      <c r="A20" s="7" t="s">
        <v>3</v>
      </c>
      <c r="B20" s="7" t="s">
        <v>49</v>
      </c>
      <c r="C20" s="7" t="s">
        <v>41</v>
      </c>
      <c r="D20" s="7" t="s">
        <v>41</v>
      </c>
      <c r="E20" s="7">
        <v>4</v>
      </c>
      <c r="F20" s="7" t="s">
        <v>54</v>
      </c>
      <c r="G20" s="7">
        <v>11</v>
      </c>
      <c r="H20" s="7">
        <v>11</v>
      </c>
      <c r="I20" s="7" t="s">
        <v>57</v>
      </c>
      <c r="J20" s="7" t="str">
        <f t="shared" si="0"/>
        <v>TOPICAL Male Male</v>
      </c>
    </row>
    <row r="21" spans="1:10" x14ac:dyDescent="0.25">
      <c r="A21" s="7" t="s">
        <v>3</v>
      </c>
      <c r="B21" s="7" t="s">
        <v>49</v>
      </c>
      <c r="C21" s="7" t="s">
        <v>41</v>
      </c>
      <c r="D21" s="7" t="s">
        <v>41</v>
      </c>
      <c r="E21" s="7">
        <v>5</v>
      </c>
      <c r="F21" s="7" t="s">
        <v>54</v>
      </c>
      <c r="G21" s="7">
        <v>10</v>
      </c>
      <c r="H21" s="7">
        <v>10</v>
      </c>
      <c r="I21" s="7" t="s">
        <v>57</v>
      </c>
      <c r="J21" s="7" t="str">
        <f t="shared" si="0"/>
        <v>TOPICAL Male Male</v>
      </c>
    </row>
    <row r="22" spans="1:10" x14ac:dyDescent="0.25">
      <c r="A22" s="7" t="s">
        <v>6</v>
      </c>
      <c r="B22" s="7" t="s">
        <v>48</v>
      </c>
      <c r="C22" s="7" t="s">
        <v>44</v>
      </c>
      <c r="D22" s="7" t="s">
        <v>41</v>
      </c>
      <c r="E22" s="7">
        <v>1</v>
      </c>
      <c r="F22" s="7" t="s">
        <v>54</v>
      </c>
      <c r="G22" s="7">
        <v>10</v>
      </c>
      <c r="H22" s="7">
        <v>6</v>
      </c>
      <c r="I22" s="7" t="s">
        <v>58</v>
      </c>
      <c r="J22" s="7" t="str">
        <f t="shared" si="0"/>
        <v>DEVICE Female Male</v>
      </c>
    </row>
    <row r="23" spans="1:10" x14ac:dyDescent="0.25">
      <c r="A23" s="7" t="s">
        <v>6</v>
      </c>
      <c r="B23" s="7" t="s">
        <v>48</v>
      </c>
      <c r="C23" s="7" t="s">
        <v>44</v>
      </c>
      <c r="D23" s="7" t="s">
        <v>41</v>
      </c>
      <c r="E23" s="7">
        <v>2</v>
      </c>
      <c r="F23" s="7" t="s">
        <v>54</v>
      </c>
      <c r="G23" s="7">
        <v>10</v>
      </c>
      <c r="H23" s="7">
        <v>7</v>
      </c>
      <c r="I23" s="7" t="s">
        <v>58</v>
      </c>
      <c r="J23" s="7" t="str">
        <f t="shared" si="0"/>
        <v>DEVICE Female Male</v>
      </c>
    </row>
    <row r="24" spans="1:10" x14ac:dyDescent="0.25">
      <c r="A24" s="7" t="s">
        <v>6</v>
      </c>
      <c r="B24" s="7" t="s">
        <v>48</v>
      </c>
      <c r="C24" s="7" t="s">
        <v>44</v>
      </c>
      <c r="D24" s="7" t="s">
        <v>41</v>
      </c>
      <c r="E24" s="7">
        <v>3</v>
      </c>
      <c r="F24" s="7" t="s">
        <v>54</v>
      </c>
      <c r="G24" s="7">
        <v>10</v>
      </c>
      <c r="H24" s="7">
        <v>8</v>
      </c>
      <c r="I24" s="7" t="s">
        <v>58</v>
      </c>
      <c r="J24" s="7" t="str">
        <f t="shared" si="0"/>
        <v>DEVICE Female Male</v>
      </c>
    </row>
    <row r="25" spans="1:10" x14ac:dyDescent="0.25">
      <c r="A25" s="7" t="s">
        <v>6</v>
      </c>
      <c r="B25" s="7" t="s">
        <v>48</v>
      </c>
      <c r="C25" s="7" t="s">
        <v>44</v>
      </c>
      <c r="D25" s="7" t="s">
        <v>41</v>
      </c>
      <c r="E25" s="7">
        <v>4</v>
      </c>
      <c r="F25" s="7" t="s">
        <v>54</v>
      </c>
      <c r="G25" s="7">
        <v>10</v>
      </c>
      <c r="H25" s="7">
        <v>8</v>
      </c>
      <c r="I25" s="7" t="s">
        <v>58</v>
      </c>
      <c r="J25" s="7" t="str">
        <f t="shared" si="0"/>
        <v>DEVICE Female Male</v>
      </c>
    </row>
    <row r="26" spans="1:10" x14ac:dyDescent="0.25">
      <c r="A26" s="7" t="s">
        <v>6</v>
      </c>
      <c r="B26" s="7" t="s">
        <v>48</v>
      </c>
      <c r="C26" s="7" t="s">
        <v>44</v>
      </c>
      <c r="D26" s="7" t="s">
        <v>41</v>
      </c>
      <c r="E26" s="7">
        <v>5</v>
      </c>
      <c r="F26" s="7" t="s">
        <v>54</v>
      </c>
      <c r="G26" s="7">
        <v>10</v>
      </c>
      <c r="H26" s="7">
        <v>9</v>
      </c>
      <c r="I26" s="7" t="s">
        <v>58</v>
      </c>
      <c r="J26" s="7" t="str">
        <f t="shared" si="0"/>
        <v>DEVICE Female Male</v>
      </c>
    </row>
    <row r="27" spans="1:10" x14ac:dyDescent="0.25">
      <c r="A27" s="7" t="s">
        <v>4</v>
      </c>
      <c r="B27" s="7" t="s">
        <v>49</v>
      </c>
      <c r="C27" s="7" t="s">
        <v>44</v>
      </c>
      <c r="D27" s="7" t="s">
        <v>41</v>
      </c>
      <c r="E27" s="7">
        <v>1</v>
      </c>
      <c r="F27" s="7" t="s">
        <v>54</v>
      </c>
      <c r="G27" s="7">
        <v>10</v>
      </c>
      <c r="H27" s="7">
        <v>6</v>
      </c>
      <c r="I27" s="7" t="s">
        <v>58</v>
      </c>
      <c r="J27" s="7" t="str">
        <f t="shared" si="0"/>
        <v>TOPICAL Female Male</v>
      </c>
    </row>
    <row r="28" spans="1:10" x14ac:dyDescent="0.25">
      <c r="A28" s="7" t="s">
        <v>4</v>
      </c>
      <c r="B28" s="7" t="s">
        <v>49</v>
      </c>
      <c r="C28" s="7" t="s">
        <v>44</v>
      </c>
      <c r="D28" s="7" t="s">
        <v>41</v>
      </c>
      <c r="E28" s="7">
        <v>2</v>
      </c>
      <c r="F28" s="7" t="s">
        <v>54</v>
      </c>
      <c r="G28" s="7">
        <v>10</v>
      </c>
      <c r="H28" s="7">
        <v>5</v>
      </c>
      <c r="I28" s="7" t="s">
        <v>58</v>
      </c>
      <c r="J28" s="7" t="str">
        <f t="shared" si="0"/>
        <v>TOPICAL Female Male</v>
      </c>
    </row>
    <row r="29" spans="1:10" x14ac:dyDescent="0.25">
      <c r="A29" s="7" t="s">
        <v>4</v>
      </c>
      <c r="B29" s="7" t="s">
        <v>49</v>
      </c>
      <c r="C29" s="7" t="s">
        <v>44</v>
      </c>
      <c r="D29" s="7" t="s">
        <v>41</v>
      </c>
      <c r="E29" s="7">
        <v>3</v>
      </c>
      <c r="F29" s="7" t="s">
        <v>54</v>
      </c>
      <c r="G29" s="7">
        <v>10</v>
      </c>
      <c r="H29" s="7">
        <v>9</v>
      </c>
      <c r="I29" s="7" t="s">
        <v>58</v>
      </c>
      <c r="J29" s="7" t="str">
        <f t="shared" si="0"/>
        <v>TOPICAL Female Male</v>
      </c>
    </row>
    <row r="30" spans="1:10" x14ac:dyDescent="0.25">
      <c r="A30" s="7" t="s">
        <v>4</v>
      </c>
      <c r="B30" s="7" t="s">
        <v>49</v>
      </c>
      <c r="C30" s="7" t="s">
        <v>44</v>
      </c>
      <c r="D30" s="7" t="s">
        <v>41</v>
      </c>
      <c r="E30" s="7">
        <v>4</v>
      </c>
      <c r="F30" s="7" t="s">
        <v>54</v>
      </c>
      <c r="G30" s="7">
        <v>10</v>
      </c>
      <c r="H30" s="7">
        <v>10</v>
      </c>
      <c r="I30" s="7" t="s">
        <v>58</v>
      </c>
      <c r="J30" s="7" t="str">
        <f t="shared" si="0"/>
        <v>TOPICAL Female Male</v>
      </c>
    </row>
    <row r="31" spans="1:10" x14ac:dyDescent="0.25">
      <c r="A31" s="7" t="s">
        <v>4</v>
      </c>
      <c r="B31" s="7" t="s">
        <v>49</v>
      </c>
      <c r="C31" s="7" t="s">
        <v>44</v>
      </c>
      <c r="D31" s="7" t="s">
        <v>41</v>
      </c>
      <c r="E31" s="7">
        <v>5</v>
      </c>
      <c r="F31" s="7" t="s">
        <v>54</v>
      </c>
      <c r="G31" s="7">
        <v>10</v>
      </c>
      <c r="H31" s="7">
        <v>10</v>
      </c>
      <c r="I31" s="7" t="s">
        <v>58</v>
      </c>
      <c r="J31" s="7" t="str">
        <f t="shared" si="0"/>
        <v>TOPICAL Female Male</v>
      </c>
    </row>
    <row r="32" spans="1:10" x14ac:dyDescent="0.25">
      <c r="A32" s="7" t="s">
        <v>0</v>
      </c>
      <c r="B32" s="7" t="s">
        <v>48</v>
      </c>
      <c r="C32" s="7" t="s">
        <v>53</v>
      </c>
      <c r="D32" s="7" t="s">
        <v>44</v>
      </c>
      <c r="E32" s="7">
        <v>1</v>
      </c>
      <c r="F32" s="7" t="s">
        <v>54</v>
      </c>
      <c r="G32" s="7">
        <v>10</v>
      </c>
      <c r="H32" s="7">
        <v>9</v>
      </c>
      <c r="I32" s="7" t="s">
        <v>57</v>
      </c>
      <c r="J32" s="7" t="str">
        <f t="shared" si="0"/>
        <v>DEVICE Both Female</v>
      </c>
    </row>
    <row r="33" spans="1:10" x14ac:dyDescent="0.25">
      <c r="A33" s="7" t="s">
        <v>0</v>
      </c>
      <c r="B33" s="7" t="s">
        <v>48</v>
      </c>
      <c r="C33" s="7" t="s">
        <v>53</v>
      </c>
      <c r="D33" s="7" t="s">
        <v>44</v>
      </c>
      <c r="E33" s="7">
        <v>2</v>
      </c>
      <c r="F33" s="7" t="s">
        <v>54</v>
      </c>
      <c r="G33" s="7">
        <v>10</v>
      </c>
      <c r="H33" s="7">
        <v>9</v>
      </c>
      <c r="I33" s="7" t="s">
        <v>57</v>
      </c>
      <c r="J33" s="7" t="str">
        <f t="shared" si="0"/>
        <v>DEVICE Both Female</v>
      </c>
    </row>
    <row r="34" spans="1:10" x14ac:dyDescent="0.25">
      <c r="A34" s="7" t="s">
        <v>0</v>
      </c>
      <c r="B34" s="7" t="s">
        <v>48</v>
      </c>
      <c r="C34" s="7" t="s">
        <v>53</v>
      </c>
      <c r="D34" s="7" t="s">
        <v>44</v>
      </c>
      <c r="E34" s="7">
        <v>3</v>
      </c>
      <c r="F34" s="7" t="s">
        <v>54</v>
      </c>
      <c r="G34" s="7">
        <v>10</v>
      </c>
      <c r="H34" s="7">
        <v>10</v>
      </c>
      <c r="I34" s="7" t="s">
        <v>57</v>
      </c>
      <c r="J34" s="7" t="str">
        <f t="shared" si="0"/>
        <v>DEVICE Both Female</v>
      </c>
    </row>
    <row r="35" spans="1:10" x14ac:dyDescent="0.25">
      <c r="A35" s="7" t="s">
        <v>0</v>
      </c>
      <c r="B35" s="7" t="s">
        <v>48</v>
      </c>
      <c r="C35" s="7" t="s">
        <v>53</v>
      </c>
      <c r="D35" s="7" t="s">
        <v>44</v>
      </c>
      <c r="E35" s="7">
        <v>4</v>
      </c>
      <c r="F35" s="7" t="s">
        <v>54</v>
      </c>
      <c r="G35" s="7">
        <v>10</v>
      </c>
      <c r="H35" s="7">
        <v>10</v>
      </c>
      <c r="I35" s="7" t="s">
        <v>57</v>
      </c>
      <c r="J35" s="7" t="str">
        <f t="shared" si="0"/>
        <v>DEVICE Both Female</v>
      </c>
    </row>
    <row r="36" spans="1:10" x14ac:dyDescent="0.25">
      <c r="A36" s="7" t="s">
        <v>0</v>
      </c>
      <c r="B36" s="7" t="s">
        <v>48</v>
      </c>
      <c r="C36" s="7" t="s">
        <v>53</v>
      </c>
      <c r="D36" s="7" t="s">
        <v>44</v>
      </c>
      <c r="E36" s="7">
        <v>5</v>
      </c>
      <c r="F36" s="7" t="s">
        <v>54</v>
      </c>
      <c r="G36" s="7">
        <v>10</v>
      </c>
      <c r="H36" s="7">
        <v>9</v>
      </c>
      <c r="I36" s="7" t="s">
        <v>57</v>
      </c>
      <c r="J36" s="7" t="str">
        <f t="shared" si="0"/>
        <v>DEVICE Both Female</v>
      </c>
    </row>
    <row r="37" spans="1:10" x14ac:dyDescent="0.25">
      <c r="A37" s="7" t="s">
        <v>1</v>
      </c>
      <c r="B37" s="7" t="s">
        <v>49</v>
      </c>
      <c r="C37" s="7" t="s">
        <v>53</v>
      </c>
      <c r="D37" s="7" t="s">
        <v>44</v>
      </c>
      <c r="E37" s="7">
        <v>1</v>
      </c>
      <c r="F37" s="7" t="s">
        <v>54</v>
      </c>
      <c r="G37" s="7">
        <v>10</v>
      </c>
      <c r="H37" s="7">
        <v>10</v>
      </c>
      <c r="I37" s="7" t="s">
        <v>57</v>
      </c>
      <c r="J37" s="7" t="str">
        <f t="shared" si="0"/>
        <v>TOPICAL Both Female</v>
      </c>
    </row>
    <row r="38" spans="1:10" x14ac:dyDescent="0.25">
      <c r="A38" s="7" t="s">
        <v>1</v>
      </c>
      <c r="B38" s="7" t="s">
        <v>49</v>
      </c>
      <c r="C38" s="7" t="s">
        <v>53</v>
      </c>
      <c r="D38" s="7" t="s">
        <v>44</v>
      </c>
      <c r="E38" s="7">
        <v>2</v>
      </c>
      <c r="F38" s="7" t="s">
        <v>54</v>
      </c>
      <c r="G38" s="7">
        <v>10</v>
      </c>
      <c r="H38" s="7">
        <v>10</v>
      </c>
      <c r="I38" s="7" t="s">
        <v>57</v>
      </c>
      <c r="J38" s="7" t="str">
        <f t="shared" si="0"/>
        <v>TOPICAL Both Female</v>
      </c>
    </row>
    <row r="39" spans="1:10" x14ac:dyDescent="0.25">
      <c r="A39" s="7" t="s">
        <v>1</v>
      </c>
      <c r="B39" s="7" t="s">
        <v>49</v>
      </c>
      <c r="C39" s="7" t="s">
        <v>53</v>
      </c>
      <c r="D39" s="7" t="s">
        <v>44</v>
      </c>
      <c r="E39" s="7">
        <v>3</v>
      </c>
      <c r="F39" s="7" t="s">
        <v>54</v>
      </c>
      <c r="G39" s="7">
        <v>10</v>
      </c>
      <c r="H39" s="7">
        <v>9</v>
      </c>
      <c r="I39" s="7" t="s">
        <v>57</v>
      </c>
      <c r="J39" s="7" t="str">
        <f t="shared" si="0"/>
        <v>TOPICAL Both Female</v>
      </c>
    </row>
    <row r="40" spans="1:10" x14ac:dyDescent="0.25">
      <c r="A40" s="7" t="s">
        <v>1</v>
      </c>
      <c r="B40" s="7" t="s">
        <v>49</v>
      </c>
      <c r="C40" s="7" t="s">
        <v>53</v>
      </c>
      <c r="D40" s="7" t="s">
        <v>44</v>
      </c>
      <c r="E40" s="7">
        <v>4</v>
      </c>
      <c r="F40" s="7" t="s">
        <v>54</v>
      </c>
      <c r="G40" s="7">
        <v>10</v>
      </c>
      <c r="H40" s="7">
        <v>10</v>
      </c>
      <c r="I40" s="7" t="s">
        <v>57</v>
      </c>
      <c r="J40" s="7" t="str">
        <f t="shared" si="0"/>
        <v>TOPICAL Both Female</v>
      </c>
    </row>
    <row r="41" spans="1:10" x14ac:dyDescent="0.25">
      <c r="A41" s="7" t="s">
        <v>1</v>
      </c>
      <c r="B41" s="7" t="s">
        <v>49</v>
      </c>
      <c r="C41" s="7" t="s">
        <v>53</v>
      </c>
      <c r="D41" s="7" t="s">
        <v>44</v>
      </c>
      <c r="E41" s="7">
        <v>5</v>
      </c>
      <c r="F41" s="7" t="s">
        <v>54</v>
      </c>
      <c r="G41" s="7">
        <v>10</v>
      </c>
      <c r="H41" s="7">
        <v>10</v>
      </c>
      <c r="I41" s="7" t="s">
        <v>57</v>
      </c>
      <c r="J41" s="7" t="str">
        <f t="shared" si="0"/>
        <v>TOPICAL Both Female</v>
      </c>
    </row>
    <row r="42" spans="1:10" x14ac:dyDescent="0.25">
      <c r="A42" s="7" t="s">
        <v>2</v>
      </c>
      <c r="B42" s="7" t="s">
        <v>48</v>
      </c>
      <c r="C42" s="7" t="s">
        <v>41</v>
      </c>
      <c r="D42" s="7" t="s">
        <v>44</v>
      </c>
      <c r="E42" s="7">
        <v>1</v>
      </c>
      <c r="F42" s="7" t="s">
        <v>54</v>
      </c>
      <c r="G42" s="7">
        <v>10</v>
      </c>
      <c r="H42" s="7">
        <v>1</v>
      </c>
      <c r="I42" s="7" t="s">
        <v>58</v>
      </c>
      <c r="J42" s="7" t="str">
        <f t="shared" si="0"/>
        <v>DEVICE Male Female</v>
      </c>
    </row>
    <row r="43" spans="1:10" x14ac:dyDescent="0.25">
      <c r="A43" s="7" t="s">
        <v>2</v>
      </c>
      <c r="B43" s="7" t="s">
        <v>48</v>
      </c>
      <c r="C43" s="7" t="s">
        <v>41</v>
      </c>
      <c r="D43" s="7" t="s">
        <v>44</v>
      </c>
      <c r="E43" s="7">
        <v>2</v>
      </c>
      <c r="F43" s="7" t="s">
        <v>54</v>
      </c>
      <c r="G43" s="7">
        <v>10</v>
      </c>
      <c r="H43" s="7">
        <v>3</v>
      </c>
      <c r="I43" s="7" t="s">
        <v>58</v>
      </c>
      <c r="J43" s="7" t="str">
        <f t="shared" si="0"/>
        <v>DEVICE Male Female</v>
      </c>
    </row>
    <row r="44" spans="1:10" x14ac:dyDescent="0.25">
      <c r="A44" s="7" t="s">
        <v>2</v>
      </c>
      <c r="B44" s="7" t="s">
        <v>48</v>
      </c>
      <c r="C44" s="7" t="s">
        <v>41</v>
      </c>
      <c r="D44" s="7" t="s">
        <v>44</v>
      </c>
      <c r="E44" s="7">
        <v>3</v>
      </c>
      <c r="F44" s="7" t="s">
        <v>54</v>
      </c>
      <c r="G44" s="7">
        <v>10</v>
      </c>
      <c r="H44" s="7">
        <v>9</v>
      </c>
      <c r="I44" s="7" t="s">
        <v>58</v>
      </c>
      <c r="J44" s="7" t="str">
        <f t="shared" si="0"/>
        <v>DEVICE Male Female</v>
      </c>
    </row>
    <row r="45" spans="1:10" x14ac:dyDescent="0.25">
      <c r="A45" s="7" t="s">
        <v>2</v>
      </c>
      <c r="B45" s="7" t="s">
        <v>48</v>
      </c>
      <c r="C45" s="7" t="s">
        <v>41</v>
      </c>
      <c r="D45" s="7" t="s">
        <v>44</v>
      </c>
      <c r="E45" s="7">
        <v>4</v>
      </c>
      <c r="F45" s="7" t="s">
        <v>54</v>
      </c>
      <c r="G45" s="7">
        <v>10</v>
      </c>
      <c r="H45" s="7">
        <v>10</v>
      </c>
      <c r="I45" s="7" t="s">
        <v>58</v>
      </c>
      <c r="J45" s="7" t="str">
        <f t="shared" si="0"/>
        <v>DEVICE Male Female</v>
      </c>
    </row>
    <row r="46" spans="1:10" x14ac:dyDescent="0.25">
      <c r="A46" s="7" t="s">
        <v>2</v>
      </c>
      <c r="B46" s="7" t="s">
        <v>48</v>
      </c>
      <c r="C46" s="7" t="s">
        <v>41</v>
      </c>
      <c r="D46" s="7" t="s">
        <v>44</v>
      </c>
      <c r="E46" s="7">
        <v>5</v>
      </c>
      <c r="F46" s="7" t="s">
        <v>54</v>
      </c>
      <c r="G46" s="7">
        <v>10</v>
      </c>
      <c r="H46" s="7">
        <v>10</v>
      </c>
      <c r="I46" s="7" t="s">
        <v>58</v>
      </c>
      <c r="J46" s="7" t="str">
        <f t="shared" si="0"/>
        <v>DEVICE Male Female</v>
      </c>
    </row>
    <row r="47" spans="1:10" x14ac:dyDescent="0.25">
      <c r="A47" s="7" t="s">
        <v>3</v>
      </c>
      <c r="B47" s="7" t="s">
        <v>49</v>
      </c>
      <c r="C47" s="7" t="s">
        <v>41</v>
      </c>
      <c r="D47" s="7" t="s">
        <v>44</v>
      </c>
      <c r="E47" s="7">
        <v>1</v>
      </c>
      <c r="F47" s="7" t="s">
        <v>54</v>
      </c>
      <c r="G47" s="7">
        <v>10</v>
      </c>
      <c r="H47" s="7">
        <v>4</v>
      </c>
      <c r="I47" s="7" t="s">
        <v>58</v>
      </c>
      <c r="J47" s="7" t="str">
        <f t="shared" si="0"/>
        <v>TOPICAL Male Female</v>
      </c>
    </row>
    <row r="48" spans="1:10" x14ac:dyDescent="0.25">
      <c r="A48" s="7" t="s">
        <v>3</v>
      </c>
      <c r="B48" s="7" t="s">
        <v>49</v>
      </c>
      <c r="C48" s="7" t="s">
        <v>41</v>
      </c>
      <c r="D48" s="7" t="s">
        <v>44</v>
      </c>
      <c r="E48" s="7">
        <v>2</v>
      </c>
      <c r="F48" s="7" t="s">
        <v>54</v>
      </c>
      <c r="G48" s="7">
        <v>10</v>
      </c>
      <c r="H48" s="7">
        <v>5</v>
      </c>
      <c r="I48" s="7" t="s">
        <v>58</v>
      </c>
      <c r="J48" s="7" t="str">
        <f t="shared" si="0"/>
        <v>TOPICAL Male Female</v>
      </c>
    </row>
    <row r="49" spans="1:10" x14ac:dyDescent="0.25">
      <c r="A49" s="7" t="s">
        <v>3</v>
      </c>
      <c r="B49" s="7" t="s">
        <v>49</v>
      </c>
      <c r="C49" s="7" t="s">
        <v>41</v>
      </c>
      <c r="D49" s="7" t="s">
        <v>44</v>
      </c>
      <c r="E49" s="7">
        <v>3</v>
      </c>
      <c r="F49" s="7" t="s">
        <v>54</v>
      </c>
      <c r="G49" s="7">
        <v>11</v>
      </c>
      <c r="H49" s="7">
        <v>9</v>
      </c>
      <c r="I49" s="7" t="s">
        <v>58</v>
      </c>
      <c r="J49" s="7" t="str">
        <f t="shared" si="0"/>
        <v>TOPICAL Male Female</v>
      </c>
    </row>
    <row r="50" spans="1:10" x14ac:dyDescent="0.25">
      <c r="A50" s="7" t="s">
        <v>3</v>
      </c>
      <c r="B50" s="7" t="s">
        <v>49</v>
      </c>
      <c r="C50" s="7" t="s">
        <v>41</v>
      </c>
      <c r="D50" s="7" t="s">
        <v>44</v>
      </c>
      <c r="E50" s="7">
        <v>4</v>
      </c>
      <c r="F50" s="7" t="s">
        <v>54</v>
      </c>
      <c r="G50" s="7">
        <v>10</v>
      </c>
      <c r="H50" s="7">
        <v>10</v>
      </c>
      <c r="I50" s="7" t="s">
        <v>58</v>
      </c>
      <c r="J50" s="7" t="str">
        <f t="shared" si="0"/>
        <v>TOPICAL Male Female</v>
      </c>
    </row>
    <row r="51" spans="1:10" x14ac:dyDescent="0.25">
      <c r="A51" s="7" t="s">
        <v>3</v>
      </c>
      <c r="B51" s="7" t="s">
        <v>49</v>
      </c>
      <c r="C51" s="7" t="s">
        <v>41</v>
      </c>
      <c r="D51" s="7" t="s">
        <v>44</v>
      </c>
      <c r="E51" s="7">
        <v>5</v>
      </c>
      <c r="F51" s="7" t="s">
        <v>54</v>
      </c>
      <c r="G51" s="7">
        <v>10</v>
      </c>
      <c r="H51" s="7">
        <v>10</v>
      </c>
      <c r="I51" s="7" t="s">
        <v>58</v>
      </c>
      <c r="J51" s="7" t="str">
        <f t="shared" si="0"/>
        <v>TOPICAL Male Female</v>
      </c>
    </row>
    <row r="52" spans="1:10" x14ac:dyDescent="0.25">
      <c r="A52" s="7" t="s">
        <v>6</v>
      </c>
      <c r="B52" s="7" t="s">
        <v>48</v>
      </c>
      <c r="C52" s="7" t="s">
        <v>44</v>
      </c>
      <c r="D52" s="7" t="s">
        <v>44</v>
      </c>
      <c r="E52" s="7">
        <v>1</v>
      </c>
      <c r="F52" s="7" t="s">
        <v>54</v>
      </c>
      <c r="G52" s="7">
        <v>10</v>
      </c>
      <c r="H52" s="7">
        <v>10</v>
      </c>
      <c r="I52" s="7" t="s">
        <v>57</v>
      </c>
      <c r="J52" s="7" t="str">
        <f t="shared" si="0"/>
        <v>DEVICE Female Female</v>
      </c>
    </row>
    <row r="53" spans="1:10" x14ac:dyDescent="0.25">
      <c r="A53" s="7" t="s">
        <v>6</v>
      </c>
      <c r="B53" s="7" t="s">
        <v>48</v>
      </c>
      <c r="C53" s="7" t="s">
        <v>44</v>
      </c>
      <c r="D53" s="7" t="s">
        <v>44</v>
      </c>
      <c r="E53" s="7">
        <v>2</v>
      </c>
      <c r="F53" s="7" t="s">
        <v>54</v>
      </c>
      <c r="G53" s="7">
        <v>10</v>
      </c>
      <c r="H53" s="7">
        <v>9</v>
      </c>
      <c r="I53" s="7" t="s">
        <v>57</v>
      </c>
      <c r="J53" s="7" t="str">
        <f t="shared" si="0"/>
        <v>DEVICE Female Female</v>
      </c>
    </row>
    <row r="54" spans="1:10" x14ac:dyDescent="0.25">
      <c r="A54" s="7" t="s">
        <v>6</v>
      </c>
      <c r="B54" s="7" t="s">
        <v>48</v>
      </c>
      <c r="C54" s="7" t="s">
        <v>44</v>
      </c>
      <c r="D54" s="7" t="s">
        <v>44</v>
      </c>
      <c r="E54" s="7">
        <v>3</v>
      </c>
      <c r="F54" s="7" t="s">
        <v>54</v>
      </c>
      <c r="G54" s="7">
        <v>11</v>
      </c>
      <c r="H54" s="7">
        <v>10</v>
      </c>
      <c r="I54" s="7" t="s">
        <v>57</v>
      </c>
      <c r="J54" s="7" t="str">
        <f t="shared" si="0"/>
        <v>DEVICE Female Female</v>
      </c>
    </row>
    <row r="55" spans="1:10" x14ac:dyDescent="0.25">
      <c r="A55" s="7" t="s">
        <v>6</v>
      </c>
      <c r="B55" s="7" t="s">
        <v>48</v>
      </c>
      <c r="C55" s="7" t="s">
        <v>44</v>
      </c>
      <c r="D55" s="7" t="s">
        <v>44</v>
      </c>
      <c r="E55" s="7">
        <v>4</v>
      </c>
      <c r="F55" s="7" t="s">
        <v>54</v>
      </c>
      <c r="G55" s="7">
        <v>10</v>
      </c>
      <c r="H55" s="7">
        <v>9</v>
      </c>
      <c r="I55" s="7" t="s">
        <v>57</v>
      </c>
      <c r="J55" s="7" t="str">
        <f t="shared" si="0"/>
        <v>DEVICE Female Female</v>
      </c>
    </row>
    <row r="56" spans="1:10" x14ac:dyDescent="0.25">
      <c r="A56" s="7" t="s">
        <v>6</v>
      </c>
      <c r="B56" s="7" t="s">
        <v>48</v>
      </c>
      <c r="C56" s="7" t="s">
        <v>44</v>
      </c>
      <c r="D56" s="7" t="s">
        <v>44</v>
      </c>
      <c r="E56" s="7">
        <v>5</v>
      </c>
      <c r="F56" s="7" t="s">
        <v>54</v>
      </c>
      <c r="G56" s="7">
        <v>10</v>
      </c>
      <c r="H56" s="7">
        <v>10</v>
      </c>
      <c r="I56" s="7" t="s">
        <v>57</v>
      </c>
      <c r="J56" s="7" t="str">
        <f t="shared" si="0"/>
        <v>DEVICE Female Female</v>
      </c>
    </row>
    <row r="57" spans="1:10" x14ac:dyDescent="0.25">
      <c r="A57" s="7" t="s">
        <v>4</v>
      </c>
      <c r="B57" s="7" t="s">
        <v>49</v>
      </c>
      <c r="C57" s="7" t="s">
        <v>44</v>
      </c>
      <c r="D57" s="7" t="s">
        <v>44</v>
      </c>
      <c r="E57" s="7">
        <v>1</v>
      </c>
      <c r="F57" s="7" t="s">
        <v>54</v>
      </c>
      <c r="G57" s="7">
        <v>11</v>
      </c>
      <c r="H57" s="7">
        <v>11</v>
      </c>
      <c r="I57" s="7" t="s">
        <v>57</v>
      </c>
      <c r="J57" s="7" t="str">
        <f t="shared" si="0"/>
        <v>TOPICAL Female Female</v>
      </c>
    </row>
    <row r="58" spans="1:10" x14ac:dyDescent="0.25">
      <c r="A58" s="7" t="s">
        <v>4</v>
      </c>
      <c r="B58" s="7" t="s">
        <v>49</v>
      </c>
      <c r="C58" s="7" t="s">
        <v>44</v>
      </c>
      <c r="D58" s="7" t="s">
        <v>44</v>
      </c>
      <c r="E58" s="7">
        <v>2</v>
      </c>
      <c r="F58" s="7" t="s">
        <v>54</v>
      </c>
      <c r="G58" s="7">
        <v>10</v>
      </c>
      <c r="H58" s="7">
        <v>9</v>
      </c>
      <c r="I58" s="7" t="s">
        <v>57</v>
      </c>
      <c r="J58" s="7" t="str">
        <f t="shared" si="0"/>
        <v>TOPICAL Female Female</v>
      </c>
    </row>
    <row r="59" spans="1:10" x14ac:dyDescent="0.25">
      <c r="A59" s="7" t="s">
        <v>4</v>
      </c>
      <c r="B59" s="7" t="s">
        <v>49</v>
      </c>
      <c r="C59" s="7" t="s">
        <v>44</v>
      </c>
      <c r="D59" s="7" t="s">
        <v>44</v>
      </c>
      <c r="E59" s="7">
        <v>3</v>
      </c>
      <c r="F59" s="7" t="s">
        <v>54</v>
      </c>
      <c r="G59" s="7">
        <v>11</v>
      </c>
      <c r="H59" s="7">
        <v>11</v>
      </c>
      <c r="I59" s="7" t="s">
        <v>57</v>
      </c>
      <c r="J59" s="7" t="str">
        <f t="shared" si="0"/>
        <v>TOPICAL Female Female</v>
      </c>
    </row>
    <row r="60" spans="1:10" x14ac:dyDescent="0.25">
      <c r="A60" s="7" t="s">
        <v>4</v>
      </c>
      <c r="B60" s="7" t="s">
        <v>49</v>
      </c>
      <c r="C60" s="7" t="s">
        <v>44</v>
      </c>
      <c r="D60" s="7" t="s">
        <v>44</v>
      </c>
      <c r="E60" s="7">
        <v>4</v>
      </c>
      <c r="F60" s="7" t="s">
        <v>54</v>
      </c>
      <c r="G60" s="7">
        <v>10</v>
      </c>
      <c r="H60" s="7">
        <v>10</v>
      </c>
      <c r="I60" s="7" t="s">
        <v>57</v>
      </c>
      <c r="J60" s="7" t="str">
        <f t="shared" si="0"/>
        <v>TOPICAL Female Female</v>
      </c>
    </row>
    <row r="61" spans="1:10" x14ac:dyDescent="0.25">
      <c r="A61" s="7" t="s">
        <v>4</v>
      </c>
      <c r="B61" s="7" t="s">
        <v>49</v>
      </c>
      <c r="C61" s="7" t="s">
        <v>44</v>
      </c>
      <c r="D61" s="7" t="s">
        <v>44</v>
      </c>
      <c r="E61" s="7">
        <v>5</v>
      </c>
      <c r="F61" s="7" t="s">
        <v>54</v>
      </c>
      <c r="G61" s="7">
        <v>10</v>
      </c>
      <c r="H61" s="7">
        <v>10</v>
      </c>
      <c r="I61" s="7" t="s">
        <v>57</v>
      </c>
      <c r="J61" s="7" t="str">
        <f t="shared" si="0"/>
        <v>TOPICAL Female Female</v>
      </c>
    </row>
    <row r="62" spans="1:10" x14ac:dyDescent="0.25">
      <c r="A62" s="7" t="s">
        <v>0</v>
      </c>
      <c r="B62" s="7" t="s">
        <v>48</v>
      </c>
      <c r="C62" s="7" t="s">
        <v>53</v>
      </c>
      <c r="D62" s="7" t="s">
        <v>41</v>
      </c>
      <c r="E62" s="7">
        <v>1</v>
      </c>
      <c r="F62" s="7" t="s">
        <v>55</v>
      </c>
      <c r="G62" s="7"/>
      <c r="H62" s="7">
        <v>0</v>
      </c>
      <c r="I62" s="7" t="s">
        <v>57</v>
      </c>
      <c r="J62" s="7" t="str">
        <f t="shared" si="0"/>
        <v>DEVICE Both Male</v>
      </c>
    </row>
    <row r="63" spans="1:10" x14ac:dyDescent="0.25">
      <c r="A63" s="7" t="s">
        <v>0</v>
      </c>
      <c r="B63" s="7" t="s">
        <v>48</v>
      </c>
      <c r="C63" s="7" t="s">
        <v>53</v>
      </c>
      <c r="D63" s="7" t="s">
        <v>41</v>
      </c>
      <c r="E63" s="7">
        <v>2</v>
      </c>
      <c r="F63" s="7" t="s">
        <v>55</v>
      </c>
      <c r="G63" s="7"/>
      <c r="H63" s="7">
        <v>0</v>
      </c>
      <c r="I63" s="7" t="s">
        <v>57</v>
      </c>
      <c r="J63" s="7" t="str">
        <f t="shared" si="0"/>
        <v>DEVICE Both Male</v>
      </c>
    </row>
    <row r="64" spans="1:10" x14ac:dyDescent="0.25">
      <c r="A64" s="7" t="s">
        <v>0</v>
      </c>
      <c r="B64" s="7" t="s">
        <v>48</v>
      </c>
      <c r="C64" s="7" t="s">
        <v>53</v>
      </c>
      <c r="D64" s="7" t="s">
        <v>41</v>
      </c>
      <c r="E64" s="7">
        <v>3</v>
      </c>
      <c r="F64" s="7" t="s">
        <v>55</v>
      </c>
      <c r="G64" s="7"/>
      <c r="H64" s="7">
        <v>1</v>
      </c>
      <c r="I64" s="7" t="s">
        <v>57</v>
      </c>
      <c r="J64" s="7" t="str">
        <f t="shared" si="0"/>
        <v>DEVICE Both Male</v>
      </c>
    </row>
    <row r="65" spans="1:10" x14ac:dyDescent="0.25">
      <c r="A65" s="7" t="s">
        <v>0</v>
      </c>
      <c r="B65" s="7" t="s">
        <v>48</v>
      </c>
      <c r="C65" s="7" t="s">
        <v>53</v>
      </c>
      <c r="D65" s="7" t="s">
        <v>41</v>
      </c>
      <c r="E65" s="7">
        <v>4</v>
      </c>
      <c r="F65" s="7" t="s">
        <v>55</v>
      </c>
      <c r="G65" s="7"/>
      <c r="H65" s="7">
        <v>0</v>
      </c>
      <c r="I65" s="7" t="s">
        <v>57</v>
      </c>
      <c r="J65" s="7" t="str">
        <f t="shared" si="0"/>
        <v>DEVICE Both Male</v>
      </c>
    </row>
    <row r="66" spans="1:10" x14ac:dyDescent="0.25">
      <c r="A66" s="7" t="s">
        <v>0</v>
      </c>
      <c r="B66" s="7" t="s">
        <v>48</v>
      </c>
      <c r="C66" s="7" t="s">
        <v>53</v>
      </c>
      <c r="D66" s="7" t="s">
        <v>41</v>
      </c>
      <c r="E66" s="7">
        <v>5</v>
      </c>
      <c r="F66" s="7" t="s">
        <v>55</v>
      </c>
      <c r="G66" s="7"/>
      <c r="H66" s="7">
        <v>1</v>
      </c>
      <c r="I66" s="7" t="s">
        <v>57</v>
      </c>
      <c r="J66" s="7" t="str">
        <f t="shared" si="0"/>
        <v>DEVICE Both Male</v>
      </c>
    </row>
    <row r="67" spans="1:10" x14ac:dyDescent="0.25">
      <c r="A67" s="7" t="s">
        <v>1</v>
      </c>
      <c r="B67" s="7" t="s">
        <v>49</v>
      </c>
      <c r="C67" s="7" t="s">
        <v>53</v>
      </c>
      <c r="D67" s="7" t="s">
        <v>41</v>
      </c>
      <c r="E67" s="7">
        <v>1</v>
      </c>
      <c r="F67" s="7" t="s">
        <v>55</v>
      </c>
      <c r="G67" s="7"/>
      <c r="H67" s="7">
        <v>0</v>
      </c>
      <c r="I67" s="7" t="s">
        <v>57</v>
      </c>
      <c r="J67" s="7" t="str">
        <f t="shared" ref="J67:J121" si="1">CONCATENATE(B67," ",C67," ",D67)</f>
        <v>TOPICAL Both Male</v>
      </c>
    </row>
    <row r="68" spans="1:10" x14ac:dyDescent="0.25">
      <c r="A68" s="7" t="s">
        <v>1</v>
      </c>
      <c r="B68" s="7" t="s">
        <v>49</v>
      </c>
      <c r="C68" s="7" t="s">
        <v>53</v>
      </c>
      <c r="D68" s="7" t="s">
        <v>41</v>
      </c>
      <c r="E68" s="7">
        <v>2</v>
      </c>
      <c r="F68" s="7" t="s">
        <v>55</v>
      </c>
      <c r="G68" s="7"/>
      <c r="H68" s="7">
        <v>0</v>
      </c>
      <c r="I68" s="7" t="s">
        <v>57</v>
      </c>
      <c r="J68" s="7" t="str">
        <f t="shared" si="1"/>
        <v>TOPICAL Both Male</v>
      </c>
    </row>
    <row r="69" spans="1:10" x14ac:dyDescent="0.25">
      <c r="A69" s="7" t="s">
        <v>1</v>
      </c>
      <c r="B69" s="7" t="s">
        <v>49</v>
      </c>
      <c r="C69" s="7" t="s">
        <v>53</v>
      </c>
      <c r="D69" s="7" t="s">
        <v>41</v>
      </c>
      <c r="E69" s="7">
        <v>3</v>
      </c>
      <c r="F69" s="7" t="s">
        <v>55</v>
      </c>
      <c r="G69" s="7"/>
      <c r="H69" s="7">
        <v>0</v>
      </c>
      <c r="I69" s="7" t="s">
        <v>57</v>
      </c>
      <c r="J69" s="7" t="str">
        <f t="shared" si="1"/>
        <v>TOPICAL Both Male</v>
      </c>
    </row>
    <row r="70" spans="1:10" x14ac:dyDescent="0.25">
      <c r="A70" s="7" t="s">
        <v>1</v>
      </c>
      <c r="B70" s="7" t="s">
        <v>49</v>
      </c>
      <c r="C70" s="7" t="s">
        <v>53</v>
      </c>
      <c r="D70" s="7" t="s">
        <v>41</v>
      </c>
      <c r="E70" s="7">
        <v>4</v>
      </c>
      <c r="F70" s="7" t="s">
        <v>55</v>
      </c>
      <c r="G70" s="7"/>
      <c r="H70" s="7">
        <v>0</v>
      </c>
      <c r="I70" s="7" t="s">
        <v>57</v>
      </c>
      <c r="J70" s="7" t="str">
        <f t="shared" si="1"/>
        <v>TOPICAL Both Male</v>
      </c>
    </row>
    <row r="71" spans="1:10" x14ac:dyDescent="0.25">
      <c r="A71" s="7" t="s">
        <v>1</v>
      </c>
      <c r="B71" s="7" t="s">
        <v>49</v>
      </c>
      <c r="C71" s="7" t="s">
        <v>53</v>
      </c>
      <c r="D71" s="7" t="s">
        <v>41</v>
      </c>
      <c r="E71" s="7">
        <v>5</v>
      </c>
      <c r="F71" s="7" t="s">
        <v>55</v>
      </c>
      <c r="G71" s="7"/>
      <c r="H71" s="7">
        <v>1</v>
      </c>
      <c r="I71" s="7" t="s">
        <v>57</v>
      </c>
      <c r="J71" s="7" t="str">
        <f t="shared" si="1"/>
        <v>TOPICAL Both Male</v>
      </c>
    </row>
    <row r="72" spans="1:10" x14ac:dyDescent="0.25">
      <c r="A72" s="7" t="s">
        <v>2</v>
      </c>
      <c r="B72" s="7" t="s">
        <v>48</v>
      </c>
      <c r="C72" s="7" t="s">
        <v>41</v>
      </c>
      <c r="D72" s="7" t="s">
        <v>41</v>
      </c>
      <c r="E72" s="7">
        <v>1</v>
      </c>
      <c r="F72" s="7" t="s">
        <v>55</v>
      </c>
      <c r="G72" s="7"/>
      <c r="H72" s="7">
        <v>0</v>
      </c>
      <c r="I72" s="7" t="s">
        <v>57</v>
      </c>
      <c r="J72" s="7" t="str">
        <f t="shared" si="1"/>
        <v>DEVICE Male Male</v>
      </c>
    </row>
    <row r="73" spans="1:10" x14ac:dyDescent="0.25">
      <c r="A73" s="7" t="s">
        <v>2</v>
      </c>
      <c r="B73" s="7" t="s">
        <v>48</v>
      </c>
      <c r="C73" s="7" t="s">
        <v>41</v>
      </c>
      <c r="D73" s="7" t="s">
        <v>41</v>
      </c>
      <c r="E73" s="7">
        <v>2</v>
      </c>
      <c r="F73" s="7" t="s">
        <v>55</v>
      </c>
      <c r="G73" s="7"/>
      <c r="H73" s="7">
        <v>1</v>
      </c>
      <c r="I73" s="7" t="s">
        <v>57</v>
      </c>
      <c r="J73" s="7" t="str">
        <f t="shared" si="1"/>
        <v>DEVICE Male Male</v>
      </c>
    </row>
    <row r="74" spans="1:10" x14ac:dyDescent="0.25">
      <c r="A74" s="7" t="s">
        <v>2</v>
      </c>
      <c r="B74" s="7" t="s">
        <v>48</v>
      </c>
      <c r="C74" s="7" t="s">
        <v>41</v>
      </c>
      <c r="D74" s="7" t="s">
        <v>41</v>
      </c>
      <c r="E74" s="7">
        <v>3</v>
      </c>
      <c r="F74" s="7" t="s">
        <v>55</v>
      </c>
      <c r="G74" s="7"/>
      <c r="H74" s="7">
        <v>0</v>
      </c>
      <c r="I74" s="7" t="s">
        <v>57</v>
      </c>
      <c r="J74" s="7" t="str">
        <f t="shared" si="1"/>
        <v>DEVICE Male Male</v>
      </c>
    </row>
    <row r="75" spans="1:10" x14ac:dyDescent="0.25">
      <c r="A75" s="7" t="s">
        <v>2</v>
      </c>
      <c r="B75" s="7" t="s">
        <v>48</v>
      </c>
      <c r="C75" s="7" t="s">
        <v>41</v>
      </c>
      <c r="D75" s="7" t="s">
        <v>41</v>
      </c>
      <c r="E75" s="7">
        <v>4</v>
      </c>
      <c r="F75" s="7" t="s">
        <v>55</v>
      </c>
      <c r="G75" s="7"/>
      <c r="H75" s="7">
        <v>1</v>
      </c>
      <c r="I75" s="7" t="s">
        <v>57</v>
      </c>
      <c r="J75" s="7" t="str">
        <f t="shared" si="1"/>
        <v>DEVICE Male Male</v>
      </c>
    </row>
    <row r="76" spans="1:10" x14ac:dyDescent="0.25">
      <c r="A76" s="7" t="s">
        <v>2</v>
      </c>
      <c r="B76" s="7" t="s">
        <v>48</v>
      </c>
      <c r="C76" s="7" t="s">
        <v>41</v>
      </c>
      <c r="D76" s="7" t="s">
        <v>41</v>
      </c>
      <c r="E76" s="7">
        <v>5</v>
      </c>
      <c r="F76" s="7" t="s">
        <v>55</v>
      </c>
      <c r="G76" s="7"/>
      <c r="H76" s="7">
        <v>0</v>
      </c>
      <c r="I76" s="7" t="s">
        <v>57</v>
      </c>
      <c r="J76" s="7" t="str">
        <f t="shared" si="1"/>
        <v>DEVICE Male Male</v>
      </c>
    </row>
    <row r="77" spans="1:10" x14ac:dyDescent="0.25">
      <c r="A77" s="7" t="s">
        <v>3</v>
      </c>
      <c r="B77" s="7" t="s">
        <v>49</v>
      </c>
      <c r="C77" s="7" t="s">
        <v>41</v>
      </c>
      <c r="D77" s="7" t="s">
        <v>41</v>
      </c>
      <c r="E77" s="7">
        <v>1</v>
      </c>
      <c r="F77" s="7" t="s">
        <v>55</v>
      </c>
      <c r="G77" s="7"/>
      <c r="H77" s="7">
        <v>0</v>
      </c>
      <c r="I77" s="7" t="s">
        <v>57</v>
      </c>
      <c r="J77" s="7" t="str">
        <f t="shared" si="1"/>
        <v>TOPICAL Male Male</v>
      </c>
    </row>
    <row r="78" spans="1:10" x14ac:dyDescent="0.25">
      <c r="A78" s="7" t="s">
        <v>3</v>
      </c>
      <c r="B78" s="7" t="s">
        <v>49</v>
      </c>
      <c r="C78" s="7" t="s">
        <v>41</v>
      </c>
      <c r="D78" s="7" t="s">
        <v>41</v>
      </c>
      <c r="E78" s="7">
        <v>2</v>
      </c>
      <c r="F78" s="7" t="s">
        <v>55</v>
      </c>
      <c r="G78" s="7"/>
      <c r="H78" s="7">
        <v>2</v>
      </c>
      <c r="I78" s="7" t="s">
        <v>57</v>
      </c>
      <c r="J78" s="7" t="str">
        <f t="shared" si="1"/>
        <v>TOPICAL Male Male</v>
      </c>
    </row>
    <row r="79" spans="1:10" x14ac:dyDescent="0.25">
      <c r="A79" s="7" t="s">
        <v>3</v>
      </c>
      <c r="B79" s="7" t="s">
        <v>49</v>
      </c>
      <c r="C79" s="7" t="s">
        <v>41</v>
      </c>
      <c r="D79" s="7" t="s">
        <v>41</v>
      </c>
      <c r="E79" s="7">
        <v>3</v>
      </c>
      <c r="F79" s="7" t="s">
        <v>55</v>
      </c>
      <c r="G79" s="7"/>
      <c r="H79" s="7">
        <v>4</v>
      </c>
      <c r="I79" s="7" t="s">
        <v>57</v>
      </c>
      <c r="J79" s="7" t="str">
        <f t="shared" si="1"/>
        <v>TOPICAL Male Male</v>
      </c>
    </row>
    <row r="80" spans="1:10" x14ac:dyDescent="0.25">
      <c r="A80" s="7" t="s">
        <v>3</v>
      </c>
      <c r="B80" s="7" t="s">
        <v>49</v>
      </c>
      <c r="C80" s="7" t="s">
        <v>41</v>
      </c>
      <c r="D80" s="7" t="s">
        <v>41</v>
      </c>
      <c r="E80" s="7">
        <v>4</v>
      </c>
      <c r="F80" s="7" t="s">
        <v>55</v>
      </c>
      <c r="G80" s="7"/>
      <c r="H80" s="7">
        <v>0</v>
      </c>
      <c r="I80" s="7" t="s">
        <v>57</v>
      </c>
      <c r="J80" s="7" t="str">
        <f t="shared" si="1"/>
        <v>TOPICAL Male Male</v>
      </c>
    </row>
    <row r="81" spans="1:10" x14ac:dyDescent="0.25">
      <c r="A81" s="7" t="s">
        <v>3</v>
      </c>
      <c r="B81" s="7" t="s">
        <v>49</v>
      </c>
      <c r="C81" s="7" t="s">
        <v>41</v>
      </c>
      <c r="D81" s="7" t="s">
        <v>41</v>
      </c>
      <c r="E81" s="7">
        <v>5</v>
      </c>
      <c r="F81" s="7" t="s">
        <v>55</v>
      </c>
      <c r="G81" s="7"/>
      <c r="H81" s="7">
        <v>0</v>
      </c>
      <c r="I81" s="7" t="s">
        <v>57</v>
      </c>
      <c r="J81" s="7" t="str">
        <f t="shared" si="1"/>
        <v>TOPICAL Male Male</v>
      </c>
    </row>
    <row r="82" spans="1:10" x14ac:dyDescent="0.25">
      <c r="A82" s="7" t="s">
        <v>6</v>
      </c>
      <c r="B82" s="7" t="s">
        <v>48</v>
      </c>
      <c r="C82" s="7" t="s">
        <v>44</v>
      </c>
      <c r="D82" s="7" t="s">
        <v>41</v>
      </c>
      <c r="E82" s="7">
        <v>1</v>
      </c>
      <c r="F82" s="7" t="s">
        <v>55</v>
      </c>
      <c r="G82" s="7"/>
      <c r="H82" s="7">
        <v>4</v>
      </c>
      <c r="I82" s="7" t="s">
        <v>58</v>
      </c>
      <c r="J82" s="7" t="str">
        <f t="shared" si="1"/>
        <v>DEVICE Female Male</v>
      </c>
    </row>
    <row r="83" spans="1:10" x14ac:dyDescent="0.25">
      <c r="A83" s="7" t="s">
        <v>6</v>
      </c>
      <c r="B83" s="7" t="s">
        <v>48</v>
      </c>
      <c r="C83" s="7" t="s">
        <v>44</v>
      </c>
      <c r="D83" s="7" t="s">
        <v>41</v>
      </c>
      <c r="E83" s="7">
        <v>2</v>
      </c>
      <c r="F83" s="7" t="s">
        <v>55</v>
      </c>
      <c r="G83" s="7"/>
      <c r="H83" s="7">
        <v>3</v>
      </c>
      <c r="I83" s="7" t="s">
        <v>58</v>
      </c>
      <c r="J83" s="7" t="str">
        <f t="shared" si="1"/>
        <v>DEVICE Female Male</v>
      </c>
    </row>
    <row r="84" spans="1:10" x14ac:dyDescent="0.25">
      <c r="A84" s="7" t="s">
        <v>6</v>
      </c>
      <c r="B84" s="7" t="s">
        <v>48</v>
      </c>
      <c r="C84" s="7" t="s">
        <v>44</v>
      </c>
      <c r="D84" s="7" t="s">
        <v>41</v>
      </c>
      <c r="E84" s="7">
        <v>3</v>
      </c>
      <c r="F84" s="7" t="s">
        <v>55</v>
      </c>
      <c r="G84" s="7"/>
      <c r="H84" s="7">
        <v>2</v>
      </c>
      <c r="I84" s="7" t="s">
        <v>58</v>
      </c>
      <c r="J84" s="7" t="str">
        <f t="shared" si="1"/>
        <v>DEVICE Female Male</v>
      </c>
    </row>
    <row r="85" spans="1:10" x14ac:dyDescent="0.25">
      <c r="A85" s="7" t="s">
        <v>6</v>
      </c>
      <c r="B85" s="7" t="s">
        <v>48</v>
      </c>
      <c r="C85" s="7" t="s">
        <v>44</v>
      </c>
      <c r="D85" s="7" t="s">
        <v>41</v>
      </c>
      <c r="E85" s="7">
        <v>4</v>
      </c>
      <c r="F85" s="7" t="s">
        <v>55</v>
      </c>
      <c r="G85" s="7"/>
      <c r="H85" s="7">
        <v>2</v>
      </c>
      <c r="I85" s="7" t="s">
        <v>58</v>
      </c>
      <c r="J85" s="7" t="str">
        <f t="shared" si="1"/>
        <v>DEVICE Female Male</v>
      </c>
    </row>
    <row r="86" spans="1:10" x14ac:dyDescent="0.25">
      <c r="A86" s="7" t="s">
        <v>6</v>
      </c>
      <c r="B86" s="7" t="s">
        <v>48</v>
      </c>
      <c r="C86" s="7" t="s">
        <v>44</v>
      </c>
      <c r="D86" s="7" t="s">
        <v>41</v>
      </c>
      <c r="E86" s="7">
        <v>5</v>
      </c>
      <c r="F86" s="7" t="s">
        <v>55</v>
      </c>
      <c r="G86" s="7"/>
      <c r="H86" s="7">
        <v>1</v>
      </c>
      <c r="I86" s="7" t="s">
        <v>58</v>
      </c>
      <c r="J86" s="7" t="str">
        <f t="shared" si="1"/>
        <v>DEVICE Female Male</v>
      </c>
    </row>
    <row r="87" spans="1:10" x14ac:dyDescent="0.25">
      <c r="A87" s="7" t="s">
        <v>4</v>
      </c>
      <c r="B87" s="7" t="s">
        <v>49</v>
      </c>
      <c r="C87" s="7" t="s">
        <v>44</v>
      </c>
      <c r="D87" s="7" t="s">
        <v>41</v>
      </c>
      <c r="E87" s="7">
        <v>1</v>
      </c>
      <c r="F87" s="7" t="s">
        <v>55</v>
      </c>
      <c r="G87" s="7"/>
      <c r="H87" s="7">
        <v>4</v>
      </c>
      <c r="I87" s="7" t="s">
        <v>58</v>
      </c>
      <c r="J87" s="7" t="str">
        <f t="shared" si="1"/>
        <v>TOPICAL Female Male</v>
      </c>
    </row>
    <row r="88" spans="1:10" x14ac:dyDescent="0.25">
      <c r="A88" s="7" t="s">
        <v>4</v>
      </c>
      <c r="B88" s="7" t="s">
        <v>49</v>
      </c>
      <c r="C88" s="7" t="s">
        <v>44</v>
      </c>
      <c r="D88" s="7" t="s">
        <v>41</v>
      </c>
      <c r="E88" s="7">
        <v>2</v>
      </c>
      <c r="F88" s="7" t="s">
        <v>55</v>
      </c>
      <c r="G88" s="7"/>
      <c r="H88" s="7">
        <v>5</v>
      </c>
      <c r="I88" s="7" t="s">
        <v>58</v>
      </c>
      <c r="J88" s="7" t="str">
        <f t="shared" si="1"/>
        <v>TOPICAL Female Male</v>
      </c>
    </row>
    <row r="89" spans="1:10" x14ac:dyDescent="0.25">
      <c r="A89" s="7" t="s">
        <v>4</v>
      </c>
      <c r="B89" s="7" t="s">
        <v>49</v>
      </c>
      <c r="C89" s="7" t="s">
        <v>44</v>
      </c>
      <c r="D89" s="7" t="s">
        <v>41</v>
      </c>
      <c r="E89" s="7">
        <v>3</v>
      </c>
      <c r="F89" s="7" t="s">
        <v>55</v>
      </c>
      <c r="G89" s="7"/>
      <c r="H89" s="7">
        <v>1</v>
      </c>
      <c r="I89" s="7" t="s">
        <v>58</v>
      </c>
      <c r="J89" s="7" t="str">
        <f t="shared" si="1"/>
        <v>TOPICAL Female Male</v>
      </c>
    </row>
    <row r="90" spans="1:10" x14ac:dyDescent="0.25">
      <c r="A90" s="7" t="s">
        <v>4</v>
      </c>
      <c r="B90" s="7" t="s">
        <v>49</v>
      </c>
      <c r="C90" s="7" t="s">
        <v>44</v>
      </c>
      <c r="D90" s="7" t="s">
        <v>41</v>
      </c>
      <c r="E90" s="7">
        <v>4</v>
      </c>
      <c r="F90" s="7" t="s">
        <v>55</v>
      </c>
      <c r="G90" s="7"/>
      <c r="H90" s="7">
        <v>0</v>
      </c>
      <c r="I90" s="7" t="s">
        <v>58</v>
      </c>
      <c r="J90" s="7" t="str">
        <f t="shared" si="1"/>
        <v>TOPICAL Female Male</v>
      </c>
    </row>
    <row r="91" spans="1:10" x14ac:dyDescent="0.25">
      <c r="A91" s="7" t="s">
        <v>4</v>
      </c>
      <c r="B91" s="7" t="s">
        <v>49</v>
      </c>
      <c r="C91" s="7" t="s">
        <v>44</v>
      </c>
      <c r="D91" s="7" t="s">
        <v>41</v>
      </c>
      <c r="E91" s="7">
        <v>5</v>
      </c>
      <c r="F91" s="7" t="s">
        <v>55</v>
      </c>
      <c r="G91" s="7"/>
      <c r="H91" s="7">
        <v>0</v>
      </c>
      <c r="I91" s="7" t="s">
        <v>58</v>
      </c>
      <c r="J91" s="7" t="str">
        <f t="shared" si="1"/>
        <v>TOPICAL Female Male</v>
      </c>
    </row>
    <row r="92" spans="1:10" x14ac:dyDescent="0.25">
      <c r="A92" s="7" t="s">
        <v>0</v>
      </c>
      <c r="B92" s="7" t="s">
        <v>48</v>
      </c>
      <c r="C92" s="7" t="s">
        <v>53</v>
      </c>
      <c r="D92" s="7" t="s">
        <v>44</v>
      </c>
      <c r="E92" s="7">
        <v>1</v>
      </c>
      <c r="F92" s="7" t="s">
        <v>55</v>
      </c>
      <c r="G92" s="7"/>
      <c r="H92" s="7">
        <v>1</v>
      </c>
      <c r="I92" s="7" t="s">
        <v>57</v>
      </c>
      <c r="J92" s="7" t="str">
        <f t="shared" si="1"/>
        <v>DEVICE Both Female</v>
      </c>
    </row>
    <row r="93" spans="1:10" x14ac:dyDescent="0.25">
      <c r="A93" s="7" t="s">
        <v>0</v>
      </c>
      <c r="B93" s="7" t="s">
        <v>48</v>
      </c>
      <c r="C93" s="7" t="s">
        <v>53</v>
      </c>
      <c r="D93" s="7" t="s">
        <v>44</v>
      </c>
      <c r="E93" s="7">
        <v>2</v>
      </c>
      <c r="F93" s="7" t="s">
        <v>55</v>
      </c>
      <c r="G93" s="7"/>
      <c r="H93" s="7">
        <v>1</v>
      </c>
      <c r="I93" s="7" t="s">
        <v>57</v>
      </c>
      <c r="J93" s="7" t="str">
        <f t="shared" si="1"/>
        <v>DEVICE Both Female</v>
      </c>
    </row>
    <row r="94" spans="1:10" x14ac:dyDescent="0.25">
      <c r="A94" s="7" t="s">
        <v>0</v>
      </c>
      <c r="B94" s="7" t="s">
        <v>48</v>
      </c>
      <c r="C94" s="7" t="s">
        <v>53</v>
      </c>
      <c r="D94" s="7" t="s">
        <v>44</v>
      </c>
      <c r="E94" s="7">
        <v>3</v>
      </c>
      <c r="F94" s="7" t="s">
        <v>55</v>
      </c>
      <c r="G94" s="7"/>
      <c r="H94" s="7">
        <v>0</v>
      </c>
      <c r="I94" s="7" t="s">
        <v>57</v>
      </c>
      <c r="J94" s="7" t="str">
        <f t="shared" si="1"/>
        <v>DEVICE Both Female</v>
      </c>
    </row>
    <row r="95" spans="1:10" x14ac:dyDescent="0.25">
      <c r="A95" s="7" t="s">
        <v>0</v>
      </c>
      <c r="B95" s="7" t="s">
        <v>48</v>
      </c>
      <c r="C95" s="7" t="s">
        <v>53</v>
      </c>
      <c r="D95" s="7" t="s">
        <v>44</v>
      </c>
      <c r="E95" s="7">
        <v>4</v>
      </c>
      <c r="F95" s="7" t="s">
        <v>55</v>
      </c>
      <c r="G95" s="7"/>
      <c r="H95" s="7">
        <v>0</v>
      </c>
      <c r="I95" s="7" t="s">
        <v>57</v>
      </c>
      <c r="J95" s="7" t="str">
        <f t="shared" si="1"/>
        <v>DEVICE Both Female</v>
      </c>
    </row>
    <row r="96" spans="1:10" x14ac:dyDescent="0.25">
      <c r="A96" s="7" t="s">
        <v>0</v>
      </c>
      <c r="B96" s="7" t="s">
        <v>48</v>
      </c>
      <c r="C96" s="7" t="s">
        <v>53</v>
      </c>
      <c r="D96" s="7" t="s">
        <v>44</v>
      </c>
      <c r="E96" s="7">
        <v>5</v>
      </c>
      <c r="F96" s="7" t="s">
        <v>55</v>
      </c>
      <c r="G96" s="7"/>
      <c r="H96" s="7">
        <v>1</v>
      </c>
      <c r="I96" s="7" t="s">
        <v>57</v>
      </c>
      <c r="J96" s="7" t="str">
        <f t="shared" si="1"/>
        <v>DEVICE Both Female</v>
      </c>
    </row>
    <row r="97" spans="1:10" x14ac:dyDescent="0.25">
      <c r="A97" s="7" t="s">
        <v>1</v>
      </c>
      <c r="B97" s="7" t="s">
        <v>49</v>
      </c>
      <c r="C97" s="7" t="s">
        <v>53</v>
      </c>
      <c r="D97" s="7" t="s">
        <v>44</v>
      </c>
      <c r="E97" s="7">
        <v>1</v>
      </c>
      <c r="F97" s="7" t="s">
        <v>55</v>
      </c>
      <c r="G97" s="7"/>
      <c r="H97" s="7">
        <v>0</v>
      </c>
      <c r="I97" s="7" t="s">
        <v>57</v>
      </c>
      <c r="J97" s="7" t="str">
        <f t="shared" si="1"/>
        <v>TOPICAL Both Female</v>
      </c>
    </row>
    <row r="98" spans="1:10" x14ac:dyDescent="0.25">
      <c r="A98" s="7" t="s">
        <v>1</v>
      </c>
      <c r="B98" s="7" t="s">
        <v>49</v>
      </c>
      <c r="C98" s="7" t="s">
        <v>53</v>
      </c>
      <c r="D98" s="7" t="s">
        <v>44</v>
      </c>
      <c r="E98" s="7">
        <v>2</v>
      </c>
      <c r="F98" s="7" t="s">
        <v>55</v>
      </c>
      <c r="G98" s="7"/>
      <c r="H98" s="7">
        <v>0</v>
      </c>
      <c r="I98" s="7" t="s">
        <v>57</v>
      </c>
      <c r="J98" s="7" t="str">
        <f t="shared" si="1"/>
        <v>TOPICAL Both Female</v>
      </c>
    </row>
    <row r="99" spans="1:10" x14ac:dyDescent="0.25">
      <c r="A99" s="7" t="s">
        <v>1</v>
      </c>
      <c r="B99" s="7" t="s">
        <v>49</v>
      </c>
      <c r="C99" s="7" t="s">
        <v>53</v>
      </c>
      <c r="D99" s="7" t="s">
        <v>44</v>
      </c>
      <c r="E99" s="7">
        <v>3</v>
      </c>
      <c r="F99" s="7" t="s">
        <v>55</v>
      </c>
      <c r="G99" s="7"/>
      <c r="H99" s="7">
        <v>1</v>
      </c>
      <c r="I99" s="7" t="s">
        <v>57</v>
      </c>
      <c r="J99" s="7" t="str">
        <f t="shared" si="1"/>
        <v>TOPICAL Both Female</v>
      </c>
    </row>
    <row r="100" spans="1:10" x14ac:dyDescent="0.25">
      <c r="A100" s="7" t="s">
        <v>1</v>
      </c>
      <c r="B100" s="7" t="s">
        <v>49</v>
      </c>
      <c r="C100" s="7" t="s">
        <v>53</v>
      </c>
      <c r="D100" s="7" t="s">
        <v>44</v>
      </c>
      <c r="E100" s="7">
        <v>4</v>
      </c>
      <c r="F100" s="7" t="s">
        <v>55</v>
      </c>
      <c r="G100" s="7"/>
      <c r="H100" s="7">
        <v>0</v>
      </c>
      <c r="I100" s="7" t="s">
        <v>57</v>
      </c>
      <c r="J100" s="7" t="str">
        <f t="shared" si="1"/>
        <v>TOPICAL Both Female</v>
      </c>
    </row>
    <row r="101" spans="1:10" x14ac:dyDescent="0.25">
      <c r="A101" s="7" t="s">
        <v>1</v>
      </c>
      <c r="B101" s="7" t="s">
        <v>49</v>
      </c>
      <c r="C101" s="7" t="s">
        <v>53</v>
      </c>
      <c r="D101" s="7" t="s">
        <v>44</v>
      </c>
      <c r="E101" s="7">
        <v>5</v>
      </c>
      <c r="F101" s="7" t="s">
        <v>55</v>
      </c>
      <c r="G101" s="7"/>
      <c r="H101" s="7">
        <v>0</v>
      </c>
      <c r="I101" s="7" t="s">
        <v>57</v>
      </c>
      <c r="J101" s="7" t="str">
        <f t="shared" si="1"/>
        <v>TOPICAL Both Female</v>
      </c>
    </row>
    <row r="102" spans="1:10" x14ac:dyDescent="0.25">
      <c r="A102" s="7" t="s">
        <v>2</v>
      </c>
      <c r="B102" s="7" t="s">
        <v>48</v>
      </c>
      <c r="C102" s="7" t="s">
        <v>41</v>
      </c>
      <c r="D102" s="7" t="s">
        <v>44</v>
      </c>
      <c r="E102" s="7">
        <v>1</v>
      </c>
      <c r="F102" s="7" t="s">
        <v>55</v>
      </c>
      <c r="G102" s="7"/>
      <c r="H102" s="7">
        <v>9</v>
      </c>
      <c r="I102" s="7" t="s">
        <v>58</v>
      </c>
      <c r="J102" s="7" t="str">
        <f t="shared" si="1"/>
        <v>DEVICE Male Female</v>
      </c>
    </row>
    <row r="103" spans="1:10" x14ac:dyDescent="0.25">
      <c r="A103" s="7" t="s">
        <v>2</v>
      </c>
      <c r="B103" s="7" t="s">
        <v>48</v>
      </c>
      <c r="C103" s="7" t="s">
        <v>41</v>
      </c>
      <c r="D103" s="7" t="s">
        <v>44</v>
      </c>
      <c r="E103" s="7">
        <v>2</v>
      </c>
      <c r="F103" s="7" t="s">
        <v>55</v>
      </c>
      <c r="G103" s="7"/>
      <c r="H103" s="7">
        <v>7</v>
      </c>
      <c r="I103" s="7" t="s">
        <v>58</v>
      </c>
      <c r="J103" s="7" t="str">
        <f t="shared" si="1"/>
        <v>DEVICE Male Female</v>
      </c>
    </row>
    <row r="104" spans="1:10" x14ac:dyDescent="0.25">
      <c r="A104" s="7" t="s">
        <v>2</v>
      </c>
      <c r="B104" s="7" t="s">
        <v>48</v>
      </c>
      <c r="C104" s="7" t="s">
        <v>41</v>
      </c>
      <c r="D104" s="7" t="s">
        <v>44</v>
      </c>
      <c r="E104" s="7">
        <v>3</v>
      </c>
      <c r="F104" s="7" t="s">
        <v>55</v>
      </c>
      <c r="G104" s="7"/>
      <c r="H104" s="7">
        <v>1</v>
      </c>
      <c r="I104" s="7" t="s">
        <v>58</v>
      </c>
      <c r="J104" s="7" t="str">
        <f t="shared" si="1"/>
        <v>DEVICE Male Female</v>
      </c>
    </row>
    <row r="105" spans="1:10" x14ac:dyDescent="0.25">
      <c r="A105" s="7" t="s">
        <v>2</v>
      </c>
      <c r="B105" s="7" t="s">
        <v>48</v>
      </c>
      <c r="C105" s="7" t="s">
        <v>41</v>
      </c>
      <c r="D105" s="7" t="s">
        <v>44</v>
      </c>
      <c r="E105" s="7">
        <v>4</v>
      </c>
      <c r="F105" s="7" t="s">
        <v>55</v>
      </c>
      <c r="G105" s="7"/>
      <c r="H105" s="7">
        <v>0</v>
      </c>
      <c r="I105" s="7" t="s">
        <v>58</v>
      </c>
      <c r="J105" s="7" t="str">
        <f t="shared" si="1"/>
        <v>DEVICE Male Female</v>
      </c>
    </row>
    <row r="106" spans="1:10" x14ac:dyDescent="0.25">
      <c r="A106" s="7" t="s">
        <v>2</v>
      </c>
      <c r="B106" s="7" t="s">
        <v>48</v>
      </c>
      <c r="C106" s="7" t="s">
        <v>41</v>
      </c>
      <c r="D106" s="7" t="s">
        <v>44</v>
      </c>
      <c r="E106" s="7">
        <v>5</v>
      </c>
      <c r="F106" s="7" t="s">
        <v>55</v>
      </c>
      <c r="G106" s="7"/>
      <c r="H106" s="7">
        <v>0</v>
      </c>
      <c r="I106" s="7" t="s">
        <v>58</v>
      </c>
      <c r="J106" s="7" t="str">
        <f t="shared" si="1"/>
        <v>DEVICE Male Female</v>
      </c>
    </row>
    <row r="107" spans="1:10" x14ac:dyDescent="0.25">
      <c r="A107" s="7" t="s">
        <v>3</v>
      </c>
      <c r="B107" s="7" t="s">
        <v>49</v>
      </c>
      <c r="C107" s="7" t="s">
        <v>41</v>
      </c>
      <c r="D107" s="7" t="s">
        <v>44</v>
      </c>
      <c r="E107" s="7">
        <v>1</v>
      </c>
      <c r="F107" s="7" t="s">
        <v>55</v>
      </c>
      <c r="G107" s="7"/>
      <c r="H107" s="7">
        <v>6</v>
      </c>
      <c r="I107" s="7" t="s">
        <v>58</v>
      </c>
      <c r="J107" s="7" t="str">
        <f t="shared" si="1"/>
        <v>TOPICAL Male Female</v>
      </c>
    </row>
    <row r="108" spans="1:10" x14ac:dyDescent="0.25">
      <c r="A108" s="7" t="s">
        <v>3</v>
      </c>
      <c r="B108" s="7" t="s">
        <v>49</v>
      </c>
      <c r="C108" s="7" t="s">
        <v>41</v>
      </c>
      <c r="D108" s="7" t="s">
        <v>44</v>
      </c>
      <c r="E108" s="7">
        <v>2</v>
      </c>
      <c r="F108" s="7" t="s">
        <v>55</v>
      </c>
      <c r="G108" s="7"/>
      <c r="H108" s="7">
        <v>5</v>
      </c>
      <c r="I108" s="7" t="s">
        <v>58</v>
      </c>
      <c r="J108" s="7" t="str">
        <f t="shared" si="1"/>
        <v>TOPICAL Male Female</v>
      </c>
    </row>
    <row r="109" spans="1:10" x14ac:dyDescent="0.25">
      <c r="A109" s="7" t="s">
        <v>3</v>
      </c>
      <c r="B109" s="7" t="s">
        <v>49</v>
      </c>
      <c r="C109" s="7" t="s">
        <v>41</v>
      </c>
      <c r="D109" s="7" t="s">
        <v>44</v>
      </c>
      <c r="E109" s="7">
        <v>3</v>
      </c>
      <c r="F109" s="7" t="s">
        <v>55</v>
      </c>
      <c r="G109" s="7"/>
      <c r="H109" s="7">
        <v>2</v>
      </c>
      <c r="I109" s="7" t="s">
        <v>58</v>
      </c>
      <c r="J109" s="7" t="str">
        <f t="shared" si="1"/>
        <v>TOPICAL Male Female</v>
      </c>
    </row>
    <row r="110" spans="1:10" x14ac:dyDescent="0.25">
      <c r="A110" s="7" t="s">
        <v>3</v>
      </c>
      <c r="B110" s="7" t="s">
        <v>49</v>
      </c>
      <c r="C110" s="7" t="s">
        <v>41</v>
      </c>
      <c r="D110" s="7" t="s">
        <v>44</v>
      </c>
      <c r="E110" s="7">
        <v>4</v>
      </c>
      <c r="F110" s="7" t="s">
        <v>55</v>
      </c>
      <c r="G110" s="7"/>
      <c r="H110" s="7">
        <v>0</v>
      </c>
      <c r="I110" s="7" t="s">
        <v>58</v>
      </c>
      <c r="J110" s="7" t="str">
        <f t="shared" si="1"/>
        <v>TOPICAL Male Female</v>
      </c>
    </row>
    <row r="111" spans="1:10" x14ac:dyDescent="0.25">
      <c r="A111" s="7" t="s">
        <v>3</v>
      </c>
      <c r="B111" s="7" t="s">
        <v>49</v>
      </c>
      <c r="C111" s="7" t="s">
        <v>41</v>
      </c>
      <c r="D111" s="7" t="s">
        <v>44</v>
      </c>
      <c r="E111" s="7">
        <v>5</v>
      </c>
      <c r="F111" s="7" t="s">
        <v>55</v>
      </c>
      <c r="G111" s="7"/>
      <c r="H111" s="7">
        <v>0</v>
      </c>
      <c r="I111" s="7" t="s">
        <v>58</v>
      </c>
      <c r="J111" s="7" t="str">
        <f t="shared" si="1"/>
        <v>TOPICAL Male Female</v>
      </c>
    </row>
    <row r="112" spans="1:10" x14ac:dyDescent="0.25">
      <c r="A112" s="7" t="s">
        <v>6</v>
      </c>
      <c r="B112" s="7" t="s">
        <v>48</v>
      </c>
      <c r="C112" s="7" t="s">
        <v>44</v>
      </c>
      <c r="D112" s="7" t="s">
        <v>44</v>
      </c>
      <c r="E112" s="7">
        <v>1</v>
      </c>
      <c r="F112" s="7" t="s">
        <v>55</v>
      </c>
      <c r="G112" s="7"/>
      <c r="H112" s="7">
        <v>0</v>
      </c>
      <c r="I112" s="7" t="s">
        <v>57</v>
      </c>
      <c r="J112" s="7" t="str">
        <f t="shared" si="1"/>
        <v>DEVICE Female Female</v>
      </c>
    </row>
    <row r="113" spans="1:10" x14ac:dyDescent="0.25">
      <c r="A113" s="7" t="s">
        <v>6</v>
      </c>
      <c r="B113" s="7" t="s">
        <v>48</v>
      </c>
      <c r="C113" s="7" t="s">
        <v>44</v>
      </c>
      <c r="D113" s="7" t="s">
        <v>44</v>
      </c>
      <c r="E113" s="7">
        <v>2</v>
      </c>
      <c r="F113" s="7" t="s">
        <v>55</v>
      </c>
      <c r="G113" s="7"/>
      <c r="H113" s="7">
        <v>1</v>
      </c>
      <c r="I113" s="7" t="s">
        <v>57</v>
      </c>
      <c r="J113" s="7" t="str">
        <f t="shared" si="1"/>
        <v>DEVICE Female Female</v>
      </c>
    </row>
    <row r="114" spans="1:10" x14ac:dyDescent="0.25">
      <c r="A114" s="7" t="s">
        <v>6</v>
      </c>
      <c r="B114" s="7" t="s">
        <v>48</v>
      </c>
      <c r="C114" s="7" t="s">
        <v>44</v>
      </c>
      <c r="D114" s="7" t="s">
        <v>44</v>
      </c>
      <c r="E114" s="7">
        <v>3</v>
      </c>
      <c r="F114" s="7" t="s">
        <v>55</v>
      </c>
      <c r="G114" s="7"/>
      <c r="H114" s="7">
        <v>1</v>
      </c>
      <c r="I114" s="7" t="s">
        <v>57</v>
      </c>
      <c r="J114" s="7" t="str">
        <f t="shared" si="1"/>
        <v>DEVICE Female Female</v>
      </c>
    </row>
    <row r="115" spans="1:10" x14ac:dyDescent="0.25">
      <c r="A115" s="7" t="s">
        <v>6</v>
      </c>
      <c r="B115" s="7" t="s">
        <v>48</v>
      </c>
      <c r="C115" s="7" t="s">
        <v>44</v>
      </c>
      <c r="D115" s="7" t="s">
        <v>44</v>
      </c>
      <c r="E115" s="7">
        <v>4</v>
      </c>
      <c r="F115" s="7" t="s">
        <v>55</v>
      </c>
      <c r="G115" s="7"/>
      <c r="H115" s="7">
        <v>1</v>
      </c>
      <c r="I115" s="7" t="s">
        <v>57</v>
      </c>
      <c r="J115" s="7" t="str">
        <f t="shared" si="1"/>
        <v>DEVICE Female Female</v>
      </c>
    </row>
    <row r="116" spans="1:10" x14ac:dyDescent="0.25">
      <c r="A116" s="7" t="s">
        <v>6</v>
      </c>
      <c r="B116" s="7" t="s">
        <v>48</v>
      </c>
      <c r="C116" s="7" t="s">
        <v>44</v>
      </c>
      <c r="D116" s="7" t="s">
        <v>44</v>
      </c>
      <c r="E116" s="7">
        <v>5</v>
      </c>
      <c r="F116" s="7" t="s">
        <v>55</v>
      </c>
      <c r="G116" s="7"/>
      <c r="H116" s="7">
        <v>0</v>
      </c>
      <c r="I116" s="7" t="s">
        <v>57</v>
      </c>
      <c r="J116" s="7" t="str">
        <f t="shared" si="1"/>
        <v>DEVICE Female Female</v>
      </c>
    </row>
    <row r="117" spans="1:10" x14ac:dyDescent="0.25">
      <c r="A117" s="7" t="s">
        <v>4</v>
      </c>
      <c r="B117" s="7" t="s">
        <v>49</v>
      </c>
      <c r="C117" s="7" t="s">
        <v>44</v>
      </c>
      <c r="D117" s="7" t="s">
        <v>44</v>
      </c>
      <c r="E117" s="7">
        <v>1</v>
      </c>
      <c r="F117" s="7" t="s">
        <v>55</v>
      </c>
      <c r="G117" s="7"/>
      <c r="H117" s="7">
        <v>0</v>
      </c>
      <c r="I117" s="7" t="s">
        <v>57</v>
      </c>
      <c r="J117" s="7" t="str">
        <f t="shared" si="1"/>
        <v>TOPICAL Female Female</v>
      </c>
    </row>
    <row r="118" spans="1:10" x14ac:dyDescent="0.25">
      <c r="A118" s="7" t="s">
        <v>4</v>
      </c>
      <c r="B118" s="7" t="s">
        <v>49</v>
      </c>
      <c r="C118" s="7" t="s">
        <v>44</v>
      </c>
      <c r="D118" s="7" t="s">
        <v>44</v>
      </c>
      <c r="E118" s="7">
        <v>2</v>
      </c>
      <c r="F118" s="7" t="s">
        <v>55</v>
      </c>
      <c r="G118" s="7"/>
      <c r="H118" s="7">
        <v>1</v>
      </c>
      <c r="I118" s="7" t="s">
        <v>57</v>
      </c>
      <c r="J118" s="7" t="str">
        <f t="shared" si="1"/>
        <v>TOPICAL Female Female</v>
      </c>
    </row>
    <row r="119" spans="1:10" x14ac:dyDescent="0.25">
      <c r="A119" s="7" t="s">
        <v>4</v>
      </c>
      <c r="B119" s="7" t="s">
        <v>49</v>
      </c>
      <c r="C119" s="7" t="s">
        <v>44</v>
      </c>
      <c r="D119" s="7" t="s">
        <v>44</v>
      </c>
      <c r="E119" s="7">
        <v>3</v>
      </c>
      <c r="F119" s="7" t="s">
        <v>55</v>
      </c>
      <c r="G119" s="7"/>
      <c r="H119" s="7">
        <v>0</v>
      </c>
      <c r="I119" s="7" t="s">
        <v>57</v>
      </c>
      <c r="J119" s="7" t="str">
        <f t="shared" si="1"/>
        <v>TOPICAL Female Female</v>
      </c>
    </row>
    <row r="120" spans="1:10" x14ac:dyDescent="0.25">
      <c r="A120" s="7" t="s">
        <v>4</v>
      </c>
      <c r="B120" s="7" t="s">
        <v>49</v>
      </c>
      <c r="C120" s="7" t="s">
        <v>44</v>
      </c>
      <c r="D120" s="7" t="s">
        <v>44</v>
      </c>
      <c r="E120" s="7">
        <v>4</v>
      </c>
      <c r="F120" s="7" t="s">
        <v>55</v>
      </c>
      <c r="G120" s="7"/>
      <c r="H120" s="7">
        <v>0</v>
      </c>
      <c r="I120" s="7" t="s">
        <v>57</v>
      </c>
      <c r="J120" s="7" t="str">
        <f t="shared" si="1"/>
        <v>TOPICAL Female Female</v>
      </c>
    </row>
    <row r="121" spans="1:10" x14ac:dyDescent="0.25">
      <c r="A121" s="7" t="s">
        <v>4</v>
      </c>
      <c r="B121" s="7" t="s">
        <v>49</v>
      </c>
      <c r="C121" s="7" t="s">
        <v>44</v>
      </c>
      <c r="D121" s="7" t="s">
        <v>44</v>
      </c>
      <c r="E121" s="7">
        <v>5</v>
      </c>
      <c r="F121" s="7" t="s">
        <v>55</v>
      </c>
      <c r="G121" s="7"/>
      <c r="H121" s="7">
        <v>0</v>
      </c>
      <c r="I121" s="7" t="s">
        <v>57</v>
      </c>
      <c r="J121" s="7" t="str">
        <f t="shared" si="1"/>
        <v>TOPICAL Female Female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5"/>
  <sheetViews>
    <sheetView workbookViewId="0">
      <selection activeCell="M3" sqref="M3"/>
    </sheetView>
  </sheetViews>
  <sheetFormatPr baseColWidth="10" defaultRowHeight="15" x14ac:dyDescent="0.25"/>
  <cols>
    <col min="3" max="3" width="22.28515625" customWidth="1"/>
  </cols>
  <sheetData>
    <row r="1" spans="1:13" x14ac:dyDescent="0.25">
      <c r="A1" t="s">
        <v>47</v>
      </c>
      <c r="B1" t="s">
        <v>42</v>
      </c>
      <c r="C1" t="s">
        <v>43</v>
      </c>
      <c r="D1" t="s">
        <v>60</v>
      </c>
      <c r="E1" t="s">
        <v>51</v>
      </c>
      <c r="F1" t="s">
        <v>61</v>
      </c>
      <c r="G1" t="s">
        <v>62</v>
      </c>
      <c r="H1" t="s">
        <v>63</v>
      </c>
      <c r="I1" t="s">
        <v>20</v>
      </c>
      <c r="J1" t="s">
        <v>64</v>
      </c>
      <c r="K1" t="s">
        <v>65</v>
      </c>
      <c r="L1" t="s">
        <v>7</v>
      </c>
      <c r="M1" t="s">
        <v>8</v>
      </c>
    </row>
    <row r="2" spans="1:13" x14ac:dyDescent="0.25">
      <c r="A2" t="s">
        <v>0</v>
      </c>
      <c r="B2" t="s">
        <v>26</v>
      </c>
      <c r="C2" t="s">
        <v>53</v>
      </c>
      <c r="D2">
        <v>1</v>
      </c>
      <c r="E2" t="s">
        <v>44</v>
      </c>
      <c r="F2">
        <v>0</v>
      </c>
      <c r="G2">
        <v>530</v>
      </c>
      <c r="H2">
        <v>0</v>
      </c>
      <c r="I2" t="str">
        <f>CONCATENATE(A2," ",E2)</f>
        <v>T1 Female</v>
      </c>
      <c r="J2" t="s">
        <v>57</v>
      </c>
      <c r="K2">
        <f>SUM(F2:F12)</f>
        <v>50</v>
      </c>
      <c r="L2">
        <f>K2/50</f>
        <v>1</v>
      </c>
      <c r="M2">
        <f>G2/((K2))</f>
        <v>10.6</v>
      </c>
    </row>
    <row r="3" spans="1:13" x14ac:dyDescent="0.25">
      <c r="A3" t="s">
        <v>0</v>
      </c>
      <c r="B3" t="s">
        <v>26</v>
      </c>
      <c r="C3" t="s">
        <v>53</v>
      </c>
      <c r="D3">
        <v>2</v>
      </c>
      <c r="E3" t="s">
        <v>44</v>
      </c>
      <c r="F3">
        <v>3</v>
      </c>
      <c r="G3">
        <v>1072</v>
      </c>
      <c r="H3">
        <v>0</v>
      </c>
      <c r="I3" t="str">
        <f t="shared" ref="I3:I66" si="0">CONCATENATE(A3," ",E3)</f>
        <v>T1 Female</v>
      </c>
      <c r="J3" t="s">
        <v>57</v>
      </c>
      <c r="K3">
        <f>SUM(F3:F12)</f>
        <v>50</v>
      </c>
      <c r="L3">
        <f t="shared" ref="L3:L66" si="1">K3/50</f>
        <v>1</v>
      </c>
      <c r="M3">
        <f t="shared" ref="M3:M66" si="2">G3/((K3))</f>
        <v>21.44</v>
      </c>
    </row>
    <row r="4" spans="1:13" x14ac:dyDescent="0.25">
      <c r="A4" t="s">
        <v>0</v>
      </c>
      <c r="B4" t="s">
        <v>26</v>
      </c>
      <c r="C4" t="s">
        <v>53</v>
      </c>
      <c r="D4">
        <v>3</v>
      </c>
      <c r="E4" t="s">
        <v>44</v>
      </c>
      <c r="F4">
        <v>3</v>
      </c>
      <c r="G4">
        <v>1053</v>
      </c>
      <c r="H4">
        <v>0</v>
      </c>
      <c r="I4" t="str">
        <f t="shared" si="0"/>
        <v>T1 Female</v>
      </c>
      <c r="J4" t="s">
        <v>57</v>
      </c>
      <c r="K4">
        <f>SUM(F4:F12)</f>
        <v>47</v>
      </c>
      <c r="L4">
        <f t="shared" si="1"/>
        <v>0.94</v>
      </c>
      <c r="M4">
        <f t="shared" si="2"/>
        <v>22.404255319148938</v>
      </c>
    </row>
    <row r="5" spans="1:13" x14ac:dyDescent="0.25">
      <c r="A5" t="s">
        <v>0</v>
      </c>
      <c r="B5" t="s">
        <v>26</v>
      </c>
      <c r="C5" t="s">
        <v>53</v>
      </c>
      <c r="D5">
        <v>4</v>
      </c>
      <c r="E5" t="s">
        <v>44</v>
      </c>
      <c r="F5">
        <v>33</v>
      </c>
      <c r="G5">
        <v>301</v>
      </c>
      <c r="H5">
        <v>0</v>
      </c>
      <c r="I5" t="str">
        <f t="shared" si="0"/>
        <v>T1 Female</v>
      </c>
      <c r="J5" t="s">
        <v>57</v>
      </c>
      <c r="K5">
        <f>SUM(F5:F12)</f>
        <v>44</v>
      </c>
      <c r="L5">
        <f t="shared" si="1"/>
        <v>0.88</v>
      </c>
      <c r="M5">
        <f t="shared" si="2"/>
        <v>6.8409090909090908</v>
      </c>
    </row>
    <row r="6" spans="1:13" x14ac:dyDescent="0.25">
      <c r="A6" t="s">
        <v>0</v>
      </c>
      <c r="B6" t="s">
        <v>26</v>
      </c>
      <c r="C6" t="s">
        <v>53</v>
      </c>
      <c r="D6">
        <v>5</v>
      </c>
      <c r="E6" t="s">
        <v>44</v>
      </c>
      <c r="F6">
        <v>4</v>
      </c>
      <c r="G6">
        <v>129</v>
      </c>
      <c r="H6">
        <v>0</v>
      </c>
      <c r="I6" t="str">
        <f t="shared" si="0"/>
        <v>T1 Female</v>
      </c>
      <c r="J6" t="s">
        <v>57</v>
      </c>
      <c r="K6">
        <f>SUM(F6:F12)</f>
        <v>11</v>
      </c>
      <c r="L6">
        <f t="shared" si="1"/>
        <v>0.22</v>
      </c>
      <c r="M6">
        <f t="shared" si="2"/>
        <v>11.727272727272727</v>
      </c>
    </row>
    <row r="7" spans="1:13" x14ac:dyDescent="0.25">
      <c r="A7" t="s">
        <v>0</v>
      </c>
      <c r="B7" t="s">
        <v>26</v>
      </c>
      <c r="C7" t="s">
        <v>53</v>
      </c>
      <c r="D7">
        <v>6</v>
      </c>
      <c r="E7" t="s">
        <v>44</v>
      </c>
      <c r="F7">
        <v>2</v>
      </c>
      <c r="G7">
        <v>76</v>
      </c>
      <c r="H7">
        <v>0</v>
      </c>
      <c r="I7" t="str">
        <f t="shared" si="0"/>
        <v>T1 Female</v>
      </c>
      <c r="J7" t="s">
        <v>57</v>
      </c>
      <c r="K7">
        <f>SUM(F7:F12)</f>
        <v>7</v>
      </c>
      <c r="L7">
        <f t="shared" si="1"/>
        <v>0.14000000000000001</v>
      </c>
      <c r="M7">
        <f t="shared" si="2"/>
        <v>10.857142857142858</v>
      </c>
    </row>
    <row r="8" spans="1:13" x14ac:dyDescent="0.25">
      <c r="A8" t="s">
        <v>0</v>
      </c>
      <c r="B8" t="s">
        <v>26</v>
      </c>
      <c r="C8" t="s">
        <v>53</v>
      </c>
      <c r="D8">
        <v>7</v>
      </c>
      <c r="E8" t="s">
        <v>44</v>
      </c>
      <c r="F8">
        <v>2</v>
      </c>
      <c r="G8">
        <v>35</v>
      </c>
      <c r="H8">
        <v>0</v>
      </c>
      <c r="I8" t="str">
        <f t="shared" si="0"/>
        <v>T1 Female</v>
      </c>
      <c r="J8" t="s">
        <v>57</v>
      </c>
      <c r="K8">
        <f>SUM(F8:F12)</f>
        <v>5</v>
      </c>
      <c r="L8">
        <f t="shared" si="1"/>
        <v>0.1</v>
      </c>
      <c r="M8">
        <f t="shared" si="2"/>
        <v>7</v>
      </c>
    </row>
    <row r="9" spans="1:13" x14ac:dyDescent="0.25">
      <c r="A9" t="s">
        <v>0</v>
      </c>
      <c r="B9" t="s">
        <v>26</v>
      </c>
      <c r="C9" t="s">
        <v>53</v>
      </c>
      <c r="D9">
        <v>8</v>
      </c>
      <c r="E9" t="s">
        <v>44</v>
      </c>
      <c r="F9">
        <v>0</v>
      </c>
      <c r="G9">
        <v>8</v>
      </c>
      <c r="H9">
        <v>0</v>
      </c>
      <c r="I9" t="str">
        <f t="shared" si="0"/>
        <v>T1 Female</v>
      </c>
      <c r="J9" t="s">
        <v>57</v>
      </c>
      <c r="K9">
        <f>SUM(F9:F12)</f>
        <v>3</v>
      </c>
      <c r="L9">
        <f t="shared" si="1"/>
        <v>0.06</v>
      </c>
      <c r="M9">
        <f t="shared" si="2"/>
        <v>2.6666666666666665</v>
      </c>
    </row>
    <row r="10" spans="1:13" x14ac:dyDescent="0.25">
      <c r="A10" t="s">
        <v>0</v>
      </c>
      <c r="B10" t="s">
        <v>26</v>
      </c>
      <c r="C10" t="s">
        <v>53</v>
      </c>
      <c r="D10">
        <v>9</v>
      </c>
      <c r="E10" t="s">
        <v>44</v>
      </c>
      <c r="F10">
        <v>0</v>
      </c>
      <c r="G10">
        <v>11</v>
      </c>
      <c r="H10">
        <v>0</v>
      </c>
      <c r="I10" t="str">
        <f t="shared" si="0"/>
        <v>T1 Female</v>
      </c>
      <c r="J10" t="s">
        <v>57</v>
      </c>
      <c r="K10">
        <f>SUM(F10:F12)</f>
        <v>3</v>
      </c>
      <c r="L10">
        <f t="shared" si="1"/>
        <v>0.06</v>
      </c>
      <c r="M10">
        <f t="shared" si="2"/>
        <v>3.6666666666666665</v>
      </c>
    </row>
    <row r="11" spans="1:13" x14ac:dyDescent="0.25">
      <c r="A11" t="s">
        <v>0</v>
      </c>
      <c r="B11" t="s">
        <v>26</v>
      </c>
      <c r="C11" t="s">
        <v>53</v>
      </c>
      <c r="D11">
        <v>10</v>
      </c>
      <c r="E11" t="s">
        <v>44</v>
      </c>
      <c r="F11">
        <v>0</v>
      </c>
      <c r="G11">
        <v>0</v>
      </c>
      <c r="H11">
        <v>0</v>
      </c>
      <c r="I11" t="str">
        <f t="shared" si="0"/>
        <v>T1 Female</v>
      </c>
      <c r="J11" t="s">
        <v>57</v>
      </c>
      <c r="K11">
        <f>SUM(F11:F12)</f>
        <v>3</v>
      </c>
      <c r="L11">
        <f t="shared" si="1"/>
        <v>0.06</v>
      </c>
      <c r="M11">
        <f t="shared" si="2"/>
        <v>0</v>
      </c>
    </row>
    <row r="12" spans="1:13" x14ac:dyDescent="0.25">
      <c r="A12" t="s">
        <v>0</v>
      </c>
      <c r="B12" t="s">
        <v>26</v>
      </c>
      <c r="C12" t="s">
        <v>53</v>
      </c>
      <c r="D12">
        <v>11</v>
      </c>
      <c r="E12" t="s">
        <v>44</v>
      </c>
      <c r="F12">
        <v>3</v>
      </c>
      <c r="H12">
        <v>1</v>
      </c>
      <c r="I12" t="str">
        <f t="shared" si="0"/>
        <v>T1 Female</v>
      </c>
      <c r="J12" t="s">
        <v>57</v>
      </c>
      <c r="K12">
        <f>SUM(F12)</f>
        <v>3</v>
      </c>
      <c r="L12">
        <f t="shared" si="1"/>
        <v>0.06</v>
      </c>
      <c r="M12">
        <f t="shared" si="2"/>
        <v>0</v>
      </c>
    </row>
    <row r="13" spans="1:13" x14ac:dyDescent="0.25">
      <c r="A13" t="s">
        <v>1</v>
      </c>
      <c r="B13" t="s">
        <v>27</v>
      </c>
      <c r="C13" t="s">
        <v>53</v>
      </c>
      <c r="D13">
        <v>1</v>
      </c>
      <c r="E13" t="s">
        <v>44</v>
      </c>
      <c r="F13">
        <v>2</v>
      </c>
      <c r="G13">
        <v>387</v>
      </c>
      <c r="H13">
        <v>0</v>
      </c>
      <c r="I13" t="str">
        <f t="shared" si="0"/>
        <v>T2 Female</v>
      </c>
      <c r="J13" t="s">
        <v>57</v>
      </c>
      <c r="K13">
        <f>SUM(F13:F23)</f>
        <v>50</v>
      </c>
      <c r="L13">
        <f t="shared" si="1"/>
        <v>1</v>
      </c>
      <c r="M13">
        <f t="shared" si="2"/>
        <v>7.74</v>
      </c>
    </row>
    <row r="14" spans="1:13" x14ac:dyDescent="0.25">
      <c r="A14" t="s">
        <v>1</v>
      </c>
      <c r="B14" t="s">
        <v>27</v>
      </c>
      <c r="C14" t="s">
        <v>53</v>
      </c>
      <c r="D14">
        <v>2</v>
      </c>
      <c r="E14" t="s">
        <v>44</v>
      </c>
      <c r="F14">
        <v>6</v>
      </c>
      <c r="G14">
        <v>1274</v>
      </c>
      <c r="H14">
        <v>0</v>
      </c>
      <c r="I14" t="str">
        <f t="shared" si="0"/>
        <v>T2 Female</v>
      </c>
      <c r="J14" t="s">
        <v>57</v>
      </c>
      <c r="K14">
        <f>SUM(F14:F23)</f>
        <v>48</v>
      </c>
      <c r="L14">
        <f t="shared" si="1"/>
        <v>0.96</v>
      </c>
      <c r="M14">
        <f t="shared" si="2"/>
        <v>26.541666666666668</v>
      </c>
    </row>
    <row r="15" spans="1:13" x14ac:dyDescent="0.25">
      <c r="A15" t="s">
        <v>1</v>
      </c>
      <c r="B15" t="s">
        <v>27</v>
      </c>
      <c r="C15" t="s">
        <v>53</v>
      </c>
      <c r="D15">
        <v>3</v>
      </c>
      <c r="E15" t="s">
        <v>44</v>
      </c>
      <c r="F15">
        <v>3</v>
      </c>
      <c r="G15">
        <v>692</v>
      </c>
      <c r="H15">
        <v>0</v>
      </c>
      <c r="I15" t="str">
        <f t="shared" si="0"/>
        <v>T2 Female</v>
      </c>
      <c r="J15" t="s">
        <v>57</v>
      </c>
      <c r="K15">
        <f>SUM(F15:F23)</f>
        <v>42</v>
      </c>
      <c r="L15">
        <f t="shared" si="1"/>
        <v>0.84</v>
      </c>
      <c r="M15">
        <f t="shared" si="2"/>
        <v>16.476190476190474</v>
      </c>
    </row>
    <row r="16" spans="1:13" x14ac:dyDescent="0.25">
      <c r="A16" t="s">
        <v>1</v>
      </c>
      <c r="B16" t="s">
        <v>27</v>
      </c>
      <c r="C16" t="s">
        <v>53</v>
      </c>
      <c r="D16">
        <v>4</v>
      </c>
      <c r="E16" t="s">
        <v>44</v>
      </c>
      <c r="F16">
        <v>37</v>
      </c>
      <c r="G16">
        <v>111</v>
      </c>
      <c r="H16">
        <v>0</v>
      </c>
      <c r="I16" t="str">
        <f t="shared" si="0"/>
        <v>T2 Female</v>
      </c>
      <c r="J16" t="s">
        <v>57</v>
      </c>
      <c r="K16">
        <f>SUM(F16:F23)</f>
        <v>39</v>
      </c>
      <c r="L16">
        <f t="shared" si="1"/>
        <v>0.78</v>
      </c>
      <c r="M16">
        <f t="shared" si="2"/>
        <v>2.8461538461538463</v>
      </c>
    </row>
    <row r="17" spans="1:13" x14ac:dyDescent="0.25">
      <c r="A17" t="s">
        <v>1</v>
      </c>
      <c r="B17" t="s">
        <v>27</v>
      </c>
      <c r="C17" t="s">
        <v>53</v>
      </c>
      <c r="D17">
        <v>5</v>
      </c>
      <c r="E17" t="s">
        <v>44</v>
      </c>
      <c r="F17">
        <v>0</v>
      </c>
      <c r="G17">
        <v>21</v>
      </c>
      <c r="H17">
        <v>0</v>
      </c>
      <c r="I17" t="str">
        <f t="shared" si="0"/>
        <v>T2 Female</v>
      </c>
      <c r="J17" t="s">
        <v>57</v>
      </c>
      <c r="K17">
        <f>SUM(F17:F23)</f>
        <v>2</v>
      </c>
      <c r="L17">
        <f t="shared" si="1"/>
        <v>0.04</v>
      </c>
      <c r="M17">
        <f t="shared" si="2"/>
        <v>10.5</v>
      </c>
    </row>
    <row r="18" spans="1:13" x14ac:dyDescent="0.25">
      <c r="A18" t="s">
        <v>1</v>
      </c>
      <c r="B18" t="s">
        <v>27</v>
      </c>
      <c r="C18" t="s">
        <v>53</v>
      </c>
      <c r="D18">
        <v>6</v>
      </c>
      <c r="E18" t="s">
        <v>44</v>
      </c>
      <c r="F18">
        <v>1</v>
      </c>
      <c r="G18">
        <v>19</v>
      </c>
      <c r="H18">
        <v>0</v>
      </c>
      <c r="I18" t="str">
        <f t="shared" si="0"/>
        <v>T2 Female</v>
      </c>
      <c r="J18" t="s">
        <v>57</v>
      </c>
      <c r="K18">
        <f>SUM(F18:F23)</f>
        <v>2</v>
      </c>
      <c r="L18">
        <f t="shared" si="1"/>
        <v>0.04</v>
      </c>
      <c r="M18">
        <f t="shared" si="2"/>
        <v>9.5</v>
      </c>
    </row>
    <row r="19" spans="1:13" x14ac:dyDescent="0.25">
      <c r="A19" t="s">
        <v>1</v>
      </c>
      <c r="B19" t="s">
        <v>27</v>
      </c>
      <c r="C19" t="s">
        <v>53</v>
      </c>
      <c r="D19">
        <v>7</v>
      </c>
      <c r="E19" t="s">
        <v>44</v>
      </c>
      <c r="F19">
        <v>0</v>
      </c>
      <c r="G19">
        <v>0</v>
      </c>
      <c r="H19">
        <v>0</v>
      </c>
      <c r="I19" t="str">
        <f t="shared" si="0"/>
        <v>T2 Female</v>
      </c>
      <c r="J19" t="s">
        <v>57</v>
      </c>
      <c r="K19">
        <f>SUM(F19:F23)</f>
        <v>1</v>
      </c>
      <c r="L19">
        <f t="shared" si="1"/>
        <v>0.02</v>
      </c>
      <c r="M19">
        <f t="shared" si="2"/>
        <v>0</v>
      </c>
    </row>
    <row r="20" spans="1:13" x14ac:dyDescent="0.25">
      <c r="A20" t="s">
        <v>1</v>
      </c>
      <c r="B20" t="s">
        <v>27</v>
      </c>
      <c r="C20" t="s">
        <v>53</v>
      </c>
      <c r="D20">
        <v>8</v>
      </c>
      <c r="E20" t="s">
        <v>44</v>
      </c>
      <c r="F20">
        <v>0</v>
      </c>
      <c r="G20">
        <v>0</v>
      </c>
      <c r="H20">
        <v>0</v>
      </c>
      <c r="I20" t="str">
        <f t="shared" si="0"/>
        <v>T2 Female</v>
      </c>
      <c r="J20" t="s">
        <v>57</v>
      </c>
      <c r="K20">
        <f>SUM(F20:F23)</f>
        <v>1</v>
      </c>
      <c r="L20">
        <f t="shared" si="1"/>
        <v>0.02</v>
      </c>
      <c r="M20">
        <f t="shared" si="2"/>
        <v>0</v>
      </c>
    </row>
    <row r="21" spans="1:13" x14ac:dyDescent="0.25">
      <c r="A21" t="s">
        <v>1</v>
      </c>
      <c r="B21" t="s">
        <v>27</v>
      </c>
      <c r="C21" t="s">
        <v>53</v>
      </c>
      <c r="D21">
        <v>9</v>
      </c>
      <c r="E21" t="s">
        <v>44</v>
      </c>
      <c r="F21">
        <v>0</v>
      </c>
      <c r="G21">
        <v>0</v>
      </c>
      <c r="H21">
        <v>0</v>
      </c>
      <c r="I21" t="str">
        <f t="shared" si="0"/>
        <v>T2 Female</v>
      </c>
      <c r="J21" t="s">
        <v>57</v>
      </c>
      <c r="K21">
        <f>SUM(F21:F23)</f>
        <v>1</v>
      </c>
      <c r="L21">
        <f t="shared" si="1"/>
        <v>0.02</v>
      </c>
      <c r="M21">
        <f t="shared" si="2"/>
        <v>0</v>
      </c>
    </row>
    <row r="22" spans="1:13" x14ac:dyDescent="0.25">
      <c r="A22" t="s">
        <v>1</v>
      </c>
      <c r="B22" t="s">
        <v>27</v>
      </c>
      <c r="C22" t="s">
        <v>53</v>
      </c>
      <c r="D22">
        <v>10</v>
      </c>
      <c r="E22" t="s">
        <v>44</v>
      </c>
      <c r="F22">
        <v>0</v>
      </c>
      <c r="G22">
        <v>0</v>
      </c>
      <c r="H22">
        <v>0</v>
      </c>
      <c r="I22" t="str">
        <f t="shared" si="0"/>
        <v>T2 Female</v>
      </c>
      <c r="J22" t="s">
        <v>57</v>
      </c>
      <c r="K22">
        <f>SUM(F22:F23)</f>
        <v>1</v>
      </c>
      <c r="L22">
        <f t="shared" si="1"/>
        <v>0.02</v>
      </c>
      <c r="M22">
        <f t="shared" si="2"/>
        <v>0</v>
      </c>
    </row>
    <row r="23" spans="1:13" x14ac:dyDescent="0.25">
      <c r="A23" t="s">
        <v>1</v>
      </c>
      <c r="B23" t="s">
        <v>27</v>
      </c>
      <c r="C23" t="s">
        <v>53</v>
      </c>
      <c r="D23">
        <v>11</v>
      </c>
      <c r="E23" t="s">
        <v>44</v>
      </c>
      <c r="F23">
        <v>1</v>
      </c>
      <c r="H23">
        <v>1</v>
      </c>
      <c r="I23" t="str">
        <f t="shared" si="0"/>
        <v>T2 Female</v>
      </c>
      <c r="J23" t="s">
        <v>57</v>
      </c>
      <c r="K23">
        <f>SUM(F23)</f>
        <v>1</v>
      </c>
      <c r="L23">
        <f t="shared" si="1"/>
        <v>0.02</v>
      </c>
      <c r="M23">
        <f t="shared" si="2"/>
        <v>0</v>
      </c>
    </row>
    <row r="24" spans="1:13" x14ac:dyDescent="0.25">
      <c r="A24" t="s">
        <v>2</v>
      </c>
      <c r="B24" t="s">
        <v>26</v>
      </c>
      <c r="C24" t="s">
        <v>41</v>
      </c>
      <c r="D24">
        <v>1</v>
      </c>
      <c r="E24" t="s">
        <v>44</v>
      </c>
      <c r="F24">
        <v>0</v>
      </c>
      <c r="G24">
        <v>614</v>
      </c>
      <c r="H24">
        <v>0</v>
      </c>
      <c r="I24" t="str">
        <f t="shared" si="0"/>
        <v>T3 Female</v>
      </c>
      <c r="J24" t="s">
        <v>58</v>
      </c>
      <c r="K24">
        <f>SUM(F24:F34)</f>
        <v>50</v>
      </c>
      <c r="L24">
        <f t="shared" si="1"/>
        <v>1</v>
      </c>
      <c r="M24">
        <f t="shared" si="2"/>
        <v>12.28</v>
      </c>
    </row>
    <row r="25" spans="1:13" x14ac:dyDescent="0.25">
      <c r="A25" t="s">
        <v>2</v>
      </c>
      <c r="B25" t="s">
        <v>26</v>
      </c>
      <c r="C25" t="s">
        <v>41</v>
      </c>
      <c r="D25">
        <v>2</v>
      </c>
      <c r="E25" t="s">
        <v>44</v>
      </c>
      <c r="F25">
        <v>2</v>
      </c>
      <c r="G25">
        <v>1562</v>
      </c>
      <c r="H25">
        <v>0</v>
      </c>
      <c r="I25" t="str">
        <f t="shared" si="0"/>
        <v>T3 Female</v>
      </c>
      <c r="J25" t="s">
        <v>58</v>
      </c>
      <c r="K25">
        <f>SUM(F25:F34)</f>
        <v>50</v>
      </c>
      <c r="L25">
        <f t="shared" si="1"/>
        <v>1</v>
      </c>
      <c r="M25">
        <f t="shared" si="2"/>
        <v>31.24</v>
      </c>
    </row>
    <row r="26" spans="1:13" x14ac:dyDescent="0.25">
      <c r="A26" t="s">
        <v>2</v>
      </c>
      <c r="B26" t="s">
        <v>26</v>
      </c>
      <c r="C26" t="s">
        <v>41</v>
      </c>
      <c r="D26">
        <v>3</v>
      </c>
      <c r="E26" t="s">
        <v>44</v>
      </c>
      <c r="F26">
        <v>1</v>
      </c>
      <c r="G26">
        <v>1664</v>
      </c>
      <c r="H26">
        <v>0</v>
      </c>
      <c r="I26" t="str">
        <f t="shared" si="0"/>
        <v>T3 Female</v>
      </c>
      <c r="J26" t="s">
        <v>58</v>
      </c>
      <c r="K26">
        <f>SUM(F26:F34)</f>
        <v>48</v>
      </c>
      <c r="L26">
        <f t="shared" si="1"/>
        <v>0.96</v>
      </c>
      <c r="M26">
        <f t="shared" si="2"/>
        <v>34.666666666666664</v>
      </c>
    </row>
    <row r="27" spans="1:13" x14ac:dyDescent="0.25">
      <c r="A27" t="s">
        <v>2</v>
      </c>
      <c r="B27" t="s">
        <v>26</v>
      </c>
      <c r="C27" t="s">
        <v>41</v>
      </c>
      <c r="D27">
        <v>4</v>
      </c>
      <c r="E27" t="s">
        <v>44</v>
      </c>
      <c r="F27">
        <v>4</v>
      </c>
      <c r="G27">
        <v>1662</v>
      </c>
      <c r="H27">
        <v>0</v>
      </c>
      <c r="I27" t="str">
        <f t="shared" si="0"/>
        <v>T3 Female</v>
      </c>
      <c r="J27" t="s">
        <v>58</v>
      </c>
      <c r="K27">
        <f>SUM(F27:F34)</f>
        <v>47</v>
      </c>
      <c r="L27">
        <f t="shared" si="1"/>
        <v>0.94</v>
      </c>
      <c r="M27">
        <f t="shared" si="2"/>
        <v>35.361702127659576</v>
      </c>
    </row>
    <row r="28" spans="1:13" x14ac:dyDescent="0.25">
      <c r="A28" t="s">
        <v>2</v>
      </c>
      <c r="B28" t="s">
        <v>26</v>
      </c>
      <c r="C28" t="s">
        <v>41</v>
      </c>
      <c r="D28">
        <v>5</v>
      </c>
      <c r="E28" t="s">
        <v>44</v>
      </c>
      <c r="F28">
        <v>15</v>
      </c>
      <c r="G28">
        <v>575</v>
      </c>
      <c r="H28">
        <v>0</v>
      </c>
      <c r="I28" t="str">
        <f t="shared" si="0"/>
        <v>T3 Female</v>
      </c>
      <c r="J28" t="s">
        <v>58</v>
      </c>
      <c r="K28">
        <f>SUM(F28:F34)</f>
        <v>43</v>
      </c>
      <c r="L28">
        <f t="shared" si="1"/>
        <v>0.86</v>
      </c>
      <c r="M28">
        <f t="shared" si="2"/>
        <v>13.372093023255815</v>
      </c>
    </row>
    <row r="29" spans="1:13" x14ac:dyDescent="0.25">
      <c r="A29" t="s">
        <v>2</v>
      </c>
      <c r="B29" t="s">
        <v>26</v>
      </c>
      <c r="C29" t="s">
        <v>41</v>
      </c>
      <c r="D29">
        <v>6</v>
      </c>
      <c r="E29" t="s">
        <v>44</v>
      </c>
      <c r="F29">
        <v>7</v>
      </c>
      <c r="G29">
        <v>518</v>
      </c>
      <c r="H29">
        <v>0</v>
      </c>
      <c r="I29" t="str">
        <f t="shared" si="0"/>
        <v>T3 Female</v>
      </c>
      <c r="J29" t="s">
        <v>58</v>
      </c>
      <c r="K29">
        <f>SUM(F29:F34)</f>
        <v>28</v>
      </c>
      <c r="L29">
        <f t="shared" si="1"/>
        <v>0.56000000000000005</v>
      </c>
      <c r="M29">
        <f t="shared" si="2"/>
        <v>18.5</v>
      </c>
    </row>
    <row r="30" spans="1:13" x14ac:dyDescent="0.25">
      <c r="A30" t="s">
        <v>2</v>
      </c>
      <c r="B30" t="s">
        <v>26</v>
      </c>
      <c r="C30" t="s">
        <v>41</v>
      </c>
      <c r="D30">
        <v>7</v>
      </c>
      <c r="E30" t="s">
        <v>44</v>
      </c>
      <c r="F30">
        <v>2</v>
      </c>
      <c r="G30">
        <v>473</v>
      </c>
      <c r="H30">
        <v>0</v>
      </c>
      <c r="I30" t="str">
        <f t="shared" si="0"/>
        <v>T3 Female</v>
      </c>
      <c r="J30" t="s">
        <v>58</v>
      </c>
      <c r="K30">
        <f>SUM(F30:F34)</f>
        <v>21</v>
      </c>
      <c r="L30">
        <f t="shared" si="1"/>
        <v>0.42</v>
      </c>
      <c r="M30">
        <f t="shared" si="2"/>
        <v>22.523809523809526</v>
      </c>
    </row>
    <row r="31" spans="1:13" x14ac:dyDescent="0.25">
      <c r="A31" t="s">
        <v>2</v>
      </c>
      <c r="B31" t="s">
        <v>26</v>
      </c>
      <c r="C31" t="s">
        <v>41</v>
      </c>
      <c r="D31">
        <v>8</v>
      </c>
      <c r="E31" t="s">
        <v>44</v>
      </c>
      <c r="F31">
        <v>1</v>
      </c>
      <c r="G31">
        <v>264</v>
      </c>
      <c r="H31">
        <v>0</v>
      </c>
      <c r="I31" t="str">
        <f t="shared" si="0"/>
        <v>T3 Female</v>
      </c>
      <c r="J31" t="s">
        <v>58</v>
      </c>
      <c r="K31">
        <f>SUM(F31:F34)</f>
        <v>19</v>
      </c>
      <c r="L31">
        <f t="shared" si="1"/>
        <v>0.38</v>
      </c>
      <c r="M31">
        <f t="shared" si="2"/>
        <v>13.894736842105264</v>
      </c>
    </row>
    <row r="32" spans="1:13" x14ac:dyDescent="0.25">
      <c r="A32" t="s">
        <v>2</v>
      </c>
      <c r="B32" t="s">
        <v>26</v>
      </c>
      <c r="C32" t="s">
        <v>41</v>
      </c>
      <c r="D32">
        <v>9</v>
      </c>
      <c r="E32" t="s">
        <v>44</v>
      </c>
      <c r="F32">
        <v>2</v>
      </c>
      <c r="G32">
        <v>234</v>
      </c>
      <c r="H32">
        <v>0</v>
      </c>
      <c r="I32" t="str">
        <f t="shared" si="0"/>
        <v>T3 Female</v>
      </c>
      <c r="J32" t="s">
        <v>58</v>
      </c>
      <c r="K32">
        <f>SUM(F32:F34)</f>
        <v>18</v>
      </c>
      <c r="L32">
        <f t="shared" si="1"/>
        <v>0.36</v>
      </c>
      <c r="M32">
        <f t="shared" si="2"/>
        <v>13</v>
      </c>
    </row>
    <row r="33" spans="1:13" x14ac:dyDescent="0.25">
      <c r="A33" t="s">
        <v>2</v>
      </c>
      <c r="B33" t="s">
        <v>26</v>
      </c>
      <c r="C33" t="s">
        <v>41</v>
      </c>
      <c r="D33">
        <v>10</v>
      </c>
      <c r="E33" t="s">
        <v>44</v>
      </c>
      <c r="F33">
        <v>1</v>
      </c>
      <c r="G33">
        <v>224</v>
      </c>
      <c r="H33">
        <v>0</v>
      </c>
      <c r="I33" t="str">
        <f t="shared" si="0"/>
        <v>T3 Female</v>
      </c>
      <c r="J33" t="s">
        <v>58</v>
      </c>
      <c r="K33">
        <f>SUM(F33:F34)</f>
        <v>16</v>
      </c>
      <c r="L33">
        <f t="shared" si="1"/>
        <v>0.32</v>
      </c>
      <c r="M33">
        <f t="shared" si="2"/>
        <v>14</v>
      </c>
    </row>
    <row r="34" spans="1:13" x14ac:dyDescent="0.25">
      <c r="A34" t="s">
        <v>2</v>
      </c>
      <c r="B34" t="s">
        <v>26</v>
      </c>
      <c r="C34" t="s">
        <v>41</v>
      </c>
      <c r="D34">
        <v>11</v>
      </c>
      <c r="E34" t="s">
        <v>44</v>
      </c>
      <c r="F34">
        <v>15</v>
      </c>
      <c r="H34">
        <v>1</v>
      </c>
      <c r="I34" t="str">
        <f t="shared" si="0"/>
        <v>T3 Female</v>
      </c>
      <c r="J34" t="s">
        <v>58</v>
      </c>
      <c r="K34">
        <f>SUM(F34)</f>
        <v>15</v>
      </c>
      <c r="L34">
        <f t="shared" si="1"/>
        <v>0.3</v>
      </c>
      <c r="M34">
        <f t="shared" si="2"/>
        <v>0</v>
      </c>
    </row>
    <row r="35" spans="1:13" x14ac:dyDescent="0.25">
      <c r="A35" t="s">
        <v>3</v>
      </c>
      <c r="B35" t="s">
        <v>27</v>
      </c>
      <c r="C35" t="s">
        <v>41</v>
      </c>
      <c r="D35">
        <v>1</v>
      </c>
      <c r="E35" t="s">
        <v>44</v>
      </c>
      <c r="F35">
        <v>2</v>
      </c>
      <c r="G35">
        <v>778</v>
      </c>
      <c r="H35">
        <v>0</v>
      </c>
      <c r="I35" t="str">
        <f t="shared" si="0"/>
        <v>T4 Female</v>
      </c>
      <c r="J35" t="s">
        <v>58</v>
      </c>
      <c r="K35">
        <f>SUM(F35:F45)</f>
        <v>50</v>
      </c>
      <c r="L35">
        <f t="shared" si="1"/>
        <v>1</v>
      </c>
      <c r="M35">
        <f t="shared" si="2"/>
        <v>15.56</v>
      </c>
    </row>
    <row r="36" spans="1:13" x14ac:dyDescent="0.25">
      <c r="A36" t="s">
        <v>3</v>
      </c>
      <c r="B36" t="s">
        <v>27</v>
      </c>
      <c r="C36" t="s">
        <v>41</v>
      </c>
      <c r="D36">
        <v>2</v>
      </c>
      <c r="E36" t="s">
        <v>44</v>
      </c>
      <c r="F36">
        <v>1</v>
      </c>
      <c r="G36">
        <v>1593</v>
      </c>
      <c r="H36">
        <v>0</v>
      </c>
      <c r="I36" t="str">
        <f t="shared" si="0"/>
        <v>T4 Female</v>
      </c>
      <c r="J36" t="s">
        <v>58</v>
      </c>
      <c r="K36">
        <f>SUM(F36:F45)</f>
        <v>48</v>
      </c>
      <c r="L36">
        <f t="shared" si="1"/>
        <v>0.96</v>
      </c>
      <c r="M36">
        <f t="shared" si="2"/>
        <v>33.1875</v>
      </c>
    </row>
    <row r="37" spans="1:13" x14ac:dyDescent="0.25">
      <c r="A37" t="s">
        <v>3</v>
      </c>
      <c r="B37" t="s">
        <v>27</v>
      </c>
      <c r="C37" t="s">
        <v>41</v>
      </c>
      <c r="D37">
        <v>3</v>
      </c>
      <c r="E37" t="s">
        <v>44</v>
      </c>
      <c r="F37">
        <v>0</v>
      </c>
      <c r="G37">
        <v>1711</v>
      </c>
      <c r="H37">
        <v>0</v>
      </c>
      <c r="I37" t="str">
        <f t="shared" si="0"/>
        <v>T4 Female</v>
      </c>
      <c r="J37" t="s">
        <v>58</v>
      </c>
      <c r="K37">
        <f>SUM(F37:F45)</f>
        <v>47</v>
      </c>
      <c r="L37">
        <f t="shared" si="1"/>
        <v>0.94</v>
      </c>
      <c r="M37">
        <f t="shared" si="2"/>
        <v>36.404255319148938</v>
      </c>
    </row>
    <row r="38" spans="1:13" x14ac:dyDescent="0.25">
      <c r="A38" t="s">
        <v>3</v>
      </c>
      <c r="B38" t="s">
        <v>27</v>
      </c>
      <c r="C38" t="s">
        <v>41</v>
      </c>
      <c r="D38">
        <v>4</v>
      </c>
      <c r="E38" t="s">
        <v>44</v>
      </c>
      <c r="F38">
        <v>7</v>
      </c>
      <c r="G38">
        <v>1327</v>
      </c>
      <c r="H38">
        <v>0</v>
      </c>
      <c r="I38" t="str">
        <f t="shared" si="0"/>
        <v>T4 Female</v>
      </c>
      <c r="J38" t="s">
        <v>58</v>
      </c>
      <c r="K38">
        <f>SUM(F38:F45)</f>
        <v>47</v>
      </c>
      <c r="L38">
        <f t="shared" si="1"/>
        <v>0.94</v>
      </c>
      <c r="M38">
        <f t="shared" si="2"/>
        <v>28.23404255319149</v>
      </c>
    </row>
    <row r="39" spans="1:13" x14ac:dyDescent="0.25">
      <c r="A39" t="s">
        <v>3</v>
      </c>
      <c r="B39" t="s">
        <v>27</v>
      </c>
      <c r="C39" t="s">
        <v>41</v>
      </c>
      <c r="D39">
        <v>5</v>
      </c>
      <c r="E39" t="s">
        <v>44</v>
      </c>
      <c r="F39">
        <v>13</v>
      </c>
      <c r="G39">
        <v>541</v>
      </c>
      <c r="H39">
        <v>0</v>
      </c>
      <c r="I39" t="str">
        <f t="shared" si="0"/>
        <v>T4 Female</v>
      </c>
      <c r="J39" t="s">
        <v>58</v>
      </c>
      <c r="K39">
        <f>SUM(F39:F45)</f>
        <v>40</v>
      </c>
      <c r="L39">
        <f t="shared" si="1"/>
        <v>0.8</v>
      </c>
      <c r="M39">
        <f t="shared" si="2"/>
        <v>13.525</v>
      </c>
    </row>
    <row r="40" spans="1:13" x14ac:dyDescent="0.25">
      <c r="A40" t="s">
        <v>3</v>
      </c>
      <c r="B40" t="s">
        <v>27</v>
      </c>
      <c r="C40" t="s">
        <v>41</v>
      </c>
      <c r="D40">
        <v>6</v>
      </c>
      <c r="E40" t="s">
        <v>44</v>
      </c>
      <c r="F40">
        <v>10</v>
      </c>
      <c r="G40">
        <v>500</v>
      </c>
      <c r="H40">
        <v>0</v>
      </c>
      <c r="I40" t="str">
        <f t="shared" si="0"/>
        <v>T4 Female</v>
      </c>
      <c r="J40" t="s">
        <v>58</v>
      </c>
      <c r="K40">
        <f>SUM(F40:F45)</f>
        <v>27</v>
      </c>
      <c r="L40">
        <f t="shared" si="1"/>
        <v>0.54</v>
      </c>
      <c r="M40">
        <f t="shared" si="2"/>
        <v>18.518518518518519</v>
      </c>
    </row>
    <row r="41" spans="1:13" x14ac:dyDescent="0.25">
      <c r="A41" t="s">
        <v>3</v>
      </c>
      <c r="B41" t="s">
        <v>27</v>
      </c>
      <c r="C41" t="s">
        <v>41</v>
      </c>
      <c r="D41">
        <v>7</v>
      </c>
      <c r="E41" t="s">
        <v>44</v>
      </c>
      <c r="F41">
        <v>4</v>
      </c>
      <c r="G41">
        <v>443</v>
      </c>
      <c r="H41">
        <v>0</v>
      </c>
      <c r="I41" t="str">
        <f t="shared" si="0"/>
        <v>T4 Female</v>
      </c>
      <c r="J41" t="s">
        <v>58</v>
      </c>
      <c r="K41">
        <f>SUM(F41:F45)</f>
        <v>17</v>
      </c>
      <c r="L41">
        <f t="shared" si="1"/>
        <v>0.34</v>
      </c>
      <c r="M41">
        <f t="shared" si="2"/>
        <v>26.058823529411764</v>
      </c>
    </row>
    <row r="42" spans="1:13" x14ac:dyDescent="0.25">
      <c r="A42" t="s">
        <v>3</v>
      </c>
      <c r="B42" t="s">
        <v>27</v>
      </c>
      <c r="C42" t="s">
        <v>41</v>
      </c>
      <c r="D42">
        <v>8</v>
      </c>
      <c r="E42" t="s">
        <v>44</v>
      </c>
      <c r="F42">
        <v>1</v>
      </c>
      <c r="G42">
        <v>317</v>
      </c>
      <c r="H42">
        <v>0</v>
      </c>
      <c r="I42" t="str">
        <f t="shared" si="0"/>
        <v>T4 Female</v>
      </c>
      <c r="J42" t="s">
        <v>58</v>
      </c>
      <c r="K42">
        <f>SUM(F42:F45)</f>
        <v>13</v>
      </c>
      <c r="L42">
        <f t="shared" si="1"/>
        <v>0.26</v>
      </c>
      <c r="M42">
        <f t="shared" si="2"/>
        <v>24.384615384615383</v>
      </c>
    </row>
    <row r="43" spans="1:13" x14ac:dyDescent="0.25">
      <c r="A43" t="s">
        <v>3</v>
      </c>
      <c r="B43" t="s">
        <v>27</v>
      </c>
      <c r="C43" t="s">
        <v>41</v>
      </c>
      <c r="D43">
        <v>9</v>
      </c>
      <c r="E43" t="s">
        <v>44</v>
      </c>
      <c r="F43">
        <v>3</v>
      </c>
      <c r="G43">
        <v>143</v>
      </c>
      <c r="H43">
        <v>0</v>
      </c>
      <c r="I43" t="str">
        <f t="shared" si="0"/>
        <v>T4 Female</v>
      </c>
      <c r="J43" t="s">
        <v>58</v>
      </c>
      <c r="K43">
        <f>SUM(F43:F45)</f>
        <v>12</v>
      </c>
      <c r="L43">
        <f t="shared" si="1"/>
        <v>0.24</v>
      </c>
      <c r="M43">
        <f t="shared" si="2"/>
        <v>11.916666666666666</v>
      </c>
    </row>
    <row r="44" spans="1:13" x14ac:dyDescent="0.25">
      <c r="A44" t="s">
        <v>3</v>
      </c>
      <c r="B44" t="s">
        <v>27</v>
      </c>
      <c r="C44" t="s">
        <v>41</v>
      </c>
      <c r="D44">
        <v>10</v>
      </c>
      <c r="E44" t="s">
        <v>44</v>
      </c>
      <c r="F44">
        <v>1</v>
      </c>
      <c r="G44">
        <v>87</v>
      </c>
      <c r="H44">
        <v>0</v>
      </c>
      <c r="I44" t="str">
        <f t="shared" si="0"/>
        <v>T4 Female</v>
      </c>
      <c r="J44" t="s">
        <v>58</v>
      </c>
      <c r="K44">
        <f>SUM(F44:F45)</f>
        <v>9</v>
      </c>
      <c r="L44">
        <f t="shared" si="1"/>
        <v>0.18</v>
      </c>
      <c r="M44">
        <f t="shared" si="2"/>
        <v>9.6666666666666661</v>
      </c>
    </row>
    <row r="45" spans="1:13" x14ac:dyDescent="0.25">
      <c r="A45" t="s">
        <v>3</v>
      </c>
      <c r="B45" t="s">
        <v>27</v>
      </c>
      <c r="C45" t="s">
        <v>41</v>
      </c>
      <c r="D45">
        <v>11</v>
      </c>
      <c r="E45" t="s">
        <v>44</v>
      </c>
      <c r="F45">
        <v>8</v>
      </c>
      <c r="H45">
        <v>1</v>
      </c>
      <c r="I45" t="str">
        <f t="shared" si="0"/>
        <v>T4 Female</v>
      </c>
      <c r="J45" t="s">
        <v>58</v>
      </c>
      <c r="K45">
        <f>SUM(F45)</f>
        <v>8</v>
      </c>
      <c r="L45">
        <f t="shared" si="1"/>
        <v>0.16</v>
      </c>
      <c r="M45">
        <f t="shared" si="2"/>
        <v>0</v>
      </c>
    </row>
    <row r="46" spans="1:13" x14ac:dyDescent="0.25">
      <c r="A46" t="s">
        <v>6</v>
      </c>
      <c r="B46" t="s">
        <v>26</v>
      </c>
      <c r="C46" t="s">
        <v>44</v>
      </c>
      <c r="D46">
        <v>1</v>
      </c>
      <c r="E46" t="s">
        <v>44</v>
      </c>
      <c r="F46">
        <v>3</v>
      </c>
      <c r="G46">
        <v>531</v>
      </c>
      <c r="H46">
        <v>0</v>
      </c>
      <c r="I46" t="str">
        <f t="shared" si="0"/>
        <v>T5 Female</v>
      </c>
      <c r="J46" t="s">
        <v>57</v>
      </c>
      <c r="K46">
        <f>SUM(F46:F56)</f>
        <v>50</v>
      </c>
      <c r="L46">
        <f t="shared" si="1"/>
        <v>1</v>
      </c>
      <c r="M46">
        <f t="shared" si="2"/>
        <v>10.62</v>
      </c>
    </row>
    <row r="47" spans="1:13" x14ac:dyDescent="0.25">
      <c r="A47" t="s">
        <v>6</v>
      </c>
      <c r="B47" t="s">
        <v>26</v>
      </c>
      <c r="C47" t="s">
        <v>44</v>
      </c>
      <c r="D47">
        <v>2</v>
      </c>
      <c r="E47" t="s">
        <v>44</v>
      </c>
      <c r="F47">
        <v>3</v>
      </c>
      <c r="G47">
        <v>1596</v>
      </c>
      <c r="H47">
        <v>0</v>
      </c>
      <c r="I47" t="str">
        <f t="shared" si="0"/>
        <v>T5 Female</v>
      </c>
      <c r="J47" t="s">
        <v>57</v>
      </c>
      <c r="K47">
        <f>SUM(F47:F56)</f>
        <v>47</v>
      </c>
      <c r="L47">
        <f t="shared" si="1"/>
        <v>0.94</v>
      </c>
      <c r="M47">
        <f t="shared" si="2"/>
        <v>33.957446808510639</v>
      </c>
    </row>
    <row r="48" spans="1:13" x14ac:dyDescent="0.25">
      <c r="A48" t="s">
        <v>6</v>
      </c>
      <c r="B48" t="s">
        <v>26</v>
      </c>
      <c r="C48" t="s">
        <v>44</v>
      </c>
      <c r="D48">
        <v>3</v>
      </c>
      <c r="E48" t="s">
        <v>44</v>
      </c>
      <c r="F48">
        <v>3</v>
      </c>
      <c r="G48">
        <v>1201</v>
      </c>
      <c r="H48">
        <v>0</v>
      </c>
      <c r="I48" t="str">
        <f t="shared" si="0"/>
        <v>T5 Female</v>
      </c>
      <c r="J48" t="s">
        <v>57</v>
      </c>
      <c r="K48">
        <f>SUM(F48:F56)</f>
        <v>44</v>
      </c>
      <c r="L48">
        <f t="shared" si="1"/>
        <v>0.88</v>
      </c>
      <c r="M48">
        <f t="shared" si="2"/>
        <v>27.295454545454547</v>
      </c>
    </row>
    <row r="49" spans="1:13" x14ac:dyDescent="0.25">
      <c r="A49" t="s">
        <v>6</v>
      </c>
      <c r="B49" t="s">
        <v>26</v>
      </c>
      <c r="C49" t="s">
        <v>44</v>
      </c>
      <c r="D49">
        <v>4</v>
      </c>
      <c r="E49" t="s">
        <v>44</v>
      </c>
      <c r="F49">
        <v>25</v>
      </c>
      <c r="G49">
        <v>261</v>
      </c>
      <c r="H49">
        <v>0</v>
      </c>
      <c r="I49" t="str">
        <f t="shared" si="0"/>
        <v>T5 Female</v>
      </c>
      <c r="J49" t="s">
        <v>57</v>
      </c>
      <c r="K49">
        <f>SUM(F49:F56)</f>
        <v>41</v>
      </c>
      <c r="L49">
        <f t="shared" si="1"/>
        <v>0.82</v>
      </c>
      <c r="M49">
        <f t="shared" si="2"/>
        <v>6.3658536585365857</v>
      </c>
    </row>
    <row r="50" spans="1:13" x14ac:dyDescent="0.25">
      <c r="A50" t="s">
        <v>6</v>
      </c>
      <c r="B50" t="s">
        <v>26</v>
      </c>
      <c r="C50" t="s">
        <v>44</v>
      </c>
      <c r="D50">
        <v>5</v>
      </c>
      <c r="E50" t="s">
        <v>44</v>
      </c>
      <c r="F50">
        <v>13</v>
      </c>
      <c r="G50">
        <v>42</v>
      </c>
      <c r="H50">
        <v>0</v>
      </c>
      <c r="I50" t="str">
        <f t="shared" si="0"/>
        <v>T5 Female</v>
      </c>
      <c r="J50" t="s">
        <v>57</v>
      </c>
      <c r="K50">
        <f>SUM(F50:F56)</f>
        <v>16</v>
      </c>
      <c r="L50">
        <f t="shared" si="1"/>
        <v>0.32</v>
      </c>
      <c r="M50">
        <f t="shared" si="2"/>
        <v>2.625</v>
      </c>
    </row>
    <row r="51" spans="1:13" x14ac:dyDescent="0.25">
      <c r="A51" t="s">
        <v>6</v>
      </c>
      <c r="B51" t="s">
        <v>26</v>
      </c>
      <c r="C51" t="s">
        <v>44</v>
      </c>
      <c r="D51">
        <v>6</v>
      </c>
      <c r="E51" t="s">
        <v>44</v>
      </c>
      <c r="F51">
        <v>2</v>
      </c>
      <c r="G51">
        <v>0</v>
      </c>
      <c r="H51">
        <v>0</v>
      </c>
      <c r="I51" t="str">
        <f t="shared" si="0"/>
        <v>T5 Female</v>
      </c>
      <c r="J51" t="s">
        <v>57</v>
      </c>
      <c r="K51">
        <f>SUM(F51:F56)</f>
        <v>3</v>
      </c>
      <c r="L51">
        <f t="shared" si="1"/>
        <v>0.06</v>
      </c>
      <c r="M51">
        <f t="shared" si="2"/>
        <v>0</v>
      </c>
    </row>
    <row r="52" spans="1:13" x14ac:dyDescent="0.25">
      <c r="A52" t="s">
        <v>6</v>
      </c>
      <c r="B52" t="s">
        <v>26</v>
      </c>
      <c r="C52" t="s">
        <v>44</v>
      </c>
      <c r="D52">
        <v>7</v>
      </c>
      <c r="E52" t="s">
        <v>44</v>
      </c>
      <c r="F52">
        <v>0</v>
      </c>
      <c r="G52">
        <v>0</v>
      </c>
      <c r="H52">
        <v>0</v>
      </c>
      <c r="I52" t="str">
        <f t="shared" si="0"/>
        <v>T5 Female</v>
      </c>
      <c r="J52" t="s">
        <v>57</v>
      </c>
      <c r="K52">
        <f>SUM(F52:F56)</f>
        <v>1</v>
      </c>
      <c r="L52">
        <f t="shared" si="1"/>
        <v>0.02</v>
      </c>
      <c r="M52">
        <f t="shared" si="2"/>
        <v>0</v>
      </c>
    </row>
    <row r="53" spans="1:13" x14ac:dyDescent="0.25">
      <c r="A53" t="s">
        <v>6</v>
      </c>
      <c r="B53" t="s">
        <v>26</v>
      </c>
      <c r="C53" t="s">
        <v>44</v>
      </c>
      <c r="D53">
        <v>8</v>
      </c>
      <c r="E53" t="s">
        <v>44</v>
      </c>
      <c r="F53">
        <v>0</v>
      </c>
      <c r="G53">
        <v>0</v>
      </c>
      <c r="H53">
        <v>0</v>
      </c>
      <c r="I53" t="str">
        <f t="shared" si="0"/>
        <v>T5 Female</v>
      </c>
      <c r="J53" t="s">
        <v>57</v>
      </c>
      <c r="K53">
        <f>SUM(F53:F56)</f>
        <v>1</v>
      </c>
      <c r="L53">
        <f t="shared" si="1"/>
        <v>0.02</v>
      </c>
      <c r="M53">
        <f t="shared" si="2"/>
        <v>0</v>
      </c>
    </row>
    <row r="54" spans="1:13" x14ac:dyDescent="0.25">
      <c r="A54" t="s">
        <v>6</v>
      </c>
      <c r="B54" t="s">
        <v>26</v>
      </c>
      <c r="C54" t="s">
        <v>44</v>
      </c>
      <c r="D54">
        <v>9</v>
      </c>
      <c r="E54" t="s">
        <v>44</v>
      </c>
      <c r="F54">
        <v>0</v>
      </c>
      <c r="G54">
        <v>0</v>
      </c>
      <c r="H54">
        <v>0</v>
      </c>
      <c r="I54" t="str">
        <f t="shared" si="0"/>
        <v>T5 Female</v>
      </c>
      <c r="J54" t="s">
        <v>57</v>
      </c>
      <c r="K54">
        <f>SUM(F54:F56)</f>
        <v>1</v>
      </c>
      <c r="L54">
        <f t="shared" si="1"/>
        <v>0.02</v>
      </c>
      <c r="M54">
        <f t="shared" si="2"/>
        <v>0</v>
      </c>
    </row>
    <row r="55" spans="1:13" x14ac:dyDescent="0.25">
      <c r="A55" t="s">
        <v>6</v>
      </c>
      <c r="B55" t="s">
        <v>26</v>
      </c>
      <c r="C55" t="s">
        <v>44</v>
      </c>
      <c r="D55">
        <v>10</v>
      </c>
      <c r="E55" t="s">
        <v>44</v>
      </c>
      <c r="F55">
        <v>0</v>
      </c>
      <c r="G55">
        <v>0</v>
      </c>
      <c r="H55">
        <v>0</v>
      </c>
      <c r="I55" t="str">
        <f t="shared" si="0"/>
        <v>T5 Female</v>
      </c>
      <c r="J55" t="s">
        <v>57</v>
      </c>
      <c r="K55">
        <f>SUM(F55:F56)</f>
        <v>1</v>
      </c>
      <c r="L55">
        <f t="shared" si="1"/>
        <v>0.02</v>
      </c>
      <c r="M55">
        <f t="shared" si="2"/>
        <v>0</v>
      </c>
    </row>
    <row r="56" spans="1:13" x14ac:dyDescent="0.25">
      <c r="A56" t="s">
        <v>6</v>
      </c>
      <c r="B56" t="s">
        <v>26</v>
      </c>
      <c r="C56" t="s">
        <v>44</v>
      </c>
      <c r="D56">
        <v>11</v>
      </c>
      <c r="E56" t="s">
        <v>44</v>
      </c>
      <c r="F56">
        <v>1</v>
      </c>
      <c r="H56">
        <v>1</v>
      </c>
      <c r="I56" t="str">
        <f t="shared" si="0"/>
        <v>T5 Female</v>
      </c>
      <c r="J56" t="s">
        <v>57</v>
      </c>
      <c r="K56">
        <f>SUM(F56)</f>
        <v>1</v>
      </c>
      <c r="L56">
        <f t="shared" si="1"/>
        <v>0.02</v>
      </c>
      <c r="M56">
        <f t="shared" si="2"/>
        <v>0</v>
      </c>
    </row>
    <row r="57" spans="1:13" x14ac:dyDescent="0.25">
      <c r="A57" t="s">
        <v>4</v>
      </c>
      <c r="B57" t="s">
        <v>27</v>
      </c>
      <c r="C57" t="s">
        <v>44</v>
      </c>
      <c r="D57">
        <v>1</v>
      </c>
      <c r="E57" t="s">
        <v>44</v>
      </c>
      <c r="F57">
        <v>7</v>
      </c>
      <c r="G57">
        <v>706</v>
      </c>
      <c r="H57">
        <v>0</v>
      </c>
      <c r="I57" t="str">
        <f t="shared" si="0"/>
        <v>T6 Female</v>
      </c>
      <c r="J57" t="s">
        <v>57</v>
      </c>
      <c r="K57">
        <f>SUM(F57:F67)</f>
        <v>50</v>
      </c>
      <c r="L57">
        <f t="shared" si="1"/>
        <v>1</v>
      </c>
      <c r="M57">
        <f t="shared" si="2"/>
        <v>14.12</v>
      </c>
    </row>
    <row r="58" spans="1:13" x14ac:dyDescent="0.25">
      <c r="A58" t="s">
        <v>4</v>
      </c>
      <c r="B58" t="s">
        <v>27</v>
      </c>
      <c r="C58" t="s">
        <v>44</v>
      </c>
      <c r="D58">
        <v>2</v>
      </c>
      <c r="E58" t="s">
        <v>44</v>
      </c>
      <c r="F58">
        <v>2</v>
      </c>
      <c r="G58">
        <v>1348</v>
      </c>
      <c r="H58">
        <v>0</v>
      </c>
      <c r="I58" t="str">
        <f t="shared" si="0"/>
        <v>T6 Female</v>
      </c>
      <c r="J58" t="s">
        <v>57</v>
      </c>
      <c r="K58">
        <f>SUM(F58:F67)</f>
        <v>43</v>
      </c>
      <c r="L58">
        <f t="shared" si="1"/>
        <v>0.86</v>
      </c>
      <c r="M58">
        <f t="shared" si="2"/>
        <v>31.348837209302324</v>
      </c>
    </row>
    <row r="59" spans="1:13" x14ac:dyDescent="0.25">
      <c r="A59" t="s">
        <v>4</v>
      </c>
      <c r="B59" t="s">
        <v>27</v>
      </c>
      <c r="C59" t="s">
        <v>44</v>
      </c>
      <c r="D59">
        <v>3</v>
      </c>
      <c r="E59" t="s">
        <v>44</v>
      </c>
      <c r="F59">
        <v>17</v>
      </c>
      <c r="G59">
        <v>427</v>
      </c>
      <c r="H59">
        <v>0</v>
      </c>
      <c r="I59" t="str">
        <f t="shared" si="0"/>
        <v>T6 Female</v>
      </c>
      <c r="J59" t="s">
        <v>57</v>
      </c>
      <c r="K59">
        <f>SUM(F59:F67)</f>
        <v>41</v>
      </c>
      <c r="L59">
        <f t="shared" si="1"/>
        <v>0.82</v>
      </c>
      <c r="M59">
        <f t="shared" si="2"/>
        <v>10.414634146341463</v>
      </c>
    </row>
    <row r="60" spans="1:13" x14ac:dyDescent="0.25">
      <c r="A60" t="s">
        <v>4</v>
      </c>
      <c r="B60" t="s">
        <v>27</v>
      </c>
      <c r="C60" t="s">
        <v>44</v>
      </c>
      <c r="D60">
        <v>4</v>
      </c>
      <c r="E60" t="s">
        <v>44</v>
      </c>
      <c r="F60">
        <v>24</v>
      </c>
      <c r="G60">
        <v>20</v>
      </c>
      <c r="H60">
        <v>0</v>
      </c>
      <c r="I60" t="str">
        <f t="shared" si="0"/>
        <v>T6 Female</v>
      </c>
      <c r="J60" t="s">
        <v>57</v>
      </c>
      <c r="K60">
        <f>SUM(F60:F67)</f>
        <v>24</v>
      </c>
      <c r="L60">
        <f t="shared" si="1"/>
        <v>0.48</v>
      </c>
      <c r="M60">
        <f t="shared" si="2"/>
        <v>0.83333333333333337</v>
      </c>
    </row>
    <row r="61" spans="1:13" x14ac:dyDescent="0.25">
      <c r="A61" t="s">
        <v>4</v>
      </c>
      <c r="B61" t="s">
        <v>27</v>
      </c>
      <c r="C61" t="s">
        <v>44</v>
      </c>
      <c r="D61">
        <v>5</v>
      </c>
      <c r="E61" t="s">
        <v>44</v>
      </c>
      <c r="F61">
        <v>0</v>
      </c>
      <c r="G61">
        <v>0</v>
      </c>
      <c r="H61">
        <v>0</v>
      </c>
      <c r="I61" t="str">
        <f t="shared" si="0"/>
        <v>T6 Female</v>
      </c>
      <c r="J61" t="s">
        <v>57</v>
      </c>
      <c r="K61">
        <f>SUM(F61:F67)</f>
        <v>0</v>
      </c>
      <c r="L61">
        <f t="shared" si="1"/>
        <v>0</v>
      </c>
      <c r="M61" t="e">
        <f t="shared" si="2"/>
        <v>#DIV/0!</v>
      </c>
    </row>
    <row r="62" spans="1:13" x14ac:dyDescent="0.25">
      <c r="A62" t="s">
        <v>4</v>
      </c>
      <c r="B62" t="s">
        <v>27</v>
      </c>
      <c r="C62" t="s">
        <v>44</v>
      </c>
      <c r="D62">
        <v>6</v>
      </c>
      <c r="E62" t="s">
        <v>44</v>
      </c>
      <c r="F62">
        <v>0</v>
      </c>
      <c r="G62">
        <v>0</v>
      </c>
      <c r="H62">
        <v>0</v>
      </c>
      <c r="I62" t="str">
        <f t="shared" si="0"/>
        <v>T6 Female</v>
      </c>
      <c r="J62" t="s">
        <v>57</v>
      </c>
      <c r="K62">
        <f>SUM(F62:F67)</f>
        <v>0</v>
      </c>
      <c r="L62">
        <f t="shared" si="1"/>
        <v>0</v>
      </c>
      <c r="M62" t="e">
        <f t="shared" si="2"/>
        <v>#DIV/0!</v>
      </c>
    </row>
    <row r="63" spans="1:13" x14ac:dyDescent="0.25">
      <c r="A63" t="s">
        <v>4</v>
      </c>
      <c r="B63" t="s">
        <v>27</v>
      </c>
      <c r="C63" t="s">
        <v>44</v>
      </c>
      <c r="D63">
        <v>7</v>
      </c>
      <c r="E63" t="s">
        <v>44</v>
      </c>
      <c r="F63">
        <v>0</v>
      </c>
      <c r="G63">
        <v>0</v>
      </c>
      <c r="H63">
        <v>0</v>
      </c>
      <c r="I63" t="str">
        <f t="shared" si="0"/>
        <v>T6 Female</v>
      </c>
      <c r="J63" t="s">
        <v>57</v>
      </c>
      <c r="K63">
        <f>SUM(F63:F67)</f>
        <v>0</v>
      </c>
      <c r="L63">
        <f t="shared" si="1"/>
        <v>0</v>
      </c>
      <c r="M63" t="e">
        <f t="shared" si="2"/>
        <v>#DIV/0!</v>
      </c>
    </row>
    <row r="64" spans="1:13" x14ac:dyDescent="0.25">
      <c r="A64" t="s">
        <v>4</v>
      </c>
      <c r="B64" t="s">
        <v>27</v>
      </c>
      <c r="C64" t="s">
        <v>44</v>
      </c>
      <c r="D64">
        <v>8</v>
      </c>
      <c r="E64" t="s">
        <v>44</v>
      </c>
      <c r="F64">
        <v>0</v>
      </c>
      <c r="G64">
        <v>0</v>
      </c>
      <c r="H64">
        <v>0</v>
      </c>
      <c r="I64" t="str">
        <f t="shared" si="0"/>
        <v>T6 Female</v>
      </c>
      <c r="J64" t="s">
        <v>57</v>
      </c>
      <c r="K64">
        <f>SUM(F64:F67)</f>
        <v>0</v>
      </c>
      <c r="L64">
        <f t="shared" si="1"/>
        <v>0</v>
      </c>
      <c r="M64" t="e">
        <f t="shared" si="2"/>
        <v>#DIV/0!</v>
      </c>
    </row>
    <row r="65" spans="1:13" x14ac:dyDescent="0.25">
      <c r="A65" t="s">
        <v>4</v>
      </c>
      <c r="B65" t="s">
        <v>27</v>
      </c>
      <c r="C65" t="s">
        <v>44</v>
      </c>
      <c r="D65">
        <v>9</v>
      </c>
      <c r="E65" t="s">
        <v>44</v>
      </c>
      <c r="F65">
        <v>0</v>
      </c>
      <c r="G65">
        <v>0</v>
      </c>
      <c r="H65">
        <v>0</v>
      </c>
      <c r="I65" t="str">
        <f t="shared" si="0"/>
        <v>T6 Female</v>
      </c>
      <c r="J65" t="s">
        <v>57</v>
      </c>
      <c r="K65">
        <f>SUM(F65:F67)</f>
        <v>0</v>
      </c>
      <c r="L65">
        <f t="shared" si="1"/>
        <v>0</v>
      </c>
      <c r="M65" t="e">
        <f t="shared" si="2"/>
        <v>#DIV/0!</v>
      </c>
    </row>
    <row r="66" spans="1:13" x14ac:dyDescent="0.25">
      <c r="A66" t="s">
        <v>4</v>
      </c>
      <c r="B66" t="s">
        <v>27</v>
      </c>
      <c r="C66" t="s">
        <v>44</v>
      </c>
      <c r="D66">
        <v>10</v>
      </c>
      <c r="E66" t="s">
        <v>44</v>
      </c>
      <c r="F66">
        <v>0</v>
      </c>
      <c r="G66">
        <v>0</v>
      </c>
      <c r="H66">
        <v>0</v>
      </c>
      <c r="I66" t="str">
        <f t="shared" si="0"/>
        <v>T6 Female</v>
      </c>
      <c r="J66" t="s">
        <v>57</v>
      </c>
      <c r="K66">
        <f>SUM(F66:F67)</f>
        <v>0</v>
      </c>
      <c r="L66">
        <f t="shared" si="1"/>
        <v>0</v>
      </c>
      <c r="M66" t="e">
        <f t="shared" si="2"/>
        <v>#DIV/0!</v>
      </c>
    </row>
    <row r="67" spans="1:13" x14ac:dyDescent="0.25">
      <c r="A67" t="s">
        <v>4</v>
      </c>
      <c r="B67" t="s">
        <v>27</v>
      </c>
      <c r="C67" t="s">
        <v>44</v>
      </c>
      <c r="D67">
        <v>11</v>
      </c>
      <c r="E67" t="s">
        <v>44</v>
      </c>
      <c r="F67">
        <v>0</v>
      </c>
      <c r="H67">
        <v>1</v>
      </c>
      <c r="I67" t="str">
        <f t="shared" ref="I67:I130" si="3">CONCATENATE(A67," ",E67)</f>
        <v>T6 Female</v>
      </c>
      <c r="J67" t="s">
        <v>57</v>
      </c>
      <c r="K67">
        <f>SUM(F67)</f>
        <v>0</v>
      </c>
      <c r="L67">
        <f t="shared" ref="L67:L130" si="4">K67/50</f>
        <v>0</v>
      </c>
      <c r="M67" t="e">
        <f t="shared" ref="M67:M78" si="5">G67/((K67))</f>
        <v>#DIV/0!</v>
      </c>
    </row>
    <row r="68" spans="1:13" x14ac:dyDescent="0.25">
      <c r="A68" t="s">
        <v>5</v>
      </c>
      <c r="B68" t="s">
        <v>13</v>
      </c>
      <c r="C68" t="s">
        <v>13</v>
      </c>
      <c r="D68">
        <v>1</v>
      </c>
      <c r="E68" t="s">
        <v>44</v>
      </c>
      <c r="F68">
        <v>0</v>
      </c>
      <c r="G68">
        <v>1010</v>
      </c>
      <c r="H68">
        <v>0</v>
      </c>
      <c r="I68" t="str">
        <f t="shared" si="3"/>
        <v>T7 Female</v>
      </c>
      <c r="J68" t="s">
        <v>58</v>
      </c>
      <c r="K68">
        <f>SUM(F68:F78)</f>
        <v>50</v>
      </c>
      <c r="L68">
        <f t="shared" si="4"/>
        <v>1</v>
      </c>
      <c r="M68">
        <f t="shared" si="5"/>
        <v>20.2</v>
      </c>
    </row>
    <row r="69" spans="1:13" x14ac:dyDescent="0.25">
      <c r="A69" t="s">
        <v>5</v>
      </c>
      <c r="B69" t="s">
        <v>13</v>
      </c>
      <c r="C69" t="s">
        <v>13</v>
      </c>
      <c r="D69">
        <v>2</v>
      </c>
      <c r="E69" t="s">
        <v>44</v>
      </c>
      <c r="F69">
        <v>4</v>
      </c>
      <c r="G69">
        <v>1829</v>
      </c>
      <c r="H69">
        <v>0</v>
      </c>
      <c r="I69" t="str">
        <f t="shared" si="3"/>
        <v>T7 Female</v>
      </c>
      <c r="J69" t="s">
        <v>58</v>
      </c>
      <c r="K69">
        <f>SUM(F69:F78)</f>
        <v>50</v>
      </c>
      <c r="L69">
        <f t="shared" si="4"/>
        <v>1</v>
      </c>
      <c r="M69">
        <f t="shared" si="5"/>
        <v>36.58</v>
      </c>
    </row>
    <row r="70" spans="1:13" x14ac:dyDescent="0.25">
      <c r="A70" t="s">
        <v>5</v>
      </c>
      <c r="B70" t="s">
        <v>13</v>
      </c>
      <c r="C70" t="s">
        <v>13</v>
      </c>
      <c r="D70">
        <v>3</v>
      </c>
      <c r="E70" t="s">
        <v>44</v>
      </c>
      <c r="F70">
        <v>0</v>
      </c>
      <c r="G70">
        <v>1875</v>
      </c>
      <c r="H70">
        <v>0</v>
      </c>
      <c r="I70" t="str">
        <f t="shared" si="3"/>
        <v>T7 Female</v>
      </c>
      <c r="J70" t="s">
        <v>58</v>
      </c>
      <c r="K70">
        <f>SUM(F70:F78)</f>
        <v>46</v>
      </c>
      <c r="L70">
        <f t="shared" si="4"/>
        <v>0.92</v>
      </c>
      <c r="M70">
        <f t="shared" si="5"/>
        <v>40.760869565217391</v>
      </c>
    </row>
    <row r="71" spans="1:13" x14ac:dyDescent="0.25">
      <c r="A71" t="s">
        <v>5</v>
      </c>
      <c r="B71" t="s">
        <v>13</v>
      </c>
      <c r="C71" t="s">
        <v>13</v>
      </c>
      <c r="D71">
        <v>4</v>
      </c>
      <c r="E71" t="s">
        <v>44</v>
      </c>
      <c r="F71">
        <v>1</v>
      </c>
      <c r="G71">
        <v>1734</v>
      </c>
      <c r="H71">
        <v>0</v>
      </c>
      <c r="I71" t="str">
        <f t="shared" si="3"/>
        <v>T7 Female</v>
      </c>
      <c r="J71" t="s">
        <v>58</v>
      </c>
      <c r="K71">
        <f>SUM(F71:F78)</f>
        <v>46</v>
      </c>
      <c r="L71">
        <f t="shared" si="4"/>
        <v>0.92</v>
      </c>
      <c r="M71">
        <f t="shared" si="5"/>
        <v>37.695652173913047</v>
      </c>
    </row>
    <row r="72" spans="1:13" x14ac:dyDescent="0.25">
      <c r="A72" t="s">
        <v>5</v>
      </c>
      <c r="B72" t="s">
        <v>13</v>
      </c>
      <c r="C72" t="s">
        <v>13</v>
      </c>
      <c r="D72">
        <v>5</v>
      </c>
      <c r="E72" t="s">
        <v>44</v>
      </c>
      <c r="F72">
        <v>0</v>
      </c>
      <c r="G72">
        <v>991</v>
      </c>
      <c r="H72">
        <v>0</v>
      </c>
      <c r="I72" t="str">
        <f t="shared" si="3"/>
        <v>T7 Female</v>
      </c>
      <c r="J72" t="s">
        <v>58</v>
      </c>
      <c r="K72">
        <f>SUM(F72:F78)</f>
        <v>45</v>
      </c>
      <c r="L72">
        <f t="shared" si="4"/>
        <v>0.9</v>
      </c>
      <c r="M72">
        <f t="shared" si="5"/>
        <v>22.022222222222222</v>
      </c>
    </row>
    <row r="73" spans="1:13" x14ac:dyDescent="0.25">
      <c r="A73" t="s">
        <v>5</v>
      </c>
      <c r="B73" t="s">
        <v>13</v>
      </c>
      <c r="C73" t="s">
        <v>13</v>
      </c>
      <c r="D73">
        <v>6</v>
      </c>
      <c r="E73" t="s">
        <v>44</v>
      </c>
      <c r="F73">
        <v>3</v>
      </c>
      <c r="G73">
        <v>1379</v>
      </c>
      <c r="H73">
        <v>0</v>
      </c>
      <c r="I73" t="str">
        <f t="shared" si="3"/>
        <v>T7 Female</v>
      </c>
      <c r="J73" t="s">
        <v>58</v>
      </c>
      <c r="K73">
        <f>SUM(F73:F78)</f>
        <v>45</v>
      </c>
      <c r="L73">
        <f t="shared" si="4"/>
        <v>0.9</v>
      </c>
      <c r="M73">
        <f t="shared" si="5"/>
        <v>30.644444444444446</v>
      </c>
    </row>
    <row r="74" spans="1:13" x14ac:dyDescent="0.25">
      <c r="A74" t="s">
        <v>5</v>
      </c>
      <c r="B74" t="s">
        <v>13</v>
      </c>
      <c r="C74" t="s">
        <v>13</v>
      </c>
      <c r="D74">
        <v>7</v>
      </c>
      <c r="E74" t="s">
        <v>44</v>
      </c>
      <c r="F74">
        <v>0</v>
      </c>
      <c r="G74">
        <v>1153</v>
      </c>
      <c r="H74">
        <v>0</v>
      </c>
      <c r="I74" t="str">
        <f t="shared" si="3"/>
        <v>T7 Female</v>
      </c>
      <c r="J74" t="s">
        <v>58</v>
      </c>
      <c r="K74">
        <f>SUM(F74:F78)</f>
        <v>42</v>
      </c>
      <c r="L74">
        <f t="shared" si="4"/>
        <v>0.84</v>
      </c>
      <c r="M74">
        <f t="shared" si="5"/>
        <v>27.452380952380953</v>
      </c>
    </row>
    <row r="75" spans="1:13" x14ac:dyDescent="0.25">
      <c r="A75" t="s">
        <v>5</v>
      </c>
      <c r="B75" t="s">
        <v>13</v>
      </c>
      <c r="C75" t="s">
        <v>13</v>
      </c>
      <c r="D75">
        <v>8</v>
      </c>
      <c r="E75" t="s">
        <v>44</v>
      </c>
      <c r="F75">
        <v>2</v>
      </c>
      <c r="G75">
        <v>942</v>
      </c>
      <c r="H75">
        <v>0</v>
      </c>
      <c r="I75" t="str">
        <f t="shared" si="3"/>
        <v>T7 Female</v>
      </c>
      <c r="J75" t="s">
        <v>58</v>
      </c>
      <c r="K75">
        <f>SUM(F75:F78)</f>
        <v>42</v>
      </c>
      <c r="L75">
        <f t="shared" si="4"/>
        <v>0.84</v>
      </c>
      <c r="M75">
        <f t="shared" si="5"/>
        <v>22.428571428571427</v>
      </c>
    </row>
    <row r="76" spans="1:13" x14ac:dyDescent="0.25">
      <c r="A76" t="s">
        <v>5</v>
      </c>
      <c r="B76" t="s">
        <v>13</v>
      </c>
      <c r="C76" t="s">
        <v>13</v>
      </c>
      <c r="D76">
        <v>9</v>
      </c>
      <c r="E76" t="s">
        <v>44</v>
      </c>
      <c r="F76">
        <v>1</v>
      </c>
      <c r="G76">
        <v>586</v>
      </c>
      <c r="H76">
        <v>0</v>
      </c>
      <c r="I76" t="str">
        <f t="shared" si="3"/>
        <v>T7 Female</v>
      </c>
      <c r="J76" t="s">
        <v>58</v>
      </c>
      <c r="K76">
        <f>SUM(F76:F78)</f>
        <v>40</v>
      </c>
      <c r="L76">
        <f t="shared" si="4"/>
        <v>0.8</v>
      </c>
      <c r="M76">
        <f t="shared" si="5"/>
        <v>14.65</v>
      </c>
    </row>
    <row r="77" spans="1:13" x14ac:dyDescent="0.25">
      <c r="A77" t="s">
        <v>5</v>
      </c>
      <c r="B77" t="s">
        <v>13</v>
      </c>
      <c r="C77" t="s">
        <v>13</v>
      </c>
      <c r="D77">
        <v>10</v>
      </c>
      <c r="E77" t="s">
        <v>44</v>
      </c>
      <c r="F77">
        <v>2</v>
      </c>
      <c r="G77">
        <v>655</v>
      </c>
      <c r="H77">
        <v>0</v>
      </c>
      <c r="I77" t="str">
        <f t="shared" si="3"/>
        <v>T7 Female</v>
      </c>
      <c r="J77" t="s">
        <v>58</v>
      </c>
      <c r="K77">
        <f>SUM(F77:F78)</f>
        <v>39</v>
      </c>
      <c r="L77">
        <f t="shared" si="4"/>
        <v>0.78</v>
      </c>
      <c r="M77">
        <f t="shared" si="5"/>
        <v>16.794871794871796</v>
      </c>
    </row>
    <row r="78" spans="1:13" x14ac:dyDescent="0.25">
      <c r="A78" t="s">
        <v>5</v>
      </c>
      <c r="B78" t="s">
        <v>13</v>
      </c>
      <c r="C78" t="s">
        <v>13</v>
      </c>
      <c r="D78">
        <v>11</v>
      </c>
      <c r="E78" t="s">
        <v>44</v>
      </c>
      <c r="F78">
        <v>37</v>
      </c>
      <c r="H78">
        <v>1</v>
      </c>
      <c r="I78" t="str">
        <f t="shared" si="3"/>
        <v>T7 Female</v>
      </c>
      <c r="J78" t="s">
        <v>58</v>
      </c>
      <c r="K78">
        <f>SUM(F78)</f>
        <v>37</v>
      </c>
      <c r="L78">
        <f t="shared" si="4"/>
        <v>0.74</v>
      </c>
      <c r="M78">
        <f t="shared" si="5"/>
        <v>0</v>
      </c>
    </row>
    <row r="79" spans="1:13" x14ac:dyDescent="0.25">
      <c r="A79" t="s">
        <v>0</v>
      </c>
      <c r="B79" t="s">
        <v>26</v>
      </c>
      <c r="C79" t="s">
        <v>53</v>
      </c>
      <c r="D79">
        <v>1</v>
      </c>
      <c r="E79" t="s">
        <v>41</v>
      </c>
      <c r="F79">
        <v>1</v>
      </c>
      <c r="H79">
        <v>0</v>
      </c>
      <c r="I79" t="str">
        <f t="shared" si="3"/>
        <v>T1 Male</v>
      </c>
      <c r="J79" t="s">
        <v>57</v>
      </c>
      <c r="K79">
        <f>SUM(F79:F89)</f>
        <v>50</v>
      </c>
      <c r="L79">
        <f t="shared" si="4"/>
        <v>1</v>
      </c>
    </row>
    <row r="80" spans="1:13" x14ac:dyDescent="0.25">
      <c r="A80" t="s">
        <v>0</v>
      </c>
      <c r="B80" t="s">
        <v>26</v>
      </c>
      <c r="C80" t="s">
        <v>53</v>
      </c>
      <c r="D80">
        <v>2</v>
      </c>
      <c r="E80" t="s">
        <v>41</v>
      </c>
      <c r="F80">
        <v>3</v>
      </c>
      <c r="H80">
        <v>0</v>
      </c>
      <c r="I80" t="str">
        <f t="shared" si="3"/>
        <v>T1 Male</v>
      </c>
      <c r="J80" t="s">
        <v>57</v>
      </c>
      <c r="K80">
        <f>SUM(F80:F89)</f>
        <v>49</v>
      </c>
      <c r="L80">
        <f t="shared" si="4"/>
        <v>0.98</v>
      </c>
    </row>
    <row r="81" spans="1:12" x14ac:dyDescent="0.25">
      <c r="A81" t="s">
        <v>0</v>
      </c>
      <c r="B81" t="s">
        <v>26</v>
      </c>
      <c r="C81" t="s">
        <v>53</v>
      </c>
      <c r="D81">
        <v>3</v>
      </c>
      <c r="E81" t="s">
        <v>41</v>
      </c>
      <c r="F81">
        <v>5</v>
      </c>
      <c r="H81">
        <v>0</v>
      </c>
      <c r="I81" t="str">
        <f t="shared" si="3"/>
        <v>T1 Male</v>
      </c>
      <c r="J81" t="s">
        <v>57</v>
      </c>
      <c r="K81">
        <f>SUM(F81:F89)</f>
        <v>46</v>
      </c>
      <c r="L81">
        <f t="shared" si="4"/>
        <v>0.92</v>
      </c>
    </row>
    <row r="82" spans="1:12" x14ac:dyDescent="0.25">
      <c r="A82" t="s">
        <v>0</v>
      </c>
      <c r="B82" t="s">
        <v>26</v>
      </c>
      <c r="C82" t="s">
        <v>53</v>
      </c>
      <c r="D82">
        <v>4</v>
      </c>
      <c r="E82" t="s">
        <v>41</v>
      </c>
      <c r="F82">
        <v>35</v>
      </c>
      <c r="H82">
        <v>0</v>
      </c>
      <c r="I82" t="str">
        <f t="shared" si="3"/>
        <v>T1 Male</v>
      </c>
      <c r="J82" t="s">
        <v>57</v>
      </c>
      <c r="K82">
        <f>SUM(F82:F89)</f>
        <v>41</v>
      </c>
      <c r="L82">
        <f t="shared" si="4"/>
        <v>0.82</v>
      </c>
    </row>
    <row r="83" spans="1:12" x14ac:dyDescent="0.25">
      <c r="A83" t="s">
        <v>0</v>
      </c>
      <c r="B83" t="s">
        <v>26</v>
      </c>
      <c r="C83" t="s">
        <v>53</v>
      </c>
      <c r="D83">
        <v>5</v>
      </c>
      <c r="E83" t="s">
        <v>41</v>
      </c>
      <c r="F83">
        <v>5</v>
      </c>
      <c r="H83">
        <v>0</v>
      </c>
      <c r="I83" t="str">
        <f t="shared" si="3"/>
        <v>T1 Male</v>
      </c>
      <c r="J83" t="s">
        <v>57</v>
      </c>
      <c r="K83">
        <f>SUM(F83:F89)</f>
        <v>6</v>
      </c>
      <c r="L83">
        <f t="shared" si="4"/>
        <v>0.12</v>
      </c>
    </row>
    <row r="84" spans="1:12" x14ac:dyDescent="0.25">
      <c r="A84" t="s">
        <v>0</v>
      </c>
      <c r="B84" t="s">
        <v>26</v>
      </c>
      <c r="C84" t="s">
        <v>53</v>
      </c>
      <c r="D84">
        <v>6</v>
      </c>
      <c r="E84" t="s">
        <v>41</v>
      </c>
      <c r="F84">
        <v>1</v>
      </c>
      <c r="H84">
        <v>0</v>
      </c>
      <c r="I84" t="str">
        <f t="shared" si="3"/>
        <v>T1 Male</v>
      </c>
      <c r="J84" t="s">
        <v>57</v>
      </c>
      <c r="K84">
        <f>SUM(F84:F89)</f>
        <v>1</v>
      </c>
      <c r="L84">
        <f t="shared" si="4"/>
        <v>0.02</v>
      </c>
    </row>
    <row r="85" spans="1:12" x14ac:dyDescent="0.25">
      <c r="A85" t="s">
        <v>0</v>
      </c>
      <c r="B85" t="s">
        <v>26</v>
      </c>
      <c r="C85" t="s">
        <v>53</v>
      </c>
      <c r="D85">
        <v>7</v>
      </c>
      <c r="E85" t="s">
        <v>41</v>
      </c>
      <c r="F85">
        <v>0</v>
      </c>
      <c r="H85">
        <v>0</v>
      </c>
      <c r="I85" t="str">
        <f t="shared" si="3"/>
        <v>T1 Male</v>
      </c>
      <c r="J85" t="s">
        <v>57</v>
      </c>
      <c r="K85">
        <f>SUM(F85:F89)</f>
        <v>0</v>
      </c>
      <c r="L85">
        <f t="shared" si="4"/>
        <v>0</v>
      </c>
    </row>
    <row r="86" spans="1:12" x14ac:dyDescent="0.25">
      <c r="A86" t="s">
        <v>0</v>
      </c>
      <c r="B86" t="s">
        <v>26</v>
      </c>
      <c r="C86" t="s">
        <v>53</v>
      </c>
      <c r="D86">
        <v>8</v>
      </c>
      <c r="E86" t="s">
        <v>41</v>
      </c>
      <c r="F86">
        <v>0</v>
      </c>
      <c r="H86">
        <v>0</v>
      </c>
      <c r="I86" t="str">
        <f t="shared" si="3"/>
        <v>T1 Male</v>
      </c>
      <c r="J86" t="s">
        <v>57</v>
      </c>
      <c r="K86">
        <f>SUM(F86:F89)</f>
        <v>0</v>
      </c>
      <c r="L86">
        <f t="shared" si="4"/>
        <v>0</v>
      </c>
    </row>
    <row r="87" spans="1:12" x14ac:dyDescent="0.25">
      <c r="A87" t="s">
        <v>0</v>
      </c>
      <c r="B87" t="s">
        <v>26</v>
      </c>
      <c r="C87" t="s">
        <v>53</v>
      </c>
      <c r="D87">
        <v>9</v>
      </c>
      <c r="E87" t="s">
        <v>41</v>
      </c>
      <c r="F87">
        <v>0</v>
      </c>
      <c r="H87">
        <v>0</v>
      </c>
      <c r="I87" t="str">
        <f t="shared" si="3"/>
        <v>T1 Male</v>
      </c>
      <c r="J87" t="s">
        <v>57</v>
      </c>
      <c r="K87">
        <f>SUM(F87:F89)</f>
        <v>0</v>
      </c>
      <c r="L87">
        <f t="shared" si="4"/>
        <v>0</v>
      </c>
    </row>
    <row r="88" spans="1:12" x14ac:dyDescent="0.25">
      <c r="A88" t="s">
        <v>0</v>
      </c>
      <c r="B88" t="s">
        <v>26</v>
      </c>
      <c r="C88" t="s">
        <v>53</v>
      </c>
      <c r="D88">
        <v>10</v>
      </c>
      <c r="E88" t="s">
        <v>41</v>
      </c>
      <c r="F88">
        <v>0</v>
      </c>
      <c r="H88">
        <v>0</v>
      </c>
      <c r="I88" t="str">
        <f t="shared" si="3"/>
        <v>T1 Male</v>
      </c>
      <c r="J88" t="s">
        <v>57</v>
      </c>
      <c r="K88">
        <f>SUM(F88:F89)</f>
        <v>0</v>
      </c>
      <c r="L88">
        <f t="shared" si="4"/>
        <v>0</v>
      </c>
    </row>
    <row r="89" spans="1:12" x14ac:dyDescent="0.25">
      <c r="A89" t="s">
        <v>0</v>
      </c>
      <c r="B89" t="s">
        <v>26</v>
      </c>
      <c r="C89" t="s">
        <v>53</v>
      </c>
      <c r="D89">
        <v>11</v>
      </c>
      <c r="E89" t="s">
        <v>41</v>
      </c>
      <c r="F89">
        <v>0</v>
      </c>
      <c r="H89">
        <v>1</v>
      </c>
      <c r="I89" t="str">
        <f t="shared" si="3"/>
        <v>T1 Male</v>
      </c>
      <c r="J89" t="s">
        <v>57</v>
      </c>
      <c r="K89">
        <f>SUM(F89)</f>
        <v>0</v>
      </c>
      <c r="L89">
        <f t="shared" si="4"/>
        <v>0</v>
      </c>
    </row>
    <row r="90" spans="1:12" x14ac:dyDescent="0.25">
      <c r="A90" t="s">
        <v>1</v>
      </c>
      <c r="B90" t="s">
        <v>27</v>
      </c>
      <c r="C90" t="s">
        <v>53</v>
      </c>
      <c r="D90">
        <v>1</v>
      </c>
      <c r="E90" t="s">
        <v>41</v>
      </c>
      <c r="F90">
        <v>11</v>
      </c>
      <c r="H90">
        <v>0</v>
      </c>
      <c r="I90" t="str">
        <f t="shared" si="3"/>
        <v>T2 Male</v>
      </c>
      <c r="J90" t="s">
        <v>57</v>
      </c>
      <c r="K90">
        <f>SUM(F90:F100)</f>
        <v>50</v>
      </c>
      <c r="L90">
        <f t="shared" si="4"/>
        <v>1</v>
      </c>
    </row>
    <row r="91" spans="1:12" x14ac:dyDescent="0.25">
      <c r="A91" t="s">
        <v>1</v>
      </c>
      <c r="B91" t="s">
        <v>27</v>
      </c>
      <c r="C91" t="s">
        <v>53</v>
      </c>
      <c r="D91">
        <v>2</v>
      </c>
      <c r="E91" t="s">
        <v>41</v>
      </c>
      <c r="F91">
        <v>5</v>
      </c>
      <c r="H91">
        <v>0</v>
      </c>
      <c r="I91" t="str">
        <f t="shared" si="3"/>
        <v>T2 Male</v>
      </c>
      <c r="J91" t="s">
        <v>57</v>
      </c>
      <c r="K91">
        <f>SUM(F91:F100)</f>
        <v>39</v>
      </c>
      <c r="L91">
        <f t="shared" si="4"/>
        <v>0.78</v>
      </c>
    </row>
    <row r="92" spans="1:12" x14ac:dyDescent="0.25">
      <c r="A92" t="s">
        <v>1</v>
      </c>
      <c r="B92" t="s">
        <v>27</v>
      </c>
      <c r="C92" t="s">
        <v>53</v>
      </c>
      <c r="D92">
        <v>3</v>
      </c>
      <c r="E92" t="s">
        <v>41</v>
      </c>
      <c r="F92">
        <v>8</v>
      </c>
      <c r="H92">
        <v>0</v>
      </c>
      <c r="I92" t="str">
        <f t="shared" si="3"/>
        <v>T2 Male</v>
      </c>
      <c r="J92" t="s">
        <v>57</v>
      </c>
      <c r="K92">
        <f>SUM(F92:F100)</f>
        <v>34</v>
      </c>
      <c r="L92">
        <f t="shared" si="4"/>
        <v>0.68</v>
      </c>
    </row>
    <row r="93" spans="1:12" x14ac:dyDescent="0.25">
      <c r="A93" t="s">
        <v>1</v>
      </c>
      <c r="B93" t="s">
        <v>27</v>
      </c>
      <c r="C93" t="s">
        <v>53</v>
      </c>
      <c r="D93">
        <v>4</v>
      </c>
      <c r="E93" t="s">
        <v>41</v>
      </c>
      <c r="F93">
        <v>25</v>
      </c>
      <c r="H93">
        <v>0</v>
      </c>
      <c r="I93" t="str">
        <f t="shared" si="3"/>
        <v>T2 Male</v>
      </c>
      <c r="J93" t="s">
        <v>57</v>
      </c>
      <c r="K93">
        <f>SUM(F93:F100)</f>
        <v>26</v>
      </c>
      <c r="L93">
        <f t="shared" si="4"/>
        <v>0.52</v>
      </c>
    </row>
    <row r="94" spans="1:12" x14ac:dyDescent="0.25">
      <c r="A94" t="s">
        <v>1</v>
      </c>
      <c r="B94" t="s">
        <v>27</v>
      </c>
      <c r="C94" t="s">
        <v>53</v>
      </c>
      <c r="D94">
        <v>5</v>
      </c>
      <c r="E94" t="s">
        <v>41</v>
      </c>
      <c r="F94">
        <v>1</v>
      </c>
      <c r="H94">
        <v>0</v>
      </c>
      <c r="I94" t="str">
        <f t="shared" si="3"/>
        <v>T2 Male</v>
      </c>
      <c r="J94" t="s">
        <v>57</v>
      </c>
      <c r="K94">
        <f>SUM(F94:F100)</f>
        <v>1</v>
      </c>
      <c r="L94">
        <f t="shared" si="4"/>
        <v>0.02</v>
      </c>
    </row>
    <row r="95" spans="1:12" x14ac:dyDescent="0.25">
      <c r="A95" t="s">
        <v>1</v>
      </c>
      <c r="B95" t="s">
        <v>27</v>
      </c>
      <c r="C95" t="s">
        <v>53</v>
      </c>
      <c r="D95">
        <v>6</v>
      </c>
      <c r="E95" t="s">
        <v>41</v>
      </c>
      <c r="F95">
        <v>0</v>
      </c>
      <c r="H95">
        <v>0</v>
      </c>
      <c r="I95" t="str">
        <f t="shared" si="3"/>
        <v>T2 Male</v>
      </c>
      <c r="J95" t="s">
        <v>57</v>
      </c>
      <c r="K95">
        <f>SUM(F95:F100)</f>
        <v>0</v>
      </c>
      <c r="L95">
        <f t="shared" si="4"/>
        <v>0</v>
      </c>
    </row>
    <row r="96" spans="1:12" x14ac:dyDescent="0.25">
      <c r="A96" t="s">
        <v>1</v>
      </c>
      <c r="B96" t="s">
        <v>27</v>
      </c>
      <c r="C96" t="s">
        <v>53</v>
      </c>
      <c r="D96">
        <v>7</v>
      </c>
      <c r="E96" t="s">
        <v>41</v>
      </c>
      <c r="F96">
        <v>0</v>
      </c>
      <c r="H96">
        <v>0</v>
      </c>
      <c r="I96" t="str">
        <f t="shared" si="3"/>
        <v>T2 Male</v>
      </c>
      <c r="J96" t="s">
        <v>57</v>
      </c>
      <c r="K96">
        <f>SUM(F96:F100)</f>
        <v>0</v>
      </c>
      <c r="L96">
        <f t="shared" si="4"/>
        <v>0</v>
      </c>
    </row>
    <row r="97" spans="1:12" x14ac:dyDescent="0.25">
      <c r="A97" t="s">
        <v>1</v>
      </c>
      <c r="B97" t="s">
        <v>27</v>
      </c>
      <c r="C97" t="s">
        <v>53</v>
      </c>
      <c r="D97">
        <v>8</v>
      </c>
      <c r="E97" t="s">
        <v>41</v>
      </c>
      <c r="F97">
        <v>0</v>
      </c>
      <c r="H97">
        <v>0</v>
      </c>
      <c r="I97" t="str">
        <f t="shared" si="3"/>
        <v>T2 Male</v>
      </c>
      <c r="J97" t="s">
        <v>57</v>
      </c>
      <c r="K97">
        <f>SUM(F97:F100)</f>
        <v>0</v>
      </c>
      <c r="L97">
        <f t="shared" si="4"/>
        <v>0</v>
      </c>
    </row>
    <row r="98" spans="1:12" x14ac:dyDescent="0.25">
      <c r="A98" t="s">
        <v>1</v>
      </c>
      <c r="B98" t="s">
        <v>27</v>
      </c>
      <c r="C98" t="s">
        <v>53</v>
      </c>
      <c r="D98">
        <v>9</v>
      </c>
      <c r="E98" t="s">
        <v>41</v>
      </c>
      <c r="F98">
        <v>0</v>
      </c>
      <c r="H98">
        <v>0</v>
      </c>
      <c r="I98" t="str">
        <f t="shared" si="3"/>
        <v>T2 Male</v>
      </c>
      <c r="J98" t="s">
        <v>57</v>
      </c>
      <c r="K98">
        <f>SUM(F98:F100)</f>
        <v>0</v>
      </c>
      <c r="L98">
        <f t="shared" si="4"/>
        <v>0</v>
      </c>
    </row>
    <row r="99" spans="1:12" x14ac:dyDescent="0.25">
      <c r="A99" t="s">
        <v>1</v>
      </c>
      <c r="B99" t="s">
        <v>27</v>
      </c>
      <c r="C99" t="s">
        <v>53</v>
      </c>
      <c r="D99">
        <v>10</v>
      </c>
      <c r="E99" t="s">
        <v>41</v>
      </c>
      <c r="F99">
        <v>0</v>
      </c>
      <c r="H99">
        <v>0</v>
      </c>
      <c r="I99" t="str">
        <f t="shared" si="3"/>
        <v>T2 Male</v>
      </c>
      <c r="J99" t="s">
        <v>57</v>
      </c>
      <c r="K99">
        <f>SUM(F99:F100)</f>
        <v>0</v>
      </c>
      <c r="L99">
        <f t="shared" si="4"/>
        <v>0</v>
      </c>
    </row>
    <row r="100" spans="1:12" x14ac:dyDescent="0.25">
      <c r="A100" t="s">
        <v>1</v>
      </c>
      <c r="B100" t="s">
        <v>27</v>
      </c>
      <c r="C100" t="s">
        <v>53</v>
      </c>
      <c r="D100">
        <v>11</v>
      </c>
      <c r="E100" t="s">
        <v>41</v>
      </c>
      <c r="F100">
        <v>0</v>
      </c>
      <c r="H100">
        <v>1</v>
      </c>
      <c r="I100" t="str">
        <f t="shared" si="3"/>
        <v>T2 Male</v>
      </c>
      <c r="J100" t="s">
        <v>57</v>
      </c>
      <c r="K100">
        <f>SUM(F100)</f>
        <v>0</v>
      </c>
      <c r="L100">
        <f t="shared" si="4"/>
        <v>0</v>
      </c>
    </row>
    <row r="101" spans="1:12" x14ac:dyDescent="0.25">
      <c r="A101" t="s">
        <v>2</v>
      </c>
      <c r="B101" t="s">
        <v>26</v>
      </c>
      <c r="C101" t="s">
        <v>41</v>
      </c>
      <c r="D101">
        <v>1</v>
      </c>
      <c r="E101" t="s">
        <v>41</v>
      </c>
      <c r="F101">
        <v>1</v>
      </c>
      <c r="H101">
        <v>0</v>
      </c>
      <c r="I101" t="str">
        <f t="shared" si="3"/>
        <v>T3 Male</v>
      </c>
      <c r="J101" t="s">
        <v>57</v>
      </c>
      <c r="K101">
        <f>SUM(F101:F111)</f>
        <v>50</v>
      </c>
      <c r="L101">
        <f t="shared" si="4"/>
        <v>1</v>
      </c>
    </row>
    <row r="102" spans="1:12" x14ac:dyDescent="0.25">
      <c r="A102" t="s">
        <v>2</v>
      </c>
      <c r="B102" t="s">
        <v>26</v>
      </c>
      <c r="C102" t="s">
        <v>41</v>
      </c>
      <c r="D102">
        <v>2</v>
      </c>
      <c r="E102" t="s">
        <v>41</v>
      </c>
      <c r="F102">
        <v>1</v>
      </c>
      <c r="H102">
        <v>0</v>
      </c>
      <c r="I102" t="str">
        <f t="shared" si="3"/>
        <v>T3 Male</v>
      </c>
      <c r="J102" t="s">
        <v>57</v>
      </c>
      <c r="K102">
        <f>SUM(F102:F111)</f>
        <v>49</v>
      </c>
      <c r="L102">
        <f t="shared" si="4"/>
        <v>0.98</v>
      </c>
    </row>
    <row r="103" spans="1:12" x14ac:dyDescent="0.25">
      <c r="A103" t="s">
        <v>2</v>
      </c>
      <c r="B103" t="s">
        <v>26</v>
      </c>
      <c r="C103" t="s">
        <v>41</v>
      </c>
      <c r="D103">
        <v>3</v>
      </c>
      <c r="E103" t="s">
        <v>41</v>
      </c>
      <c r="F103">
        <v>3</v>
      </c>
      <c r="H103">
        <v>0</v>
      </c>
      <c r="I103" t="str">
        <f t="shared" si="3"/>
        <v>T3 Male</v>
      </c>
      <c r="J103" t="s">
        <v>57</v>
      </c>
      <c r="K103">
        <f>SUM(F103:F111)</f>
        <v>48</v>
      </c>
      <c r="L103">
        <f t="shared" si="4"/>
        <v>0.96</v>
      </c>
    </row>
    <row r="104" spans="1:12" x14ac:dyDescent="0.25">
      <c r="A104" t="s">
        <v>2</v>
      </c>
      <c r="B104" t="s">
        <v>26</v>
      </c>
      <c r="C104" t="s">
        <v>41</v>
      </c>
      <c r="D104">
        <v>4</v>
      </c>
      <c r="E104" t="s">
        <v>41</v>
      </c>
      <c r="F104">
        <v>32</v>
      </c>
      <c r="H104">
        <v>0</v>
      </c>
      <c r="I104" t="str">
        <f t="shared" si="3"/>
        <v>T3 Male</v>
      </c>
      <c r="J104" t="s">
        <v>57</v>
      </c>
      <c r="K104">
        <f>SUM(F104:F111)</f>
        <v>45</v>
      </c>
      <c r="L104">
        <f t="shared" si="4"/>
        <v>0.9</v>
      </c>
    </row>
    <row r="105" spans="1:12" x14ac:dyDescent="0.25">
      <c r="A105" t="s">
        <v>2</v>
      </c>
      <c r="B105" t="s">
        <v>26</v>
      </c>
      <c r="C105" t="s">
        <v>41</v>
      </c>
      <c r="D105">
        <v>5</v>
      </c>
      <c r="E105" t="s">
        <v>41</v>
      </c>
      <c r="F105">
        <v>7</v>
      </c>
      <c r="H105">
        <v>0</v>
      </c>
      <c r="I105" t="str">
        <f t="shared" si="3"/>
        <v>T3 Male</v>
      </c>
      <c r="J105" t="s">
        <v>57</v>
      </c>
      <c r="K105">
        <f>SUM(F105:F111)</f>
        <v>13</v>
      </c>
      <c r="L105">
        <f t="shared" si="4"/>
        <v>0.26</v>
      </c>
    </row>
    <row r="106" spans="1:12" x14ac:dyDescent="0.25">
      <c r="A106" t="s">
        <v>2</v>
      </c>
      <c r="B106" t="s">
        <v>26</v>
      </c>
      <c r="C106" t="s">
        <v>41</v>
      </c>
      <c r="D106">
        <v>6</v>
      </c>
      <c r="E106" t="s">
        <v>41</v>
      </c>
      <c r="F106">
        <v>2</v>
      </c>
      <c r="H106">
        <v>0</v>
      </c>
      <c r="I106" t="str">
        <f t="shared" si="3"/>
        <v>T3 Male</v>
      </c>
      <c r="J106" t="s">
        <v>57</v>
      </c>
      <c r="K106">
        <f>SUM(F106:F111)</f>
        <v>6</v>
      </c>
      <c r="L106">
        <f t="shared" si="4"/>
        <v>0.12</v>
      </c>
    </row>
    <row r="107" spans="1:12" x14ac:dyDescent="0.25">
      <c r="A107" t="s">
        <v>2</v>
      </c>
      <c r="B107" t="s">
        <v>26</v>
      </c>
      <c r="C107" t="s">
        <v>41</v>
      </c>
      <c r="D107">
        <v>7</v>
      </c>
      <c r="E107" t="s">
        <v>41</v>
      </c>
      <c r="F107">
        <v>0</v>
      </c>
      <c r="H107">
        <v>0</v>
      </c>
      <c r="I107" t="str">
        <f t="shared" si="3"/>
        <v>T3 Male</v>
      </c>
      <c r="J107" t="s">
        <v>57</v>
      </c>
      <c r="K107">
        <f>SUM(F107:F111)</f>
        <v>4</v>
      </c>
      <c r="L107">
        <f t="shared" si="4"/>
        <v>0.08</v>
      </c>
    </row>
    <row r="108" spans="1:12" x14ac:dyDescent="0.25">
      <c r="A108" t="s">
        <v>2</v>
      </c>
      <c r="B108" t="s">
        <v>26</v>
      </c>
      <c r="C108" t="s">
        <v>41</v>
      </c>
      <c r="D108">
        <v>8</v>
      </c>
      <c r="E108" t="s">
        <v>41</v>
      </c>
      <c r="F108">
        <v>0</v>
      </c>
      <c r="H108">
        <v>0</v>
      </c>
      <c r="I108" t="str">
        <f t="shared" si="3"/>
        <v>T3 Male</v>
      </c>
      <c r="J108" t="s">
        <v>57</v>
      </c>
      <c r="K108">
        <f>SUM(F108:F111)</f>
        <v>4</v>
      </c>
      <c r="L108">
        <f t="shared" si="4"/>
        <v>0.08</v>
      </c>
    </row>
    <row r="109" spans="1:12" x14ac:dyDescent="0.25">
      <c r="A109" t="s">
        <v>2</v>
      </c>
      <c r="B109" t="s">
        <v>26</v>
      </c>
      <c r="C109" t="s">
        <v>41</v>
      </c>
      <c r="D109">
        <v>9</v>
      </c>
      <c r="E109" t="s">
        <v>41</v>
      </c>
      <c r="F109">
        <v>2</v>
      </c>
      <c r="H109">
        <v>0</v>
      </c>
      <c r="I109" t="str">
        <f t="shared" si="3"/>
        <v>T3 Male</v>
      </c>
      <c r="J109" t="s">
        <v>57</v>
      </c>
      <c r="K109">
        <f>SUM(F109:F111)</f>
        <v>4</v>
      </c>
      <c r="L109">
        <f t="shared" si="4"/>
        <v>0.08</v>
      </c>
    </row>
    <row r="110" spans="1:12" x14ac:dyDescent="0.25">
      <c r="A110" t="s">
        <v>2</v>
      </c>
      <c r="B110" t="s">
        <v>26</v>
      </c>
      <c r="C110" t="s">
        <v>41</v>
      </c>
      <c r="D110">
        <v>10</v>
      </c>
      <c r="E110" t="s">
        <v>41</v>
      </c>
      <c r="F110">
        <v>1</v>
      </c>
      <c r="H110">
        <v>0</v>
      </c>
      <c r="I110" t="str">
        <f t="shared" si="3"/>
        <v>T3 Male</v>
      </c>
      <c r="J110" t="s">
        <v>57</v>
      </c>
      <c r="K110">
        <f>SUM(F110:F111)</f>
        <v>2</v>
      </c>
      <c r="L110">
        <f t="shared" si="4"/>
        <v>0.04</v>
      </c>
    </row>
    <row r="111" spans="1:12" x14ac:dyDescent="0.25">
      <c r="A111" t="s">
        <v>2</v>
      </c>
      <c r="B111" t="s">
        <v>26</v>
      </c>
      <c r="C111" t="s">
        <v>41</v>
      </c>
      <c r="D111">
        <v>11</v>
      </c>
      <c r="E111" t="s">
        <v>41</v>
      </c>
      <c r="F111">
        <v>1</v>
      </c>
      <c r="H111">
        <v>1</v>
      </c>
      <c r="I111" t="str">
        <f t="shared" si="3"/>
        <v>T3 Male</v>
      </c>
      <c r="J111" t="s">
        <v>57</v>
      </c>
      <c r="K111">
        <f>SUM(F111)</f>
        <v>1</v>
      </c>
      <c r="L111">
        <f t="shared" si="4"/>
        <v>0.02</v>
      </c>
    </row>
    <row r="112" spans="1:12" x14ac:dyDescent="0.25">
      <c r="A112" t="s">
        <v>3</v>
      </c>
      <c r="B112" t="s">
        <v>27</v>
      </c>
      <c r="C112" t="s">
        <v>41</v>
      </c>
      <c r="D112">
        <v>1</v>
      </c>
      <c r="E112" t="s">
        <v>41</v>
      </c>
      <c r="F112">
        <v>7</v>
      </c>
      <c r="H112">
        <v>0</v>
      </c>
      <c r="I112" t="str">
        <f t="shared" si="3"/>
        <v>T4 Male</v>
      </c>
      <c r="J112" t="s">
        <v>57</v>
      </c>
      <c r="K112">
        <f>SUM(F112:F122)</f>
        <v>50</v>
      </c>
      <c r="L112">
        <f t="shared" si="4"/>
        <v>1</v>
      </c>
    </row>
    <row r="113" spans="1:12" x14ac:dyDescent="0.25">
      <c r="A113" t="s">
        <v>3</v>
      </c>
      <c r="B113" t="s">
        <v>27</v>
      </c>
      <c r="C113" t="s">
        <v>41</v>
      </c>
      <c r="D113">
        <v>2</v>
      </c>
      <c r="E113" t="s">
        <v>41</v>
      </c>
      <c r="F113">
        <v>3</v>
      </c>
      <c r="H113">
        <v>0</v>
      </c>
      <c r="I113" t="str">
        <f t="shared" si="3"/>
        <v>T4 Male</v>
      </c>
      <c r="J113" t="s">
        <v>57</v>
      </c>
      <c r="K113">
        <f>SUM(F113:F122)</f>
        <v>43</v>
      </c>
      <c r="L113">
        <f t="shared" si="4"/>
        <v>0.86</v>
      </c>
    </row>
    <row r="114" spans="1:12" x14ac:dyDescent="0.25">
      <c r="A114" t="s">
        <v>3</v>
      </c>
      <c r="B114" t="s">
        <v>27</v>
      </c>
      <c r="C114" t="s">
        <v>41</v>
      </c>
      <c r="D114">
        <v>3</v>
      </c>
      <c r="E114" t="s">
        <v>41</v>
      </c>
      <c r="F114">
        <v>2</v>
      </c>
      <c r="H114">
        <v>0</v>
      </c>
      <c r="I114" t="str">
        <f t="shared" si="3"/>
        <v>T4 Male</v>
      </c>
      <c r="J114" t="s">
        <v>57</v>
      </c>
      <c r="K114">
        <f>SUM(F114:F122)</f>
        <v>40</v>
      </c>
      <c r="L114">
        <f t="shared" si="4"/>
        <v>0.8</v>
      </c>
    </row>
    <row r="115" spans="1:12" x14ac:dyDescent="0.25">
      <c r="A115" t="s">
        <v>3</v>
      </c>
      <c r="B115" t="s">
        <v>27</v>
      </c>
      <c r="C115" t="s">
        <v>41</v>
      </c>
      <c r="D115">
        <v>4</v>
      </c>
      <c r="E115" t="s">
        <v>41</v>
      </c>
      <c r="F115">
        <v>27</v>
      </c>
      <c r="H115">
        <v>0</v>
      </c>
      <c r="I115" t="str">
        <f t="shared" si="3"/>
        <v>T4 Male</v>
      </c>
      <c r="J115" t="s">
        <v>57</v>
      </c>
      <c r="K115">
        <f>SUM(F115:F122)</f>
        <v>38</v>
      </c>
      <c r="L115">
        <f t="shared" si="4"/>
        <v>0.76</v>
      </c>
    </row>
    <row r="116" spans="1:12" x14ac:dyDescent="0.25">
      <c r="A116" t="s">
        <v>3</v>
      </c>
      <c r="B116" t="s">
        <v>27</v>
      </c>
      <c r="C116" t="s">
        <v>41</v>
      </c>
      <c r="D116">
        <v>5</v>
      </c>
      <c r="E116" t="s">
        <v>41</v>
      </c>
      <c r="F116">
        <v>7</v>
      </c>
      <c r="H116">
        <v>0</v>
      </c>
      <c r="I116" t="str">
        <f t="shared" si="3"/>
        <v>T4 Male</v>
      </c>
      <c r="J116" t="s">
        <v>57</v>
      </c>
      <c r="K116">
        <f>SUM(F116:F122)</f>
        <v>11</v>
      </c>
      <c r="L116">
        <f t="shared" si="4"/>
        <v>0.22</v>
      </c>
    </row>
    <row r="117" spans="1:12" x14ac:dyDescent="0.25">
      <c r="A117" t="s">
        <v>3</v>
      </c>
      <c r="B117" t="s">
        <v>27</v>
      </c>
      <c r="C117" t="s">
        <v>41</v>
      </c>
      <c r="D117">
        <v>6</v>
      </c>
      <c r="E117" t="s">
        <v>41</v>
      </c>
      <c r="F117">
        <v>0</v>
      </c>
      <c r="H117">
        <v>0</v>
      </c>
      <c r="I117" t="str">
        <f t="shared" si="3"/>
        <v>T4 Male</v>
      </c>
      <c r="J117" t="s">
        <v>57</v>
      </c>
      <c r="K117">
        <f>SUM(F117:F122)</f>
        <v>4</v>
      </c>
      <c r="L117">
        <f t="shared" si="4"/>
        <v>0.08</v>
      </c>
    </row>
    <row r="118" spans="1:12" x14ac:dyDescent="0.25">
      <c r="A118" t="s">
        <v>3</v>
      </c>
      <c r="B118" t="s">
        <v>27</v>
      </c>
      <c r="C118" t="s">
        <v>41</v>
      </c>
      <c r="D118">
        <v>7</v>
      </c>
      <c r="E118" t="s">
        <v>41</v>
      </c>
      <c r="F118">
        <v>0</v>
      </c>
      <c r="H118">
        <v>0</v>
      </c>
      <c r="I118" t="str">
        <f t="shared" si="3"/>
        <v>T4 Male</v>
      </c>
      <c r="J118" t="s">
        <v>57</v>
      </c>
      <c r="K118">
        <f>SUM(F118:F122)</f>
        <v>4</v>
      </c>
      <c r="L118">
        <f t="shared" si="4"/>
        <v>0.08</v>
      </c>
    </row>
    <row r="119" spans="1:12" x14ac:dyDescent="0.25">
      <c r="A119" t="s">
        <v>3</v>
      </c>
      <c r="B119" t="s">
        <v>27</v>
      </c>
      <c r="C119" t="s">
        <v>41</v>
      </c>
      <c r="D119">
        <v>8</v>
      </c>
      <c r="E119" t="s">
        <v>41</v>
      </c>
      <c r="F119">
        <v>0</v>
      </c>
      <c r="H119">
        <v>0</v>
      </c>
      <c r="I119" t="str">
        <f t="shared" si="3"/>
        <v>T4 Male</v>
      </c>
      <c r="J119" t="s">
        <v>57</v>
      </c>
      <c r="K119">
        <f>SUM(F119:F122)</f>
        <v>4</v>
      </c>
      <c r="L119">
        <f t="shared" si="4"/>
        <v>0.08</v>
      </c>
    </row>
    <row r="120" spans="1:12" x14ac:dyDescent="0.25">
      <c r="A120" t="s">
        <v>3</v>
      </c>
      <c r="B120" t="s">
        <v>27</v>
      </c>
      <c r="C120" t="s">
        <v>41</v>
      </c>
      <c r="D120">
        <v>9</v>
      </c>
      <c r="E120" t="s">
        <v>41</v>
      </c>
      <c r="F120">
        <v>0</v>
      </c>
      <c r="H120">
        <v>0</v>
      </c>
      <c r="I120" t="str">
        <f t="shared" si="3"/>
        <v>T4 Male</v>
      </c>
      <c r="J120" t="s">
        <v>57</v>
      </c>
      <c r="K120">
        <f>SUM(F120:F122)</f>
        <v>4</v>
      </c>
      <c r="L120">
        <f t="shared" si="4"/>
        <v>0.08</v>
      </c>
    </row>
    <row r="121" spans="1:12" x14ac:dyDescent="0.25">
      <c r="A121" t="s">
        <v>3</v>
      </c>
      <c r="B121" t="s">
        <v>27</v>
      </c>
      <c r="C121" t="s">
        <v>41</v>
      </c>
      <c r="D121">
        <v>10</v>
      </c>
      <c r="E121" t="s">
        <v>41</v>
      </c>
      <c r="F121">
        <v>0</v>
      </c>
      <c r="H121">
        <v>0</v>
      </c>
      <c r="I121" t="str">
        <f t="shared" si="3"/>
        <v>T4 Male</v>
      </c>
      <c r="J121" t="s">
        <v>57</v>
      </c>
      <c r="K121">
        <f>SUM(F121:F122)</f>
        <v>4</v>
      </c>
      <c r="L121">
        <f t="shared" si="4"/>
        <v>0.08</v>
      </c>
    </row>
    <row r="122" spans="1:12" x14ac:dyDescent="0.25">
      <c r="A122" t="s">
        <v>3</v>
      </c>
      <c r="B122" t="s">
        <v>27</v>
      </c>
      <c r="C122" t="s">
        <v>41</v>
      </c>
      <c r="D122">
        <v>11</v>
      </c>
      <c r="E122" t="s">
        <v>41</v>
      </c>
      <c r="F122">
        <v>4</v>
      </c>
      <c r="H122">
        <v>1</v>
      </c>
      <c r="I122" t="str">
        <f t="shared" si="3"/>
        <v>T4 Male</v>
      </c>
      <c r="J122" t="s">
        <v>57</v>
      </c>
      <c r="K122">
        <f>SUM(F122)</f>
        <v>4</v>
      </c>
      <c r="L122">
        <f t="shared" si="4"/>
        <v>0.08</v>
      </c>
    </row>
    <row r="123" spans="1:12" x14ac:dyDescent="0.25">
      <c r="A123" t="s">
        <v>6</v>
      </c>
      <c r="B123" t="s">
        <v>26</v>
      </c>
      <c r="C123" t="s">
        <v>44</v>
      </c>
      <c r="D123">
        <v>1</v>
      </c>
      <c r="E123" t="s">
        <v>41</v>
      </c>
      <c r="F123">
        <v>1</v>
      </c>
      <c r="H123">
        <v>0</v>
      </c>
      <c r="I123" t="str">
        <f t="shared" si="3"/>
        <v>T5 Male</v>
      </c>
      <c r="J123" t="s">
        <v>58</v>
      </c>
      <c r="K123">
        <f>SUM(F123:F133)</f>
        <v>50</v>
      </c>
      <c r="L123">
        <f t="shared" si="4"/>
        <v>1</v>
      </c>
    </row>
    <row r="124" spans="1:12" x14ac:dyDescent="0.25">
      <c r="A124" t="s">
        <v>6</v>
      </c>
      <c r="B124" t="s">
        <v>26</v>
      </c>
      <c r="C124" t="s">
        <v>44</v>
      </c>
      <c r="D124">
        <v>2</v>
      </c>
      <c r="E124" t="s">
        <v>41</v>
      </c>
      <c r="F124">
        <v>8</v>
      </c>
      <c r="H124">
        <v>0</v>
      </c>
      <c r="I124" t="str">
        <f t="shared" si="3"/>
        <v>T5 Male</v>
      </c>
      <c r="J124" t="s">
        <v>58</v>
      </c>
      <c r="K124">
        <f>SUM(F124:F133)</f>
        <v>49</v>
      </c>
      <c r="L124">
        <f t="shared" si="4"/>
        <v>0.98</v>
      </c>
    </row>
    <row r="125" spans="1:12" x14ac:dyDescent="0.25">
      <c r="A125" t="s">
        <v>6</v>
      </c>
      <c r="B125" t="s">
        <v>26</v>
      </c>
      <c r="C125" t="s">
        <v>44</v>
      </c>
      <c r="D125">
        <v>3</v>
      </c>
      <c r="E125" t="s">
        <v>41</v>
      </c>
      <c r="F125">
        <v>1</v>
      </c>
      <c r="H125">
        <v>0</v>
      </c>
      <c r="I125" t="str">
        <f t="shared" si="3"/>
        <v>T5 Male</v>
      </c>
      <c r="J125" t="s">
        <v>58</v>
      </c>
      <c r="K125">
        <f>SUM(F125:F133)</f>
        <v>41</v>
      </c>
      <c r="L125">
        <f t="shared" si="4"/>
        <v>0.82</v>
      </c>
    </row>
    <row r="126" spans="1:12" x14ac:dyDescent="0.25">
      <c r="A126" t="s">
        <v>6</v>
      </c>
      <c r="B126" t="s">
        <v>26</v>
      </c>
      <c r="C126" t="s">
        <v>44</v>
      </c>
      <c r="D126">
        <v>4</v>
      </c>
      <c r="E126" t="s">
        <v>41</v>
      </c>
      <c r="F126">
        <v>12</v>
      </c>
      <c r="H126">
        <v>0</v>
      </c>
      <c r="I126" t="str">
        <f t="shared" si="3"/>
        <v>T5 Male</v>
      </c>
      <c r="J126" t="s">
        <v>58</v>
      </c>
      <c r="K126">
        <f>SUM(F126:F133)</f>
        <v>40</v>
      </c>
      <c r="L126">
        <f t="shared" si="4"/>
        <v>0.8</v>
      </c>
    </row>
    <row r="127" spans="1:12" x14ac:dyDescent="0.25">
      <c r="A127" t="s">
        <v>6</v>
      </c>
      <c r="B127" t="s">
        <v>26</v>
      </c>
      <c r="C127" t="s">
        <v>44</v>
      </c>
      <c r="D127">
        <v>5</v>
      </c>
      <c r="E127" t="s">
        <v>41</v>
      </c>
      <c r="F127">
        <v>8</v>
      </c>
      <c r="H127">
        <v>0</v>
      </c>
      <c r="I127" t="str">
        <f t="shared" si="3"/>
        <v>T5 Male</v>
      </c>
      <c r="J127" t="s">
        <v>58</v>
      </c>
      <c r="K127">
        <f>SUM(F127:F133)</f>
        <v>28</v>
      </c>
      <c r="L127">
        <f t="shared" si="4"/>
        <v>0.56000000000000005</v>
      </c>
    </row>
    <row r="128" spans="1:12" x14ac:dyDescent="0.25">
      <c r="A128" t="s">
        <v>6</v>
      </c>
      <c r="B128" t="s">
        <v>26</v>
      </c>
      <c r="C128" t="s">
        <v>44</v>
      </c>
      <c r="D128">
        <v>6</v>
      </c>
      <c r="E128" t="s">
        <v>41</v>
      </c>
      <c r="F128">
        <v>4</v>
      </c>
      <c r="H128">
        <v>0</v>
      </c>
      <c r="I128" t="str">
        <f t="shared" si="3"/>
        <v>T5 Male</v>
      </c>
      <c r="J128" t="s">
        <v>58</v>
      </c>
      <c r="K128">
        <f>SUM(F128:F133)</f>
        <v>20</v>
      </c>
      <c r="L128">
        <f t="shared" si="4"/>
        <v>0.4</v>
      </c>
    </row>
    <row r="129" spans="1:12" x14ac:dyDescent="0.25">
      <c r="A129" t="s">
        <v>6</v>
      </c>
      <c r="B129" t="s">
        <v>26</v>
      </c>
      <c r="C129" t="s">
        <v>44</v>
      </c>
      <c r="D129">
        <v>7</v>
      </c>
      <c r="E129" t="s">
        <v>41</v>
      </c>
      <c r="F129">
        <v>4</v>
      </c>
      <c r="H129">
        <v>0</v>
      </c>
      <c r="I129" t="str">
        <f t="shared" si="3"/>
        <v>T5 Male</v>
      </c>
      <c r="J129" t="s">
        <v>58</v>
      </c>
      <c r="K129">
        <f>SUM(F129:F133)</f>
        <v>16</v>
      </c>
      <c r="L129">
        <f t="shared" si="4"/>
        <v>0.32</v>
      </c>
    </row>
    <row r="130" spans="1:12" x14ac:dyDescent="0.25">
      <c r="A130" t="s">
        <v>6</v>
      </c>
      <c r="B130" t="s">
        <v>26</v>
      </c>
      <c r="C130" t="s">
        <v>44</v>
      </c>
      <c r="D130">
        <v>8</v>
      </c>
      <c r="E130" t="s">
        <v>41</v>
      </c>
      <c r="F130">
        <v>3</v>
      </c>
      <c r="H130">
        <v>0</v>
      </c>
      <c r="I130" t="str">
        <f t="shared" si="3"/>
        <v>T5 Male</v>
      </c>
      <c r="J130" t="s">
        <v>58</v>
      </c>
      <c r="K130">
        <f>SUM(F130:F133)</f>
        <v>12</v>
      </c>
      <c r="L130">
        <f t="shared" si="4"/>
        <v>0.24</v>
      </c>
    </row>
    <row r="131" spans="1:12" x14ac:dyDescent="0.25">
      <c r="A131" t="s">
        <v>6</v>
      </c>
      <c r="B131" t="s">
        <v>26</v>
      </c>
      <c r="C131" t="s">
        <v>44</v>
      </c>
      <c r="D131">
        <v>9</v>
      </c>
      <c r="E131" t="s">
        <v>41</v>
      </c>
      <c r="F131">
        <v>3</v>
      </c>
      <c r="H131">
        <v>0</v>
      </c>
      <c r="I131" t="str">
        <f t="shared" ref="I131:I155" si="6">CONCATENATE(A131," ",E131)</f>
        <v>T5 Male</v>
      </c>
      <c r="J131" t="s">
        <v>58</v>
      </c>
      <c r="K131">
        <f>SUM(F131:F133)</f>
        <v>9</v>
      </c>
      <c r="L131">
        <f t="shared" ref="L131:L155" si="7">K131/50</f>
        <v>0.18</v>
      </c>
    </row>
    <row r="132" spans="1:12" x14ac:dyDescent="0.25">
      <c r="A132" t="s">
        <v>6</v>
      </c>
      <c r="B132" t="s">
        <v>26</v>
      </c>
      <c r="C132" t="s">
        <v>44</v>
      </c>
      <c r="D132">
        <v>10</v>
      </c>
      <c r="E132" t="s">
        <v>41</v>
      </c>
      <c r="F132">
        <v>0</v>
      </c>
      <c r="H132">
        <v>0</v>
      </c>
      <c r="I132" t="str">
        <f t="shared" si="6"/>
        <v>T5 Male</v>
      </c>
      <c r="J132" t="s">
        <v>58</v>
      </c>
      <c r="K132">
        <f>SUM(F132:F133)</f>
        <v>6</v>
      </c>
      <c r="L132">
        <f t="shared" si="7"/>
        <v>0.12</v>
      </c>
    </row>
    <row r="133" spans="1:12" x14ac:dyDescent="0.25">
      <c r="A133" t="s">
        <v>6</v>
      </c>
      <c r="B133" t="s">
        <v>26</v>
      </c>
      <c r="C133" t="s">
        <v>44</v>
      </c>
      <c r="D133">
        <v>11</v>
      </c>
      <c r="E133" t="s">
        <v>41</v>
      </c>
      <c r="F133">
        <v>6</v>
      </c>
      <c r="H133">
        <v>1</v>
      </c>
      <c r="I133" t="str">
        <f t="shared" si="6"/>
        <v>T5 Male</v>
      </c>
      <c r="J133" t="s">
        <v>58</v>
      </c>
      <c r="K133">
        <f>SUM(F133)</f>
        <v>6</v>
      </c>
      <c r="L133">
        <f t="shared" si="7"/>
        <v>0.12</v>
      </c>
    </row>
    <row r="134" spans="1:12" x14ac:dyDescent="0.25">
      <c r="A134" t="s">
        <v>4</v>
      </c>
      <c r="B134" t="s">
        <v>27</v>
      </c>
      <c r="C134" t="s">
        <v>44</v>
      </c>
      <c r="D134">
        <v>1</v>
      </c>
      <c r="E134" t="s">
        <v>41</v>
      </c>
      <c r="F134">
        <v>1</v>
      </c>
      <c r="H134">
        <v>0</v>
      </c>
      <c r="I134" t="str">
        <f t="shared" si="6"/>
        <v>T6 Male</v>
      </c>
      <c r="J134" t="s">
        <v>58</v>
      </c>
      <c r="K134">
        <f>SUM(F134:F144)</f>
        <v>50</v>
      </c>
      <c r="L134">
        <f t="shared" si="7"/>
        <v>1</v>
      </c>
    </row>
    <row r="135" spans="1:12" x14ac:dyDescent="0.25">
      <c r="A135" t="s">
        <v>4</v>
      </c>
      <c r="B135" t="s">
        <v>27</v>
      </c>
      <c r="C135" t="s">
        <v>44</v>
      </c>
      <c r="D135">
        <v>2</v>
      </c>
      <c r="E135" t="s">
        <v>41</v>
      </c>
      <c r="F135">
        <v>1</v>
      </c>
      <c r="H135">
        <v>0</v>
      </c>
      <c r="I135" t="str">
        <f t="shared" si="6"/>
        <v>T6 Male</v>
      </c>
      <c r="J135" t="s">
        <v>58</v>
      </c>
      <c r="K135">
        <f>SUM(F135:F144)</f>
        <v>49</v>
      </c>
      <c r="L135">
        <f t="shared" si="7"/>
        <v>0.98</v>
      </c>
    </row>
    <row r="136" spans="1:12" x14ac:dyDescent="0.25">
      <c r="A136" t="s">
        <v>4</v>
      </c>
      <c r="B136" t="s">
        <v>27</v>
      </c>
      <c r="C136" t="s">
        <v>44</v>
      </c>
      <c r="D136">
        <v>3</v>
      </c>
      <c r="E136" t="s">
        <v>41</v>
      </c>
      <c r="F136">
        <v>0</v>
      </c>
      <c r="H136">
        <v>0</v>
      </c>
      <c r="I136" t="str">
        <f t="shared" si="6"/>
        <v>T6 Male</v>
      </c>
      <c r="J136" t="s">
        <v>58</v>
      </c>
      <c r="K136">
        <f>SUM(F136:F144)</f>
        <v>48</v>
      </c>
      <c r="L136">
        <f t="shared" si="7"/>
        <v>0.96</v>
      </c>
    </row>
    <row r="137" spans="1:12" x14ac:dyDescent="0.25">
      <c r="A137" t="s">
        <v>4</v>
      </c>
      <c r="B137" t="s">
        <v>27</v>
      </c>
      <c r="C137" t="s">
        <v>44</v>
      </c>
      <c r="D137">
        <v>4</v>
      </c>
      <c r="E137" t="s">
        <v>41</v>
      </c>
      <c r="F137">
        <v>10</v>
      </c>
      <c r="H137">
        <v>0</v>
      </c>
      <c r="I137" t="str">
        <f t="shared" si="6"/>
        <v>T6 Male</v>
      </c>
      <c r="J137" t="s">
        <v>58</v>
      </c>
      <c r="K137">
        <f>SUM(F137:F144)</f>
        <v>48</v>
      </c>
      <c r="L137">
        <f t="shared" si="7"/>
        <v>0.96</v>
      </c>
    </row>
    <row r="138" spans="1:12" x14ac:dyDescent="0.25">
      <c r="A138" t="s">
        <v>4</v>
      </c>
      <c r="B138" t="s">
        <v>27</v>
      </c>
      <c r="C138" t="s">
        <v>44</v>
      </c>
      <c r="D138">
        <v>5</v>
      </c>
      <c r="E138" t="s">
        <v>41</v>
      </c>
      <c r="F138">
        <v>18</v>
      </c>
      <c r="H138">
        <v>0</v>
      </c>
      <c r="I138" t="str">
        <f t="shared" si="6"/>
        <v>T6 Male</v>
      </c>
      <c r="J138" t="s">
        <v>58</v>
      </c>
      <c r="K138">
        <f>SUM(F138:F144)</f>
        <v>38</v>
      </c>
      <c r="L138">
        <f t="shared" si="7"/>
        <v>0.76</v>
      </c>
    </row>
    <row r="139" spans="1:12" x14ac:dyDescent="0.25">
      <c r="A139" t="s">
        <v>4</v>
      </c>
      <c r="B139" t="s">
        <v>27</v>
      </c>
      <c r="C139" t="s">
        <v>44</v>
      </c>
      <c r="D139">
        <v>6</v>
      </c>
      <c r="E139" t="s">
        <v>41</v>
      </c>
      <c r="F139">
        <v>9</v>
      </c>
      <c r="H139">
        <v>0</v>
      </c>
      <c r="I139" t="str">
        <f t="shared" si="6"/>
        <v>T6 Male</v>
      </c>
      <c r="J139" t="s">
        <v>58</v>
      </c>
      <c r="K139">
        <f>SUM(F139:F144)</f>
        <v>20</v>
      </c>
      <c r="L139">
        <f t="shared" si="7"/>
        <v>0.4</v>
      </c>
    </row>
    <row r="140" spans="1:12" x14ac:dyDescent="0.25">
      <c r="A140" t="s">
        <v>4</v>
      </c>
      <c r="B140" t="s">
        <v>27</v>
      </c>
      <c r="C140" t="s">
        <v>44</v>
      </c>
      <c r="D140">
        <v>7</v>
      </c>
      <c r="E140" t="s">
        <v>41</v>
      </c>
      <c r="F140">
        <v>2</v>
      </c>
      <c r="H140">
        <v>0</v>
      </c>
      <c r="I140" t="str">
        <f t="shared" si="6"/>
        <v>T6 Male</v>
      </c>
      <c r="J140" t="s">
        <v>58</v>
      </c>
      <c r="K140">
        <f>SUM(F140:F144)</f>
        <v>11</v>
      </c>
      <c r="L140">
        <f t="shared" si="7"/>
        <v>0.22</v>
      </c>
    </row>
    <row r="141" spans="1:12" x14ac:dyDescent="0.25">
      <c r="A141" t="s">
        <v>4</v>
      </c>
      <c r="B141" t="s">
        <v>27</v>
      </c>
      <c r="C141" t="s">
        <v>44</v>
      </c>
      <c r="D141">
        <v>8</v>
      </c>
      <c r="E141" t="s">
        <v>41</v>
      </c>
      <c r="F141">
        <v>0</v>
      </c>
      <c r="H141">
        <v>0</v>
      </c>
      <c r="I141" t="str">
        <f t="shared" si="6"/>
        <v>T6 Male</v>
      </c>
      <c r="J141" t="s">
        <v>58</v>
      </c>
      <c r="K141">
        <f>SUM(F141:F144)</f>
        <v>9</v>
      </c>
      <c r="L141">
        <f t="shared" si="7"/>
        <v>0.18</v>
      </c>
    </row>
    <row r="142" spans="1:12" x14ac:dyDescent="0.25">
      <c r="A142" t="s">
        <v>4</v>
      </c>
      <c r="B142" t="s">
        <v>27</v>
      </c>
      <c r="C142" t="s">
        <v>44</v>
      </c>
      <c r="D142">
        <v>9</v>
      </c>
      <c r="E142" t="s">
        <v>41</v>
      </c>
      <c r="F142">
        <v>2</v>
      </c>
      <c r="H142">
        <v>0</v>
      </c>
      <c r="I142" t="str">
        <f t="shared" si="6"/>
        <v>T6 Male</v>
      </c>
      <c r="J142" t="s">
        <v>58</v>
      </c>
      <c r="K142">
        <f>SUM(F142:F144)</f>
        <v>9</v>
      </c>
      <c r="L142">
        <f t="shared" si="7"/>
        <v>0.18</v>
      </c>
    </row>
    <row r="143" spans="1:12" x14ac:dyDescent="0.25">
      <c r="A143" t="s">
        <v>4</v>
      </c>
      <c r="B143" t="s">
        <v>27</v>
      </c>
      <c r="C143" t="s">
        <v>44</v>
      </c>
      <c r="D143">
        <v>10</v>
      </c>
      <c r="E143" t="s">
        <v>41</v>
      </c>
      <c r="F143">
        <v>0</v>
      </c>
      <c r="H143">
        <v>0</v>
      </c>
      <c r="I143" t="str">
        <f t="shared" si="6"/>
        <v>T6 Male</v>
      </c>
      <c r="J143" t="s">
        <v>58</v>
      </c>
      <c r="K143">
        <f>SUM(F143:F144)</f>
        <v>7</v>
      </c>
      <c r="L143">
        <f t="shared" si="7"/>
        <v>0.14000000000000001</v>
      </c>
    </row>
    <row r="144" spans="1:12" x14ac:dyDescent="0.25">
      <c r="A144" t="s">
        <v>4</v>
      </c>
      <c r="B144" t="s">
        <v>27</v>
      </c>
      <c r="C144" t="s">
        <v>44</v>
      </c>
      <c r="D144">
        <v>11</v>
      </c>
      <c r="E144" t="s">
        <v>41</v>
      </c>
      <c r="F144">
        <v>7</v>
      </c>
      <c r="H144">
        <v>1</v>
      </c>
      <c r="I144" t="str">
        <f t="shared" si="6"/>
        <v>T6 Male</v>
      </c>
      <c r="J144" t="s">
        <v>58</v>
      </c>
      <c r="K144">
        <f>SUM(F144)</f>
        <v>7</v>
      </c>
      <c r="L144">
        <f t="shared" si="7"/>
        <v>0.14000000000000001</v>
      </c>
    </row>
    <row r="145" spans="1:12" x14ac:dyDescent="0.25">
      <c r="A145" t="s">
        <v>5</v>
      </c>
      <c r="B145" t="s">
        <v>13</v>
      </c>
      <c r="C145" t="s">
        <v>13</v>
      </c>
      <c r="D145">
        <v>1</v>
      </c>
      <c r="E145" t="s">
        <v>41</v>
      </c>
      <c r="F145">
        <v>0</v>
      </c>
      <c r="H145">
        <v>0</v>
      </c>
      <c r="I145" t="str">
        <f t="shared" si="6"/>
        <v>T7 Male</v>
      </c>
      <c r="J145" t="s">
        <v>58</v>
      </c>
      <c r="K145">
        <f>SUM(F145:F155)</f>
        <v>50</v>
      </c>
      <c r="L145">
        <f t="shared" si="7"/>
        <v>1</v>
      </c>
    </row>
    <row r="146" spans="1:12" x14ac:dyDescent="0.25">
      <c r="A146" t="s">
        <v>5</v>
      </c>
      <c r="B146" t="s">
        <v>13</v>
      </c>
      <c r="C146" t="s">
        <v>13</v>
      </c>
      <c r="D146">
        <v>2</v>
      </c>
      <c r="E146" t="s">
        <v>41</v>
      </c>
      <c r="F146">
        <v>3</v>
      </c>
      <c r="H146">
        <v>0</v>
      </c>
      <c r="I146" t="str">
        <f t="shared" si="6"/>
        <v>T7 Male</v>
      </c>
      <c r="J146" t="s">
        <v>58</v>
      </c>
      <c r="K146">
        <f>SUM(F146:F155)</f>
        <v>50</v>
      </c>
      <c r="L146">
        <f t="shared" si="7"/>
        <v>1</v>
      </c>
    </row>
    <row r="147" spans="1:12" x14ac:dyDescent="0.25">
      <c r="A147" t="s">
        <v>5</v>
      </c>
      <c r="B147" t="s">
        <v>13</v>
      </c>
      <c r="C147" t="s">
        <v>13</v>
      </c>
      <c r="D147">
        <v>3</v>
      </c>
      <c r="E147" t="s">
        <v>41</v>
      </c>
      <c r="F147">
        <v>0</v>
      </c>
      <c r="H147">
        <v>0</v>
      </c>
      <c r="I147" t="str">
        <f t="shared" si="6"/>
        <v>T7 Male</v>
      </c>
      <c r="J147" t="s">
        <v>58</v>
      </c>
      <c r="K147">
        <f>SUM(F147:F155)</f>
        <v>47</v>
      </c>
      <c r="L147">
        <f t="shared" si="7"/>
        <v>0.94</v>
      </c>
    </row>
    <row r="148" spans="1:12" x14ac:dyDescent="0.25">
      <c r="A148" t="s">
        <v>5</v>
      </c>
      <c r="B148" t="s">
        <v>13</v>
      </c>
      <c r="C148" t="s">
        <v>13</v>
      </c>
      <c r="D148">
        <v>4</v>
      </c>
      <c r="E148" t="s">
        <v>41</v>
      </c>
      <c r="F148">
        <v>0</v>
      </c>
      <c r="H148">
        <v>0</v>
      </c>
      <c r="I148" t="str">
        <f t="shared" si="6"/>
        <v>T7 Male</v>
      </c>
      <c r="J148" t="s">
        <v>58</v>
      </c>
      <c r="K148">
        <f>SUM(F148:F155)</f>
        <v>47</v>
      </c>
      <c r="L148">
        <f t="shared" si="7"/>
        <v>0.94</v>
      </c>
    </row>
    <row r="149" spans="1:12" x14ac:dyDescent="0.25">
      <c r="A149" t="s">
        <v>5</v>
      </c>
      <c r="B149" t="s">
        <v>13</v>
      </c>
      <c r="C149" t="s">
        <v>13</v>
      </c>
      <c r="D149">
        <v>5</v>
      </c>
      <c r="E149" t="s">
        <v>41</v>
      </c>
      <c r="F149">
        <v>0</v>
      </c>
      <c r="H149">
        <v>0</v>
      </c>
      <c r="I149" t="str">
        <f t="shared" si="6"/>
        <v>T7 Male</v>
      </c>
      <c r="J149" t="s">
        <v>58</v>
      </c>
      <c r="K149">
        <f>SUM(F149:F155)</f>
        <v>47</v>
      </c>
      <c r="L149">
        <f t="shared" si="7"/>
        <v>0.94</v>
      </c>
    </row>
    <row r="150" spans="1:12" x14ac:dyDescent="0.25">
      <c r="A150" t="s">
        <v>5</v>
      </c>
      <c r="B150" t="s">
        <v>13</v>
      </c>
      <c r="C150" t="s">
        <v>13</v>
      </c>
      <c r="D150">
        <v>6</v>
      </c>
      <c r="E150" t="s">
        <v>41</v>
      </c>
      <c r="F150">
        <v>3</v>
      </c>
      <c r="H150">
        <v>0</v>
      </c>
      <c r="I150" t="str">
        <f t="shared" si="6"/>
        <v>T7 Male</v>
      </c>
      <c r="J150" t="s">
        <v>58</v>
      </c>
      <c r="K150">
        <f>SUM(F150:F155)</f>
        <v>47</v>
      </c>
      <c r="L150">
        <f t="shared" si="7"/>
        <v>0.94</v>
      </c>
    </row>
    <row r="151" spans="1:12" x14ac:dyDescent="0.25">
      <c r="A151" t="s">
        <v>5</v>
      </c>
      <c r="B151" t="s">
        <v>13</v>
      </c>
      <c r="C151" t="s">
        <v>13</v>
      </c>
      <c r="D151">
        <v>7</v>
      </c>
      <c r="E151" t="s">
        <v>41</v>
      </c>
      <c r="F151">
        <v>0</v>
      </c>
      <c r="H151">
        <v>0</v>
      </c>
      <c r="I151" t="str">
        <f t="shared" si="6"/>
        <v>T7 Male</v>
      </c>
      <c r="J151" t="s">
        <v>58</v>
      </c>
      <c r="K151">
        <f>SUM(F151:F155)</f>
        <v>44</v>
      </c>
      <c r="L151">
        <f t="shared" si="7"/>
        <v>0.88</v>
      </c>
    </row>
    <row r="152" spans="1:12" x14ac:dyDescent="0.25">
      <c r="A152" t="s">
        <v>5</v>
      </c>
      <c r="B152" t="s">
        <v>13</v>
      </c>
      <c r="C152" t="s">
        <v>13</v>
      </c>
      <c r="D152">
        <v>8</v>
      </c>
      <c r="E152" t="s">
        <v>41</v>
      </c>
      <c r="F152">
        <v>2</v>
      </c>
      <c r="H152">
        <v>0</v>
      </c>
      <c r="I152" t="str">
        <f t="shared" si="6"/>
        <v>T7 Male</v>
      </c>
      <c r="J152" t="s">
        <v>58</v>
      </c>
      <c r="K152">
        <f>SUM(F152:F155)</f>
        <v>44</v>
      </c>
      <c r="L152">
        <f t="shared" si="7"/>
        <v>0.88</v>
      </c>
    </row>
    <row r="153" spans="1:12" x14ac:dyDescent="0.25">
      <c r="A153" t="s">
        <v>5</v>
      </c>
      <c r="B153" t="s">
        <v>13</v>
      </c>
      <c r="C153" t="s">
        <v>13</v>
      </c>
      <c r="D153">
        <v>9</v>
      </c>
      <c r="E153" t="s">
        <v>41</v>
      </c>
      <c r="F153">
        <v>2</v>
      </c>
      <c r="H153">
        <v>0</v>
      </c>
      <c r="I153" t="str">
        <f t="shared" si="6"/>
        <v>T7 Male</v>
      </c>
      <c r="J153" t="s">
        <v>58</v>
      </c>
      <c r="K153">
        <f>SUM(F153:F155)</f>
        <v>42</v>
      </c>
      <c r="L153">
        <f t="shared" si="7"/>
        <v>0.84</v>
      </c>
    </row>
    <row r="154" spans="1:12" x14ac:dyDescent="0.25">
      <c r="A154" t="s">
        <v>5</v>
      </c>
      <c r="B154" t="s">
        <v>13</v>
      </c>
      <c r="C154" t="s">
        <v>13</v>
      </c>
      <c r="D154">
        <v>10</v>
      </c>
      <c r="E154" t="s">
        <v>41</v>
      </c>
      <c r="F154">
        <v>1</v>
      </c>
      <c r="H154">
        <v>0</v>
      </c>
      <c r="I154" t="str">
        <f t="shared" si="6"/>
        <v>T7 Male</v>
      </c>
      <c r="J154" t="s">
        <v>58</v>
      </c>
      <c r="K154">
        <f>SUM(F154:F155)</f>
        <v>40</v>
      </c>
      <c r="L154">
        <f t="shared" si="7"/>
        <v>0.8</v>
      </c>
    </row>
    <row r="155" spans="1:12" x14ac:dyDescent="0.25">
      <c r="A155" t="s">
        <v>5</v>
      </c>
      <c r="B155" t="s">
        <v>13</v>
      </c>
      <c r="C155" t="s">
        <v>13</v>
      </c>
      <c r="D155">
        <v>11</v>
      </c>
      <c r="E155" t="s">
        <v>41</v>
      </c>
      <c r="F155">
        <v>39</v>
      </c>
      <c r="H155">
        <v>1</v>
      </c>
      <c r="I155" t="str">
        <f t="shared" si="6"/>
        <v>T7 Male</v>
      </c>
      <c r="J155" t="s">
        <v>58</v>
      </c>
      <c r="K155">
        <f>SUM(F155)</f>
        <v>39</v>
      </c>
      <c r="L155">
        <f t="shared" si="7"/>
        <v>0.78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J1" sqref="J1"/>
    </sheetView>
  </sheetViews>
  <sheetFormatPr baseColWidth="10" defaultRowHeight="15" x14ac:dyDescent="0.25"/>
  <sheetData>
    <row r="1" spans="1:8" x14ac:dyDescent="0.25">
      <c r="A1" t="s">
        <v>68</v>
      </c>
      <c r="B1" t="s">
        <v>56</v>
      </c>
      <c r="C1" t="s">
        <v>10</v>
      </c>
      <c r="D1" t="s">
        <v>21</v>
      </c>
      <c r="E1" t="s">
        <v>22</v>
      </c>
      <c r="F1" t="s">
        <v>69</v>
      </c>
      <c r="G1" t="s">
        <v>70</v>
      </c>
      <c r="H1" t="s">
        <v>71</v>
      </c>
    </row>
    <row r="2" spans="1:8" x14ac:dyDescent="0.25">
      <c r="A2" t="s">
        <v>72</v>
      </c>
      <c r="B2" t="s">
        <v>57</v>
      </c>
      <c r="C2" t="s">
        <v>0</v>
      </c>
      <c r="D2">
        <v>1</v>
      </c>
      <c r="E2">
        <v>60.9</v>
      </c>
      <c r="F2">
        <v>4.1092331746999999</v>
      </c>
      <c r="G2">
        <v>-37.227777779999997</v>
      </c>
      <c r="H2">
        <v>-0.298993173</v>
      </c>
    </row>
    <row r="3" spans="1:8" x14ac:dyDescent="0.25">
      <c r="A3" t="s">
        <v>72</v>
      </c>
      <c r="B3" t="s">
        <v>57</v>
      </c>
      <c r="C3" t="s">
        <v>0</v>
      </c>
      <c r="D3">
        <v>2</v>
      </c>
      <c r="E3">
        <v>38.9</v>
      </c>
      <c r="F3">
        <v>3.6609942505999999</v>
      </c>
      <c r="G3">
        <v>-36.277777780000001</v>
      </c>
      <c r="H3">
        <v>-0.39828717899999999</v>
      </c>
    </row>
    <row r="4" spans="1:8" x14ac:dyDescent="0.25">
      <c r="A4" t="s">
        <v>72</v>
      </c>
      <c r="B4" t="s">
        <v>57</v>
      </c>
      <c r="C4" t="s">
        <v>0</v>
      </c>
      <c r="D4">
        <v>3</v>
      </c>
      <c r="E4">
        <v>20.8</v>
      </c>
      <c r="F4">
        <v>3.0349529867</v>
      </c>
      <c r="G4">
        <v>-31.67777778</v>
      </c>
      <c r="H4">
        <v>-0.66387689800000005</v>
      </c>
    </row>
    <row r="5" spans="1:8" x14ac:dyDescent="0.25">
      <c r="A5" t="s">
        <v>72</v>
      </c>
      <c r="B5" t="s">
        <v>57</v>
      </c>
      <c r="C5" t="s">
        <v>0</v>
      </c>
      <c r="D5">
        <v>4</v>
      </c>
      <c r="E5">
        <v>189.2</v>
      </c>
      <c r="F5">
        <v>5.2428046565999997</v>
      </c>
      <c r="G5">
        <v>9.9555555556000002</v>
      </c>
      <c r="H5">
        <v>0.33716399609999997</v>
      </c>
    </row>
    <row r="6" spans="1:8" x14ac:dyDescent="0.25">
      <c r="A6" t="s">
        <v>72</v>
      </c>
      <c r="B6" t="s">
        <v>57</v>
      </c>
      <c r="C6" t="s">
        <v>0</v>
      </c>
      <c r="D6">
        <v>5</v>
      </c>
      <c r="E6">
        <v>247.7</v>
      </c>
      <c r="F6">
        <v>5.5122183365000001</v>
      </c>
      <c r="G6">
        <v>83.372222222000005</v>
      </c>
      <c r="H6">
        <v>0.66885959399999995</v>
      </c>
    </row>
    <row r="7" spans="1:8" x14ac:dyDescent="0.25">
      <c r="A7" t="s">
        <v>72</v>
      </c>
      <c r="B7" t="s">
        <v>57</v>
      </c>
      <c r="C7" t="s">
        <v>0</v>
      </c>
      <c r="D7">
        <v>6</v>
      </c>
      <c r="E7">
        <v>195.7</v>
      </c>
      <c r="F7">
        <v>5.2765828743999998</v>
      </c>
      <c r="G7">
        <v>11.855555556000001</v>
      </c>
      <c r="H7">
        <v>0.35513366000000002</v>
      </c>
    </row>
    <row r="8" spans="1:8" x14ac:dyDescent="0.25">
      <c r="A8" t="s">
        <v>72</v>
      </c>
      <c r="B8" t="s">
        <v>58</v>
      </c>
      <c r="C8" t="s">
        <v>1</v>
      </c>
      <c r="D8">
        <v>1</v>
      </c>
      <c r="E8">
        <v>113.1</v>
      </c>
      <c r="F8">
        <v>4.7282723831000002</v>
      </c>
      <c r="G8">
        <v>-70.494444439999995</v>
      </c>
      <c r="H8">
        <v>-0.50554831499999997</v>
      </c>
    </row>
    <row r="9" spans="1:8" x14ac:dyDescent="0.25">
      <c r="A9" t="s">
        <v>72</v>
      </c>
      <c r="B9" t="s">
        <v>58</v>
      </c>
      <c r="C9" t="s">
        <v>1</v>
      </c>
      <c r="D9">
        <v>2</v>
      </c>
      <c r="E9">
        <v>177.6</v>
      </c>
      <c r="F9">
        <v>5.1795338305999996</v>
      </c>
      <c r="G9">
        <v>16.955555556</v>
      </c>
      <c r="H9">
        <v>0.29465805020000002</v>
      </c>
    </row>
    <row r="10" spans="1:8" x14ac:dyDescent="0.25">
      <c r="A10" t="s">
        <v>72</v>
      </c>
      <c r="B10" t="s">
        <v>58</v>
      </c>
      <c r="C10" t="s">
        <v>1</v>
      </c>
      <c r="D10">
        <v>3</v>
      </c>
      <c r="E10">
        <v>161.9</v>
      </c>
      <c r="F10">
        <v>5.0869788607000004</v>
      </c>
      <c r="G10">
        <v>23.955555556</v>
      </c>
      <c r="H10">
        <v>0.56255462580000004</v>
      </c>
    </row>
    <row r="11" spans="1:8" x14ac:dyDescent="0.25">
      <c r="A11" t="s">
        <v>72</v>
      </c>
      <c r="B11" t="s">
        <v>58</v>
      </c>
      <c r="C11" t="s">
        <v>1</v>
      </c>
      <c r="D11">
        <v>4</v>
      </c>
      <c r="E11">
        <v>304.8</v>
      </c>
      <c r="F11">
        <v>5.7196558238000001</v>
      </c>
      <c r="G11">
        <v>40.088888889000003</v>
      </c>
      <c r="H11">
        <v>-1.1579186999999999E-2</v>
      </c>
    </row>
    <row r="12" spans="1:8" x14ac:dyDescent="0.25">
      <c r="A12" t="s">
        <v>72</v>
      </c>
      <c r="B12" t="s">
        <v>58</v>
      </c>
      <c r="C12" t="s">
        <v>1</v>
      </c>
      <c r="D12">
        <v>5</v>
      </c>
      <c r="E12">
        <v>262.8</v>
      </c>
      <c r="F12">
        <v>5.5713932866000002</v>
      </c>
      <c r="G12">
        <v>13.005555555999999</v>
      </c>
      <c r="H12">
        <v>-9.7559805999999999E-2</v>
      </c>
    </row>
    <row r="13" spans="1:8" x14ac:dyDescent="0.25">
      <c r="A13" t="s">
        <v>72</v>
      </c>
      <c r="B13" t="s">
        <v>58</v>
      </c>
      <c r="C13" t="s">
        <v>1</v>
      </c>
      <c r="D13">
        <v>6</v>
      </c>
      <c r="E13">
        <v>245.8</v>
      </c>
      <c r="F13">
        <v>5.5045181971000003</v>
      </c>
      <c r="G13">
        <v>-23.511111110000002</v>
      </c>
      <c r="H13">
        <v>-0.24252536799999999</v>
      </c>
    </row>
    <row r="14" spans="1:8" x14ac:dyDescent="0.25">
      <c r="A14" t="s">
        <v>74</v>
      </c>
      <c r="B14" t="s">
        <v>57</v>
      </c>
      <c r="C14" t="s">
        <v>2</v>
      </c>
      <c r="D14">
        <v>1</v>
      </c>
      <c r="E14">
        <v>150.69999999999999</v>
      </c>
      <c r="F14">
        <v>5.0152911056000002</v>
      </c>
      <c r="G14">
        <v>27.555555556000002</v>
      </c>
      <c r="H14">
        <v>0.2045730113</v>
      </c>
    </row>
    <row r="15" spans="1:8" x14ac:dyDescent="0.25">
      <c r="A15" t="s">
        <v>74</v>
      </c>
      <c r="B15" t="s">
        <v>57</v>
      </c>
      <c r="C15" t="s">
        <v>2</v>
      </c>
      <c r="D15">
        <v>2</v>
      </c>
      <c r="E15">
        <v>82</v>
      </c>
      <c r="F15">
        <v>4.4067192472999999</v>
      </c>
      <c r="G15">
        <v>-18.194444440000002</v>
      </c>
      <c r="H15">
        <v>-5.5053929000000001E-2</v>
      </c>
    </row>
    <row r="16" spans="1:8" x14ac:dyDescent="0.25">
      <c r="A16" t="s">
        <v>74</v>
      </c>
      <c r="B16" t="s">
        <v>57</v>
      </c>
      <c r="C16" t="s">
        <v>2</v>
      </c>
      <c r="D16">
        <v>3</v>
      </c>
      <c r="E16">
        <v>47.3</v>
      </c>
      <c r="F16">
        <v>3.8565102955000001</v>
      </c>
      <c r="G16">
        <v>-30.194444440000002</v>
      </c>
      <c r="H16">
        <v>-0.24481133599999999</v>
      </c>
    </row>
    <row r="17" spans="1:8" x14ac:dyDescent="0.25">
      <c r="A17" t="s">
        <v>74</v>
      </c>
      <c r="B17" t="s">
        <v>57</v>
      </c>
      <c r="C17" t="s">
        <v>2</v>
      </c>
      <c r="D17">
        <v>4</v>
      </c>
      <c r="E17">
        <v>254.7</v>
      </c>
      <c r="F17">
        <v>5.5400863820000001</v>
      </c>
      <c r="G17">
        <v>50.438888888999998</v>
      </c>
      <c r="H17">
        <v>0.23195397479999999</v>
      </c>
    </row>
    <row r="18" spans="1:8" x14ac:dyDescent="0.25">
      <c r="A18" t="s">
        <v>74</v>
      </c>
      <c r="B18" t="s">
        <v>57</v>
      </c>
      <c r="C18" t="s">
        <v>2</v>
      </c>
      <c r="D18">
        <v>5</v>
      </c>
      <c r="E18">
        <v>184.3</v>
      </c>
      <c r="F18">
        <v>5.2165648646999996</v>
      </c>
      <c r="G18">
        <v>-5.0444444439999998</v>
      </c>
      <c r="H18">
        <v>-2.9285624999999999E-2</v>
      </c>
    </row>
    <row r="19" spans="1:8" x14ac:dyDescent="0.25">
      <c r="A19" t="s">
        <v>74</v>
      </c>
      <c r="B19" t="s">
        <v>57</v>
      </c>
      <c r="C19" t="s">
        <v>2</v>
      </c>
      <c r="D19">
        <v>6</v>
      </c>
      <c r="E19">
        <v>184.3</v>
      </c>
      <c r="F19">
        <v>5.2165648646999996</v>
      </c>
      <c r="G19">
        <v>-24.561111109999999</v>
      </c>
      <c r="H19">
        <v>-0.107376096</v>
      </c>
    </row>
    <row r="20" spans="1:8" x14ac:dyDescent="0.25">
      <c r="A20" t="s">
        <v>73</v>
      </c>
      <c r="B20" t="s">
        <v>58</v>
      </c>
      <c r="C20" t="s">
        <v>3</v>
      </c>
      <c r="D20">
        <v>1</v>
      </c>
      <c r="E20">
        <v>194.2</v>
      </c>
      <c r="F20">
        <v>5.2688885559000003</v>
      </c>
      <c r="G20">
        <v>-4.3777777779999996</v>
      </c>
      <c r="H20">
        <v>-5.8504419000000002E-2</v>
      </c>
    </row>
    <row r="21" spans="1:8" x14ac:dyDescent="0.25">
      <c r="A21" t="s">
        <v>73</v>
      </c>
      <c r="B21" t="s">
        <v>58</v>
      </c>
      <c r="C21" t="s">
        <v>3</v>
      </c>
      <c r="D21">
        <v>2</v>
      </c>
      <c r="E21">
        <v>168.3</v>
      </c>
      <c r="F21">
        <v>5.1257481012000001</v>
      </c>
      <c r="G21">
        <v>-7.3277777779999997</v>
      </c>
      <c r="H21">
        <v>0.1473000441</v>
      </c>
    </row>
    <row r="22" spans="1:8" x14ac:dyDescent="0.25">
      <c r="A22" t="s">
        <v>73</v>
      </c>
      <c r="B22" t="s">
        <v>58</v>
      </c>
      <c r="C22" t="s">
        <v>3</v>
      </c>
      <c r="D22">
        <v>3</v>
      </c>
      <c r="E22">
        <v>170.3</v>
      </c>
      <c r="F22">
        <v>5.1375615876999996</v>
      </c>
      <c r="G22">
        <v>17.372222222000001</v>
      </c>
      <c r="H22">
        <v>0.51956507600000001</v>
      </c>
    </row>
    <row r="23" spans="1:8" x14ac:dyDescent="0.25">
      <c r="A23" t="s">
        <v>73</v>
      </c>
      <c r="B23" t="s">
        <v>58</v>
      </c>
      <c r="C23" t="s">
        <v>3</v>
      </c>
      <c r="D23">
        <v>4</v>
      </c>
      <c r="E23">
        <v>251.9</v>
      </c>
      <c r="F23">
        <v>5.5290321834</v>
      </c>
      <c r="G23">
        <v>-27.794444439999999</v>
      </c>
      <c r="H23">
        <v>-0.29577510400000001</v>
      </c>
    </row>
    <row r="24" spans="1:8" x14ac:dyDescent="0.25">
      <c r="A24" t="s">
        <v>73</v>
      </c>
      <c r="B24" t="s">
        <v>58</v>
      </c>
      <c r="C24" t="s">
        <v>3</v>
      </c>
      <c r="D24">
        <v>5</v>
      </c>
      <c r="E24">
        <v>246.8</v>
      </c>
      <c r="F24">
        <v>5.5085782920000002</v>
      </c>
      <c r="G24">
        <v>-17.97777778</v>
      </c>
      <c r="H24">
        <v>-0.25394707799999999</v>
      </c>
    </row>
    <row r="25" spans="1:8" x14ac:dyDescent="0.25">
      <c r="A25" t="s">
        <v>73</v>
      </c>
      <c r="B25" t="s">
        <v>58</v>
      </c>
      <c r="C25" t="s">
        <v>3</v>
      </c>
      <c r="D25">
        <v>6</v>
      </c>
      <c r="E25">
        <v>324.39999999999998</v>
      </c>
      <c r="F25">
        <v>5.7819773222000004</v>
      </c>
      <c r="G25">
        <v>40.105555555999999</v>
      </c>
      <c r="H25">
        <v>-5.8638519E-2</v>
      </c>
    </row>
    <row r="26" spans="1:8" x14ac:dyDescent="0.25">
      <c r="A26" t="s">
        <v>73</v>
      </c>
      <c r="B26" t="s">
        <v>57</v>
      </c>
      <c r="C26" t="s">
        <v>6</v>
      </c>
      <c r="D26">
        <v>1</v>
      </c>
      <c r="E26">
        <v>158.19999999999999</v>
      </c>
      <c r="F26">
        <v>5.0638600553000002</v>
      </c>
      <c r="G26">
        <v>37.522222222000003</v>
      </c>
      <c r="H26">
        <v>0.5013329447</v>
      </c>
    </row>
    <row r="27" spans="1:8" x14ac:dyDescent="0.25">
      <c r="A27" t="s">
        <v>73</v>
      </c>
      <c r="B27" t="s">
        <v>57</v>
      </c>
      <c r="C27" t="s">
        <v>6</v>
      </c>
      <c r="D27">
        <v>2</v>
      </c>
      <c r="E27">
        <v>36</v>
      </c>
      <c r="F27">
        <v>3.5835189385000001</v>
      </c>
      <c r="G27">
        <v>-61.727777779999997</v>
      </c>
      <c r="H27">
        <v>-0.63006325500000004</v>
      </c>
    </row>
    <row r="28" spans="1:8" x14ac:dyDescent="0.25">
      <c r="A28" t="s">
        <v>73</v>
      </c>
      <c r="B28" t="s">
        <v>57</v>
      </c>
      <c r="C28" t="s">
        <v>6</v>
      </c>
      <c r="D28">
        <v>3</v>
      </c>
      <c r="E28">
        <v>17.7</v>
      </c>
      <c r="F28">
        <v>2.8735646396000001</v>
      </c>
      <c r="G28">
        <v>-57.327777779999998</v>
      </c>
      <c r="H28">
        <v>-0.97956600800000004</v>
      </c>
    </row>
    <row r="29" spans="1:8" x14ac:dyDescent="0.25">
      <c r="A29" t="s">
        <v>73</v>
      </c>
      <c r="B29" t="s">
        <v>57</v>
      </c>
      <c r="C29" t="s">
        <v>6</v>
      </c>
      <c r="D29">
        <v>4</v>
      </c>
      <c r="E29">
        <v>220.6</v>
      </c>
      <c r="F29">
        <v>5.3963511068000001</v>
      </c>
      <c r="G29">
        <v>18.805555556000002</v>
      </c>
      <c r="H29">
        <v>0.33640968329999998</v>
      </c>
    </row>
    <row r="30" spans="1:8" x14ac:dyDescent="0.25">
      <c r="A30" t="s">
        <v>73</v>
      </c>
      <c r="B30" t="s">
        <v>57</v>
      </c>
      <c r="C30" t="s">
        <v>6</v>
      </c>
      <c r="D30">
        <v>5</v>
      </c>
      <c r="E30">
        <v>201.7</v>
      </c>
      <c r="F30">
        <v>5.3067814450000004</v>
      </c>
      <c r="G30">
        <v>14.822222222000001</v>
      </c>
      <c r="H30">
        <v>0.3091219395</v>
      </c>
    </row>
    <row r="31" spans="1:8" x14ac:dyDescent="0.25">
      <c r="A31" t="s">
        <v>73</v>
      </c>
      <c r="B31" t="s">
        <v>57</v>
      </c>
      <c r="C31" t="s">
        <v>6</v>
      </c>
      <c r="D31">
        <v>6</v>
      </c>
      <c r="E31">
        <v>254.3</v>
      </c>
      <c r="F31">
        <v>5.5385146723999998</v>
      </c>
      <c r="G31">
        <v>47.905555556000003</v>
      </c>
      <c r="H31">
        <v>0.462764695</v>
      </c>
    </row>
    <row r="32" spans="1:8" x14ac:dyDescent="0.25">
      <c r="A32" t="s">
        <v>74</v>
      </c>
      <c r="B32" t="s">
        <v>58</v>
      </c>
      <c r="C32" t="s">
        <v>4</v>
      </c>
      <c r="D32">
        <v>1</v>
      </c>
      <c r="E32">
        <v>252.5</v>
      </c>
      <c r="F32">
        <v>5.5314112486999996</v>
      </c>
      <c r="G32">
        <v>47.022222222000003</v>
      </c>
      <c r="H32">
        <v>0.15713995089999999</v>
      </c>
    </row>
    <row r="33" spans="1:8" x14ac:dyDescent="0.25">
      <c r="A33" t="s">
        <v>74</v>
      </c>
      <c r="B33" t="s">
        <v>58</v>
      </c>
      <c r="C33" t="s">
        <v>4</v>
      </c>
      <c r="D33">
        <v>2</v>
      </c>
      <c r="E33">
        <v>289.10000000000002</v>
      </c>
      <c r="F33">
        <v>5.6667726490000003</v>
      </c>
      <c r="G33">
        <v>106.57222222</v>
      </c>
      <c r="H33">
        <v>0.64144626890000001</v>
      </c>
    </row>
    <row r="34" spans="1:8" x14ac:dyDescent="0.25">
      <c r="A34" t="s">
        <v>74</v>
      </c>
      <c r="B34" t="s">
        <v>58</v>
      </c>
      <c r="C34" t="s">
        <v>4</v>
      </c>
      <c r="D34">
        <v>3</v>
      </c>
      <c r="E34">
        <v>237.7</v>
      </c>
      <c r="F34">
        <v>5.4710093744000003</v>
      </c>
      <c r="G34">
        <v>77.872222222000005</v>
      </c>
      <c r="H34">
        <v>0.80613453970000004</v>
      </c>
    </row>
    <row r="35" spans="1:8" x14ac:dyDescent="0.25">
      <c r="A35" t="s">
        <v>74</v>
      </c>
      <c r="B35" t="s">
        <v>58</v>
      </c>
      <c r="C35" t="s">
        <v>4</v>
      </c>
      <c r="D35">
        <v>4</v>
      </c>
      <c r="E35">
        <v>195.1</v>
      </c>
      <c r="F35">
        <v>5.2735122476000003</v>
      </c>
      <c r="G35">
        <v>-91.494444439999995</v>
      </c>
      <c r="H35">
        <v>-0.59817336300000001</v>
      </c>
    </row>
    <row r="36" spans="1:8" x14ac:dyDescent="0.25">
      <c r="A36" t="s">
        <v>74</v>
      </c>
      <c r="B36" t="s">
        <v>58</v>
      </c>
      <c r="C36" t="s">
        <v>4</v>
      </c>
      <c r="D36">
        <v>5</v>
      </c>
      <c r="E36">
        <v>183.5</v>
      </c>
      <c r="F36">
        <v>5.2122146674999996</v>
      </c>
      <c r="G36">
        <v>-88.17777778</v>
      </c>
      <c r="H36">
        <v>-0.59718902500000004</v>
      </c>
    </row>
    <row r="37" spans="1:8" x14ac:dyDescent="0.25">
      <c r="A37" t="s">
        <v>74</v>
      </c>
      <c r="B37" t="s">
        <v>58</v>
      </c>
      <c r="C37" t="s">
        <v>4</v>
      </c>
      <c r="D37">
        <v>6</v>
      </c>
      <c r="E37">
        <v>239.4</v>
      </c>
      <c r="F37">
        <v>5.4781357930999999</v>
      </c>
      <c r="G37">
        <v>-51.794444439999999</v>
      </c>
      <c r="H37">
        <v>-0.409358371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N1" sqref="N1"/>
    </sheetView>
  </sheetViews>
  <sheetFormatPr baseColWidth="10" defaultRowHeight="15" x14ac:dyDescent="0.25"/>
  <cols>
    <col min="1" max="1" width="21.28515625" customWidth="1"/>
    <col min="3" max="3" width="14.28515625" customWidth="1"/>
  </cols>
  <sheetData>
    <row r="1" spans="1:12" x14ac:dyDescent="0.25">
      <c r="A1" t="s">
        <v>84</v>
      </c>
      <c r="B1" t="s">
        <v>68</v>
      </c>
      <c r="C1" t="s">
        <v>64</v>
      </c>
      <c r="D1" t="s">
        <v>10</v>
      </c>
      <c r="E1" t="s">
        <v>21</v>
      </c>
      <c r="F1" t="s">
        <v>75</v>
      </c>
      <c r="G1" t="s">
        <v>76</v>
      </c>
      <c r="H1" t="s">
        <v>80</v>
      </c>
      <c r="I1" t="s">
        <v>78</v>
      </c>
      <c r="J1" t="s">
        <v>81</v>
      </c>
      <c r="K1" t="s">
        <v>82</v>
      </c>
      <c r="L1" t="s">
        <v>83</v>
      </c>
    </row>
    <row r="2" spans="1:12" x14ac:dyDescent="0.25">
      <c r="A2" t="s">
        <v>85</v>
      </c>
      <c r="B2" t="s">
        <v>74</v>
      </c>
      <c r="C2" t="s">
        <v>57</v>
      </c>
      <c r="D2" t="s">
        <v>2</v>
      </c>
      <c r="E2">
        <v>1</v>
      </c>
      <c r="F2">
        <v>533</v>
      </c>
      <c r="G2">
        <v>439</v>
      </c>
      <c r="H2">
        <v>0.82363977499999996</v>
      </c>
      <c r="I2" t="s">
        <v>77</v>
      </c>
      <c r="J2">
        <v>1.1374031853</v>
      </c>
      <c r="K2">
        <v>-5.4561635999999997E-2</v>
      </c>
      <c r="L2">
        <v>-7.3827285000000006E-2</v>
      </c>
    </row>
    <row r="3" spans="1:12" x14ac:dyDescent="0.25">
      <c r="A3" t="s">
        <v>85</v>
      </c>
      <c r="B3" t="s">
        <v>74</v>
      </c>
      <c r="C3" t="s">
        <v>57</v>
      </c>
      <c r="D3" t="s">
        <v>2</v>
      </c>
      <c r="E3">
        <v>2</v>
      </c>
      <c r="F3">
        <v>460</v>
      </c>
      <c r="G3">
        <v>391</v>
      </c>
      <c r="H3">
        <v>0.85</v>
      </c>
      <c r="I3" t="s">
        <v>77</v>
      </c>
      <c r="J3">
        <v>1.1730969117000001</v>
      </c>
      <c r="K3">
        <v>0.12829231129999999</v>
      </c>
      <c r="L3">
        <v>0.14255274749999999</v>
      </c>
    </row>
    <row r="4" spans="1:12" x14ac:dyDescent="0.25">
      <c r="A4" t="s">
        <v>85</v>
      </c>
      <c r="B4" t="s">
        <v>74</v>
      </c>
      <c r="C4" t="s">
        <v>57</v>
      </c>
      <c r="D4" t="s">
        <v>2</v>
      </c>
      <c r="E4">
        <v>3</v>
      </c>
      <c r="F4">
        <v>308</v>
      </c>
      <c r="G4">
        <v>279</v>
      </c>
      <c r="H4">
        <v>0.90584415600000001</v>
      </c>
      <c r="I4" t="s">
        <v>77</v>
      </c>
      <c r="J4">
        <v>1.2589165797999999</v>
      </c>
      <c r="K4">
        <v>0.2072294563</v>
      </c>
      <c r="L4">
        <v>0.2921241195</v>
      </c>
    </row>
    <row r="5" spans="1:12" x14ac:dyDescent="0.25">
      <c r="A5" t="s">
        <v>85</v>
      </c>
      <c r="B5" t="s">
        <v>74</v>
      </c>
      <c r="C5" t="s">
        <v>57</v>
      </c>
      <c r="D5" t="s">
        <v>2</v>
      </c>
      <c r="E5">
        <v>4</v>
      </c>
      <c r="F5">
        <v>898</v>
      </c>
      <c r="G5">
        <v>726</v>
      </c>
      <c r="H5">
        <v>0.80846325200000002</v>
      </c>
      <c r="I5" t="s">
        <v>77</v>
      </c>
      <c r="J5">
        <v>1.1178138978000001</v>
      </c>
      <c r="K5">
        <v>-7.3755253000000007E-2</v>
      </c>
      <c r="L5">
        <v>-0.100385275</v>
      </c>
    </row>
    <row r="6" spans="1:12" x14ac:dyDescent="0.25">
      <c r="A6" t="s">
        <v>85</v>
      </c>
      <c r="B6" t="s">
        <v>74</v>
      </c>
      <c r="C6" t="s">
        <v>57</v>
      </c>
      <c r="D6" t="s">
        <v>2</v>
      </c>
      <c r="E6">
        <v>5</v>
      </c>
      <c r="F6">
        <v>836</v>
      </c>
      <c r="G6">
        <v>615</v>
      </c>
      <c r="H6">
        <v>0.73564593300000003</v>
      </c>
      <c r="I6" t="s">
        <v>77</v>
      </c>
      <c r="J6">
        <v>1.0307756355</v>
      </c>
      <c r="K6">
        <v>-0.137486779</v>
      </c>
      <c r="L6">
        <v>-0.17033847399999999</v>
      </c>
    </row>
    <row r="7" spans="1:12" x14ac:dyDescent="0.25">
      <c r="A7" t="s">
        <v>85</v>
      </c>
      <c r="B7" t="s">
        <v>74</v>
      </c>
      <c r="C7" t="s">
        <v>57</v>
      </c>
      <c r="D7" t="s">
        <v>2</v>
      </c>
      <c r="E7">
        <v>6</v>
      </c>
      <c r="F7">
        <v>812</v>
      </c>
      <c r="G7">
        <v>678</v>
      </c>
      <c r="H7">
        <v>0.83497536900000002</v>
      </c>
      <c r="I7" t="s">
        <v>77</v>
      </c>
      <c r="J7">
        <v>1.1524693788</v>
      </c>
      <c r="K7">
        <v>-6.9718099000000006E-2</v>
      </c>
      <c r="L7">
        <v>-9.0125833000000002E-2</v>
      </c>
    </row>
    <row r="8" spans="1:12" x14ac:dyDescent="0.25">
      <c r="A8" t="s">
        <v>86</v>
      </c>
      <c r="B8" t="s">
        <v>73</v>
      </c>
      <c r="C8" t="s">
        <v>58</v>
      </c>
      <c r="D8" t="s">
        <v>3</v>
      </c>
      <c r="E8">
        <v>1</v>
      </c>
      <c r="F8">
        <v>692</v>
      </c>
      <c r="G8">
        <v>598</v>
      </c>
      <c r="H8">
        <v>0.86416185000000001</v>
      </c>
      <c r="I8" t="s">
        <v>77</v>
      </c>
      <c r="J8">
        <v>1.1933343830000001</v>
      </c>
      <c r="K8">
        <v>-4.3812173000000003E-2</v>
      </c>
      <c r="L8">
        <v>-5.6207592000000001E-2</v>
      </c>
    </row>
    <row r="9" spans="1:12" x14ac:dyDescent="0.25">
      <c r="A9" t="s">
        <v>86</v>
      </c>
      <c r="B9" t="s">
        <v>73</v>
      </c>
      <c r="C9" t="s">
        <v>58</v>
      </c>
      <c r="D9" t="s">
        <v>3</v>
      </c>
      <c r="E9">
        <v>2</v>
      </c>
      <c r="F9">
        <v>865</v>
      </c>
      <c r="G9">
        <v>757</v>
      </c>
      <c r="H9">
        <v>0.87514450899999996</v>
      </c>
      <c r="I9" t="s">
        <v>77</v>
      </c>
      <c r="J9">
        <v>1.2096477341</v>
      </c>
      <c r="K9">
        <v>0.123664208</v>
      </c>
      <c r="L9">
        <v>0.1407920651</v>
      </c>
    </row>
    <row r="10" spans="1:12" x14ac:dyDescent="0.25">
      <c r="A10" t="s">
        <v>86</v>
      </c>
      <c r="B10" t="s">
        <v>73</v>
      </c>
      <c r="C10" t="s">
        <v>58</v>
      </c>
      <c r="D10" t="s">
        <v>3</v>
      </c>
      <c r="E10">
        <v>3</v>
      </c>
      <c r="F10">
        <v>937</v>
      </c>
      <c r="G10">
        <v>813</v>
      </c>
      <c r="H10">
        <v>0.86766275299999995</v>
      </c>
      <c r="I10" t="s">
        <v>77</v>
      </c>
      <c r="J10">
        <v>1.1984715912999999</v>
      </c>
      <c r="K10">
        <v>0.139275441</v>
      </c>
      <c r="L10">
        <v>0.1933676262</v>
      </c>
    </row>
    <row r="11" spans="1:12" x14ac:dyDescent="0.25">
      <c r="A11" t="s">
        <v>86</v>
      </c>
      <c r="B11" t="s">
        <v>73</v>
      </c>
      <c r="C11" t="s">
        <v>58</v>
      </c>
      <c r="D11" t="s">
        <v>3</v>
      </c>
      <c r="E11">
        <v>4</v>
      </c>
      <c r="F11">
        <v>1000</v>
      </c>
      <c r="G11">
        <v>859</v>
      </c>
      <c r="H11">
        <v>0.85899999999999999</v>
      </c>
      <c r="I11" t="s">
        <v>77</v>
      </c>
      <c r="J11">
        <v>1.1858604927</v>
      </c>
      <c r="K11">
        <v>-5.2991117999999997E-2</v>
      </c>
      <c r="L11">
        <v>-7.0650185000000004E-2</v>
      </c>
    </row>
    <row r="12" spans="1:12" x14ac:dyDescent="0.25">
      <c r="A12" t="s">
        <v>86</v>
      </c>
      <c r="B12" t="s">
        <v>73</v>
      </c>
      <c r="C12" t="s">
        <v>58</v>
      </c>
      <c r="D12" t="s">
        <v>3</v>
      </c>
      <c r="E12">
        <v>5</v>
      </c>
      <c r="F12">
        <v>953</v>
      </c>
      <c r="G12">
        <v>755</v>
      </c>
      <c r="H12">
        <v>0.79223504700000003</v>
      </c>
      <c r="I12" t="s">
        <v>77</v>
      </c>
      <c r="J12">
        <v>1.0975115835</v>
      </c>
      <c r="K12">
        <v>-0.110670277</v>
      </c>
      <c r="L12">
        <v>-0.14191403</v>
      </c>
    </row>
    <row r="13" spans="1:12" x14ac:dyDescent="0.25">
      <c r="A13" t="s">
        <v>86</v>
      </c>
      <c r="B13" t="s">
        <v>73</v>
      </c>
      <c r="C13" t="s">
        <v>58</v>
      </c>
      <c r="D13" t="s">
        <v>3</v>
      </c>
      <c r="E13">
        <v>6</v>
      </c>
      <c r="F13">
        <v>1000</v>
      </c>
      <c r="G13">
        <v>879</v>
      </c>
      <c r="H13">
        <v>0.879</v>
      </c>
      <c r="I13" t="s">
        <v>77</v>
      </c>
      <c r="J13">
        <v>1.2155188333</v>
      </c>
      <c r="K13">
        <v>-5.5466081E-2</v>
      </c>
      <c r="L13">
        <v>-6.5387883999999993E-2</v>
      </c>
    </row>
    <row r="14" spans="1:12" x14ac:dyDescent="0.25">
      <c r="A14" t="s">
        <v>87</v>
      </c>
      <c r="B14" t="s">
        <v>73</v>
      </c>
      <c r="C14" t="s">
        <v>57</v>
      </c>
      <c r="D14" t="s">
        <v>6</v>
      </c>
      <c r="E14">
        <v>1</v>
      </c>
      <c r="F14">
        <v>530</v>
      </c>
      <c r="G14">
        <v>404</v>
      </c>
      <c r="H14">
        <v>0.762264151</v>
      </c>
      <c r="I14" t="s">
        <v>77</v>
      </c>
      <c r="J14">
        <v>1.0614786571999999</v>
      </c>
      <c r="K14">
        <v>0.16326775900000001</v>
      </c>
      <c r="L14">
        <v>0.21049259270000001</v>
      </c>
    </row>
    <row r="15" spans="1:12" x14ac:dyDescent="0.25">
      <c r="A15" t="s">
        <v>87</v>
      </c>
      <c r="B15" t="s">
        <v>73</v>
      </c>
      <c r="C15" t="s">
        <v>57</v>
      </c>
      <c r="D15" t="s">
        <v>6</v>
      </c>
      <c r="E15">
        <v>2</v>
      </c>
      <c r="F15">
        <v>274</v>
      </c>
      <c r="G15">
        <v>16</v>
      </c>
      <c r="H15">
        <v>5.8394161E-2</v>
      </c>
      <c r="I15" t="s">
        <v>77</v>
      </c>
      <c r="J15">
        <v>0.24406468849999999</v>
      </c>
      <c r="K15">
        <v>-0.38410850899999999</v>
      </c>
      <c r="L15">
        <v>-0.42623506999999999</v>
      </c>
    </row>
    <row r="16" spans="1:12" x14ac:dyDescent="0.25">
      <c r="A16" t="s">
        <v>87</v>
      </c>
      <c r="B16" t="s">
        <v>73</v>
      </c>
      <c r="C16" t="s">
        <v>57</v>
      </c>
      <c r="D16" t="s">
        <v>6</v>
      </c>
      <c r="E16">
        <v>3</v>
      </c>
      <c r="F16">
        <v>99</v>
      </c>
      <c r="G16">
        <v>0</v>
      </c>
      <c r="H16">
        <v>0</v>
      </c>
      <c r="I16" t="s">
        <v>77</v>
      </c>
      <c r="J16">
        <v>0</v>
      </c>
      <c r="K16">
        <v>-0.41940968099999998</v>
      </c>
      <c r="L16">
        <v>-0.60654805499999997</v>
      </c>
    </row>
    <row r="17" spans="1:12" x14ac:dyDescent="0.25">
      <c r="A17" t="s">
        <v>87</v>
      </c>
      <c r="B17" t="s">
        <v>73</v>
      </c>
      <c r="C17" t="s">
        <v>57</v>
      </c>
      <c r="D17" t="s">
        <v>6</v>
      </c>
      <c r="E17">
        <v>4</v>
      </c>
      <c r="F17">
        <v>881</v>
      </c>
      <c r="G17">
        <v>739</v>
      </c>
      <c r="H17">
        <v>0.83881952299999996</v>
      </c>
      <c r="I17" t="s">
        <v>77</v>
      </c>
      <c r="J17">
        <v>1.1576718672999999</v>
      </c>
      <c r="K17">
        <v>0.23580603650000001</v>
      </c>
      <c r="L17">
        <v>0.29971709959999998</v>
      </c>
    </row>
    <row r="18" spans="1:12" x14ac:dyDescent="0.25">
      <c r="A18" t="s">
        <v>87</v>
      </c>
      <c r="B18" t="s">
        <v>73</v>
      </c>
      <c r="C18" t="s">
        <v>57</v>
      </c>
      <c r="D18" t="s">
        <v>6</v>
      </c>
      <c r="E18">
        <v>5</v>
      </c>
      <c r="F18">
        <v>791</v>
      </c>
      <c r="G18">
        <v>660</v>
      </c>
      <c r="H18">
        <v>0.83438685199999996</v>
      </c>
      <c r="I18" t="s">
        <v>77</v>
      </c>
      <c r="J18">
        <v>1.1516772285000001</v>
      </c>
      <c r="K18">
        <v>0.2404591593</v>
      </c>
      <c r="L18">
        <v>0.31080752480000001</v>
      </c>
    </row>
    <row r="19" spans="1:12" x14ac:dyDescent="0.25">
      <c r="A19" t="s">
        <v>87</v>
      </c>
      <c r="B19" t="s">
        <v>73</v>
      </c>
      <c r="C19" t="s">
        <v>57</v>
      </c>
      <c r="D19" t="s">
        <v>6</v>
      </c>
      <c r="E19">
        <v>6</v>
      </c>
      <c r="F19">
        <v>969</v>
      </c>
      <c r="G19">
        <v>765</v>
      </c>
      <c r="H19">
        <v>0.78947368399999995</v>
      </c>
      <c r="I19" t="s">
        <v>77</v>
      </c>
      <c r="J19">
        <v>1.0941167149</v>
      </c>
      <c r="K19">
        <v>0.16398523449999999</v>
      </c>
      <c r="L19">
        <v>0.211765908</v>
      </c>
    </row>
    <row r="20" spans="1:12" x14ac:dyDescent="0.25">
      <c r="A20" t="s">
        <v>88</v>
      </c>
      <c r="B20" t="s">
        <v>74</v>
      </c>
      <c r="C20" t="s">
        <v>58</v>
      </c>
      <c r="D20" t="s">
        <v>4</v>
      </c>
      <c r="E20">
        <v>1</v>
      </c>
      <c r="F20">
        <v>889</v>
      </c>
      <c r="G20">
        <v>564</v>
      </c>
      <c r="H20">
        <v>0.63442069700000003</v>
      </c>
      <c r="I20" t="s">
        <v>77</v>
      </c>
      <c r="J20">
        <v>0.92149313239999997</v>
      </c>
      <c r="K20">
        <v>-6.4893950000000006E-2</v>
      </c>
      <c r="L20">
        <v>-8.0457715999999999E-2</v>
      </c>
    </row>
    <row r="21" spans="1:12" x14ac:dyDescent="0.25">
      <c r="A21" t="s">
        <v>88</v>
      </c>
      <c r="B21" t="s">
        <v>74</v>
      </c>
      <c r="C21" t="s">
        <v>58</v>
      </c>
      <c r="D21" t="s">
        <v>4</v>
      </c>
      <c r="E21">
        <v>2</v>
      </c>
      <c r="F21">
        <v>923</v>
      </c>
      <c r="G21">
        <v>623</v>
      </c>
      <c r="H21">
        <v>0.67497291400000003</v>
      </c>
      <c r="I21" t="s">
        <v>77</v>
      </c>
      <c r="J21">
        <v>0.96415480070000004</v>
      </c>
      <c r="K21">
        <v>0.13215198950000001</v>
      </c>
      <c r="L21">
        <v>0.14289025759999999</v>
      </c>
    </row>
    <row r="22" spans="1:12" x14ac:dyDescent="0.25">
      <c r="A22" t="s">
        <v>88</v>
      </c>
      <c r="B22" t="s">
        <v>74</v>
      </c>
      <c r="C22" t="s">
        <v>58</v>
      </c>
      <c r="D22" t="s">
        <v>4</v>
      </c>
      <c r="E22">
        <v>3</v>
      </c>
      <c r="F22">
        <v>923</v>
      </c>
      <c r="G22">
        <v>547</v>
      </c>
      <c r="H22">
        <v>0.59263271900000003</v>
      </c>
      <c r="I22" t="s">
        <v>77</v>
      </c>
      <c r="J22">
        <v>0.87856914819999998</v>
      </c>
      <c r="K22">
        <v>7.2904783500000001E-2</v>
      </c>
      <c r="L22">
        <v>0.1210563091</v>
      </c>
    </row>
    <row r="23" spans="1:12" x14ac:dyDescent="0.25">
      <c r="A23" t="s">
        <v>88</v>
      </c>
      <c r="B23" t="s">
        <v>74</v>
      </c>
      <c r="C23" t="s">
        <v>58</v>
      </c>
      <c r="D23" t="s">
        <v>4</v>
      </c>
      <c r="E23">
        <v>4</v>
      </c>
      <c r="F23">
        <v>838</v>
      </c>
      <c r="G23">
        <v>498</v>
      </c>
      <c r="H23">
        <v>0.59427207599999998</v>
      </c>
      <c r="I23" t="s">
        <v>77</v>
      </c>
      <c r="J23">
        <v>0.88023791289999997</v>
      </c>
      <c r="K23">
        <v>-0.109059665</v>
      </c>
      <c r="L23">
        <v>-0.12868163899999999</v>
      </c>
    </row>
    <row r="24" spans="1:12" x14ac:dyDescent="0.25">
      <c r="A24" t="s">
        <v>88</v>
      </c>
      <c r="B24" t="s">
        <v>74</v>
      </c>
      <c r="C24" t="s">
        <v>58</v>
      </c>
      <c r="D24" t="s">
        <v>4</v>
      </c>
      <c r="E24">
        <v>5</v>
      </c>
      <c r="F24">
        <v>926</v>
      </c>
      <c r="G24">
        <v>650</v>
      </c>
      <c r="H24">
        <v>0.70194384399999998</v>
      </c>
      <c r="I24" t="s">
        <v>77</v>
      </c>
      <c r="J24">
        <v>0.99327946730000005</v>
      </c>
      <c r="K24">
        <v>7.6978964999999998E-3</v>
      </c>
      <c r="L24">
        <v>1.4449794E-3</v>
      </c>
    </row>
    <row r="25" spans="1:12" x14ac:dyDescent="0.25">
      <c r="A25" t="s">
        <v>88</v>
      </c>
      <c r="B25" t="s">
        <v>74</v>
      </c>
      <c r="C25" t="s">
        <v>58</v>
      </c>
      <c r="D25" t="s">
        <v>4</v>
      </c>
      <c r="E25">
        <v>6</v>
      </c>
      <c r="F25">
        <v>885</v>
      </c>
      <c r="G25">
        <v>608</v>
      </c>
      <c r="H25">
        <v>0.68700565000000002</v>
      </c>
      <c r="I25" t="s">
        <v>77</v>
      </c>
      <c r="J25">
        <v>0.97706340039999995</v>
      </c>
      <c r="K25">
        <v>-3.8801054000000001E-2</v>
      </c>
      <c r="L25">
        <v>-5.6252191E-2</v>
      </c>
    </row>
    <row r="26" spans="1:12" x14ac:dyDescent="0.25">
      <c r="A26" t="s">
        <v>85</v>
      </c>
      <c r="B26" t="s">
        <v>74</v>
      </c>
      <c r="C26" t="s">
        <v>57</v>
      </c>
      <c r="D26" t="s">
        <v>2</v>
      </c>
      <c r="E26">
        <v>1</v>
      </c>
      <c r="G26">
        <v>94</v>
      </c>
      <c r="I26" t="s">
        <v>79</v>
      </c>
    </row>
    <row r="27" spans="1:12" x14ac:dyDescent="0.25">
      <c r="A27" t="s">
        <v>85</v>
      </c>
      <c r="B27" t="s">
        <v>74</v>
      </c>
      <c r="C27" t="s">
        <v>57</v>
      </c>
      <c r="D27" t="s">
        <v>2</v>
      </c>
      <c r="E27">
        <v>2</v>
      </c>
      <c r="G27">
        <v>69</v>
      </c>
      <c r="I27" t="s">
        <v>79</v>
      </c>
    </row>
    <row r="28" spans="1:12" x14ac:dyDescent="0.25">
      <c r="A28" t="s">
        <v>85</v>
      </c>
      <c r="B28" t="s">
        <v>74</v>
      </c>
      <c r="C28" t="s">
        <v>57</v>
      </c>
      <c r="D28" t="s">
        <v>2</v>
      </c>
      <c r="E28">
        <v>3</v>
      </c>
      <c r="G28">
        <v>29</v>
      </c>
      <c r="I28" t="s">
        <v>79</v>
      </c>
    </row>
    <row r="29" spans="1:12" x14ac:dyDescent="0.25">
      <c r="A29" t="s">
        <v>85</v>
      </c>
      <c r="B29" t="s">
        <v>74</v>
      </c>
      <c r="C29" t="s">
        <v>57</v>
      </c>
      <c r="D29" t="s">
        <v>2</v>
      </c>
      <c r="E29">
        <v>4</v>
      </c>
      <c r="G29">
        <v>172</v>
      </c>
      <c r="I29" t="s">
        <v>79</v>
      </c>
    </row>
    <row r="30" spans="1:12" x14ac:dyDescent="0.25">
      <c r="A30" t="s">
        <v>85</v>
      </c>
      <c r="B30" t="s">
        <v>74</v>
      </c>
      <c r="C30" t="s">
        <v>57</v>
      </c>
      <c r="D30" t="s">
        <v>2</v>
      </c>
      <c r="E30">
        <v>5</v>
      </c>
      <c r="G30">
        <v>221</v>
      </c>
      <c r="I30" t="s">
        <v>79</v>
      </c>
    </row>
    <row r="31" spans="1:12" x14ac:dyDescent="0.25">
      <c r="A31" t="s">
        <v>85</v>
      </c>
      <c r="B31" t="s">
        <v>74</v>
      </c>
      <c r="C31" t="s">
        <v>57</v>
      </c>
      <c r="D31" t="s">
        <v>2</v>
      </c>
      <c r="E31">
        <v>6</v>
      </c>
      <c r="G31">
        <v>134</v>
      </c>
      <c r="I31" t="s">
        <v>79</v>
      </c>
    </row>
    <row r="32" spans="1:12" x14ac:dyDescent="0.25">
      <c r="A32" t="s">
        <v>86</v>
      </c>
      <c r="B32" t="s">
        <v>73</v>
      </c>
      <c r="C32" t="s">
        <v>58</v>
      </c>
      <c r="D32" t="s">
        <v>3</v>
      </c>
      <c r="E32">
        <v>1</v>
      </c>
      <c r="G32">
        <v>94</v>
      </c>
      <c r="I32" t="s">
        <v>79</v>
      </c>
    </row>
    <row r="33" spans="1:9" x14ac:dyDescent="0.25">
      <c r="A33" t="s">
        <v>86</v>
      </c>
      <c r="B33" t="s">
        <v>73</v>
      </c>
      <c r="C33" t="s">
        <v>58</v>
      </c>
      <c r="D33" t="s">
        <v>3</v>
      </c>
      <c r="E33">
        <v>2</v>
      </c>
      <c r="G33">
        <v>108</v>
      </c>
      <c r="I33" t="s">
        <v>79</v>
      </c>
    </row>
    <row r="34" spans="1:9" x14ac:dyDescent="0.25">
      <c r="A34" t="s">
        <v>86</v>
      </c>
      <c r="B34" t="s">
        <v>73</v>
      </c>
      <c r="C34" t="s">
        <v>58</v>
      </c>
      <c r="D34" t="s">
        <v>3</v>
      </c>
      <c r="E34">
        <v>3</v>
      </c>
      <c r="G34">
        <v>124</v>
      </c>
      <c r="I34" t="s">
        <v>79</v>
      </c>
    </row>
    <row r="35" spans="1:9" x14ac:dyDescent="0.25">
      <c r="A35" t="s">
        <v>86</v>
      </c>
      <c r="B35" t="s">
        <v>73</v>
      </c>
      <c r="C35" t="s">
        <v>58</v>
      </c>
      <c r="D35" t="s">
        <v>3</v>
      </c>
      <c r="E35">
        <v>4</v>
      </c>
      <c r="G35">
        <v>141</v>
      </c>
      <c r="I35" t="s">
        <v>79</v>
      </c>
    </row>
    <row r="36" spans="1:9" x14ac:dyDescent="0.25">
      <c r="A36" t="s">
        <v>86</v>
      </c>
      <c r="B36" t="s">
        <v>73</v>
      </c>
      <c r="C36" t="s">
        <v>58</v>
      </c>
      <c r="D36" t="s">
        <v>3</v>
      </c>
      <c r="E36">
        <v>5</v>
      </c>
      <c r="G36">
        <v>198</v>
      </c>
      <c r="I36" t="s">
        <v>79</v>
      </c>
    </row>
    <row r="37" spans="1:9" x14ac:dyDescent="0.25">
      <c r="A37" t="s">
        <v>86</v>
      </c>
      <c r="B37" t="s">
        <v>73</v>
      </c>
      <c r="C37" t="s">
        <v>58</v>
      </c>
      <c r="D37" t="s">
        <v>3</v>
      </c>
      <c r="E37">
        <v>6</v>
      </c>
      <c r="G37">
        <v>121</v>
      </c>
      <c r="I37" t="s">
        <v>79</v>
      </c>
    </row>
    <row r="38" spans="1:9" x14ac:dyDescent="0.25">
      <c r="A38" t="s">
        <v>87</v>
      </c>
      <c r="B38" t="s">
        <v>73</v>
      </c>
      <c r="C38" t="s">
        <v>57</v>
      </c>
      <c r="D38" t="s">
        <v>6</v>
      </c>
      <c r="E38">
        <v>1</v>
      </c>
      <c r="G38">
        <v>126</v>
      </c>
      <c r="I38" t="s">
        <v>79</v>
      </c>
    </row>
    <row r="39" spans="1:9" x14ac:dyDescent="0.25">
      <c r="A39" t="s">
        <v>87</v>
      </c>
      <c r="B39" t="s">
        <v>73</v>
      </c>
      <c r="C39" t="s">
        <v>57</v>
      </c>
      <c r="D39" t="s">
        <v>6</v>
      </c>
      <c r="E39">
        <v>2</v>
      </c>
      <c r="G39">
        <v>258</v>
      </c>
      <c r="I39" t="s">
        <v>79</v>
      </c>
    </row>
    <row r="40" spans="1:9" x14ac:dyDescent="0.25">
      <c r="A40" t="s">
        <v>87</v>
      </c>
      <c r="B40" t="s">
        <v>73</v>
      </c>
      <c r="C40" t="s">
        <v>57</v>
      </c>
      <c r="D40" t="s">
        <v>6</v>
      </c>
      <c r="E40">
        <v>3</v>
      </c>
      <c r="G40">
        <v>99</v>
      </c>
      <c r="I40" t="s">
        <v>79</v>
      </c>
    </row>
    <row r="41" spans="1:9" x14ac:dyDescent="0.25">
      <c r="A41" t="s">
        <v>87</v>
      </c>
      <c r="B41" t="s">
        <v>73</v>
      </c>
      <c r="C41" t="s">
        <v>57</v>
      </c>
      <c r="D41" t="s">
        <v>6</v>
      </c>
      <c r="E41">
        <v>4</v>
      </c>
      <c r="G41">
        <v>142</v>
      </c>
      <c r="I41" t="s">
        <v>79</v>
      </c>
    </row>
    <row r="42" spans="1:9" x14ac:dyDescent="0.25">
      <c r="A42" t="s">
        <v>87</v>
      </c>
      <c r="B42" t="s">
        <v>73</v>
      </c>
      <c r="C42" t="s">
        <v>57</v>
      </c>
      <c r="D42" t="s">
        <v>6</v>
      </c>
      <c r="E42">
        <v>5</v>
      </c>
      <c r="G42">
        <v>131</v>
      </c>
      <c r="I42" t="s">
        <v>79</v>
      </c>
    </row>
    <row r="43" spans="1:9" x14ac:dyDescent="0.25">
      <c r="A43" t="s">
        <v>87</v>
      </c>
      <c r="B43" t="s">
        <v>73</v>
      </c>
      <c r="C43" t="s">
        <v>57</v>
      </c>
      <c r="D43" t="s">
        <v>6</v>
      </c>
      <c r="E43">
        <v>6</v>
      </c>
      <c r="G43">
        <v>204</v>
      </c>
      <c r="I43" t="s">
        <v>79</v>
      </c>
    </row>
    <row r="44" spans="1:9" x14ac:dyDescent="0.25">
      <c r="A44" t="s">
        <v>88</v>
      </c>
      <c r="B44" t="s">
        <v>74</v>
      </c>
      <c r="C44" t="s">
        <v>58</v>
      </c>
      <c r="D44" t="s">
        <v>4</v>
      </c>
      <c r="E44">
        <v>1</v>
      </c>
      <c r="G44">
        <v>325</v>
      </c>
      <c r="I44" t="s">
        <v>79</v>
      </c>
    </row>
    <row r="45" spans="1:9" x14ac:dyDescent="0.25">
      <c r="A45" t="s">
        <v>88</v>
      </c>
      <c r="B45" t="s">
        <v>74</v>
      </c>
      <c r="C45" t="s">
        <v>58</v>
      </c>
      <c r="D45" t="s">
        <v>4</v>
      </c>
      <c r="E45">
        <v>2</v>
      </c>
      <c r="G45">
        <v>300</v>
      </c>
      <c r="I45" t="s">
        <v>79</v>
      </c>
    </row>
    <row r="46" spans="1:9" x14ac:dyDescent="0.25">
      <c r="A46" t="s">
        <v>88</v>
      </c>
      <c r="B46" t="s">
        <v>74</v>
      </c>
      <c r="C46" t="s">
        <v>58</v>
      </c>
      <c r="D46" t="s">
        <v>4</v>
      </c>
      <c r="E46">
        <v>3</v>
      </c>
      <c r="G46">
        <v>376</v>
      </c>
      <c r="I46" t="s">
        <v>79</v>
      </c>
    </row>
    <row r="47" spans="1:9" x14ac:dyDescent="0.25">
      <c r="A47" t="s">
        <v>88</v>
      </c>
      <c r="B47" t="s">
        <v>74</v>
      </c>
      <c r="C47" t="s">
        <v>58</v>
      </c>
      <c r="D47" t="s">
        <v>4</v>
      </c>
      <c r="E47">
        <v>4</v>
      </c>
      <c r="G47">
        <v>340</v>
      </c>
      <c r="I47" t="s">
        <v>79</v>
      </c>
    </row>
    <row r="48" spans="1:9" x14ac:dyDescent="0.25">
      <c r="A48" t="s">
        <v>88</v>
      </c>
      <c r="B48" t="s">
        <v>74</v>
      </c>
      <c r="C48" t="s">
        <v>58</v>
      </c>
      <c r="D48" t="s">
        <v>4</v>
      </c>
      <c r="E48">
        <v>5</v>
      </c>
      <c r="G48">
        <v>276</v>
      </c>
      <c r="I48" t="s">
        <v>79</v>
      </c>
    </row>
    <row r="49" spans="1:9" x14ac:dyDescent="0.25">
      <c r="A49" t="s">
        <v>88</v>
      </c>
      <c r="B49" t="s">
        <v>74</v>
      </c>
      <c r="C49" t="s">
        <v>58</v>
      </c>
      <c r="D49" t="s">
        <v>4</v>
      </c>
      <c r="E49">
        <v>6</v>
      </c>
      <c r="G49">
        <v>277</v>
      </c>
      <c r="I49" t="s">
        <v>79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H1" sqref="H1"/>
    </sheetView>
  </sheetViews>
  <sheetFormatPr baseColWidth="10" defaultRowHeight="15" x14ac:dyDescent="0.25"/>
  <sheetData>
    <row r="1" spans="1:6" x14ac:dyDescent="0.25">
      <c r="A1" t="s">
        <v>68</v>
      </c>
      <c r="B1" t="s">
        <v>47</v>
      </c>
      <c r="C1" t="s">
        <v>21</v>
      </c>
      <c r="D1" t="s">
        <v>89</v>
      </c>
      <c r="E1" t="s">
        <v>91</v>
      </c>
      <c r="F1" t="s">
        <v>90</v>
      </c>
    </row>
    <row r="2" spans="1:6" x14ac:dyDescent="0.25">
      <c r="A2" t="s">
        <v>72</v>
      </c>
      <c r="B2" t="s">
        <v>0</v>
      </c>
      <c r="C2">
        <v>1</v>
      </c>
      <c r="D2" t="s">
        <v>14</v>
      </c>
      <c r="E2">
        <v>10</v>
      </c>
      <c r="F2">
        <v>10</v>
      </c>
    </row>
    <row r="3" spans="1:6" x14ac:dyDescent="0.25">
      <c r="A3" t="s">
        <v>72</v>
      </c>
      <c r="B3" t="s">
        <v>0</v>
      </c>
      <c r="C3">
        <v>2</v>
      </c>
      <c r="D3" t="s">
        <v>14</v>
      </c>
      <c r="E3">
        <v>11</v>
      </c>
      <c r="F3">
        <v>10</v>
      </c>
    </row>
    <row r="4" spans="1:6" x14ac:dyDescent="0.25">
      <c r="A4" t="s">
        <v>72</v>
      </c>
      <c r="B4" t="s">
        <v>0</v>
      </c>
      <c r="C4">
        <v>3</v>
      </c>
      <c r="D4" t="s">
        <v>14</v>
      </c>
      <c r="E4">
        <v>9</v>
      </c>
      <c r="F4">
        <v>10</v>
      </c>
    </row>
    <row r="5" spans="1:6" x14ac:dyDescent="0.25">
      <c r="A5" t="s">
        <v>72</v>
      </c>
      <c r="B5" t="s">
        <v>0</v>
      </c>
      <c r="C5">
        <v>4</v>
      </c>
      <c r="D5" t="s">
        <v>14</v>
      </c>
      <c r="E5">
        <v>9</v>
      </c>
      <c r="F5">
        <v>4</v>
      </c>
    </row>
    <row r="6" spans="1:6" x14ac:dyDescent="0.25">
      <c r="A6" t="s">
        <v>72</v>
      </c>
      <c r="B6" t="s">
        <v>0</v>
      </c>
      <c r="C6">
        <v>5</v>
      </c>
      <c r="D6" t="s">
        <v>14</v>
      </c>
      <c r="E6">
        <v>10</v>
      </c>
      <c r="F6">
        <v>6</v>
      </c>
    </row>
    <row r="7" spans="1:6" x14ac:dyDescent="0.25">
      <c r="A7" t="s">
        <v>72</v>
      </c>
      <c r="B7" t="s">
        <v>0</v>
      </c>
      <c r="C7">
        <v>6</v>
      </c>
      <c r="D7" t="s">
        <v>14</v>
      </c>
      <c r="E7">
        <v>10</v>
      </c>
      <c r="F7">
        <v>4</v>
      </c>
    </row>
    <row r="8" spans="1:6" x14ac:dyDescent="0.25">
      <c r="A8" t="s">
        <v>74</v>
      </c>
      <c r="B8" t="s">
        <v>2</v>
      </c>
      <c r="C8">
        <v>1</v>
      </c>
      <c r="D8" t="s">
        <v>14</v>
      </c>
      <c r="E8">
        <v>7</v>
      </c>
      <c r="F8">
        <v>9</v>
      </c>
    </row>
    <row r="9" spans="1:6" x14ac:dyDescent="0.25">
      <c r="A9" t="s">
        <v>74</v>
      </c>
      <c r="B9" t="s">
        <v>2</v>
      </c>
      <c r="C9">
        <v>2</v>
      </c>
      <c r="D9" t="s">
        <v>14</v>
      </c>
      <c r="E9">
        <v>9</v>
      </c>
      <c r="F9">
        <v>9</v>
      </c>
    </row>
    <row r="10" spans="1:6" x14ac:dyDescent="0.25">
      <c r="A10" t="s">
        <v>74</v>
      </c>
      <c r="B10" t="s">
        <v>2</v>
      </c>
      <c r="C10">
        <v>3</v>
      </c>
      <c r="D10" t="s">
        <v>14</v>
      </c>
      <c r="E10">
        <v>10</v>
      </c>
      <c r="F10">
        <v>9</v>
      </c>
    </row>
    <row r="11" spans="1:6" x14ac:dyDescent="0.25">
      <c r="A11" t="s">
        <v>74</v>
      </c>
      <c r="B11" t="s">
        <v>2</v>
      </c>
      <c r="C11">
        <v>4</v>
      </c>
      <c r="D11" t="s">
        <v>14</v>
      </c>
      <c r="E11">
        <v>6</v>
      </c>
      <c r="F11">
        <v>5</v>
      </c>
    </row>
    <row r="12" spans="1:6" x14ac:dyDescent="0.25">
      <c r="A12" t="s">
        <v>74</v>
      </c>
      <c r="B12" t="s">
        <v>2</v>
      </c>
      <c r="C12">
        <v>5</v>
      </c>
      <c r="D12" t="s">
        <v>14</v>
      </c>
      <c r="E12">
        <v>9</v>
      </c>
      <c r="F12">
        <v>6</v>
      </c>
    </row>
    <row r="13" spans="1:6" x14ac:dyDescent="0.25">
      <c r="A13" t="s">
        <v>74</v>
      </c>
      <c r="B13" t="s">
        <v>2</v>
      </c>
      <c r="C13">
        <v>6</v>
      </c>
      <c r="D13" t="s">
        <v>14</v>
      </c>
      <c r="E13">
        <v>7</v>
      </c>
      <c r="F13">
        <v>6</v>
      </c>
    </row>
    <row r="14" spans="1:6" x14ac:dyDescent="0.25">
      <c r="A14" t="s">
        <v>73</v>
      </c>
      <c r="B14" t="s">
        <v>6</v>
      </c>
      <c r="C14">
        <v>1</v>
      </c>
      <c r="D14" t="s">
        <v>14</v>
      </c>
      <c r="E14">
        <v>9</v>
      </c>
      <c r="F14">
        <v>9</v>
      </c>
    </row>
    <row r="15" spans="1:6" x14ac:dyDescent="0.25">
      <c r="A15" t="s">
        <v>73</v>
      </c>
      <c r="B15" t="s">
        <v>6</v>
      </c>
      <c r="C15">
        <v>2</v>
      </c>
      <c r="D15" t="s">
        <v>14</v>
      </c>
      <c r="E15">
        <v>10</v>
      </c>
      <c r="F15">
        <v>10</v>
      </c>
    </row>
    <row r="16" spans="1:6" x14ac:dyDescent="0.25">
      <c r="A16" t="s">
        <v>73</v>
      </c>
      <c r="B16" t="s">
        <v>6</v>
      </c>
      <c r="C16">
        <v>3</v>
      </c>
      <c r="D16" t="s">
        <v>14</v>
      </c>
      <c r="E16">
        <v>10</v>
      </c>
      <c r="F16">
        <v>9</v>
      </c>
    </row>
    <row r="17" spans="1:6" x14ac:dyDescent="0.25">
      <c r="A17" t="s">
        <v>73</v>
      </c>
      <c r="B17" t="s">
        <v>6</v>
      </c>
      <c r="C17">
        <v>4</v>
      </c>
      <c r="D17" t="s">
        <v>14</v>
      </c>
      <c r="E17">
        <v>10</v>
      </c>
      <c r="F17">
        <v>6</v>
      </c>
    </row>
    <row r="18" spans="1:6" x14ac:dyDescent="0.25">
      <c r="A18" t="s">
        <v>73</v>
      </c>
      <c r="B18" t="s">
        <v>6</v>
      </c>
      <c r="C18">
        <v>5</v>
      </c>
      <c r="D18" t="s">
        <v>14</v>
      </c>
      <c r="E18">
        <v>10</v>
      </c>
      <c r="F18">
        <v>6</v>
      </c>
    </row>
    <row r="19" spans="1:6" x14ac:dyDescent="0.25">
      <c r="A19" t="s">
        <v>73</v>
      </c>
      <c r="B19" t="s">
        <v>6</v>
      </c>
      <c r="C19">
        <v>6</v>
      </c>
      <c r="D19" t="s">
        <v>14</v>
      </c>
      <c r="E19">
        <v>10</v>
      </c>
      <c r="F19">
        <v>4</v>
      </c>
    </row>
    <row r="20" spans="1:6" x14ac:dyDescent="0.25">
      <c r="A20" t="s">
        <v>72</v>
      </c>
      <c r="B20" t="s">
        <v>0</v>
      </c>
      <c r="C20">
        <v>1</v>
      </c>
      <c r="D20" t="s">
        <v>46</v>
      </c>
      <c r="E20">
        <v>0</v>
      </c>
      <c r="F20">
        <v>0</v>
      </c>
    </row>
    <row r="21" spans="1:6" x14ac:dyDescent="0.25">
      <c r="A21" t="s">
        <v>72</v>
      </c>
      <c r="B21" t="s">
        <v>0</v>
      </c>
      <c r="C21">
        <v>2</v>
      </c>
      <c r="D21" t="s">
        <v>46</v>
      </c>
      <c r="E21">
        <v>0</v>
      </c>
      <c r="F21">
        <v>0</v>
      </c>
    </row>
    <row r="22" spans="1:6" x14ac:dyDescent="0.25">
      <c r="A22" t="s">
        <v>72</v>
      </c>
      <c r="B22" t="s">
        <v>0</v>
      </c>
      <c r="C22">
        <v>3</v>
      </c>
      <c r="D22" t="s">
        <v>46</v>
      </c>
      <c r="E22">
        <v>1</v>
      </c>
      <c r="F22">
        <v>0</v>
      </c>
    </row>
    <row r="23" spans="1:6" x14ac:dyDescent="0.25">
      <c r="A23" t="s">
        <v>72</v>
      </c>
      <c r="B23" t="s">
        <v>0</v>
      </c>
      <c r="C23">
        <v>4</v>
      </c>
      <c r="D23" t="s">
        <v>46</v>
      </c>
      <c r="E23">
        <v>1</v>
      </c>
      <c r="F23">
        <v>6</v>
      </c>
    </row>
    <row r="24" spans="1:6" x14ac:dyDescent="0.25">
      <c r="A24" t="s">
        <v>72</v>
      </c>
      <c r="B24" t="s">
        <v>0</v>
      </c>
      <c r="C24">
        <v>5</v>
      </c>
      <c r="D24" t="s">
        <v>46</v>
      </c>
      <c r="E24">
        <v>0</v>
      </c>
      <c r="F24">
        <v>4</v>
      </c>
    </row>
    <row r="25" spans="1:6" x14ac:dyDescent="0.25">
      <c r="A25" t="s">
        <v>72</v>
      </c>
      <c r="B25" t="s">
        <v>0</v>
      </c>
      <c r="C25">
        <v>6</v>
      </c>
      <c r="D25" t="s">
        <v>46</v>
      </c>
      <c r="E25">
        <v>0</v>
      </c>
      <c r="F25">
        <v>6</v>
      </c>
    </row>
    <row r="26" spans="1:6" x14ac:dyDescent="0.25">
      <c r="A26" t="s">
        <v>74</v>
      </c>
      <c r="B26" t="s">
        <v>2</v>
      </c>
      <c r="C26">
        <v>1</v>
      </c>
      <c r="D26" t="s">
        <v>46</v>
      </c>
      <c r="E26">
        <v>3</v>
      </c>
      <c r="F26">
        <v>1</v>
      </c>
    </row>
    <row r="27" spans="1:6" x14ac:dyDescent="0.25">
      <c r="A27" t="s">
        <v>74</v>
      </c>
      <c r="B27" t="s">
        <v>2</v>
      </c>
      <c r="C27">
        <v>2</v>
      </c>
      <c r="D27" t="s">
        <v>46</v>
      </c>
      <c r="E27">
        <v>1</v>
      </c>
      <c r="F27">
        <v>1</v>
      </c>
    </row>
    <row r="28" spans="1:6" x14ac:dyDescent="0.25">
      <c r="A28" t="s">
        <v>74</v>
      </c>
      <c r="B28" t="s">
        <v>2</v>
      </c>
      <c r="C28">
        <v>3</v>
      </c>
      <c r="D28" t="s">
        <v>46</v>
      </c>
      <c r="E28">
        <v>0</v>
      </c>
      <c r="F28">
        <v>1</v>
      </c>
    </row>
    <row r="29" spans="1:6" x14ac:dyDescent="0.25">
      <c r="A29" t="s">
        <v>74</v>
      </c>
      <c r="B29" t="s">
        <v>2</v>
      </c>
      <c r="C29">
        <v>4</v>
      </c>
      <c r="D29" t="s">
        <v>46</v>
      </c>
      <c r="E29">
        <v>4</v>
      </c>
      <c r="F29">
        <v>5</v>
      </c>
    </row>
    <row r="30" spans="1:6" x14ac:dyDescent="0.25">
      <c r="A30" t="s">
        <v>74</v>
      </c>
      <c r="B30" t="s">
        <v>2</v>
      </c>
      <c r="C30">
        <v>5</v>
      </c>
      <c r="D30" t="s">
        <v>46</v>
      </c>
      <c r="E30">
        <v>1</v>
      </c>
      <c r="F30">
        <v>4</v>
      </c>
    </row>
    <row r="31" spans="1:6" x14ac:dyDescent="0.25">
      <c r="A31" t="s">
        <v>74</v>
      </c>
      <c r="B31" t="s">
        <v>2</v>
      </c>
      <c r="C31">
        <v>6</v>
      </c>
      <c r="D31" t="s">
        <v>46</v>
      </c>
      <c r="E31">
        <v>3</v>
      </c>
      <c r="F31">
        <v>4</v>
      </c>
    </row>
    <row r="32" spans="1:6" x14ac:dyDescent="0.25">
      <c r="A32" t="s">
        <v>73</v>
      </c>
      <c r="B32" t="s">
        <v>6</v>
      </c>
      <c r="C32">
        <v>1</v>
      </c>
      <c r="D32" t="s">
        <v>46</v>
      </c>
      <c r="E32">
        <v>1</v>
      </c>
      <c r="F32">
        <v>1</v>
      </c>
    </row>
    <row r="33" spans="1:6" x14ac:dyDescent="0.25">
      <c r="A33" t="s">
        <v>73</v>
      </c>
      <c r="B33" t="s">
        <v>6</v>
      </c>
      <c r="C33">
        <v>2</v>
      </c>
      <c r="D33" t="s">
        <v>46</v>
      </c>
      <c r="E33">
        <v>0</v>
      </c>
      <c r="F33">
        <v>0</v>
      </c>
    </row>
    <row r="34" spans="1:6" x14ac:dyDescent="0.25">
      <c r="A34" t="s">
        <v>73</v>
      </c>
      <c r="B34" t="s">
        <v>6</v>
      </c>
      <c r="C34">
        <v>3</v>
      </c>
      <c r="D34" t="s">
        <v>46</v>
      </c>
      <c r="E34">
        <v>0</v>
      </c>
      <c r="F34">
        <v>1</v>
      </c>
    </row>
    <row r="35" spans="1:6" x14ac:dyDescent="0.25">
      <c r="A35" t="s">
        <v>73</v>
      </c>
      <c r="B35" t="s">
        <v>6</v>
      </c>
      <c r="C35">
        <v>4</v>
      </c>
      <c r="D35" t="s">
        <v>46</v>
      </c>
      <c r="E35">
        <v>0</v>
      </c>
      <c r="F35">
        <v>4</v>
      </c>
    </row>
    <row r="36" spans="1:6" x14ac:dyDescent="0.25">
      <c r="A36" t="s">
        <v>73</v>
      </c>
      <c r="B36" t="s">
        <v>6</v>
      </c>
      <c r="C36">
        <v>5</v>
      </c>
      <c r="D36" t="s">
        <v>46</v>
      </c>
      <c r="E36">
        <v>0</v>
      </c>
      <c r="F36">
        <v>4</v>
      </c>
    </row>
    <row r="37" spans="1:6" x14ac:dyDescent="0.25">
      <c r="A37" t="s">
        <v>73</v>
      </c>
      <c r="B37" t="s">
        <v>6</v>
      </c>
      <c r="C37">
        <v>6</v>
      </c>
      <c r="D37" t="s">
        <v>46</v>
      </c>
      <c r="E37">
        <v>0</v>
      </c>
      <c r="F37">
        <v>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workbookViewId="0">
      <selection activeCell="J1" sqref="J1"/>
    </sheetView>
  </sheetViews>
  <sheetFormatPr baseColWidth="10" defaultRowHeight="15" x14ac:dyDescent="0.25"/>
  <sheetData>
    <row r="1" spans="1:7" x14ac:dyDescent="0.25">
      <c r="A1" t="s">
        <v>68</v>
      </c>
      <c r="B1" t="s">
        <v>56</v>
      </c>
      <c r="C1" t="s">
        <v>10</v>
      </c>
      <c r="D1" t="s">
        <v>93</v>
      </c>
      <c r="E1" t="s">
        <v>94</v>
      </c>
      <c r="F1" t="s">
        <v>95</v>
      </c>
      <c r="G1" t="s">
        <v>96</v>
      </c>
    </row>
    <row r="2" spans="1:7" x14ac:dyDescent="0.25">
      <c r="A2" t="s">
        <v>92</v>
      </c>
      <c r="B2" t="s">
        <v>14</v>
      </c>
      <c r="C2" t="s">
        <v>0</v>
      </c>
      <c r="D2">
        <v>0</v>
      </c>
      <c r="E2">
        <v>0</v>
      </c>
      <c r="F2">
        <v>0</v>
      </c>
      <c r="G2">
        <v>0</v>
      </c>
    </row>
    <row r="3" spans="1:7" x14ac:dyDescent="0.25">
      <c r="A3" t="s">
        <v>92</v>
      </c>
      <c r="B3" t="s">
        <v>14</v>
      </c>
      <c r="C3" t="s">
        <v>0</v>
      </c>
      <c r="D3">
        <v>1</v>
      </c>
      <c r="E3">
        <v>10</v>
      </c>
      <c r="F3">
        <v>1</v>
      </c>
      <c r="G3">
        <v>0</v>
      </c>
    </row>
    <row r="4" spans="1:7" x14ac:dyDescent="0.25">
      <c r="A4" t="s">
        <v>92</v>
      </c>
      <c r="B4" t="s">
        <v>14</v>
      </c>
      <c r="C4" t="s">
        <v>0</v>
      </c>
      <c r="D4">
        <v>2</v>
      </c>
      <c r="E4">
        <v>9</v>
      </c>
      <c r="F4">
        <v>1</v>
      </c>
      <c r="G4">
        <v>0</v>
      </c>
    </row>
    <row r="5" spans="1:7" x14ac:dyDescent="0.25">
      <c r="A5" t="s">
        <v>92</v>
      </c>
      <c r="B5" t="s">
        <v>14</v>
      </c>
      <c r="C5" t="s">
        <v>0</v>
      </c>
      <c r="D5">
        <v>3</v>
      </c>
      <c r="E5">
        <v>8</v>
      </c>
      <c r="F5">
        <v>7</v>
      </c>
      <c r="G5">
        <v>0</v>
      </c>
    </row>
    <row r="6" spans="1:7" x14ac:dyDescent="0.25">
      <c r="A6" t="s">
        <v>92</v>
      </c>
      <c r="B6" t="s">
        <v>14</v>
      </c>
      <c r="C6" t="s">
        <v>0</v>
      </c>
      <c r="D6">
        <v>4</v>
      </c>
      <c r="E6">
        <v>12</v>
      </c>
      <c r="F6">
        <v>9</v>
      </c>
      <c r="G6">
        <v>0</v>
      </c>
    </row>
    <row r="7" spans="1:7" x14ac:dyDescent="0.25">
      <c r="A7" t="s">
        <v>92</v>
      </c>
      <c r="B7" t="s">
        <v>14</v>
      </c>
      <c r="C7" t="s">
        <v>0</v>
      </c>
      <c r="D7">
        <v>5</v>
      </c>
      <c r="E7">
        <v>14</v>
      </c>
      <c r="F7">
        <v>10</v>
      </c>
      <c r="G7">
        <v>0</v>
      </c>
    </row>
    <row r="8" spans="1:7" x14ac:dyDescent="0.25">
      <c r="A8" t="s">
        <v>92</v>
      </c>
      <c r="B8" t="s">
        <v>14</v>
      </c>
      <c r="C8" t="s">
        <v>0</v>
      </c>
      <c r="D8">
        <v>6</v>
      </c>
      <c r="E8">
        <v>3</v>
      </c>
      <c r="F8">
        <v>3</v>
      </c>
      <c r="G8">
        <v>0</v>
      </c>
    </row>
    <row r="9" spans="1:7" x14ac:dyDescent="0.25">
      <c r="A9" t="s">
        <v>92</v>
      </c>
      <c r="B9" t="s">
        <v>14</v>
      </c>
      <c r="C9" t="s">
        <v>0</v>
      </c>
      <c r="D9">
        <v>7</v>
      </c>
      <c r="E9">
        <v>1</v>
      </c>
      <c r="F9">
        <v>13</v>
      </c>
      <c r="G9">
        <v>0</v>
      </c>
    </row>
    <row r="10" spans="1:7" x14ac:dyDescent="0.25">
      <c r="A10" t="s">
        <v>92</v>
      </c>
      <c r="B10" t="s">
        <v>14</v>
      </c>
      <c r="C10" t="s">
        <v>0</v>
      </c>
      <c r="D10">
        <v>8</v>
      </c>
      <c r="E10">
        <v>0</v>
      </c>
      <c r="F10">
        <v>0</v>
      </c>
      <c r="G10">
        <v>0</v>
      </c>
    </row>
    <row r="11" spans="1:7" x14ac:dyDescent="0.25">
      <c r="A11" t="s">
        <v>92</v>
      </c>
      <c r="B11" t="s">
        <v>14</v>
      </c>
      <c r="C11" t="s">
        <v>0</v>
      </c>
      <c r="D11">
        <v>9</v>
      </c>
      <c r="E11">
        <v>1</v>
      </c>
      <c r="F11">
        <v>2</v>
      </c>
      <c r="G11">
        <v>0</v>
      </c>
    </row>
    <row r="12" spans="1:7" x14ac:dyDescent="0.25">
      <c r="A12" t="s">
        <v>92</v>
      </c>
      <c r="B12" t="s">
        <v>14</v>
      </c>
      <c r="C12" t="s">
        <v>0</v>
      </c>
      <c r="D12">
        <v>10</v>
      </c>
      <c r="E12">
        <v>1</v>
      </c>
      <c r="F12">
        <v>1</v>
      </c>
      <c r="G12">
        <v>0</v>
      </c>
    </row>
    <row r="13" spans="1:7" x14ac:dyDescent="0.25">
      <c r="A13" t="s">
        <v>92</v>
      </c>
      <c r="B13" t="s">
        <v>14</v>
      </c>
      <c r="C13" t="s">
        <v>0</v>
      </c>
      <c r="D13">
        <v>11</v>
      </c>
      <c r="E13">
        <v>1</v>
      </c>
      <c r="F13">
        <v>13</v>
      </c>
      <c r="G13">
        <v>1</v>
      </c>
    </row>
    <row r="14" spans="1:7" x14ac:dyDescent="0.25">
      <c r="A14" t="s">
        <v>92</v>
      </c>
      <c r="B14" t="s">
        <v>46</v>
      </c>
      <c r="C14" t="s">
        <v>1</v>
      </c>
      <c r="D14">
        <v>0</v>
      </c>
      <c r="E14">
        <v>0</v>
      </c>
      <c r="F14">
        <v>0</v>
      </c>
      <c r="G14">
        <v>0</v>
      </c>
    </row>
    <row r="15" spans="1:7" x14ac:dyDescent="0.25">
      <c r="A15" t="s">
        <v>92</v>
      </c>
      <c r="B15" t="s">
        <v>46</v>
      </c>
      <c r="C15" t="s">
        <v>1</v>
      </c>
      <c r="D15">
        <v>1</v>
      </c>
      <c r="E15">
        <v>0</v>
      </c>
      <c r="F15">
        <v>0</v>
      </c>
      <c r="G15">
        <v>0</v>
      </c>
    </row>
    <row r="16" spans="1:7" x14ac:dyDescent="0.25">
      <c r="A16" t="s">
        <v>92</v>
      </c>
      <c r="B16" t="s">
        <v>46</v>
      </c>
      <c r="C16" t="s">
        <v>1</v>
      </c>
      <c r="D16">
        <v>2</v>
      </c>
      <c r="E16">
        <v>0</v>
      </c>
      <c r="F16">
        <v>0</v>
      </c>
      <c r="G16">
        <v>0</v>
      </c>
    </row>
    <row r="17" spans="1:7" x14ac:dyDescent="0.25">
      <c r="A17" t="s">
        <v>92</v>
      </c>
      <c r="B17" t="s">
        <v>46</v>
      </c>
      <c r="C17" t="s">
        <v>1</v>
      </c>
      <c r="D17">
        <v>3</v>
      </c>
      <c r="E17">
        <v>2</v>
      </c>
      <c r="F17">
        <v>0</v>
      </c>
      <c r="G17">
        <v>0</v>
      </c>
    </row>
    <row r="18" spans="1:7" x14ac:dyDescent="0.25">
      <c r="A18" t="s">
        <v>92</v>
      </c>
      <c r="B18" t="s">
        <v>46</v>
      </c>
      <c r="C18" t="s">
        <v>1</v>
      </c>
      <c r="D18">
        <v>4</v>
      </c>
      <c r="E18">
        <v>2</v>
      </c>
      <c r="F18">
        <v>0</v>
      </c>
      <c r="G18">
        <v>0</v>
      </c>
    </row>
    <row r="19" spans="1:7" x14ac:dyDescent="0.25">
      <c r="A19" t="s">
        <v>92</v>
      </c>
      <c r="B19" t="s">
        <v>46</v>
      </c>
      <c r="C19" t="s">
        <v>1</v>
      </c>
      <c r="D19">
        <v>5</v>
      </c>
      <c r="E19">
        <v>0</v>
      </c>
      <c r="F19">
        <v>0</v>
      </c>
      <c r="G19">
        <v>0</v>
      </c>
    </row>
    <row r="20" spans="1:7" x14ac:dyDescent="0.25">
      <c r="A20" t="s">
        <v>92</v>
      </c>
      <c r="B20" t="s">
        <v>46</v>
      </c>
      <c r="C20" t="s">
        <v>1</v>
      </c>
      <c r="D20">
        <v>6</v>
      </c>
      <c r="E20">
        <v>0</v>
      </c>
      <c r="F20">
        <v>1</v>
      </c>
      <c r="G20">
        <v>0</v>
      </c>
    </row>
    <row r="21" spans="1:7" x14ac:dyDescent="0.25">
      <c r="A21" t="s">
        <v>92</v>
      </c>
      <c r="B21" t="s">
        <v>46</v>
      </c>
      <c r="C21" t="s">
        <v>1</v>
      </c>
      <c r="D21">
        <v>7</v>
      </c>
      <c r="E21">
        <v>1</v>
      </c>
      <c r="F21">
        <v>2</v>
      </c>
      <c r="G21">
        <v>0</v>
      </c>
    </row>
    <row r="22" spans="1:7" x14ac:dyDescent="0.25">
      <c r="A22" t="s">
        <v>92</v>
      </c>
      <c r="B22" t="s">
        <v>46</v>
      </c>
      <c r="C22" t="s">
        <v>1</v>
      </c>
      <c r="D22">
        <v>8</v>
      </c>
      <c r="E22">
        <v>0</v>
      </c>
      <c r="F22">
        <v>0</v>
      </c>
      <c r="G22">
        <v>0</v>
      </c>
    </row>
    <row r="23" spans="1:7" x14ac:dyDescent="0.25">
      <c r="A23" t="s">
        <v>92</v>
      </c>
      <c r="B23" t="s">
        <v>46</v>
      </c>
      <c r="C23" t="s">
        <v>1</v>
      </c>
      <c r="D23">
        <v>9</v>
      </c>
      <c r="E23">
        <v>1</v>
      </c>
      <c r="F23">
        <v>0</v>
      </c>
      <c r="G23">
        <v>0</v>
      </c>
    </row>
    <row r="24" spans="1:7" x14ac:dyDescent="0.25">
      <c r="A24" t="s">
        <v>92</v>
      </c>
      <c r="B24" t="s">
        <v>46</v>
      </c>
      <c r="C24" t="s">
        <v>1</v>
      </c>
      <c r="D24">
        <v>10</v>
      </c>
      <c r="E24">
        <v>2</v>
      </c>
      <c r="F24">
        <v>6</v>
      </c>
      <c r="G24">
        <v>0</v>
      </c>
    </row>
    <row r="25" spans="1:7" x14ac:dyDescent="0.25">
      <c r="A25" t="s">
        <v>92</v>
      </c>
      <c r="B25" t="s">
        <v>46</v>
      </c>
      <c r="C25" t="s">
        <v>1</v>
      </c>
      <c r="D25">
        <v>11</v>
      </c>
      <c r="E25">
        <v>52</v>
      </c>
      <c r="F25">
        <v>51</v>
      </c>
      <c r="G25">
        <v>1</v>
      </c>
    </row>
    <row r="26" spans="1:7" x14ac:dyDescent="0.25">
      <c r="A26" t="s">
        <v>66</v>
      </c>
      <c r="B26" t="s">
        <v>14</v>
      </c>
      <c r="C26" t="s">
        <v>2</v>
      </c>
      <c r="D26">
        <v>0</v>
      </c>
      <c r="E26">
        <v>0</v>
      </c>
      <c r="F26">
        <v>0</v>
      </c>
      <c r="G26">
        <v>0</v>
      </c>
    </row>
    <row r="27" spans="1:7" x14ac:dyDescent="0.25">
      <c r="A27" t="s">
        <v>66</v>
      </c>
      <c r="B27" t="s">
        <v>14</v>
      </c>
      <c r="C27" t="s">
        <v>2</v>
      </c>
      <c r="D27">
        <v>1</v>
      </c>
      <c r="E27">
        <v>7</v>
      </c>
      <c r="F27">
        <v>1</v>
      </c>
      <c r="G27">
        <v>0</v>
      </c>
    </row>
    <row r="28" spans="1:7" x14ac:dyDescent="0.25">
      <c r="A28" t="s">
        <v>66</v>
      </c>
      <c r="B28" t="s">
        <v>14</v>
      </c>
      <c r="C28" t="s">
        <v>2</v>
      </c>
      <c r="D28">
        <v>2</v>
      </c>
      <c r="E28">
        <v>7</v>
      </c>
      <c r="F28">
        <v>1</v>
      </c>
      <c r="G28">
        <v>0</v>
      </c>
    </row>
    <row r="29" spans="1:7" x14ac:dyDescent="0.25">
      <c r="A29" t="s">
        <v>66</v>
      </c>
      <c r="B29" t="s">
        <v>14</v>
      </c>
      <c r="C29" t="s">
        <v>2</v>
      </c>
      <c r="D29">
        <v>3</v>
      </c>
      <c r="E29">
        <v>9</v>
      </c>
      <c r="F29">
        <v>8</v>
      </c>
      <c r="G29">
        <v>0</v>
      </c>
    </row>
    <row r="30" spans="1:7" x14ac:dyDescent="0.25">
      <c r="A30" t="s">
        <v>66</v>
      </c>
      <c r="B30" t="s">
        <v>14</v>
      </c>
      <c r="C30" t="s">
        <v>2</v>
      </c>
      <c r="D30">
        <v>4</v>
      </c>
      <c r="E30">
        <v>11</v>
      </c>
      <c r="F30">
        <v>6</v>
      </c>
      <c r="G30">
        <v>0</v>
      </c>
    </row>
    <row r="31" spans="1:7" x14ac:dyDescent="0.25">
      <c r="A31" t="s">
        <v>66</v>
      </c>
      <c r="B31" t="s">
        <v>14</v>
      </c>
      <c r="C31" t="s">
        <v>2</v>
      </c>
      <c r="D31">
        <v>5</v>
      </c>
      <c r="E31">
        <v>10</v>
      </c>
      <c r="F31">
        <v>11</v>
      </c>
      <c r="G31">
        <v>0</v>
      </c>
    </row>
    <row r="32" spans="1:7" x14ac:dyDescent="0.25">
      <c r="A32" t="s">
        <v>66</v>
      </c>
      <c r="B32" t="s">
        <v>14</v>
      </c>
      <c r="C32" t="s">
        <v>2</v>
      </c>
      <c r="D32">
        <v>6</v>
      </c>
      <c r="E32">
        <v>7</v>
      </c>
      <c r="F32">
        <v>7</v>
      </c>
      <c r="G32">
        <v>0</v>
      </c>
    </row>
    <row r="33" spans="1:7" x14ac:dyDescent="0.25">
      <c r="A33" t="s">
        <v>66</v>
      </c>
      <c r="B33" t="s">
        <v>14</v>
      </c>
      <c r="C33" t="s">
        <v>2</v>
      </c>
      <c r="D33">
        <v>7</v>
      </c>
      <c r="E33">
        <v>1</v>
      </c>
      <c r="F33">
        <v>10</v>
      </c>
      <c r="G33">
        <v>0</v>
      </c>
    </row>
    <row r="34" spans="1:7" x14ac:dyDescent="0.25">
      <c r="A34" t="s">
        <v>66</v>
      </c>
      <c r="B34" t="s">
        <v>14</v>
      </c>
      <c r="C34" t="s">
        <v>2</v>
      </c>
      <c r="D34">
        <v>8</v>
      </c>
      <c r="E34">
        <v>0</v>
      </c>
      <c r="F34">
        <v>0</v>
      </c>
      <c r="G34">
        <v>0</v>
      </c>
    </row>
    <row r="35" spans="1:7" x14ac:dyDescent="0.25">
      <c r="A35" t="s">
        <v>66</v>
      </c>
      <c r="B35" t="s">
        <v>14</v>
      </c>
      <c r="C35" t="s">
        <v>2</v>
      </c>
      <c r="D35">
        <v>9</v>
      </c>
      <c r="E35">
        <v>0</v>
      </c>
      <c r="F35">
        <v>2</v>
      </c>
      <c r="G35">
        <v>0</v>
      </c>
    </row>
    <row r="36" spans="1:7" x14ac:dyDescent="0.25">
      <c r="A36" t="s">
        <v>66</v>
      </c>
      <c r="B36" t="s">
        <v>14</v>
      </c>
      <c r="C36" t="s">
        <v>2</v>
      </c>
      <c r="D36">
        <v>10</v>
      </c>
      <c r="E36">
        <v>0</v>
      </c>
      <c r="F36">
        <v>2</v>
      </c>
      <c r="G36">
        <v>0</v>
      </c>
    </row>
    <row r="37" spans="1:7" x14ac:dyDescent="0.25">
      <c r="A37" t="s">
        <v>66</v>
      </c>
      <c r="B37" t="s">
        <v>14</v>
      </c>
      <c r="C37" t="s">
        <v>2</v>
      </c>
      <c r="D37">
        <v>11</v>
      </c>
      <c r="E37">
        <v>8</v>
      </c>
      <c r="F37">
        <v>12</v>
      </c>
      <c r="G37">
        <v>1</v>
      </c>
    </row>
    <row r="38" spans="1:7" x14ac:dyDescent="0.25">
      <c r="A38" t="s">
        <v>67</v>
      </c>
      <c r="B38" t="s">
        <v>46</v>
      </c>
      <c r="C38" t="s">
        <v>3</v>
      </c>
      <c r="D38">
        <v>0</v>
      </c>
      <c r="E38">
        <v>0</v>
      </c>
      <c r="F38">
        <v>0</v>
      </c>
      <c r="G38">
        <v>0</v>
      </c>
    </row>
    <row r="39" spans="1:7" x14ac:dyDescent="0.25">
      <c r="A39" t="s">
        <v>67</v>
      </c>
      <c r="B39" t="s">
        <v>46</v>
      </c>
      <c r="C39" t="s">
        <v>3</v>
      </c>
      <c r="D39">
        <v>1</v>
      </c>
      <c r="E39">
        <v>0</v>
      </c>
      <c r="F39">
        <v>0</v>
      </c>
      <c r="G39">
        <v>0</v>
      </c>
    </row>
    <row r="40" spans="1:7" x14ac:dyDescent="0.25">
      <c r="A40" t="s">
        <v>67</v>
      </c>
      <c r="B40" t="s">
        <v>46</v>
      </c>
      <c r="C40" t="s">
        <v>3</v>
      </c>
      <c r="D40">
        <v>2</v>
      </c>
      <c r="E40">
        <v>0</v>
      </c>
      <c r="F40">
        <v>1</v>
      </c>
      <c r="G40">
        <v>0</v>
      </c>
    </row>
    <row r="41" spans="1:7" x14ac:dyDescent="0.25">
      <c r="A41" t="s">
        <v>67</v>
      </c>
      <c r="B41" t="s">
        <v>46</v>
      </c>
      <c r="C41" t="s">
        <v>3</v>
      </c>
      <c r="D41">
        <v>3</v>
      </c>
      <c r="E41">
        <v>1</v>
      </c>
      <c r="F41">
        <v>0</v>
      </c>
      <c r="G41">
        <v>0</v>
      </c>
    </row>
    <row r="42" spans="1:7" x14ac:dyDescent="0.25">
      <c r="A42" t="s">
        <v>67</v>
      </c>
      <c r="B42" t="s">
        <v>46</v>
      </c>
      <c r="C42" t="s">
        <v>3</v>
      </c>
      <c r="D42">
        <v>4</v>
      </c>
      <c r="E42">
        <v>2</v>
      </c>
      <c r="F42">
        <v>1</v>
      </c>
      <c r="G42">
        <v>0</v>
      </c>
    </row>
    <row r="43" spans="1:7" x14ac:dyDescent="0.25">
      <c r="A43" t="s">
        <v>67</v>
      </c>
      <c r="B43" t="s">
        <v>46</v>
      </c>
      <c r="C43" t="s">
        <v>3</v>
      </c>
      <c r="D43">
        <v>5</v>
      </c>
      <c r="E43">
        <v>0</v>
      </c>
      <c r="F43">
        <v>0</v>
      </c>
      <c r="G43">
        <v>0</v>
      </c>
    </row>
    <row r="44" spans="1:7" x14ac:dyDescent="0.25">
      <c r="A44" t="s">
        <v>67</v>
      </c>
      <c r="B44" t="s">
        <v>46</v>
      </c>
      <c r="C44" t="s">
        <v>3</v>
      </c>
      <c r="D44">
        <v>6</v>
      </c>
      <c r="E44">
        <v>0</v>
      </c>
      <c r="F44">
        <v>0</v>
      </c>
      <c r="G44">
        <v>0</v>
      </c>
    </row>
    <row r="45" spans="1:7" x14ac:dyDescent="0.25">
      <c r="A45" t="s">
        <v>67</v>
      </c>
      <c r="B45" t="s">
        <v>46</v>
      </c>
      <c r="C45" t="s">
        <v>3</v>
      </c>
      <c r="D45">
        <v>7</v>
      </c>
      <c r="E45">
        <v>0</v>
      </c>
      <c r="F45">
        <v>2</v>
      </c>
      <c r="G45">
        <v>0</v>
      </c>
    </row>
    <row r="46" spans="1:7" x14ac:dyDescent="0.25">
      <c r="A46" t="s">
        <v>67</v>
      </c>
      <c r="B46" t="s">
        <v>46</v>
      </c>
      <c r="C46" t="s">
        <v>3</v>
      </c>
      <c r="D46">
        <v>8</v>
      </c>
      <c r="E46">
        <v>2</v>
      </c>
      <c r="F46">
        <v>0</v>
      </c>
      <c r="G46">
        <v>0</v>
      </c>
    </row>
    <row r="47" spans="1:7" x14ac:dyDescent="0.25">
      <c r="A47" t="s">
        <v>67</v>
      </c>
      <c r="B47" t="s">
        <v>46</v>
      </c>
      <c r="C47" t="s">
        <v>3</v>
      </c>
      <c r="D47">
        <v>9</v>
      </c>
      <c r="E47">
        <v>1</v>
      </c>
      <c r="F47">
        <v>0</v>
      </c>
      <c r="G47">
        <v>0</v>
      </c>
    </row>
    <row r="48" spans="1:7" x14ac:dyDescent="0.25">
      <c r="A48" t="s">
        <v>67</v>
      </c>
      <c r="B48" t="s">
        <v>46</v>
      </c>
      <c r="C48" t="s">
        <v>3</v>
      </c>
      <c r="D48">
        <v>10</v>
      </c>
      <c r="E48">
        <v>1</v>
      </c>
      <c r="F48">
        <v>6</v>
      </c>
      <c r="G48">
        <v>0</v>
      </c>
    </row>
    <row r="49" spans="1:7" x14ac:dyDescent="0.25">
      <c r="A49" t="s">
        <v>67</v>
      </c>
      <c r="B49" t="s">
        <v>46</v>
      </c>
      <c r="C49" t="s">
        <v>3</v>
      </c>
      <c r="D49">
        <v>11</v>
      </c>
      <c r="E49">
        <v>53</v>
      </c>
      <c r="F49">
        <v>50</v>
      </c>
      <c r="G49">
        <v>1</v>
      </c>
    </row>
    <row r="50" spans="1:7" x14ac:dyDescent="0.25">
      <c r="A50" t="s">
        <v>67</v>
      </c>
      <c r="B50" t="s">
        <v>14</v>
      </c>
      <c r="C50" t="s">
        <v>6</v>
      </c>
      <c r="D50">
        <v>0</v>
      </c>
      <c r="E50">
        <v>0</v>
      </c>
      <c r="F50">
        <v>0</v>
      </c>
      <c r="G50">
        <v>0</v>
      </c>
    </row>
    <row r="51" spans="1:7" x14ac:dyDescent="0.25">
      <c r="A51" t="s">
        <v>67</v>
      </c>
      <c r="B51" t="s">
        <v>14</v>
      </c>
      <c r="C51" t="s">
        <v>6</v>
      </c>
      <c r="D51">
        <v>1</v>
      </c>
      <c r="E51">
        <v>15</v>
      </c>
      <c r="F51">
        <v>0</v>
      </c>
      <c r="G51">
        <v>0</v>
      </c>
    </row>
    <row r="52" spans="1:7" x14ac:dyDescent="0.25">
      <c r="A52" t="s">
        <v>67</v>
      </c>
      <c r="B52" t="s">
        <v>14</v>
      </c>
      <c r="C52" t="s">
        <v>6</v>
      </c>
      <c r="D52">
        <v>2</v>
      </c>
      <c r="E52">
        <v>10</v>
      </c>
      <c r="F52">
        <v>0</v>
      </c>
      <c r="G52">
        <v>0</v>
      </c>
    </row>
    <row r="53" spans="1:7" x14ac:dyDescent="0.25">
      <c r="A53" t="s">
        <v>67</v>
      </c>
      <c r="B53" t="s">
        <v>14</v>
      </c>
      <c r="C53" t="s">
        <v>6</v>
      </c>
      <c r="D53">
        <v>3</v>
      </c>
      <c r="E53">
        <v>9</v>
      </c>
      <c r="F53">
        <v>6</v>
      </c>
      <c r="G53">
        <v>0</v>
      </c>
    </row>
    <row r="54" spans="1:7" x14ac:dyDescent="0.25">
      <c r="A54" t="s">
        <v>67</v>
      </c>
      <c r="B54" t="s">
        <v>14</v>
      </c>
      <c r="C54" t="s">
        <v>6</v>
      </c>
      <c r="D54">
        <v>4</v>
      </c>
      <c r="E54">
        <v>18</v>
      </c>
      <c r="F54">
        <v>13</v>
      </c>
      <c r="G54">
        <v>0</v>
      </c>
    </row>
    <row r="55" spans="1:7" x14ac:dyDescent="0.25">
      <c r="A55" t="s">
        <v>67</v>
      </c>
      <c r="B55" t="s">
        <v>14</v>
      </c>
      <c r="C55" t="s">
        <v>6</v>
      </c>
      <c r="D55">
        <v>5</v>
      </c>
      <c r="E55">
        <v>4</v>
      </c>
      <c r="F55">
        <v>12</v>
      </c>
      <c r="G55">
        <v>0</v>
      </c>
    </row>
    <row r="56" spans="1:7" x14ac:dyDescent="0.25">
      <c r="A56" t="s">
        <v>67</v>
      </c>
      <c r="B56" t="s">
        <v>14</v>
      </c>
      <c r="C56" t="s">
        <v>6</v>
      </c>
      <c r="D56">
        <v>6</v>
      </c>
      <c r="E56">
        <v>3</v>
      </c>
      <c r="F56">
        <v>8</v>
      </c>
      <c r="G56">
        <v>0</v>
      </c>
    </row>
    <row r="57" spans="1:7" x14ac:dyDescent="0.25">
      <c r="A57" t="s">
        <v>67</v>
      </c>
      <c r="B57" t="s">
        <v>14</v>
      </c>
      <c r="C57" t="s">
        <v>6</v>
      </c>
      <c r="D57">
        <v>7</v>
      </c>
      <c r="E57">
        <v>0</v>
      </c>
      <c r="F57">
        <v>7</v>
      </c>
      <c r="G57">
        <v>0</v>
      </c>
    </row>
    <row r="58" spans="1:7" x14ac:dyDescent="0.25">
      <c r="A58" t="s">
        <v>67</v>
      </c>
      <c r="B58" t="s">
        <v>14</v>
      </c>
      <c r="C58" t="s">
        <v>6</v>
      </c>
      <c r="D58">
        <v>8</v>
      </c>
      <c r="E58">
        <v>0</v>
      </c>
      <c r="F58">
        <v>0</v>
      </c>
      <c r="G58">
        <v>0</v>
      </c>
    </row>
    <row r="59" spans="1:7" x14ac:dyDescent="0.25">
      <c r="A59" t="s">
        <v>67</v>
      </c>
      <c r="B59" t="s">
        <v>14</v>
      </c>
      <c r="C59" t="s">
        <v>6</v>
      </c>
      <c r="D59">
        <v>9</v>
      </c>
      <c r="E59">
        <v>0</v>
      </c>
      <c r="F59">
        <v>3</v>
      </c>
      <c r="G59">
        <v>0</v>
      </c>
    </row>
    <row r="60" spans="1:7" x14ac:dyDescent="0.25">
      <c r="A60" t="s">
        <v>67</v>
      </c>
      <c r="B60" t="s">
        <v>14</v>
      </c>
      <c r="C60" t="s">
        <v>6</v>
      </c>
      <c r="D60">
        <v>10</v>
      </c>
      <c r="E60">
        <v>0</v>
      </c>
      <c r="F60">
        <v>0</v>
      </c>
      <c r="G60">
        <v>0</v>
      </c>
    </row>
    <row r="61" spans="1:7" x14ac:dyDescent="0.25">
      <c r="A61" t="s">
        <v>67</v>
      </c>
      <c r="B61" t="s">
        <v>14</v>
      </c>
      <c r="C61" t="s">
        <v>6</v>
      </c>
      <c r="D61">
        <v>11</v>
      </c>
      <c r="E61">
        <v>1</v>
      </c>
      <c r="F61">
        <v>11</v>
      </c>
      <c r="G61">
        <v>1</v>
      </c>
    </row>
    <row r="62" spans="1:7" x14ac:dyDescent="0.25">
      <c r="A62" t="s">
        <v>66</v>
      </c>
      <c r="B62" t="s">
        <v>46</v>
      </c>
      <c r="C62" t="s">
        <v>4</v>
      </c>
      <c r="D62">
        <v>0</v>
      </c>
      <c r="E62">
        <v>0</v>
      </c>
      <c r="F62">
        <v>0</v>
      </c>
      <c r="G62">
        <v>0</v>
      </c>
    </row>
    <row r="63" spans="1:7" x14ac:dyDescent="0.25">
      <c r="A63" t="s">
        <v>66</v>
      </c>
      <c r="B63" t="s">
        <v>46</v>
      </c>
      <c r="C63" t="s">
        <v>4</v>
      </c>
      <c r="D63">
        <v>1</v>
      </c>
      <c r="E63">
        <v>0</v>
      </c>
      <c r="F63">
        <v>0</v>
      </c>
      <c r="G63">
        <v>0</v>
      </c>
    </row>
    <row r="64" spans="1:7" x14ac:dyDescent="0.25">
      <c r="A64" t="s">
        <v>66</v>
      </c>
      <c r="B64" t="s">
        <v>46</v>
      </c>
      <c r="C64" t="s">
        <v>4</v>
      </c>
      <c r="D64">
        <v>2</v>
      </c>
      <c r="E64">
        <v>0</v>
      </c>
      <c r="F64">
        <v>0</v>
      </c>
      <c r="G64">
        <v>0</v>
      </c>
    </row>
    <row r="65" spans="1:7" x14ac:dyDescent="0.25">
      <c r="A65" t="s">
        <v>66</v>
      </c>
      <c r="B65" t="s">
        <v>46</v>
      </c>
      <c r="C65" t="s">
        <v>4</v>
      </c>
      <c r="D65">
        <v>3</v>
      </c>
      <c r="E65">
        <v>0</v>
      </c>
      <c r="F65">
        <v>0</v>
      </c>
      <c r="G65">
        <v>0</v>
      </c>
    </row>
    <row r="66" spans="1:7" x14ac:dyDescent="0.25">
      <c r="A66" t="s">
        <v>66</v>
      </c>
      <c r="B66" t="s">
        <v>46</v>
      </c>
      <c r="C66" t="s">
        <v>4</v>
      </c>
      <c r="D66">
        <v>4</v>
      </c>
      <c r="E66">
        <v>1</v>
      </c>
      <c r="F66">
        <v>0</v>
      </c>
      <c r="G66">
        <v>0</v>
      </c>
    </row>
    <row r="67" spans="1:7" x14ac:dyDescent="0.25">
      <c r="A67" t="s">
        <v>66</v>
      </c>
      <c r="B67" t="s">
        <v>46</v>
      </c>
      <c r="C67" t="s">
        <v>4</v>
      </c>
      <c r="D67">
        <v>5</v>
      </c>
      <c r="E67">
        <v>0</v>
      </c>
      <c r="F67">
        <v>0</v>
      </c>
      <c r="G67">
        <v>0</v>
      </c>
    </row>
    <row r="68" spans="1:7" x14ac:dyDescent="0.25">
      <c r="A68" t="s">
        <v>66</v>
      </c>
      <c r="B68" t="s">
        <v>46</v>
      </c>
      <c r="C68" t="s">
        <v>4</v>
      </c>
      <c r="D68">
        <v>6</v>
      </c>
      <c r="E68">
        <v>0</v>
      </c>
      <c r="F68">
        <v>0</v>
      </c>
      <c r="G68">
        <v>0</v>
      </c>
    </row>
    <row r="69" spans="1:7" x14ac:dyDescent="0.25">
      <c r="A69" t="s">
        <v>66</v>
      </c>
      <c r="B69" t="s">
        <v>46</v>
      </c>
      <c r="C69" t="s">
        <v>4</v>
      </c>
      <c r="D69">
        <v>7</v>
      </c>
      <c r="E69">
        <v>3</v>
      </c>
      <c r="F69">
        <v>1</v>
      </c>
      <c r="G69">
        <v>0</v>
      </c>
    </row>
    <row r="70" spans="1:7" x14ac:dyDescent="0.25">
      <c r="A70" t="s">
        <v>66</v>
      </c>
      <c r="B70" t="s">
        <v>46</v>
      </c>
      <c r="C70" t="s">
        <v>4</v>
      </c>
      <c r="D70">
        <v>8</v>
      </c>
      <c r="E70">
        <v>0</v>
      </c>
      <c r="F70">
        <v>0</v>
      </c>
      <c r="G70">
        <v>0</v>
      </c>
    </row>
    <row r="71" spans="1:7" x14ac:dyDescent="0.25">
      <c r="A71" t="s">
        <v>66</v>
      </c>
      <c r="B71" t="s">
        <v>46</v>
      </c>
      <c r="C71" t="s">
        <v>4</v>
      </c>
      <c r="D71">
        <v>9</v>
      </c>
      <c r="E71">
        <v>8</v>
      </c>
      <c r="F71">
        <v>3</v>
      </c>
      <c r="G71">
        <v>0</v>
      </c>
    </row>
    <row r="72" spans="1:7" x14ac:dyDescent="0.25">
      <c r="A72" t="s">
        <v>66</v>
      </c>
      <c r="B72" t="s">
        <v>46</v>
      </c>
      <c r="C72" t="s">
        <v>4</v>
      </c>
      <c r="D72">
        <v>10</v>
      </c>
      <c r="E72">
        <v>5</v>
      </c>
      <c r="F72">
        <v>2</v>
      </c>
      <c r="G72">
        <v>0</v>
      </c>
    </row>
    <row r="73" spans="1:7" x14ac:dyDescent="0.25">
      <c r="A73" t="s">
        <v>66</v>
      </c>
      <c r="B73" t="s">
        <v>46</v>
      </c>
      <c r="C73" t="s">
        <v>4</v>
      </c>
      <c r="D73">
        <v>11</v>
      </c>
      <c r="E73">
        <v>43</v>
      </c>
      <c r="F73">
        <v>54</v>
      </c>
      <c r="G73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Fecundity Step 1</vt:lpstr>
      <vt:lpstr>Fertility Step 1</vt:lpstr>
      <vt:lpstr>Sporultaion step 1</vt:lpstr>
      <vt:lpstr>lxmx step 1</vt:lpstr>
      <vt:lpstr>Fecundity step 2</vt:lpstr>
      <vt:lpstr>fertility step 2</vt:lpstr>
      <vt:lpstr>esporulation step 2</vt:lpstr>
      <vt:lpstr>lxmx step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Gálvez</dc:creator>
  <cp:lastModifiedBy>123</cp:lastModifiedBy>
  <cp:lastPrinted>2020-04-18T16:35:19Z</cp:lastPrinted>
  <dcterms:created xsi:type="dcterms:W3CDTF">2019-04-29T15:11:15Z</dcterms:created>
  <dcterms:modified xsi:type="dcterms:W3CDTF">2022-10-28T19:00:39Z</dcterms:modified>
</cp:coreProperties>
</file>