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Stanislav\Downloads\"/>
    </mc:Choice>
  </mc:AlternateContent>
  <xr:revisionPtr revIDLastSave="0" documentId="8_{B67D011F-17C2-4EF2-976B-403F2AD84B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hen's D SRQ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6" i="2" l="1"/>
  <c r="M16" i="2"/>
  <c r="L16" i="2"/>
  <c r="K16" i="2"/>
  <c r="J16" i="2"/>
  <c r="I16" i="2"/>
  <c r="H16" i="2"/>
  <c r="G16" i="2"/>
  <c r="E16" i="2"/>
  <c r="D16" i="2"/>
  <c r="C16" i="2"/>
  <c r="N12" i="2"/>
  <c r="N13" i="2" s="1"/>
  <c r="M12" i="2"/>
  <c r="M13" i="2" s="1"/>
  <c r="L12" i="2"/>
  <c r="L13" i="2" s="1"/>
  <c r="K12" i="2"/>
  <c r="K13" i="2" s="1"/>
  <c r="J12" i="2"/>
  <c r="J13" i="2" s="1"/>
  <c r="I12" i="2"/>
  <c r="I13" i="2" s="1"/>
  <c r="H12" i="2"/>
  <c r="H13" i="2" s="1"/>
  <c r="G12" i="2"/>
  <c r="G13" i="2" s="1"/>
  <c r="E12" i="2"/>
  <c r="E13" i="2" s="1"/>
  <c r="D12" i="2"/>
  <c r="D13" i="2" s="1"/>
  <c r="C12" i="2"/>
  <c r="C13" i="2" s="1"/>
  <c r="N11" i="2"/>
  <c r="M11" i="2"/>
  <c r="L11" i="2"/>
  <c r="L19" i="2" s="1"/>
  <c r="L23" i="2" s="1"/>
  <c r="K11" i="2"/>
  <c r="J11" i="2"/>
  <c r="I11" i="2"/>
  <c r="H11" i="2"/>
  <c r="G11" i="2"/>
  <c r="E11" i="2"/>
  <c r="D11" i="2"/>
  <c r="D19" i="2" s="1"/>
  <c r="D23" i="2" s="1"/>
  <c r="C11" i="2"/>
  <c r="A1" i="2"/>
  <c r="J20" i="2" l="1"/>
  <c r="J24" i="2" s="1"/>
  <c r="G22" i="2"/>
  <c r="I19" i="2"/>
  <c r="I23" i="2" s="1"/>
  <c r="N19" i="2"/>
  <c r="N23" i="2" s="1"/>
  <c r="C19" i="2"/>
  <c r="C23" i="2" s="1"/>
  <c r="K19" i="2"/>
  <c r="K23" i="2" s="1"/>
  <c r="E22" i="2"/>
  <c r="M22" i="2"/>
  <c r="G15" i="2"/>
  <c r="G17" i="2" s="1"/>
  <c r="H19" i="2"/>
  <c r="H23" i="2" s="1"/>
  <c r="E15" i="2"/>
  <c r="E17" i="2" s="1"/>
  <c r="M15" i="2"/>
  <c r="M17" i="2" s="1"/>
  <c r="H22" i="2"/>
  <c r="D20" i="2"/>
  <c r="D24" i="2" s="1"/>
  <c r="D15" i="2"/>
  <c r="D17" i="2" s="1"/>
  <c r="L20" i="2"/>
  <c r="L24" i="2" s="1"/>
  <c r="L15" i="2"/>
  <c r="L17" i="2" s="1"/>
  <c r="I20" i="2"/>
  <c r="I24" i="2" s="1"/>
  <c r="N20" i="2"/>
  <c r="N24" i="2" s="1"/>
  <c r="C15" i="2"/>
  <c r="C17" i="2" s="1"/>
  <c r="K15" i="2"/>
  <c r="K17" i="2" s="1"/>
  <c r="E19" i="2"/>
  <c r="E23" i="2" s="1"/>
  <c r="M19" i="2"/>
  <c r="M23" i="2" s="1"/>
  <c r="C20" i="2"/>
  <c r="C24" i="2" s="1"/>
  <c r="K20" i="2"/>
  <c r="K24" i="2" s="1"/>
  <c r="I22" i="2"/>
  <c r="N22" i="2"/>
  <c r="J22" i="2"/>
  <c r="G19" i="2"/>
  <c r="G23" i="2" s="1"/>
  <c r="E20" i="2"/>
  <c r="E24" i="2" s="1"/>
  <c r="M20" i="2"/>
  <c r="M24" i="2" s="1"/>
  <c r="C22" i="2"/>
  <c r="K22" i="2"/>
  <c r="G20" i="2"/>
  <c r="G24" i="2" s="1"/>
  <c r="H15" i="2"/>
  <c r="H17" i="2" s="1"/>
  <c r="J19" i="2"/>
  <c r="J23" i="2" s="1"/>
  <c r="H20" i="2"/>
  <c r="H24" i="2" s="1"/>
  <c r="D22" i="2"/>
  <c r="I15" i="2"/>
  <c r="I17" i="2" s="1"/>
  <c r="N15" i="2"/>
  <c r="N17" i="2" s="1"/>
  <c r="L22" i="2"/>
  <c r="J15" i="2"/>
  <c r="J17" i="2" s="1"/>
</calcChain>
</file>

<file path=xl/sharedStrings.xml><?xml version="1.0" encoding="utf-8"?>
<sst xmlns="http://schemas.openxmlformats.org/spreadsheetml/2006/main" count="63" uniqueCount="52">
  <si>
    <t>Sample size for group A</t>
  </si>
  <si>
    <t>Na</t>
  </si>
  <si>
    <t>Mean for group A</t>
  </si>
  <si>
    <t>Ma</t>
  </si>
  <si>
    <t>Standard deviation for group A</t>
  </si>
  <si>
    <t>SDa</t>
  </si>
  <si>
    <t>Sample size for group B</t>
  </si>
  <si>
    <t>Nb</t>
  </si>
  <si>
    <t>Mean for group B</t>
  </si>
  <si>
    <t>Mb</t>
  </si>
  <si>
    <t>Standard deviation for group B</t>
  </si>
  <si>
    <t>SDb</t>
  </si>
  <si>
    <t>...% confidence interval for mean difference</t>
  </si>
  <si>
    <t>Conf %</t>
  </si>
  <si>
    <t>Difference between sample means</t>
  </si>
  <si>
    <t>D</t>
  </si>
  <si>
    <t>Estimated population standard deviation</t>
  </si>
  <si>
    <t>SDp</t>
  </si>
  <si>
    <t>Standard error of the mean difference</t>
  </si>
  <si>
    <t>SEmd</t>
  </si>
  <si>
    <t>T-value</t>
  </si>
  <si>
    <t>T</t>
  </si>
  <si>
    <t>Degrees of Freedom</t>
  </si>
  <si>
    <t>DF</t>
  </si>
  <si>
    <t>Significance Level</t>
  </si>
  <si>
    <t>P(2-tailed)</t>
  </si>
  <si>
    <t>Lower bound confidence interval mean difference</t>
  </si>
  <si>
    <t>LB</t>
  </si>
  <si>
    <t>UB</t>
  </si>
  <si>
    <t>Effect size</t>
  </si>
  <si>
    <t>Cohen's D</t>
  </si>
  <si>
    <t>Lower bound confidence interval Cohen's D</t>
  </si>
  <si>
    <t>Upper bound confidence interval Cohen's D</t>
  </si>
  <si>
    <t>(Red = example input)</t>
  </si>
  <si>
    <t>Searching for options</t>
  </si>
  <si>
    <t>Assessing the plan's effectiveness</t>
  </si>
  <si>
    <t>Receiving relevant information</t>
  </si>
  <si>
    <t>Formulating a plan</t>
  </si>
  <si>
    <t>Implementing the plan</t>
  </si>
  <si>
    <t>Triggering change</t>
  </si>
  <si>
    <t>Evaluating the information and comparing it to norms</t>
  </si>
  <si>
    <t>Self-regulation (general)</t>
  </si>
  <si>
    <t>Sum SRQ</t>
  </si>
  <si>
    <t>Effect size (Cohen's D)</t>
  </si>
  <si>
    <t>Lower bound confidence interval Cohen's D (LB)</t>
  </si>
  <si>
    <t>Upper bound confidence interval Cohen's D (UB)</t>
  </si>
  <si>
    <t>No</t>
  </si>
  <si>
    <t>Indicator</t>
  </si>
  <si>
    <t xml:space="preserve">Righ graph label </t>
  </si>
  <si>
    <t>Left label max</t>
  </si>
  <si>
    <t>Right label max</t>
  </si>
  <si>
    <t>Left graph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</si>
</sst>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0"/>
      <color rgb="FF000000"/>
      <name val="Arial"/>
    </font>
    <font>
      <b/>
      <sz val="16"/>
      <color rgb="FF0000FF"/>
      <name val="Arial"/>
      <family val="2"/>
    </font>
    <font>
      <sz val="16"/>
      <color rgb="FF000000"/>
      <name val="Arial"/>
      <family val="2"/>
    </font>
    <font>
      <sz val="16"/>
      <color theme="1"/>
      <name val="Arial"/>
      <family val="2"/>
    </font>
    <font>
      <sz val="16"/>
      <color rgb="FFFF0000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  <charset val="186"/>
    </font>
    <font>
      <sz val="12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/>
    </xf>
    <xf numFmtId="2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2" fontId="2" fillId="2" borderId="0" xfId="0" applyNumberFormat="1" applyFont="1" applyFill="1"/>
    <xf numFmtId="0" fontId="5" fillId="0" borderId="0" xfId="0" applyFont="1"/>
    <xf numFmtId="2" fontId="5" fillId="0" borderId="0" xfId="0" applyNumberFormat="1" applyFont="1"/>
    <xf numFmtId="0" fontId="4" fillId="0" borderId="0" xfId="0" applyFont="1"/>
    <xf numFmtId="2" fontId="4" fillId="0" borderId="0" xfId="0" applyNumberFormat="1" applyFont="1" applyAlignment="1">
      <alignment horizontal="right" vertical="top"/>
    </xf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1" fontId="4" fillId="0" borderId="0" xfId="0" applyNumberFormat="1" applyFont="1"/>
    <xf numFmtId="0" fontId="3" fillId="3" borderId="0" xfId="0" applyFont="1" applyFill="1"/>
    <xf numFmtId="2" fontId="3" fillId="3" borderId="0" xfId="0" applyNumberFormat="1" applyFont="1" applyFill="1"/>
    <xf numFmtId="1" fontId="3" fillId="3" borderId="0" xfId="0" applyNumberFormat="1" applyFont="1" applyFill="1"/>
    <xf numFmtId="0" fontId="3" fillId="3" borderId="0" xfId="0" applyFont="1" applyFill="1" applyAlignment="1">
      <alignment horizontal="right"/>
    </xf>
    <xf numFmtId="2" fontId="3" fillId="3" borderId="0" xfId="0" applyNumberFormat="1" applyFont="1" applyFill="1" applyAlignment="1">
      <alignment horizontal="right"/>
    </xf>
    <xf numFmtId="0" fontId="6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5019450961187422E-2"/>
          <c:y val="5.9089040088075237E-2"/>
          <c:w val="0.95009287048097424"/>
          <c:h val="0.87820271611845491"/>
        </c:manualLayout>
      </c:layout>
      <c:scatterChart>
        <c:scatterStyle val="lineMarker"/>
        <c:varyColors val="0"/>
        <c:ser>
          <c:idx val="0"/>
          <c:order val="0"/>
          <c:tx>
            <c:v>Data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elete val="1"/>
          </c:dLbls>
          <c:errBars>
            <c:errDir val="x"/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'Cohen''s D SRQ'!$H$27:$H$34</c:f>
              <c:numCache>
                <c:formatCode>General</c:formatCode>
                <c:ptCount val="8"/>
                <c:pt idx="0">
                  <c:v>1.35</c:v>
                </c:pt>
                <c:pt idx="1">
                  <c:v>0.96</c:v>
                </c:pt>
                <c:pt idx="2">
                  <c:v>0.82</c:v>
                </c:pt>
                <c:pt idx="3">
                  <c:v>0.77</c:v>
                </c:pt>
                <c:pt idx="4">
                  <c:v>0.55000000000000004</c:v>
                </c:pt>
                <c:pt idx="5">
                  <c:v>0.51</c:v>
                </c:pt>
                <c:pt idx="6">
                  <c:v>0.49</c:v>
                </c:pt>
                <c:pt idx="7">
                  <c:v>-0.03</c:v>
                </c:pt>
              </c:numCache>
            </c:numRef>
          </c:xVal>
          <c:yVal>
            <c:numRef>
              <c:f>'Cohen''s D SRQ'!$K$27:$K$34</c:f>
              <c:numCache>
                <c:formatCode>General</c:formatCode>
                <c:ptCount val="8"/>
                <c:pt idx="0">
                  <c:v>7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9BB-4E33-A388-2F0018E9A1BD}"/>
            </c:ext>
          </c:extLst>
        </c:ser>
        <c:ser>
          <c:idx val="1"/>
          <c:order val="1"/>
          <c:tx>
            <c:v>Left labels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84856017-55F9-4588-ACB9-2695F9868298}" type="CELLRANGE">
                      <a:rPr lang="en-US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E9BB-4E33-A388-2F0018E9A1B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50F0253-8F24-45E5-8DA5-2E5AEF6C3274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E9BB-4E33-A388-2F0018E9A1B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56116527-3383-478D-AA16-5BE8B1B3D80D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E9BB-4E33-A388-2F0018E9A1B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155DF6A-8175-4E01-ADFD-1B6B84AFF8F8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E9BB-4E33-A388-2F0018E9A1B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F62DF69-250F-4BF7-B6C7-E353AC1E5A4F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9BB-4E33-A388-2F0018E9A1B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69F2E1F1-D70B-45A1-AD87-ECC40C39367A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9BB-4E33-A388-2F0018E9A1B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AF4E85C5-F92C-472D-B72C-E6D3F8CEF6BA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9BB-4E33-A388-2F0018E9A1B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5AA5574-87D0-4144-88D4-1A776523EBA7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9BB-4E33-A388-2F0018E9A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l"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xVal>
            <c:numRef>
              <c:f>'Cohen''s D SRQ'!$L$27:$L$34</c:f>
              <c:numCache>
                <c:formatCode>General</c:formatCode>
                <c:ptCount val="8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</c:numCache>
            </c:numRef>
          </c:xVal>
          <c:yVal>
            <c:numRef>
              <c:f>'Cohen''s D SRQ'!$K$27:$K$34</c:f>
              <c:numCache>
                <c:formatCode>General</c:formatCode>
                <c:ptCount val="8"/>
                <c:pt idx="0">
                  <c:v>7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'Cohen''s D SRQ'!$G$27:$G$34</c15:f>
                <c15:dlblRangeCache>
                  <c:ptCount val="8"/>
                  <c:pt idx="0">
                    <c:v>Searching for options</c:v>
                  </c:pt>
                  <c:pt idx="1">
                    <c:v>Self-regulation (general)</c:v>
                  </c:pt>
                  <c:pt idx="2">
                    <c:v>Assessing the plan's effectiveness</c:v>
                  </c:pt>
                  <c:pt idx="3">
                    <c:v>Receiving relevant information</c:v>
                  </c:pt>
                  <c:pt idx="4">
                    <c:v>Formulating a plan</c:v>
                  </c:pt>
                  <c:pt idx="5">
                    <c:v>Implementing the plan</c:v>
                  </c:pt>
                  <c:pt idx="6">
                    <c:v>Triggering change</c:v>
                  </c:pt>
                  <c:pt idx="7">
                    <c:v>Evaluating the information and comparing it to norms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9-E9BB-4E33-A388-2F0018E9A1BD}"/>
            </c:ext>
          </c:extLst>
        </c:ser>
        <c:ser>
          <c:idx val="2"/>
          <c:order val="2"/>
          <c:tx>
            <c:v>Right labels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tx>
                <c:rich>
                  <a:bodyPr/>
                  <a:lstStyle/>
                  <a:p>
                    <a:fld id="{C26AA3BD-3ECC-4640-94AB-1788D6DB61D1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E9BB-4E33-A388-2F0018E9A1B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5DAD4AC-9F90-48FD-87FA-3A33E22CE52B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E9BB-4E33-A388-2F0018E9A1B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ADED62E-2652-4404-89CD-4A4AE9D4D6E0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E9BB-4E33-A388-2F0018E9A1B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58AD747-ADA1-448B-B83D-8440E41790B8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E9BB-4E33-A388-2F0018E9A1B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9177EF3-4484-4EA9-A645-D788D047C45F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E9BB-4E33-A388-2F0018E9A1B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F1CF04C-BB46-43D6-94E6-0A3574EF401F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E9BB-4E33-A388-2F0018E9A1B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76D5E97-CE09-49DA-8A83-C64199580094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E9BB-4E33-A388-2F0018E9A1B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6B8345C0-0B56-4690-976D-7865E381C638}" type="CELLRANGE">
                      <a:rPr lang="lt-LT"/>
                      <a:pPr/>
                      <a:t>[LANGELIŲ DIAPAZONAS]</a:t>
                    </a:fld>
                    <a:endParaRPr lang="lt-LT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E9BB-4E33-A388-2F0018E9A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t-LT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'Cohen''s D SRQ'!$M$27:$M$34</c:f>
              <c:numCache>
                <c:formatCode>General</c:formatCode>
                <c:ptCount val="8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</c:numCache>
            </c:numRef>
          </c:xVal>
          <c:yVal>
            <c:numRef>
              <c:f>'Cohen''s D SRQ'!$K$27:$K$34</c:f>
              <c:numCache>
                <c:formatCode>General</c:formatCode>
                <c:ptCount val="8"/>
                <c:pt idx="0">
                  <c:v>7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4</c:v>
                </c:pt>
                <c:pt idx="5">
                  <c:v>3</c:v>
                </c:pt>
                <c:pt idx="6">
                  <c:v>2</c:v>
                </c:pt>
                <c:pt idx="7">
                  <c:v>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'Cohen''s D SRQ'!$H$27:$H$34</c15:f>
                <c15:dlblRangeCache>
                  <c:ptCount val="8"/>
                  <c:pt idx="0">
                    <c:v>1.35</c:v>
                  </c:pt>
                  <c:pt idx="1">
                    <c:v>0.96</c:v>
                  </c:pt>
                  <c:pt idx="2">
                    <c:v>0.82</c:v>
                  </c:pt>
                  <c:pt idx="3">
                    <c:v>0.77</c:v>
                  </c:pt>
                  <c:pt idx="4">
                    <c:v>0.55</c:v>
                  </c:pt>
                  <c:pt idx="5">
                    <c:v>0.51</c:v>
                  </c:pt>
                  <c:pt idx="6">
                    <c:v>0.49</c:v>
                  </c:pt>
                  <c:pt idx="7">
                    <c:v>-0.03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2-E9BB-4E33-A388-2F0018E9A1B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308535440"/>
        <c:axId val="308574336"/>
      </c:scatterChart>
      <c:valAx>
        <c:axId val="308535440"/>
        <c:scaling>
          <c:orientation val="minMax"/>
          <c:max val="4"/>
          <c:min val="-5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08574336"/>
        <c:crossesAt val="0"/>
        <c:crossBetween val="midCat"/>
      </c:valAx>
      <c:valAx>
        <c:axId val="308574336"/>
        <c:scaling>
          <c:orientation val="minMax"/>
          <c:max val="9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one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08535440"/>
        <c:crosses val="autoZero"/>
        <c:crossBetween val="midCat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239887</xdr:colOff>
      <xdr:row>26</xdr:row>
      <xdr:rowOff>209177</xdr:rowOff>
    </xdr:from>
    <xdr:to>
      <xdr:col>2</xdr:col>
      <xdr:colOff>874888</xdr:colOff>
      <xdr:row>33</xdr:row>
      <xdr:rowOff>628277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DA20E24-65D2-40F3-8E00-4D91571888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58BD-76D3-4D37-A1D8-231F5A89083D}">
  <sheetPr>
    <outlinePr summaryBelow="0" summaryRight="0"/>
  </sheetPr>
  <dimension ref="A1:N927"/>
  <sheetViews>
    <sheetView tabSelected="1" topLeftCell="A10" zoomScale="45" zoomScaleNormal="45" workbookViewId="0">
      <selection activeCell="Q22" sqref="Q22"/>
    </sheetView>
  </sheetViews>
  <sheetFormatPr defaultColWidth="14.453125" defaultRowHeight="15.75" customHeight="1" x14ac:dyDescent="0.4"/>
  <cols>
    <col min="1" max="1" width="73.26953125" style="2" customWidth="1"/>
    <col min="2" max="2" width="21.453125" style="2" customWidth="1"/>
    <col min="3" max="6" width="14.453125" style="2"/>
    <col min="7" max="7" width="20.453125" style="2" customWidth="1"/>
    <col min="8" max="13" width="17.453125" style="2" customWidth="1"/>
    <col min="14" max="14" width="16.90625" style="2" customWidth="1"/>
    <col min="15" max="16384" width="14.453125" style="2"/>
  </cols>
  <sheetData>
    <row r="1" spans="1:14" ht="21.75" customHeight="1" x14ac:dyDescent="0.4">
      <c r="A1" s="1" t="str">
        <f>HYPERLINK("https://www.spss-tutorials.com/cohens-d/","Cohen's D - Effect Size for T-Test")</f>
        <v>Cohen's D - Effect Size for T-Test</v>
      </c>
      <c r="C1" s="12" t="s">
        <v>33</v>
      </c>
      <c r="G1" s="27">
        <v>1</v>
      </c>
      <c r="H1" s="27">
        <v>2</v>
      </c>
      <c r="I1" s="27">
        <v>3</v>
      </c>
      <c r="J1" s="27">
        <v>4</v>
      </c>
      <c r="K1" s="27">
        <v>5</v>
      </c>
      <c r="L1" s="27">
        <v>6</v>
      </c>
      <c r="M1" s="27">
        <v>7</v>
      </c>
      <c r="N1" s="27" t="s">
        <v>42</v>
      </c>
    </row>
    <row r="2" spans="1:14" ht="64" customHeight="1" x14ac:dyDescent="0.4">
      <c r="A2" s="3"/>
      <c r="B2" s="3"/>
      <c r="C2" s="3"/>
      <c r="G2" s="22" t="s">
        <v>36</v>
      </c>
      <c r="H2" s="22" t="s">
        <v>40</v>
      </c>
      <c r="I2" s="22" t="s">
        <v>39</v>
      </c>
      <c r="J2" s="22" t="s">
        <v>34</v>
      </c>
      <c r="K2" s="22" t="s">
        <v>37</v>
      </c>
      <c r="L2" s="22" t="s">
        <v>38</v>
      </c>
      <c r="M2" s="22" t="s">
        <v>35</v>
      </c>
      <c r="N2" s="23" t="s">
        <v>41</v>
      </c>
    </row>
    <row r="3" spans="1:14" ht="21.75" customHeight="1" x14ac:dyDescent="0.4">
      <c r="A3" s="2" t="s">
        <v>0</v>
      </c>
      <c r="B3" s="2" t="s">
        <v>1</v>
      </c>
      <c r="C3" s="4">
        <v>49</v>
      </c>
      <c r="D3" s="12">
        <v>49</v>
      </c>
      <c r="E3" s="12">
        <v>49</v>
      </c>
      <c r="F3" s="12"/>
      <c r="G3" s="17">
        <v>9</v>
      </c>
      <c r="H3" s="17">
        <v>9</v>
      </c>
      <c r="I3" s="17">
        <v>9</v>
      </c>
      <c r="J3" s="17">
        <v>9</v>
      </c>
      <c r="K3" s="17">
        <v>9</v>
      </c>
      <c r="L3" s="17">
        <v>9</v>
      </c>
      <c r="M3" s="17">
        <v>9</v>
      </c>
      <c r="N3" s="2">
        <v>9</v>
      </c>
    </row>
    <row r="4" spans="1:14" ht="21.75" customHeight="1" x14ac:dyDescent="0.4">
      <c r="A4" s="2" t="s">
        <v>2</v>
      </c>
      <c r="B4" s="2" t="s">
        <v>3</v>
      </c>
      <c r="C4" s="13">
        <v>21.489795918367349</v>
      </c>
      <c r="D4" s="14">
        <v>15.6734693877551</v>
      </c>
      <c r="E4" s="14">
        <v>20.30612244897959</v>
      </c>
      <c r="F4" s="14"/>
      <c r="G4" s="17">
        <v>4.07</v>
      </c>
      <c r="H4" s="17">
        <v>2.94</v>
      </c>
      <c r="I4" s="17">
        <v>3.89</v>
      </c>
      <c r="J4" s="18">
        <v>4.5599999999999996</v>
      </c>
      <c r="K4" s="17">
        <v>4.09</v>
      </c>
      <c r="L4" s="17">
        <v>4.16</v>
      </c>
      <c r="M4" s="17">
        <v>3.94</v>
      </c>
      <c r="N4" s="2">
        <v>248.78</v>
      </c>
    </row>
    <row r="5" spans="1:14" ht="21.75" customHeight="1" x14ac:dyDescent="0.4">
      <c r="A5" s="2" t="s">
        <v>4</v>
      </c>
      <c r="B5" s="2" t="s">
        <v>5</v>
      </c>
      <c r="C5" s="13">
        <v>2.6229948609969354</v>
      </c>
      <c r="D5" s="14">
        <v>3.0576935418577129</v>
      </c>
      <c r="E5" s="14">
        <v>3.3677643526075096</v>
      </c>
      <c r="F5" s="14"/>
      <c r="G5" s="17">
        <v>0.31</v>
      </c>
      <c r="H5" s="17">
        <v>0.35</v>
      </c>
      <c r="I5" s="17">
        <v>0.34</v>
      </c>
      <c r="J5" s="18">
        <v>0.33</v>
      </c>
      <c r="K5" s="17">
        <v>0.47</v>
      </c>
      <c r="L5" s="17">
        <v>0.42</v>
      </c>
      <c r="M5" s="17">
        <v>0.36</v>
      </c>
      <c r="N5" s="2">
        <v>17.48</v>
      </c>
    </row>
    <row r="6" spans="1:14" ht="21.75" customHeight="1" x14ac:dyDescent="0.4">
      <c r="A6" s="2" t="s">
        <v>6</v>
      </c>
      <c r="B6" s="2" t="s">
        <v>7</v>
      </c>
      <c r="C6" s="4">
        <v>34</v>
      </c>
      <c r="D6" s="16">
        <v>34</v>
      </c>
      <c r="E6" s="16">
        <v>34</v>
      </c>
      <c r="F6" s="16"/>
      <c r="G6" s="17">
        <v>9</v>
      </c>
      <c r="H6" s="17">
        <v>9</v>
      </c>
      <c r="I6" s="17">
        <v>9</v>
      </c>
      <c r="J6" s="19">
        <v>9</v>
      </c>
      <c r="K6" s="17">
        <v>9</v>
      </c>
      <c r="L6" s="17">
        <v>9</v>
      </c>
      <c r="M6" s="17">
        <v>9</v>
      </c>
      <c r="N6" s="2">
        <v>9</v>
      </c>
    </row>
    <row r="7" spans="1:14" ht="21.75" customHeight="1" x14ac:dyDescent="0.4">
      <c r="A7" s="2" t="s">
        <v>8</v>
      </c>
      <c r="B7" s="2" t="s">
        <v>9</v>
      </c>
      <c r="C7" s="13">
        <v>22.794117647058826</v>
      </c>
      <c r="D7" s="14">
        <v>17.499999999999996</v>
      </c>
      <c r="E7" s="14">
        <v>22.823529411764703</v>
      </c>
      <c r="F7" s="14"/>
      <c r="G7" s="17">
        <v>3.78</v>
      </c>
      <c r="H7" s="17">
        <v>2.95</v>
      </c>
      <c r="I7" s="17">
        <v>3.72</v>
      </c>
      <c r="J7" s="18">
        <v>4.12</v>
      </c>
      <c r="K7" s="17">
        <v>3.81</v>
      </c>
      <c r="L7" s="17">
        <v>3.96</v>
      </c>
      <c r="M7" s="17">
        <v>3.65</v>
      </c>
      <c r="N7" s="2">
        <v>234</v>
      </c>
    </row>
    <row r="8" spans="1:14" ht="21.75" customHeight="1" x14ac:dyDescent="0.4">
      <c r="A8" s="2" t="s">
        <v>10</v>
      </c>
      <c r="B8" s="2" t="s">
        <v>11</v>
      </c>
      <c r="C8" s="13">
        <v>3.4883304312895826</v>
      </c>
      <c r="D8" s="15">
        <v>4.6984846041843724</v>
      </c>
      <c r="E8" s="15">
        <v>3.8334302088045642</v>
      </c>
      <c r="F8" s="15"/>
      <c r="G8" s="20">
        <v>0.43</v>
      </c>
      <c r="H8" s="20">
        <v>0.24</v>
      </c>
      <c r="I8" s="17">
        <v>0.35</v>
      </c>
      <c r="J8" s="21">
        <v>0.32</v>
      </c>
      <c r="K8" s="17">
        <v>0.54</v>
      </c>
      <c r="L8" s="17">
        <v>0.36</v>
      </c>
      <c r="M8" s="17">
        <v>0.35</v>
      </c>
      <c r="N8" s="2">
        <v>12.99</v>
      </c>
    </row>
    <row r="9" spans="1:14" ht="21.75" customHeight="1" x14ac:dyDescent="0.4">
      <c r="A9" s="2" t="s">
        <v>12</v>
      </c>
      <c r="B9" s="2" t="s">
        <v>13</v>
      </c>
      <c r="C9" s="5">
        <v>95</v>
      </c>
      <c r="D9" s="5">
        <v>95</v>
      </c>
      <c r="E9" s="5">
        <v>95</v>
      </c>
      <c r="F9" s="5"/>
      <c r="G9" s="17">
        <v>95</v>
      </c>
      <c r="H9" s="17">
        <v>95</v>
      </c>
      <c r="I9" s="17">
        <v>95</v>
      </c>
      <c r="J9" s="20">
        <v>95</v>
      </c>
      <c r="K9" s="17">
        <v>95</v>
      </c>
      <c r="L9" s="17">
        <v>95</v>
      </c>
      <c r="M9" s="17">
        <v>95</v>
      </c>
      <c r="N9" s="2">
        <v>95</v>
      </c>
    </row>
    <row r="10" spans="1:14" ht="21.75" customHeight="1" x14ac:dyDescent="0.4"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4" ht="21.75" customHeight="1" x14ac:dyDescent="0.4">
      <c r="A11" s="2" t="s">
        <v>14</v>
      </c>
      <c r="B11" s="2" t="s">
        <v>15</v>
      </c>
      <c r="C11" s="6">
        <f>C4-C7</f>
        <v>-1.3043217286914768</v>
      </c>
      <c r="D11" s="6">
        <f>D4-D7</f>
        <v>-1.8265306122448965</v>
      </c>
      <c r="E11" s="6">
        <f>E4-E7</f>
        <v>-2.5174069627851132</v>
      </c>
      <c r="F11" s="6"/>
      <c r="G11" s="6">
        <f t="shared" ref="G11:M11" si="0">G4-G7</f>
        <v>0.29000000000000048</v>
      </c>
      <c r="H11" s="6">
        <f t="shared" si="0"/>
        <v>-1.0000000000000231E-2</v>
      </c>
      <c r="I11" s="6">
        <f t="shared" si="0"/>
        <v>0.16999999999999993</v>
      </c>
      <c r="J11" s="6">
        <f t="shared" si="0"/>
        <v>0.4399999999999995</v>
      </c>
      <c r="K11" s="6">
        <f t="shared" si="0"/>
        <v>0.2799999999999998</v>
      </c>
      <c r="L11" s="6">
        <f t="shared" si="0"/>
        <v>0.20000000000000018</v>
      </c>
      <c r="M11" s="6">
        <f t="shared" si="0"/>
        <v>0.29000000000000004</v>
      </c>
      <c r="N11" s="6">
        <f>N4-N7</f>
        <v>14.780000000000001</v>
      </c>
    </row>
    <row r="12" spans="1:14" ht="21.75" customHeight="1" x14ac:dyDescent="0.4">
      <c r="A12" s="2" t="s">
        <v>16</v>
      </c>
      <c r="B12" s="2" t="s">
        <v>17</v>
      </c>
      <c r="C12" s="6">
        <f>SQRT((C5^2*(C3-1)+C8^2*(C6-1))/(C3+C6-2))</f>
        <v>3.0057634380533376</v>
      </c>
      <c r="D12" s="6">
        <f>SQRT((D5^2*(D3-1)+D8^2*(D6-1))/(D3+D6-2))</f>
        <v>3.8123831861547028</v>
      </c>
      <c r="E12" s="6">
        <f>SQRT((E5^2*(E3-1)+E8^2*(E6-1))/(E3+E6-2))</f>
        <v>3.5648305064826458</v>
      </c>
      <c r="F12" s="6"/>
      <c r="G12" s="6">
        <f t="shared" ref="G12:M12" si="1">SQRT((G5^2*(G3-1)+G8^2*(G6-1))/(G3+G6-2))</f>
        <v>0.3748332962798262</v>
      </c>
      <c r="H12" s="6">
        <f t="shared" si="1"/>
        <v>0.30008332176247315</v>
      </c>
      <c r="I12" s="6">
        <f t="shared" si="1"/>
        <v>0.34503622998172234</v>
      </c>
      <c r="J12" s="6">
        <f t="shared" si="1"/>
        <v>0.32503845926290015</v>
      </c>
      <c r="K12" s="6">
        <f t="shared" si="1"/>
        <v>0.5062114182829146</v>
      </c>
      <c r="L12" s="6">
        <f t="shared" si="1"/>
        <v>0.39115214431215889</v>
      </c>
      <c r="M12" s="6">
        <f t="shared" si="1"/>
        <v>0.35503520952153461</v>
      </c>
      <c r="N12" s="6">
        <f>SQRT((N5^2*(N3-1)+N8^2*(N6-1))/(N3+N6-2))</f>
        <v>15.399521096449721</v>
      </c>
    </row>
    <row r="13" spans="1:14" ht="21.75" customHeight="1" x14ac:dyDescent="0.4">
      <c r="A13" s="2" t="s">
        <v>18</v>
      </c>
      <c r="B13" s="2" t="s">
        <v>19</v>
      </c>
      <c r="C13" s="6">
        <f>C12*SQRT(1/C3+1/C6)</f>
        <v>0.67089776496290121</v>
      </c>
      <c r="D13" s="6">
        <f>D12*SQRT(1/D3+1/D6)</f>
        <v>0.85093834278249925</v>
      </c>
      <c r="E13" s="6">
        <f>E12*SQRT(1/E3+1/E6)</f>
        <v>0.7956836486173049</v>
      </c>
      <c r="F13" s="6"/>
      <c r="G13" s="6">
        <f t="shared" ref="G13:M13" si="2">G12*SQRT(1/G3+1/G6)</f>
        <v>0.17669811040931427</v>
      </c>
      <c r="H13" s="6">
        <f t="shared" si="2"/>
        <v>0.14146063449281962</v>
      </c>
      <c r="I13" s="6">
        <f t="shared" si="2"/>
        <v>0.16265163865007801</v>
      </c>
      <c r="J13" s="6">
        <f t="shared" si="2"/>
        <v>0.15322459912748271</v>
      </c>
      <c r="K13" s="6">
        <f t="shared" si="2"/>
        <v>0.23863035105460584</v>
      </c>
      <c r="L13" s="6">
        <f t="shared" si="2"/>
        <v>0.18439088914585772</v>
      </c>
      <c r="M13" s="6">
        <f t="shared" si="2"/>
        <v>0.16736520280844255</v>
      </c>
      <c r="N13" s="6">
        <f>N12*SQRT(1/N3+1/N6)</f>
        <v>7.2594038628832633</v>
      </c>
    </row>
    <row r="14" spans="1:14" ht="21.75" customHeight="1" x14ac:dyDescent="0.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1.75" customHeight="1" x14ac:dyDescent="0.4">
      <c r="A15" s="2" t="s">
        <v>20</v>
      </c>
      <c r="B15" s="2" t="s">
        <v>21</v>
      </c>
      <c r="C15" s="6">
        <f>C11/C13</f>
        <v>-1.9441437977716354</v>
      </c>
      <c r="D15" s="6">
        <f>D11/D13</f>
        <v>-2.1464899633882872</v>
      </c>
      <c r="E15" s="6">
        <f>E11/E13</f>
        <v>-3.1638289503117525</v>
      </c>
      <c r="F15" s="6"/>
      <c r="G15" s="6">
        <f t="shared" ref="G15:M15" si="3">G11/G13</f>
        <v>1.6412173244423882</v>
      </c>
      <c r="H15" s="6">
        <f t="shared" si="3"/>
        <v>-7.0691044443942599E-2</v>
      </c>
      <c r="I15" s="6">
        <f t="shared" si="3"/>
        <v>1.0451785263948732</v>
      </c>
      <c r="J15" s="6">
        <f t="shared" si="3"/>
        <v>2.8716015738042162</v>
      </c>
      <c r="K15" s="6">
        <f t="shared" si="3"/>
        <v>1.1733628968928909</v>
      </c>
      <c r="L15" s="6">
        <f t="shared" si="3"/>
        <v>1.0846522890932819</v>
      </c>
      <c r="M15" s="6">
        <f t="shared" si="3"/>
        <v>1.7327377204682077</v>
      </c>
      <c r="N15" s="6">
        <f>N11/N13</f>
        <v>2.0359798516747261</v>
      </c>
    </row>
    <row r="16" spans="1:14" ht="21.75" customHeight="1" x14ac:dyDescent="0.4">
      <c r="A16" s="2" t="s">
        <v>22</v>
      </c>
      <c r="B16" s="2" t="s">
        <v>23</v>
      </c>
      <c r="C16" s="7">
        <f>C3+C6-2</f>
        <v>81</v>
      </c>
      <c r="D16" s="7">
        <f>D3+D6-2</f>
        <v>81</v>
      </c>
      <c r="E16" s="7">
        <f>E3+E6-2</f>
        <v>81</v>
      </c>
      <c r="F16" s="7"/>
      <c r="G16" s="7">
        <f t="shared" ref="G16:M16" si="4">G3+G6-2</f>
        <v>16</v>
      </c>
      <c r="H16" s="7">
        <f t="shared" si="4"/>
        <v>16</v>
      </c>
      <c r="I16" s="7">
        <f t="shared" si="4"/>
        <v>16</v>
      </c>
      <c r="J16" s="7">
        <f t="shared" si="4"/>
        <v>16</v>
      </c>
      <c r="K16" s="7">
        <f t="shared" si="4"/>
        <v>16</v>
      </c>
      <c r="L16" s="7">
        <f t="shared" si="4"/>
        <v>16</v>
      </c>
      <c r="M16" s="7">
        <f t="shared" si="4"/>
        <v>16</v>
      </c>
      <c r="N16" s="7">
        <f>N3+N6-2</f>
        <v>16</v>
      </c>
    </row>
    <row r="17" spans="1:14" ht="21.75" customHeight="1" x14ac:dyDescent="0.4">
      <c r="A17" s="2" t="s">
        <v>24</v>
      </c>
      <c r="B17" s="2" t="s">
        <v>25</v>
      </c>
      <c r="C17" s="8">
        <f>TDIST(ABS(C15),C16,2)</f>
        <v>5.5349880665123197E-2</v>
      </c>
      <c r="D17" s="8">
        <f>TDIST(ABS(D15),D16,2)</f>
        <v>3.4825743078787011E-2</v>
      </c>
      <c r="E17" s="8">
        <f>TDIST(ABS(E15),E16,2)</f>
        <v>2.1931044252121415E-3</v>
      </c>
      <c r="F17" s="8"/>
      <c r="G17" s="8">
        <f t="shared" ref="G17:M17" si="5">TDIST(ABS(G15),G16,2)</f>
        <v>0.12025958283760502</v>
      </c>
      <c r="H17" s="8">
        <f t="shared" si="5"/>
        <v>0.944519692455277</v>
      </c>
      <c r="I17" s="8">
        <f t="shared" si="5"/>
        <v>0.3114748345662931</v>
      </c>
      <c r="J17" s="8">
        <f t="shared" si="5"/>
        <v>1.1074360184651254E-2</v>
      </c>
      <c r="K17" s="8">
        <f t="shared" si="5"/>
        <v>0.25782233603604521</v>
      </c>
      <c r="L17" s="8">
        <f t="shared" si="5"/>
        <v>0.29414936357409988</v>
      </c>
      <c r="M17" s="8">
        <f t="shared" si="5"/>
        <v>0.10236961331853672</v>
      </c>
      <c r="N17" s="8">
        <f>TDIST(ABS(N15),N16,2)</f>
        <v>5.8658365569903774E-2</v>
      </c>
    </row>
    <row r="18" spans="1:14" ht="21.75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21.75" customHeight="1" x14ac:dyDescent="0.4">
      <c r="A19" s="2" t="s">
        <v>26</v>
      </c>
      <c r="B19" s="2" t="s">
        <v>27</v>
      </c>
      <c r="C19" s="6">
        <f>C11-TINV((100-C9)/100,C16)*C13</f>
        <v>-2.6391978360759656</v>
      </c>
      <c r="D19" s="6">
        <f>D11-TINV((100-D9)/100,D16)*D13</f>
        <v>-3.5196309949843183</v>
      </c>
      <c r="E19" s="6">
        <f>E11-TINV((100-E9)/100,E16)*E13</f>
        <v>-4.1005678362372535</v>
      </c>
      <c r="F19" s="6"/>
      <c r="G19" s="6">
        <f t="shared" ref="G19:M19" si="6">G11-TINV((100-G9)/100,G16)*G13</f>
        <v>-8.4583260619087219E-2</v>
      </c>
      <c r="H19" s="6">
        <f t="shared" si="6"/>
        <v>-0.30988314869252959</v>
      </c>
      <c r="I19" s="6">
        <f t="shared" si="6"/>
        <v>-0.17480607070132115</v>
      </c>
      <c r="J19" s="6">
        <f t="shared" si="6"/>
        <v>0.11517836033859641</v>
      </c>
      <c r="K19" s="6">
        <f t="shared" si="6"/>
        <v>-0.22587374575568753</v>
      </c>
      <c r="L19" s="6">
        <f t="shared" si="6"/>
        <v>-0.1908912230284226</v>
      </c>
      <c r="M19" s="6">
        <f t="shared" si="6"/>
        <v>-6.4798380338857431E-2</v>
      </c>
      <c r="N19" s="6">
        <f>N11-TINV((100-N9)/100,N16)*N13</f>
        <v>-0.60924871811347714</v>
      </c>
    </row>
    <row r="20" spans="1:14" ht="21.75" customHeight="1" x14ac:dyDescent="0.4">
      <c r="A20" s="2" t="s">
        <v>26</v>
      </c>
      <c r="B20" s="2" t="s">
        <v>28</v>
      </c>
      <c r="C20" s="9">
        <f>C11+TINV((100-C9)/100,C16)*C13</f>
        <v>3.055437869301203E-2</v>
      </c>
      <c r="D20" s="9">
        <f>D11+TINV((100-D9)/100,D16)*D13</f>
        <v>-0.13343022950547501</v>
      </c>
      <c r="E20" s="9">
        <f>E11+TINV((100-E9)/100,E16)*E13</f>
        <v>-0.93424608933297293</v>
      </c>
      <c r="F20" s="9"/>
      <c r="G20" s="9">
        <f t="shared" ref="G20:M20" si="7">G11+TINV((100-G9)/100,G16)*G13</f>
        <v>0.66458326061908823</v>
      </c>
      <c r="H20" s="9">
        <f t="shared" si="7"/>
        <v>0.28988314869252912</v>
      </c>
      <c r="I20" s="9">
        <f t="shared" si="7"/>
        <v>0.51480607070132101</v>
      </c>
      <c r="J20" s="9">
        <f t="shared" si="7"/>
        <v>0.7648216396614026</v>
      </c>
      <c r="K20" s="9">
        <f t="shared" si="7"/>
        <v>0.78587374575568714</v>
      </c>
      <c r="L20" s="9">
        <f t="shared" si="7"/>
        <v>0.5908912230284229</v>
      </c>
      <c r="M20" s="9">
        <f t="shared" si="7"/>
        <v>0.6447983803388575</v>
      </c>
      <c r="N20" s="9">
        <f>N11+TINV((100-N9)/100,N16)*N13</f>
        <v>30.169248718113479</v>
      </c>
    </row>
    <row r="21" spans="1:14" ht="21.75" customHeight="1" x14ac:dyDescent="0.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21.75" customHeight="1" x14ac:dyDescent="0.4">
      <c r="A22" s="2" t="s">
        <v>29</v>
      </c>
      <c r="B22" s="10" t="s">
        <v>30</v>
      </c>
      <c r="C22" s="11">
        <f>(C11/C12)</f>
        <v>-0.43394024698637362</v>
      </c>
      <c r="D22" s="11">
        <f>(D11/D12)</f>
        <v>-0.47910467627657238</v>
      </c>
      <c r="E22" s="11">
        <f>(E11/E12)</f>
        <v>-0.70617858498663755</v>
      </c>
      <c r="F22" s="11"/>
      <c r="G22" s="11">
        <f t="shared" ref="G22:M22" si="8">(G11/G12)</f>
        <v>0.77367726634270317</v>
      </c>
      <c r="H22" s="11">
        <f t="shared" si="8"/>
        <v>-3.3324077930314285E-2</v>
      </c>
      <c r="I22" s="11">
        <f t="shared" si="8"/>
        <v>0.49270188237625179</v>
      </c>
      <c r="J22" s="11">
        <f t="shared" si="8"/>
        <v>1.3536859638019489</v>
      </c>
      <c r="K22" s="11">
        <f t="shared" si="8"/>
        <v>0.55312857412376992</v>
      </c>
      <c r="L22" s="11">
        <f t="shared" si="8"/>
        <v>0.51130999256491416</v>
      </c>
      <c r="M22" s="11">
        <f t="shared" si="8"/>
        <v>0.81682039477386015</v>
      </c>
      <c r="N22" s="11">
        <f>(N11/N12)</f>
        <v>0.95977010631892001</v>
      </c>
    </row>
    <row r="23" spans="1:14" ht="21.75" customHeight="1" x14ac:dyDescent="0.4">
      <c r="A23" s="2" t="s">
        <v>31</v>
      </c>
      <c r="B23" s="2" t="s">
        <v>27</v>
      </c>
      <c r="C23" s="6">
        <f>C19/C12</f>
        <v>-0.87804575791407735</v>
      </c>
      <c r="D23" s="6">
        <f>D19/D12</f>
        <v>-0.92321018720427628</v>
      </c>
      <c r="E23" s="6">
        <f>E19/E12</f>
        <v>-1.1502840959143412</v>
      </c>
      <c r="F23" s="6"/>
      <c r="G23" s="6">
        <f t="shared" ref="G23:M23" si="9">G19/G12</f>
        <v>-0.22565567535906109</v>
      </c>
      <c r="H23" s="6">
        <f t="shared" si="9"/>
        <v>-1.0326570196320786</v>
      </c>
      <c r="I23" s="6">
        <f t="shared" si="9"/>
        <v>-0.50663105932551256</v>
      </c>
      <c r="J23" s="6">
        <f t="shared" si="9"/>
        <v>0.3543530221001846</v>
      </c>
      <c r="K23" s="6">
        <f t="shared" si="9"/>
        <v>-0.44620436757799442</v>
      </c>
      <c r="L23" s="6">
        <f t="shared" si="9"/>
        <v>-0.48802294913685018</v>
      </c>
      <c r="M23" s="6">
        <f t="shared" si="9"/>
        <v>-0.18251254692790433</v>
      </c>
      <c r="N23" s="6">
        <f>N19/N12</f>
        <v>-3.9562835382844226E-2</v>
      </c>
    </row>
    <row r="24" spans="1:14" ht="21.75" customHeight="1" x14ac:dyDescent="0.4">
      <c r="A24" s="2" t="s">
        <v>32</v>
      </c>
      <c r="B24" s="2" t="s">
        <v>28</v>
      </c>
      <c r="C24" s="6">
        <f>C20/C12</f>
        <v>1.0165263941330115E-2</v>
      </c>
      <c r="D24" s="6">
        <f>D20/D12</f>
        <v>-3.4999165348868613E-2</v>
      </c>
      <c r="E24" s="6">
        <f>E20/E12</f>
        <v>-0.26207307405893382</v>
      </c>
      <c r="F24" s="6"/>
      <c r="G24" s="6">
        <f t="shared" ref="G24:M24" si="10">G20/G12</f>
        <v>1.7730102080444676</v>
      </c>
      <c r="H24" s="6">
        <f t="shared" si="10"/>
        <v>0.96600886377145001</v>
      </c>
      <c r="I24" s="6">
        <f t="shared" si="10"/>
        <v>1.4920348240780161</v>
      </c>
      <c r="J24" s="6">
        <f t="shared" si="10"/>
        <v>2.3530189055037134</v>
      </c>
      <c r="K24" s="6">
        <f t="shared" si="10"/>
        <v>1.5524615158255342</v>
      </c>
      <c r="L24" s="6">
        <f t="shared" si="10"/>
        <v>1.5106429342666783</v>
      </c>
      <c r="M24" s="6">
        <f t="shared" si="10"/>
        <v>1.8161533364756246</v>
      </c>
      <c r="N24" s="6">
        <f>N20/N12</f>
        <v>1.9591030480206844</v>
      </c>
    </row>
    <row r="25" spans="1:14" ht="20" x14ac:dyDescent="0.4"/>
    <row r="26" spans="1:14" ht="120" x14ac:dyDescent="0.4">
      <c r="A26" s="26"/>
      <c r="B26" s="26"/>
      <c r="C26" s="26"/>
      <c r="D26" s="26" t="s">
        <v>48</v>
      </c>
      <c r="E26" s="26" t="s">
        <v>49</v>
      </c>
      <c r="F26" s="26"/>
      <c r="G26" s="26" t="s">
        <v>47</v>
      </c>
      <c r="H26" s="28" t="s">
        <v>43</v>
      </c>
      <c r="I26" s="28" t="s">
        <v>44</v>
      </c>
      <c r="J26" s="28" t="s">
        <v>45</v>
      </c>
      <c r="K26" s="28" t="s">
        <v>46</v>
      </c>
      <c r="L26" s="28" t="s">
        <v>51</v>
      </c>
      <c r="M26" s="28" t="s">
        <v>50</v>
      </c>
      <c r="N26" s="26"/>
    </row>
    <row r="27" spans="1:14" ht="31" x14ac:dyDescent="0.4">
      <c r="C27"/>
      <c r="D27" s="2">
        <v>3</v>
      </c>
      <c r="E27" s="2">
        <v>-5</v>
      </c>
      <c r="G27" s="24" t="s">
        <v>34</v>
      </c>
      <c r="H27" s="2">
        <v>1.35</v>
      </c>
      <c r="I27" s="2">
        <v>0.35</v>
      </c>
      <c r="J27" s="2">
        <v>2.35</v>
      </c>
      <c r="K27" s="2">
        <v>7</v>
      </c>
      <c r="L27" s="2">
        <v>-5</v>
      </c>
      <c r="M27" s="2">
        <v>4</v>
      </c>
    </row>
    <row r="28" spans="1:14" ht="20" x14ac:dyDescent="0.4">
      <c r="D28" s="2">
        <v>3</v>
      </c>
      <c r="E28" s="2">
        <v>-5</v>
      </c>
      <c r="G28" s="25" t="s">
        <v>41</v>
      </c>
      <c r="H28" s="2">
        <v>0.96</v>
      </c>
      <c r="I28" s="2">
        <v>-0.04</v>
      </c>
      <c r="J28" s="2">
        <v>1.96</v>
      </c>
      <c r="K28" s="2">
        <v>8</v>
      </c>
      <c r="L28" s="2">
        <v>-5</v>
      </c>
      <c r="M28" s="2">
        <v>4</v>
      </c>
    </row>
    <row r="29" spans="1:14" ht="31" x14ac:dyDescent="0.4">
      <c r="C29"/>
      <c r="D29" s="2">
        <v>3</v>
      </c>
      <c r="E29" s="2">
        <v>-5</v>
      </c>
      <c r="G29" s="24" t="s">
        <v>35</v>
      </c>
      <c r="H29" s="2">
        <v>0.82</v>
      </c>
      <c r="I29" s="2">
        <v>-0.18</v>
      </c>
      <c r="J29" s="2">
        <v>1.82</v>
      </c>
      <c r="K29" s="2">
        <v>6</v>
      </c>
      <c r="L29" s="2">
        <v>-5</v>
      </c>
      <c r="M29" s="2">
        <v>4</v>
      </c>
    </row>
    <row r="30" spans="1:14" ht="31" x14ac:dyDescent="0.4">
      <c r="C30"/>
      <c r="D30" s="2">
        <v>3</v>
      </c>
      <c r="E30" s="2">
        <v>-5</v>
      </c>
      <c r="G30" s="24" t="s">
        <v>36</v>
      </c>
      <c r="H30" s="2">
        <v>0.77</v>
      </c>
      <c r="I30" s="2">
        <v>-0.23</v>
      </c>
      <c r="J30" s="2">
        <v>1.77</v>
      </c>
      <c r="K30" s="2">
        <v>5</v>
      </c>
      <c r="L30" s="2">
        <v>-5</v>
      </c>
      <c r="M30" s="2">
        <v>4</v>
      </c>
    </row>
    <row r="31" spans="1:14" ht="20" x14ac:dyDescent="0.4">
      <c r="C31"/>
      <c r="D31" s="2">
        <v>3</v>
      </c>
      <c r="E31" s="2">
        <v>-5</v>
      </c>
      <c r="G31" s="24" t="s">
        <v>37</v>
      </c>
      <c r="H31" s="2">
        <v>0.55000000000000004</v>
      </c>
      <c r="I31" s="2">
        <v>-0.45</v>
      </c>
      <c r="J31" s="2">
        <v>1.55</v>
      </c>
      <c r="K31" s="2">
        <v>4</v>
      </c>
      <c r="L31" s="2">
        <v>-5</v>
      </c>
      <c r="M31" s="2">
        <v>4</v>
      </c>
    </row>
    <row r="32" spans="1:14" ht="31" x14ac:dyDescent="0.4">
      <c r="C32"/>
      <c r="D32" s="2">
        <v>3</v>
      </c>
      <c r="E32" s="2">
        <v>-5</v>
      </c>
      <c r="G32" s="24" t="s">
        <v>38</v>
      </c>
      <c r="H32" s="2">
        <v>0.51</v>
      </c>
      <c r="I32" s="2">
        <v>-0.49</v>
      </c>
      <c r="J32" s="2">
        <v>1.51</v>
      </c>
      <c r="K32" s="2">
        <v>3</v>
      </c>
      <c r="L32" s="2">
        <v>-5</v>
      </c>
      <c r="M32" s="2">
        <v>4</v>
      </c>
    </row>
    <row r="33" spans="1:13" ht="20" x14ac:dyDescent="0.4">
      <c r="C33"/>
      <c r="D33" s="2">
        <v>3</v>
      </c>
      <c r="E33" s="2">
        <v>-5</v>
      </c>
      <c r="G33" s="24" t="s">
        <v>39</v>
      </c>
      <c r="H33" s="2">
        <v>0.49</v>
      </c>
      <c r="I33" s="2">
        <v>-0.51</v>
      </c>
      <c r="J33" s="2">
        <v>1.49</v>
      </c>
      <c r="K33" s="2">
        <v>2</v>
      </c>
      <c r="L33" s="2">
        <v>-5</v>
      </c>
      <c r="M33" s="2">
        <v>4</v>
      </c>
    </row>
    <row r="34" spans="1:13" ht="62" x14ac:dyDescent="0.4">
      <c r="A34" s="22"/>
      <c r="C34"/>
      <c r="D34" s="2">
        <v>3</v>
      </c>
      <c r="E34" s="2">
        <v>-5</v>
      </c>
      <c r="G34" s="24" t="s">
        <v>40</v>
      </c>
      <c r="H34" s="2">
        <v>-0.03</v>
      </c>
      <c r="I34" s="2">
        <v>-1.03</v>
      </c>
      <c r="J34" s="2">
        <v>0.97</v>
      </c>
      <c r="K34" s="2">
        <v>1</v>
      </c>
      <c r="L34" s="2">
        <v>-5</v>
      </c>
      <c r="M34" s="2">
        <v>4</v>
      </c>
    </row>
    <row r="35" spans="1:13" ht="20" x14ac:dyDescent="0.4">
      <c r="A35" s="22"/>
    </row>
    <row r="36" spans="1:13" ht="20" x14ac:dyDescent="0.4">
      <c r="A36" s="22"/>
    </row>
    <row r="37" spans="1:13" ht="20" x14ac:dyDescent="0.4">
      <c r="A37" s="22"/>
    </row>
    <row r="38" spans="1:13" ht="20" x14ac:dyDescent="0.4"/>
    <row r="39" spans="1:13" ht="20" x14ac:dyDescent="0.4"/>
    <row r="40" spans="1:13" ht="20" x14ac:dyDescent="0.4"/>
    <row r="41" spans="1:13" ht="20" x14ac:dyDescent="0.4"/>
    <row r="42" spans="1:13" ht="20" x14ac:dyDescent="0.4"/>
    <row r="43" spans="1:13" ht="20" x14ac:dyDescent="0.4"/>
    <row r="44" spans="1:13" ht="20" x14ac:dyDescent="0.4"/>
    <row r="45" spans="1:13" ht="20" x14ac:dyDescent="0.4"/>
    <row r="46" spans="1:13" ht="20" x14ac:dyDescent="0.4"/>
    <row r="47" spans="1:13" ht="20" x14ac:dyDescent="0.4"/>
    <row r="48" spans="1:13" ht="20" x14ac:dyDescent="0.4"/>
    <row r="49" ht="20" x14ac:dyDescent="0.4"/>
    <row r="50" ht="20" x14ac:dyDescent="0.4"/>
    <row r="51" ht="20" x14ac:dyDescent="0.4"/>
    <row r="52" ht="20" x14ac:dyDescent="0.4"/>
    <row r="53" ht="20" x14ac:dyDescent="0.4"/>
    <row r="54" ht="20" x14ac:dyDescent="0.4"/>
    <row r="55" ht="20" x14ac:dyDescent="0.4"/>
    <row r="56" ht="20" x14ac:dyDescent="0.4"/>
    <row r="57" ht="20" x14ac:dyDescent="0.4"/>
    <row r="58" ht="20" x14ac:dyDescent="0.4"/>
    <row r="59" ht="20" x14ac:dyDescent="0.4"/>
    <row r="60" ht="20" x14ac:dyDescent="0.4"/>
    <row r="61" ht="20" x14ac:dyDescent="0.4"/>
    <row r="62" ht="20" x14ac:dyDescent="0.4"/>
    <row r="63" ht="20" x14ac:dyDescent="0.4"/>
    <row r="64" ht="20" x14ac:dyDescent="0.4"/>
    <row r="65" ht="20" x14ac:dyDescent="0.4"/>
    <row r="66" ht="20" x14ac:dyDescent="0.4"/>
    <row r="67" ht="20" x14ac:dyDescent="0.4"/>
    <row r="68" ht="20" x14ac:dyDescent="0.4"/>
    <row r="69" ht="20" x14ac:dyDescent="0.4"/>
    <row r="70" ht="20" x14ac:dyDescent="0.4"/>
    <row r="71" ht="20" x14ac:dyDescent="0.4"/>
    <row r="72" ht="20" x14ac:dyDescent="0.4"/>
    <row r="73" ht="20" x14ac:dyDescent="0.4"/>
    <row r="74" ht="20" x14ac:dyDescent="0.4"/>
    <row r="75" ht="20" x14ac:dyDescent="0.4"/>
    <row r="76" ht="20" x14ac:dyDescent="0.4"/>
    <row r="77" ht="20" x14ac:dyDescent="0.4"/>
    <row r="78" ht="20" x14ac:dyDescent="0.4"/>
    <row r="79" ht="20" x14ac:dyDescent="0.4"/>
    <row r="80" ht="20" x14ac:dyDescent="0.4"/>
    <row r="81" ht="20" x14ac:dyDescent="0.4"/>
    <row r="82" ht="20" x14ac:dyDescent="0.4"/>
    <row r="83" ht="20" x14ac:dyDescent="0.4"/>
    <row r="84" ht="20" x14ac:dyDescent="0.4"/>
    <row r="85" ht="20" x14ac:dyDescent="0.4"/>
    <row r="86" ht="20" x14ac:dyDescent="0.4"/>
    <row r="87" ht="20" x14ac:dyDescent="0.4"/>
    <row r="88" ht="20" x14ac:dyDescent="0.4"/>
    <row r="89" ht="20" x14ac:dyDescent="0.4"/>
    <row r="90" ht="20" x14ac:dyDescent="0.4"/>
    <row r="91" ht="20" x14ac:dyDescent="0.4"/>
    <row r="92" ht="20" x14ac:dyDescent="0.4"/>
    <row r="93" ht="20" x14ac:dyDescent="0.4"/>
    <row r="94" ht="20" x14ac:dyDescent="0.4"/>
    <row r="95" ht="20" x14ac:dyDescent="0.4"/>
    <row r="96" ht="20" x14ac:dyDescent="0.4"/>
    <row r="97" ht="20" x14ac:dyDescent="0.4"/>
    <row r="98" ht="20" x14ac:dyDescent="0.4"/>
    <row r="99" ht="20" x14ac:dyDescent="0.4"/>
    <row r="100" ht="20" x14ac:dyDescent="0.4"/>
    <row r="101" ht="20" x14ac:dyDescent="0.4"/>
    <row r="102" ht="20" x14ac:dyDescent="0.4"/>
    <row r="103" ht="20" x14ac:dyDescent="0.4"/>
    <row r="104" ht="20" x14ac:dyDescent="0.4"/>
    <row r="105" ht="20" x14ac:dyDescent="0.4"/>
    <row r="106" ht="20" x14ac:dyDescent="0.4"/>
    <row r="107" ht="20" x14ac:dyDescent="0.4"/>
    <row r="108" ht="20" x14ac:dyDescent="0.4"/>
    <row r="109" ht="20" x14ac:dyDescent="0.4"/>
    <row r="110" ht="20" x14ac:dyDescent="0.4"/>
    <row r="111" ht="20" x14ac:dyDescent="0.4"/>
    <row r="112" ht="20" x14ac:dyDescent="0.4"/>
    <row r="113" ht="20" x14ac:dyDescent="0.4"/>
    <row r="114" ht="20" x14ac:dyDescent="0.4"/>
    <row r="115" ht="20" x14ac:dyDescent="0.4"/>
    <row r="116" ht="20" x14ac:dyDescent="0.4"/>
    <row r="117" ht="20" x14ac:dyDescent="0.4"/>
    <row r="118" ht="20" x14ac:dyDescent="0.4"/>
    <row r="119" ht="20" x14ac:dyDescent="0.4"/>
    <row r="120" ht="20" x14ac:dyDescent="0.4"/>
    <row r="121" ht="20" x14ac:dyDescent="0.4"/>
    <row r="122" ht="20" x14ac:dyDescent="0.4"/>
    <row r="123" ht="20" x14ac:dyDescent="0.4"/>
    <row r="124" ht="20" x14ac:dyDescent="0.4"/>
    <row r="125" ht="20" x14ac:dyDescent="0.4"/>
    <row r="126" ht="20" x14ac:dyDescent="0.4"/>
    <row r="127" ht="20" x14ac:dyDescent="0.4"/>
    <row r="128" ht="20" x14ac:dyDescent="0.4"/>
    <row r="129" ht="20" x14ac:dyDescent="0.4"/>
    <row r="130" ht="20" x14ac:dyDescent="0.4"/>
    <row r="131" ht="20" x14ac:dyDescent="0.4"/>
    <row r="132" ht="20" x14ac:dyDescent="0.4"/>
    <row r="133" ht="20" x14ac:dyDescent="0.4"/>
    <row r="134" ht="20" x14ac:dyDescent="0.4"/>
    <row r="135" ht="20" x14ac:dyDescent="0.4"/>
    <row r="136" ht="20" x14ac:dyDescent="0.4"/>
    <row r="137" ht="20" x14ac:dyDescent="0.4"/>
    <row r="138" ht="20" x14ac:dyDescent="0.4"/>
    <row r="139" ht="20" x14ac:dyDescent="0.4"/>
    <row r="140" ht="20" x14ac:dyDescent="0.4"/>
    <row r="141" ht="20" x14ac:dyDescent="0.4"/>
    <row r="142" ht="20" x14ac:dyDescent="0.4"/>
    <row r="143" ht="20" x14ac:dyDescent="0.4"/>
    <row r="144" ht="20" x14ac:dyDescent="0.4"/>
    <row r="145" ht="20" x14ac:dyDescent="0.4"/>
    <row r="146" ht="20" x14ac:dyDescent="0.4"/>
    <row r="147" ht="20" x14ac:dyDescent="0.4"/>
    <row r="148" ht="20" x14ac:dyDescent="0.4"/>
    <row r="149" ht="20" x14ac:dyDescent="0.4"/>
    <row r="150" ht="20" x14ac:dyDescent="0.4"/>
    <row r="151" ht="20" x14ac:dyDescent="0.4"/>
    <row r="152" ht="20" x14ac:dyDescent="0.4"/>
    <row r="153" ht="20" x14ac:dyDescent="0.4"/>
    <row r="154" ht="20" x14ac:dyDescent="0.4"/>
    <row r="155" ht="20" x14ac:dyDescent="0.4"/>
    <row r="156" ht="20" x14ac:dyDescent="0.4"/>
    <row r="157" ht="20" x14ac:dyDescent="0.4"/>
    <row r="158" ht="20" x14ac:dyDescent="0.4"/>
    <row r="159" ht="20" x14ac:dyDescent="0.4"/>
    <row r="160" ht="20" x14ac:dyDescent="0.4"/>
    <row r="161" ht="20" x14ac:dyDescent="0.4"/>
    <row r="162" ht="20" x14ac:dyDescent="0.4"/>
    <row r="163" ht="20" x14ac:dyDescent="0.4"/>
    <row r="164" ht="20" x14ac:dyDescent="0.4"/>
    <row r="165" ht="20" x14ac:dyDescent="0.4"/>
    <row r="166" ht="20" x14ac:dyDescent="0.4"/>
    <row r="167" ht="20" x14ac:dyDescent="0.4"/>
    <row r="168" ht="20" x14ac:dyDescent="0.4"/>
    <row r="169" ht="20" x14ac:dyDescent="0.4"/>
    <row r="170" ht="20" x14ac:dyDescent="0.4"/>
    <row r="171" ht="20" x14ac:dyDescent="0.4"/>
    <row r="172" ht="20" x14ac:dyDescent="0.4"/>
    <row r="173" ht="20" x14ac:dyDescent="0.4"/>
    <row r="174" ht="20" x14ac:dyDescent="0.4"/>
    <row r="175" ht="20" x14ac:dyDescent="0.4"/>
    <row r="176" ht="20" x14ac:dyDescent="0.4"/>
    <row r="177" ht="20" x14ac:dyDescent="0.4"/>
    <row r="178" ht="20" x14ac:dyDescent="0.4"/>
    <row r="179" ht="20" x14ac:dyDescent="0.4"/>
    <row r="180" ht="20" x14ac:dyDescent="0.4"/>
    <row r="181" ht="20" x14ac:dyDescent="0.4"/>
    <row r="182" ht="20" x14ac:dyDescent="0.4"/>
    <row r="183" ht="20" x14ac:dyDescent="0.4"/>
    <row r="184" ht="20" x14ac:dyDescent="0.4"/>
    <row r="185" ht="20" x14ac:dyDescent="0.4"/>
    <row r="186" ht="20" x14ac:dyDescent="0.4"/>
    <row r="187" ht="20" x14ac:dyDescent="0.4"/>
    <row r="188" ht="20" x14ac:dyDescent="0.4"/>
    <row r="189" ht="20" x14ac:dyDescent="0.4"/>
    <row r="190" ht="20" x14ac:dyDescent="0.4"/>
    <row r="191" ht="20" x14ac:dyDescent="0.4"/>
    <row r="192" ht="20" x14ac:dyDescent="0.4"/>
    <row r="193" ht="20" x14ac:dyDescent="0.4"/>
    <row r="194" ht="20" x14ac:dyDescent="0.4"/>
    <row r="195" ht="20" x14ac:dyDescent="0.4"/>
    <row r="196" ht="20" x14ac:dyDescent="0.4"/>
    <row r="197" ht="20" x14ac:dyDescent="0.4"/>
    <row r="198" ht="20" x14ac:dyDescent="0.4"/>
    <row r="199" ht="20" x14ac:dyDescent="0.4"/>
    <row r="200" ht="20" x14ac:dyDescent="0.4"/>
    <row r="201" ht="20" x14ac:dyDescent="0.4"/>
    <row r="202" ht="20" x14ac:dyDescent="0.4"/>
    <row r="203" ht="20" x14ac:dyDescent="0.4"/>
    <row r="204" ht="20" x14ac:dyDescent="0.4"/>
    <row r="205" ht="20" x14ac:dyDescent="0.4"/>
    <row r="206" ht="20" x14ac:dyDescent="0.4"/>
    <row r="207" ht="20" x14ac:dyDescent="0.4"/>
    <row r="208" ht="20" x14ac:dyDescent="0.4"/>
    <row r="209" ht="20" x14ac:dyDescent="0.4"/>
    <row r="210" ht="20" x14ac:dyDescent="0.4"/>
    <row r="211" ht="20" x14ac:dyDescent="0.4"/>
    <row r="212" ht="20" x14ac:dyDescent="0.4"/>
    <row r="213" ht="20" x14ac:dyDescent="0.4"/>
    <row r="214" ht="20" x14ac:dyDescent="0.4"/>
    <row r="215" ht="20" x14ac:dyDescent="0.4"/>
    <row r="216" ht="20" x14ac:dyDescent="0.4"/>
    <row r="217" ht="20" x14ac:dyDescent="0.4"/>
    <row r="218" ht="20" x14ac:dyDescent="0.4"/>
    <row r="219" ht="20" x14ac:dyDescent="0.4"/>
    <row r="220" ht="20" x14ac:dyDescent="0.4"/>
    <row r="221" ht="20" x14ac:dyDescent="0.4"/>
    <row r="222" ht="20" x14ac:dyDescent="0.4"/>
    <row r="223" ht="20" x14ac:dyDescent="0.4"/>
    <row r="224" ht="20" x14ac:dyDescent="0.4"/>
    <row r="225" ht="20" x14ac:dyDescent="0.4"/>
    <row r="226" ht="20" x14ac:dyDescent="0.4"/>
    <row r="227" ht="20" x14ac:dyDescent="0.4"/>
    <row r="228" ht="20" x14ac:dyDescent="0.4"/>
    <row r="229" ht="20" x14ac:dyDescent="0.4"/>
    <row r="230" ht="20" x14ac:dyDescent="0.4"/>
    <row r="231" ht="20" x14ac:dyDescent="0.4"/>
    <row r="232" ht="20" x14ac:dyDescent="0.4"/>
    <row r="233" ht="20" x14ac:dyDescent="0.4"/>
    <row r="234" ht="20" x14ac:dyDescent="0.4"/>
    <row r="235" ht="20" x14ac:dyDescent="0.4"/>
    <row r="236" ht="20" x14ac:dyDescent="0.4"/>
    <row r="237" ht="20" x14ac:dyDescent="0.4"/>
    <row r="238" ht="20" x14ac:dyDescent="0.4"/>
    <row r="239" ht="20" x14ac:dyDescent="0.4"/>
    <row r="240" ht="20" x14ac:dyDescent="0.4"/>
    <row r="241" ht="20" x14ac:dyDescent="0.4"/>
    <row r="242" ht="20" x14ac:dyDescent="0.4"/>
    <row r="243" ht="20" x14ac:dyDescent="0.4"/>
    <row r="244" ht="20" x14ac:dyDescent="0.4"/>
    <row r="245" ht="20" x14ac:dyDescent="0.4"/>
    <row r="246" ht="20" x14ac:dyDescent="0.4"/>
    <row r="247" ht="20" x14ac:dyDescent="0.4"/>
    <row r="248" ht="20" x14ac:dyDescent="0.4"/>
    <row r="249" ht="20" x14ac:dyDescent="0.4"/>
    <row r="250" ht="20" x14ac:dyDescent="0.4"/>
    <row r="251" ht="20" x14ac:dyDescent="0.4"/>
    <row r="252" ht="20" x14ac:dyDescent="0.4"/>
    <row r="253" ht="20" x14ac:dyDescent="0.4"/>
    <row r="254" ht="20" x14ac:dyDescent="0.4"/>
    <row r="255" ht="20" x14ac:dyDescent="0.4"/>
    <row r="256" ht="20" x14ac:dyDescent="0.4"/>
    <row r="257" ht="20" x14ac:dyDescent="0.4"/>
    <row r="258" ht="20" x14ac:dyDescent="0.4"/>
    <row r="259" ht="20" x14ac:dyDescent="0.4"/>
    <row r="260" ht="20" x14ac:dyDescent="0.4"/>
    <row r="261" ht="20" x14ac:dyDescent="0.4"/>
    <row r="262" ht="20" x14ac:dyDescent="0.4"/>
    <row r="263" ht="20" x14ac:dyDescent="0.4"/>
    <row r="264" ht="20" x14ac:dyDescent="0.4"/>
    <row r="265" ht="20" x14ac:dyDescent="0.4"/>
    <row r="266" ht="20" x14ac:dyDescent="0.4"/>
    <row r="267" ht="20" x14ac:dyDescent="0.4"/>
    <row r="268" ht="20" x14ac:dyDescent="0.4"/>
    <row r="269" ht="20" x14ac:dyDescent="0.4"/>
    <row r="270" ht="20" x14ac:dyDescent="0.4"/>
    <row r="271" ht="20" x14ac:dyDescent="0.4"/>
    <row r="272" ht="20" x14ac:dyDescent="0.4"/>
    <row r="273" ht="20" x14ac:dyDescent="0.4"/>
    <row r="274" ht="20" x14ac:dyDescent="0.4"/>
    <row r="275" ht="20" x14ac:dyDescent="0.4"/>
    <row r="276" ht="20" x14ac:dyDescent="0.4"/>
    <row r="277" ht="20" x14ac:dyDescent="0.4"/>
    <row r="278" ht="20" x14ac:dyDescent="0.4"/>
    <row r="279" ht="20" x14ac:dyDescent="0.4"/>
    <row r="280" ht="20" x14ac:dyDescent="0.4"/>
    <row r="281" ht="20" x14ac:dyDescent="0.4"/>
    <row r="282" ht="20" x14ac:dyDescent="0.4"/>
    <row r="283" ht="20" x14ac:dyDescent="0.4"/>
    <row r="284" ht="20" x14ac:dyDescent="0.4"/>
    <row r="285" ht="20" x14ac:dyDescent="0.4"/>
    <row r="286" ht="20" x14ac:dyDescent="0.4"/>
    <row r="287" ht="20" x14ac:dyDescent="0.4"/>
    <row r="288" ht="20" x14ac:dyDescent="0.4"/>
    <row r="289" ht="20" x14ac:dyDescent="0.4"/>
    <row r="290" ht="20" x14ac:dyDescent="0.4"/>
    <row r="291" ht="20" x14ac:dyDescent="0.4"/>
    <row r="292" ht="20" x14ac:dyDescent="0.4"/>
    <row r="293" ht="20" x14ac:dyDescent="0.4"/>
    <row r="294" ht="20" x14ac:dyDescent="0.4"/>
    <row r="295" ht="20" x14ac:dyDescent="0.4"/>
    <row r="296" ht="20" x14ac:dyDescent="0.4"/>
    <row r="297" ht="20" x14ac:dyDescent="0.4"/>
    <row r="298" ht="20" x14ac:dyDescent="0.4"/>
    <row r="299" ht="20" x14ac:dyDescent="0.4"/>
    <row r="300" ht="20" x14ac:dyDescent="0.4"/>
    <row r="301" ht="20" x14ac:dyDescent="0.4"/>
    <row r="302" ht="20" x14ac:dyDescent="0.4"/>
    <row r="303" ht="20" x14ac:dyDescent="0.4"/>
    <row r="304" ht="20" x14ac:dyDescent="0.4"/>
    <row r="305" ht="20" x14ac:dyDescent="0.4"/>
    <row r="306" ht="20" x14ac:dyDescent="0.4"/>
    <row r="307" ht="20" x14ac:dyDescent="0.4"/>
    <row r="308" ht="20" x14ac:dyDescent="0.4"/>
    <row r="309" ht="20" x14ac:dyDescent="0.4"/>
    <row r="310" ht="20" x14ac:dyDescent="0.4"/>
    <row r="311" ht="20" x14ac:dyDescent="0.4"/>
    <row r="312" ht="20" x14ac:dyDescent="0.4"/>
    <row r="313" ht="20" x14ac:dyDescent="0.4"/>
    <row r="314" ht="20" x14ac:dyDescent="0.4"/>
    <row r="315" ht="20" x14ac:dyDescent="0.4"/>
    <row r="316" ht="20" x14ac:dyDescent="0.4"/>
    <row r="317" ht="20" x14ac:dyDescent="0.4"/>
    <row r="318" ht="20" x14ac:dyDescent="0.4"/>
    <row r="319" ht="20" x14ac:dyDescent="0.4"/>
    <row r="320" ht="20" x14ac:dyDescent="0.4"/>
    <row r="321" ht="20" x14ac:dyDescent="0.4"/>
    <row r="322" ht="20" x14ac:dyDescent="0.4"/>
    <row r="323" ht="20" x14ac:dyDescent="0.4"/>
    <row r="324" ht="20" x14ac:dyDescent="0.4"/>
    <row r="325" ht="20" x14ac:dyDescent="0.4"/>
    <row r="326" ht="20" x14ac:dyDescent="0.4"/>
    <row r="327" ht="20" x14ac:dyDescent="0.4"/>
    <row r="328" ht="20" x14ac:dyDescent="0.4"/>
    <row r="329" ht="20" x14ac:dyDescent="0.4"/>
    <row r="330" ht="20" x14ac:dyDescent="0.4"/>
    <row r="331" ht="20" x14ac:dyDescent="0.4"/>
    <row r="332" ht="20" x14ac:dyDescent="0.4"/>
    <row r="333" ht="20" x14ac:dyDescent="0.4"/>
    <row r="334" ht="20" x14ac:dyDescent="0.4"/>
    <row r="335" ht="20" x14ac:dyDescent="0.4"/>
    <row r="336" ht="20" x14ac:dyDescent="0.4"/>
    <row r="337" ht="20" x14ac:dyDescent="0.4"/>
    <row r="338" ht="20" x14ac:dyDescent="0.4"/>
    <row r="339" ht="20" x14ac:dyDescent="0.4"/>
    <row r="340" ht="20" x14ac:dyDescent="0.4"/>
    <row r="341" ht="20" x14ac:dyDescent="0.4"/>
    <row r="342" ht="20" x14ac:dyDescent="0.4"/>
    <row r="343" ht="20" x14ac:dyDescent="0.4"/>
    <row r="344" ht="20" x14ac:dyDescent="0.4"/>
    <row r="345" ht="20" x14ac:dyDescent="0.4"/>
    <row r="346" ht="20" x14ac:dyDescent="0.4"/>
    <row r="347" ht="20" x14ac:dyDescent="0.4"/>
    <row r="348" ht="20" x14ac:dyDescent="0.4"/>
    <row r="349" ht="20" x14ac:dyDescent="0.4"/>
    <row r="350" ht="20" x14ac:dyDescent="0.4"/>
    <row r="351" ht="20" x14ac:dyDescent="0.4"/>
    <row r="352" ht="20" x14ac:dyDescent="0.4"/>
    <row r="353" ht="20" x14ac:dyDescent="0.4"/>
    <row r="354" ht="20" x14ac:dyDescent="0.4"/>
    <row r="355" ht="20" x14ac:dyDescent="0.4"/>
    <row r="356" ht="20" x14ac:dyDescent="0.4"/>
    <row r="357" ht="20" x14ac:dyDescent="0.4"/>
    <row r="358" ht="20" x14ac:dyDescent="0.4"/>
    <row r="359" ht="20" x14ac:dyDescent="0.4"/>
    <row r="360" ht="20" x14ac:dyDescent="0.4"/>
    <row r="361" ht="20" x14ac:dyDescent="0.4"/>
    <row r="362" ht="20" x14ac:dyDescent="0.4"/>
    <row r="363" ht="20" x14ac:dyDescent="0.4"/>
    <row r="364" ht="20" x14ac:dyDescent="0.4"/>
    <row r="365" ht="20" x14ac:dyDescent="0.4"/>
    <row r="366" ht="20" x14ac:dyDescent="0.4"/>
    <row r="367" ht="20" x14ac:dyDescent="0.4"/>
    <row r="368" ht="20" x14ac:dyDescent="0.4"/>
    <row r="369" ht="20" x14ac:dyDescent="0.4"/>
    <row r="370" ht="20" x14ac:dyDescent="0.4"/>
    <row r="371" ht="20" x14ac:dyDescent="0.4"/>
    <row r="372" ht="20" x14ac:dyDescent="0.4"/>
    <row r="373" ht="20" x14ac:dyDescent="0.4"/>
    <row r="374" ht="20" x14ac:dyDescent="0.4"/>
    <row r="375" ht="20" x14ac:dyDescent="0.4"/>
    <row r="376" ht="20" x14ac:dyDescent="0.4"/>
    <row r="377" ht="20" x14ac:dyDescent="0.4"/>
    <row r="378" ht="20" x14ac:dyDescent="0.4"/>
    <row r="379" ht="20" x14ac:dyDescent="0.4"/>
    <row r="380" ht="20" x14ac:dyDescent="0.4"/>
    <row r="381" ht="20" x14ac:dyDescent="0.4"/>
    <row r="382" ht="20" x14ac:dyDescent="0.4"/>
    <row r="383" ht="20" x14ac:dyDescent="0.4"/>
    <row r="384" ht="20" x14ac:dyDescent="0.4"/>
    <row r="385" ht="20" x14ac:dyDescent="0.4"/>
    <row r="386" ht="20" x14ac:dyDescent="0.4"/>
    <row r="387" ht="20" x14ac:dyDescent="0.4"/>
    <row r="388" ht="20" x14ac:dyDescent="0.4"/>
    <row r="389" ht="20" x14ac:dyDescent="0.4"/>
    <row r="390" ht="20" x14ac:dyDescent="0.4"/>
    <row r="391" ht="20" x14ac:dyDescent="0.4"/>
    <row r="392" ht="20" x14ac:dyDescent="0.4"/>
    <row r="393" ht="20" x14ac:dyDescent="0.4"/>
    <row r="394" ht="20" x14ac:dyDescent="0.4"/>
    <row r="395" ht="20" x14ac:dyDescent="0.4"/>
    <row r="396" ht="20" x14ac:dyDescent="0.4"/>
    <row r="397" ht="20" x14ac:dyDescent="0.4"/>
    <row r="398" ht="20" x14ac:dyDescent="0.4"/>
    <row r="399" ht="20" x14ac:dyDescent="0.4"/>
    <row r="400" ht="20" x14ac:dyDescent="0.4"/>
    <row r="401" ht="20" x14ac:dyDescent="0.4"/>
    <row r="402" ht="20" x14ac:dyDescent="0.4"/>
    <row r="403" ht="20" x14ac:dyDescent="0.4"/>
    <row r="404" ht="20" x14ac:dyDescent="0.4"/>
    <row r="405" ht="20" x14ac:dyDescent="0.4"/>
    <row r="406" ht="20" x14ac:dyDescent="0.4"/>
    <row r="407" ht="20" x14ac:dyDescent="0.4"/>
    <row r="408" ht="20" x14ac:dyDescent="0.4"/>
    <row r="409" ht="20" x14ac:dyDescent="0.4"/>
    <row r="410" ht="20" x14ac:dyDescent="0.4"/>
    <row r="411" ht="20" x14ac:dyDescent="0.4"/>
    <row r="412" ht="20" x14ac:dyDescent="0.4"/>
    <row r="413" ht="20" x14ac:dyDescent="0.4"/>
    <row r="414" ht="20" x14ac:dyDescent="0.4"/>
    <row r="415" ht="20" x14ac:dyDescent="0.4"/>
    <row r="416" ht="20" x14ac:dyDescent="0.4"/>
    <row r="417" ht="20" x14ac:dyDescent="0.4"/>
    <row r="418" ht="20" x14ac:dyDescent="0.4"/>
    <row r="419" ht="20" x14ac:dyDescent="0.4"/>
    <row r="420" ht="20" x14ac:dyDescent="0.4"/>
    <row r="421" ht="20" x14ac:dyDescent="0.4"/>
    <row r="422" ht="20" x14ac:dyDescent="0.4"/>
    <row r="423" ht="20" x14ac:dyDescent="0.4"/>
    <row r="424" ht="20" x14ac:dyDescent="0.4"/>
    <row r="425" ht="20" x14ac:dyDescent="0.4"/>
    <row r="426" ht="20" x14ac:dyDescent="0.4"/>
    <row r="427" ht="20" x14ac:dyDescent="0.4"/>
    <row r="428" ht="20" x14ac:dyDescent="0.4"/>
    <row r="429" ht="20" x14ac:dyDescent="0.4"/>
    <row r="430" ht="20" x14ac:dyDescent="0.4"/>
    <row r="431" ht="20" x14ac:dyDescent="0.4"/>
    <row r="432" ht="20" x14ac:dyDescent="0.4"/>
    <row r="433" ht="20" x14ac:dyDescent="0.4"/>
    <row r="434" ht="20" x14ac:dyDescent="0.4"/>
    <row r="435" ht="20" x14ac:dyDescent="0.4"/>
    <row r="436" ht="20" x14ac:dyDescent="0.4"/>
    <row r="437" ht="20" x14ac:dyDescent="0.4"/>
    <row r="438" ht="20" x14ac:dyDescent="0.4"/>
    <row r="439" ht="20" x14ac:dyDescent="0.4"/>
    <row r="440" ht="20" x14ac:dyDescent="0.4"/>
    <row r="441" ht="20" x14ac:dyDescent="0.4"/>
    <row r="442" ht="20" x14ac:dyDescent="0.4"/>
    <row r="443" ht="20" x14ac:dyDescent="0.4"/>
    <row r="444" ht="20" x14ac:dyDescent="0.4"/>
    <row r="445" ht="20" x14ac:dyDescent="0.4"/>
    <row r="446" ht="20" x14ac:dyDescent="0.4"/>
    <row r="447" ht="20" x14ac:dyDescent="0.4"/>
    <row r="448" ht="20" x14ac:dyDescent="0.4"/>
    <row r="449" ht="20" x14ac:dyDescent="0.4"/>
    <row r="450" ht="20" x14ac:dyDescent="0.4"/>
    <row r="451" ht="20" x14ac:dyDescent="0.4"/>
    <row r="452" ht="20" x14ac:dyDescent="0.4"/>
    <row r="453" ht="20" x14ac:dyDescent="0.4"/>
    <row r="454" ht="20" x14ac:dyDescent="0.4"/>
    <row r="455" ht="20" x14ac:dyDescent="0.4"/>
    <row r="456" ht="20" x14ac:dyDescent="0.4"/>
    <row r="457" ht="20" x14ac:dyDescent="0.4"/>
    <row r="458" ht="20" x14ac:dyDescent="0.4"/>
    <row r="459" ht="20" x14ac:dyDescent="0.4"/>
    <row r="460" ht="20" x14ac:dyDescent="0.4"/>
    <row r="461" ht="20" x14ac:dyDescent="0.4"/>
    <row r="462" ht="20" x14ac:dyDescent="0.4"/>
    <row r="463" ht="20" x14ac:dyDescent="0.4"/>
    <row r="464" ht="20" x14ac:dyDescent="0.4"/>
    <row r="465" ht="20" x14ac:dyDescent="0.4"/>
    <row r="466" ht="20" x14ac:dyDescent="0.4"/>
    <row r="467" ht="20" x14ac:dyDescent="0.4"/>
    <row r="468" ht="20" x14ac:dyDescent="0.4"/>
    <row r="469" ht="20" x14ac:dyDescent="0.4"/>
    <row r="470" ht="20" x14ac:dyDescent="0.4"/>
    <row r="471" ht="20" x14ac:dyDescent="0.4"/>
    <row r="472" ht="20" x14ac:dyDescent="0.4"/>
    <row r="473" ht="20" x14ac:dyDescent="0.4"/>
    <row r="474" ht="20" x14ac:dyDescent="0.4"/>
    <row r="475" ht="20" x14ac:dyDescent="0.4"/>
    <row r="476" ht="20" x14ac:dyDescent="0.4"/>
    <row r="477" ht="20" x14ac:dyDescent="0.4"/>
    <row r="478" ht="20" x14ac:dyDescent="0.4"/>
    <row r="479" ht="20" x14ac:dyDescent="0.4"/>
    <row r="480" ht="20" x14ac:dyDescent="0.4"/>
    <row r="481" ht="20" x14ac:dyDescent="0.4"/>
    <row r="482" ht="20" x14ac:dyDescent="0.4"/>
    <row r="483" ht="20" x14ac:dyDescent="0.4"/>
    <row r="484" ht="20" x14ac:dyDescent="0.4"/>
    <row r="485" ht="20" x14ac:dyDescent="0.4"/>
    <row r="486" ht="20" x14ac:dyDescent="0.4"/>
    <row r="487" ht="20" x14ac:dyDescent="0.4"/>
    <row r="488" ht="20" x14ac:dyDescent="0.4"/>
    <row r="489" ht="20" x14ac:dyDescent="0.4"/>
    <row r="490" ht="20" x14ac:dyDescent="0.4"/>
    <row r="491" ht="20" x14ac:dyDescent="0.4"/>
    <row r="492" ht="20" x14ac:dyDescent="0.4"/>
    <row r="493" ht="20" x14ac:dyDescent="0.4"/>
    <row r="494" ht="20" x14ac:dyDescent="0.4"/>
    <row r="495" ht="20" x14ac:dyDescent="0.4"/>
    <row r="496" ht="20" x14ac:dyDescent="0.4"/>
    <row r="497" ht="20" x14ac:dyDescent="0.4"/>
    <row r="498" ht="20" x14ac:dyDescent="0.4"/>
    <row r="499" ht="20" x14ac:dyDescent="0.4"/>
    <row r="500" ht="20" x14ac:dyDescent="0.4"/>
    <row r="501" ht="20" x14ac:dyDescent="0.4"/>
    <row r="502" ht="20" x14ac:dyDescent="0.4"/>
    <row r="503" ht="20" x14ac:dyDescent="0.4"/>
    <row r="504" ht="20" x14ac:dyDescent="0.4"/>
    <row r="505" ht="20" x14ac:dyDescent="0.4"/>
    <row r="506" ht="20" x14ac:dyDescent="0.4"/>
    <row r="507" ht="20" x14ac:dyDescent="0.4"/>
    <row r="508" ht="20" x14ac:dyDescent="0.4"/>
    <row r="509" ht="20" x14ac:dyDescent="0.4"/>
    <row r="510" ht="20" x14ac:dyDescent="0.4"/>
    <row r="511" ht="20" x14ac:dyDescent="0.4"/>
    <row r="512" ht="20" x14ac:dyDescent="0.4"/>
    <row r="513" ht="20" x14ac:dyDescent="0.4"/>
    <row r="514" ht="20" x14ac:dyDescent="0.4"/>
    <row r="515" ht="20" x14ac:dyDescent="0.4"/>
    <row r="516" ht="20" x14ac:dyDescent="0.4"/>
    <row r="517" ht="20" x14ac:dyDescent="0.4"/>
    <row r="518" ht="20" x14ac:dyDescent="0.4"/>
    <row r="519" ht="20" x14ac:dyDescent="0.4"/>
    <row r="520" ht="20" x14ac:dyDescent="0.4"/>
    <row r="521" ht="20" x14ac:dyDescent="0.4"/>
    <row r="522" ht="20" x14ac:dyDescent="0.4"/>
    <row r="523" ht="20" x14ac:dyDescent="0.4"/>
    <row r="524" ht="20" x14ac:dyDescent="0.4"/>
    <row r="525" ht="20" x14ac:dyDescent="0.4"/>
    <row r="526" ht="20" x14ac:dyDescent="0.4"/>
    <row r="527" ht="20" x14ac:dyDescent="0.4"/>
    <row r="528" ht="20" x14ac:dyDescent="0.4"/>
    <row r="529" ht="20" x14ac:dyDescent="0.4"/>
    <row r="530" ht="20" x14ac:dyDescent="0.4"/>
    <row r="531" ht="20" x14ac:dyDescent="0.4"/>
    <row r="532" ht="20" x14ac:dyDescent="0.4"/>
    <row r="533" ht="20" x14ac:dyDescent="0.4"/>
    <row r="534" ht="20" x14ac:dyDescent="0.4"/>
    <row r="535" ht="20" x14ac:dyDescent="0.4"/>
    <row r="536" ht="20" x14ac:dyDescent="0.4"/>
    <row r="537" ht="20" x14ac:dyDescent="0.4"/>
    <row r="538" ht="20" x14ac:dyDescent="0.4"/>
    <row r="539" ht="20" x14ac:dyDescent="0.4"/>
    <row r="540" ht="20" x14ac:dyDescent="0.4"/>
    <row r="541" ht="20" x14ac:dyDescent="0.4"/>
    <row r="542" ht="20" x14ac:dyDescent="0.4"/>
    <row r="543" ht="20" x14ac:dyDescent="0.4"/>
    <row r="544" ht="20" x14ac:dyDescent="0.4"/>
    <row r="545" ht="20" x14ac:dyDescent="0.4"/>
    <row r="546" ht="20" x14ac:dyDescent="0.4"/>
    <row r="547" ht="20" x14ac:dyDescent="0.4"/>
    <row r="548" ht="20" x14ac:dyDescent="0.4"/>
    <row r="549" ht="20" x14ac:dyDescent="0.4"/>
    <row r="550" ht="20" x14ac:dyDescent="0.4"/>
    <row r="551" ht="20" x14ac:dyDescent="0.4"/>
    <row r="552" ht="20" x14ac:dyDescent="0.4"/>
    <row r="553" ht="20" x14ac:dyDescent="0.4"/>
    <row r="554" ht="20" x14ac:dyDescent="0.4"/>
    <row r="555" ht="20" x14ac:dyDescent="0.4"/>
    <row r="556" ht="20" x14ac:dyDescent="0.4"/>
    <row r="557" ht="20" x14ac:dyDescent="0.4"/>
    <row r="558" ht="20" x14ac:dyDescent="0.4"/>
    <row r="559" ht="20" x14ac:dyDescent="0.4"/>
    <row r="560" ht="20" x14ac:dyDescent="0.4"/>
    <row r="561" ht="20" x14ac:dyDescent="0.4"/>
    <row r="562" ht="20" x14ac:dyDescent="0.4"/>
    <row r="563" ht="20" x14ac:dyDescent="0.4"/>
    <row r="564" ht="20" x14ac:dyDescent="0.4"/>
    <row r="565" ht="20" x14ac:dyDescent="0.4"/>
    <row r="566" ht="20" x14ac:dyDescent="0.4"/>
    <row r="567" ht="20" x14ac:dyDescent="0.4"/>
    <row r="568" ht="20" x14ac:dyDescent="0.4"/>
    <row r="569" ht="20" x14ac:dyDescent="0.4"/>
    <row r="570" ht="20" x14ac:dyDescent="0.4"/>
    <row r="571" ht="20" x14ac:dyDescent="0.4"/>
    <row r="572" ht="20" x14ac:dyDescent="0.4"/>
    <row r="573" ht="20" x14ac:dyDescent="0.4"/>
    <row r="574" ht="20" x14ac:dyDescent="0.4"/>
    <row r="575" ht="20" x14ac:dyDescent="0.4"/>
    <row r="576" ht="20" x14ac:dyDescent="0.4"/>
    <row r="577" ht="20" x14ac:dyDescent="0.4"/>
    <row r="578" ht="20" x14ac:dyDescent="0.4"/>
    <row r="579" ht="20" x14ac:dyDescent="0.4"/>
    <row r="580" ht="20" x14ac:dyDescent="0.4"/>
    <row r="581" ht="20" x14ac:dyDescent="0.4"/>
    <row r="582" ht="20" x14ac:dyDescent="0.4"/>
    <row r="583" ht="20" x14ac:dyDescent="0.4"/>
    <row r="584" ht="20" x14ac:dyDescent="0.4"/>
    <row r="585" ht="20" x14ac:dyDescent="0.4"/>
    <row r="586" ht="20" x14ac:dyDescent="0.4"/>
    <row r="587" ht="20" x14ac:dyDescent="0.4"/>
    <row r="588" ht="20" x14ac:dyDescent="0.4"/>
    <row r="589" ht="20" x14ac:dyDescent="0.4"/>
    <row r="590" ht="20" x14ac:dyDescent="0.4"/>
    <row r="591" ht="20" x14ac:dyDescent="0.4"/>
    <row r="592" ht="20" x14ac:dyDescent="0.4"/>
    <row r="593" ht="20" x14ac:dyDescent="0.4"/>
    <row r="594" ht="20" x14ac:dyDescent="0.4"/>
    <row r="595" ht="20" x14ac:dyDescent="0.4"/>
    <row r="596" ht="20" x14ac:dyDescent="0.4"/>
    <row r="597" ht="20" x14ac:dyDescent="0.4"/>
    <row r="598" ht="20" x14ac:dyDescent="0.4"/>
    <row r="599" ht="20" x14ac:dyDescent="0.4"/>
    <row r="600" ht="20" x14ac:dyDescent="0.4"/>
    <row r="601" ht="20" x14ac:dyDescent="0.4"/>
    <row r="602" ht="20" x14ac:dyDescent="0.4"/>
    <row r="603" ht="20" x14ac:dyDescent="0.4"/>
    <row r="604" ht="20" x14ac:dyDescent="0.4"/>
    <row r="605" ht="20" x14ac:dyDescent="0.4"/>
    <row r="606" ht="20" x14ac:dyDescent="0.4"/>
    <row r="607" ht="20" x14ac:dyDescent="0.4"/>
    <row r="608" ht="20" x14ac:dyDescent="0.4"/>
    <row r="609" ht="20" x14ac:dyDescent="0.4"/>
    <row r="610" ht="20" x14ac:dyDescent="0.4"/>
    <row r="611" ht="20" x14ac:dyDescent="0.4"/>
    <row r="612" ht="20" x14ac:dyDescent="0.4"/>
    <row r="613" ht="20" x14ac:dyDescent="0.4"/>
    <row r="614" ht="20" x14ac:dyDescent="0.4"/>
    <row r="615" ht="20" x14ac:dyDescent="0.4"/>
    <row r="616" ht="20" x14ac:dyDescent="0.4"/>
    <row r="617" ht="20" x14ac:dyDescent="0.4"/>
    <row r="618" ht="20" x14ac:dyDescent="0.4"/>
    <row r="619" ht="20" x14ac:dyDescent="0.4"/>
    <row r="620" ht="20" x14ac:dyDescent="0.4"/>
    <row r="621" ht="20" x14ac:dyDescent="0.4"/>
    <row r="622" ht="20" x14ac:dyDescent="0.4"/>
    <row r="623" ht="20" x14ac:dyDescent="0.4"/>
    <row r="624" ht="20" x14ac:dyDescent="0.4"/>
    <row r="625" ht="20" x14ac:dyDescent="0.4"/>
    <row r="626" ht="20" x14ac:dyDescent="0.4"/>
    <row r="627" ht="20" x14ac:dyDescent="0.4"/>
    <row r="628" ht="20" x14ac:dyDescent="0.4"/>
    <row r="629" ht="20" x14ac:dyDescent="0.4"/>
    <row r="630" ht="20" x14ac:dyDescent="0.4"/>
    <row r="631" ht="20" x14ac:dyDescent="0.4"/>
    <row r="632" ht="20" x14ac:dyDescent="0.4"/>
    <row r="633" ht="20" x14ac:dyDescent="0.4"/>
    <row r="634" ht="20" x14ac:dyDescent="0.4"/>
    <row r="635" ht="20" x14ac:dyDescent="0.4"/>
    <row r="636" ht="20" x14ac:dyDescent="0.4"/>
    <row r="637" ht="20" x14ac:dyDescent="0.4"/>
    <row r="638" ht="20" x14ac:dyDescent="0.4"/>
    <row r="639" ht="20" x14ac:dyDescent="0.4"/>
    <row r="640" ht="20" x14ac:dyDescent="0.4"/>
    <row r="641" ht="20" x14ac:dyDescent="0.4"/>
    <row r="642" ht="20" x14ac:dyDescent="0.4"/>
    <row r="643" ht="20" x14ac:dyDescent="0.4"/>
    <row r="644" ht="20" x14ac:dyDescent="0.4"/>
    <row r="645" ht="20" x14ac:dyDescent="0.4"/>
    <row r="646" ht="20" x14ac:dyDescent="0.4"/>
    <row r="647" ht="20" x14ac:dyDescent="0.4"/>
    <row r="648" ht="20" x14ac:dyDescent="0.4"/>
    <row r="649" ht="20" x14ac:dyDescent="0.4"/>
    <row r="650" ht="20" x14ac:dyDescent="0.4"/>
    <row r="651" ht="20" x14ac:dyDescent="0.4"/>
    <row r="652" ht="20" x14ac:dyDescent="0.4"/>
    <row r="653" ht="20" x14ac:dyDescent="0.4"/>
    <row r="654" ht="20" x14ac:dyDescent="0.4"/>
    <row r="655" ht="20" x14ac:dyDescent="0.4"/>
    <row r="656" ht="20" x14ac:dyDescent="0.4"/>
    <row r="657" ht="20" x14ac:dyDescent="0.4"/>
    <row r="658" ht="20" x14ac:dyDescent="0.4"/>
    <row r="659" ht="20" x14ac:dyDescent="0.4"/>
    <row r="660" ht="20" x14ac:dyDescent="0.4"/>
    <row r="661" ht="20" x14ac:dyDescent="0.4"/>
    <row r="662" ht="20" x14ac:dyDescent="0.4"/>
    <row r="663" ht="20" x14ac:dyDescent="0.4"/>
    <row r="664" ht="20" x14ac:dyDescent="0.4"/>
    <row r="665" ht="20" x14ac:dyDescent="0.4"/>
    <row r="666" ht="20" x14ac:dyDescent="0.4"/>
    <row r="667" ht="20" x14ac:dyDescent="0.4"/>
    <row r="668" ht="20" x14ac:dyDescent="0.4"/>
    <row r="669" ht="20" x14ac:dyDescent="0.4"/>
    <row r="670" ht="20" x14ac:dyDescent="0.4"/>
    <row r="671" ht="20" x14ac:dyDescent="0.4"/>
    <row r="672" ht="20" x14ac:dyDescent="0.4"/>
    <row r="673" ht="20" x14ac:dyDescent="0.4"/>
    <row r="674" ht="20" x14ac:dyDescent="0.4"/>
    <row r="675" ht="20" x14ac:dyDescent="0.4"/>
    <row r="676" ht="20" x14ac:dyDescent="0.4"/>
    <row r="677" ht="20" x14ac:dyDescent="0.4"/>
    <row r="678" ht="20" x14ac:dyDescent="0.4"/>
    <row r="679" ht="20" x14ac:dyDescent="0.4"/>
    <row r="680" ht="20" x14ac:dyDescent="0.4"/>
    <row r="681" ht="20" x14ac:dyDescent="0.4"/>
    <row r="682" ht="20" x14ac:dyDescent="0.4"/>
    <row r="683" ht="20" x14ac:dyDescent="0.4"/>
    <row r="684" ht="20" x14ac:dyDescent="0.4"/>
    <row r="685" ht="20" x14ac:dyDescent="0.4"/>
    <row r="686" ht="20" x14ac:dyDescent="0.4"/>
    <row r="687" ht="20" x14ac:dyDescent="0.4"/>
    <row r="688" ht="20" x14ac:dyDescent="0.4"/>
    <row r="689" ht="20" x14ac:dyDescent="0.4"/>
    <row r="690" ht="20" x14ac:dyDescent="0.4"/>
    <row r="691" ht="20" x14ac:dyDescent="0.4"/>
    <row r="692" ht="20" x14ac:dyDescent="0.4"/>
    <row r="693" ht="20" x14ac:dyDescent="0.4"/>
    <row r="694" ht="20" x14ac:dyDescent="0.4"/>
    <row r="695" ht="20" x14ac:dyDescent="0.4"/>
    <row r="696" ht="20" x14ac:dyDescent="0.4"/>
    <row r="697" ht="20" x14ac:dyDescent="0.4"/>
    <row r="698" ht="20" x14ac:dyDescent="0.4"/>
    <row r="699" ht="20" x14ac:dyDescent="0.4"/>
    <row r="700" ht="20" x14ac:dyDescent="0.4"/>
    <row r="701" ht="20" x14ac:dyDescent="0.4"/>
    <row r="702" ht="20" x14ac:dyDescent="0.4"/>
    <row r="703" ht="20" x14ac:dyDescent="0.4"/>
    <row r="704" ht="20" x14ac:dyDescent="0.4"/>
    <row r="705" ht="20" x14ac:dyDescent="0.4"/>
    <row r="706" ht="20" x14ac:dyDescent="0.4"/>
    <row r="707" ht="20" x14ac:dyDescent="0.4"/>
    <row r="708" ht="20" x14ac:dyDescent="0.4"/>
    <row r="709" ht="20" x14ac:dyDescent="0.4"/>
    <row r="710" ht="20" x14ac:dyDescent="0.4"/>
    <row r="711" ht="20" x14ac:dyDescent="0.4"/>
    <row r="712" ht="20" x14ac:dyDescent="0.4"/>
    <row r="713" ht="20" x14ac:dyDescent="0.4"/>
    <row r="714" ht="20" x14ac:dyDescent="0.4"/>
    <row r="715" ht="20" x14ac:dyDescent="0.4"/>
    <row r="716" ht="20" x14ac:dyDescent="0.4"/>
    <row r="717" ht="20" x14ac:dyDescent="0.4"/>
    <row r="718" ht="20" x14ac:dyDescent="0.4"/>
    <row r="719" ht="20" x14ac:dyDescent="0.4"/>
    <row r="720" ht="20" x14ac:dyDescent="0.4"/>
    <row r="721" ht="20" x14ac:dyDescent="0.4"/>
    <row r="722" ht="20" x14ac:dyDescent="0.4"/>
    <row r="723" ht="20" x14ac:dyDescent="0.4"/>
    <row r="724" ht="20" x14ac:dyDescent="0.4"/>
    <row r="725" ht="20" x14ac:dyDescent="0.4"/>
    <row r="726" ht="20" x14ac:dyDescent="0.4"/>
    <row r="727" ht="20" x14ac:dyDescent="0.4"/>
    <row r="728" ht="20" x14ac:dyDescent="0.4"/>
    <row r="729" ht="20" x14ac:dyDescent="0.4"/>
    <row r="730" ht="20" x14ac:dyDescent="0.4"/>
    <row r="731" ht="20" x14ac:dyDescent="0.4"/>
    <row r="732" ht="20" x14ac:dyDescent="0.4"/>
    <row r="733" ht="20" x14ac:dyDescent="0.4"/>
    <row r="734" ht="20" x14ac:dyDescent="0.4"/>
    <row r="735" ht="20" x14ac:dyDescent="0.4"/>
    <row r="736" ht="20" x14ac:dyDescent="0.4"/>
    <row r="737" ht="20" x14ac:dyDescent="0.4"/>
    <row r="738" ht="20" x14ac:dyDescent="0.4"/>
    <row r="739" ht="20" x14ac:dyDescent="0.4"/>
    <row r="740" ht="20" x14ac:dyDescent="0.4"/>
    <row r="741" ht="20" x14ac:dyDescent="0.4"/>
    <row r="742" ht="20" x14ac:dyDescent="0.4"/>
    <row r="743" ht="20" x14ac:dyDescent="0.4"/>
    <row r="744" ht="20" x14ac:dyDescent="0.4"/>
    <row r="745" ht="20" x14ac:dyDescent="0.4"/>
    <row r="746" ht="20" x14ac:dyDescent="0.4"/>
    <row r="747" ht="20" x14ac:dyDescent="0.4"/>
    <row r="748" ht="20" x14ac:dyDescent="0.4"/>
    <row r="749" ht="20" x14ac:dyDescent="0.4"/>
    <row r="750" ht="20" x14ac:dyDescent="0.4"/>
    <row r="751" ht="20" x14ac:dyDescent="0.4"/>
    <row r="752" ht="20" x14ac:dyDescent="0.4"/>
    <row r="753" ht="20" x14ac:dyDescent="0.4"/>
    <row r="754" ht="20" x14ac:dyDescent="0.4"/>
    <row r="755" ht="20" x14ac:dyDescent="0.4"/>
    <row r="756" ht="20" x14ac:dyDescent="0.4"/>
    <row r="757" ht="20" x14ac:dyDescent="0.4"/>
    <row r="758" ht="20" x14ac:dyDescent="0.4"/>
    <row r="759" ht="20" x14ac:dyDescent="0.4"/>
    <row r="760" ht="20" x14ac:dyDescent="0.4"/>
    <row r="761" ht="20" x14ac:dyDescent="0.4"/>
    <row r="762" ht="20" x14ac:dyDescent="0.4"/>
    <row r="763" ht="20" x14ac:dyDescent="0.4"/>
    <row r="764" ht="20" x14ac:dyDescent="0.4"/>
    <row r="765" ht="20" x14ac:dyDescent="0.4"/>
    <row r="766" ht="20" x14ac:dyDescent="0.4"/>
    <row r="767" ht="20" x14ac:dyDescent="0.4"/>
    <row r="768" ht="20" x14ac:dyDescent="0.4"/>
    <row r="769" ht="20" x14ac:dyDescent="0.4"/>
    <row r="770" ht="20" x14ac:dyDescent="0.4"/>
    <row r="771" ht="20" x14ac:dyDescent="0.4"/>
    <row r="772" ht="20" x14ac:dyDescent="0.4"/>
    <row r="773" ht="20" x14ac:dyDescent="0.4"/>
    <row r="774" ht="20" x14ac:dyDescent="0.4"/>
    <row r="775" ht="20" x14ac:dyDescent="0.4"/>
    <row r="776" ht="20" x14ac:dyDescent="0.4"/>
    <row r="777" ht="20" x14ac:dyDescent="0.4"/>
    <row r="778" ht="20" x14ac:dyDescent="0.4"/>
    <row r="779" ht="20" x14ac:dyDescent="0.4"/>
    <row r="780" ht="20" x14ac:dyDescent="0.4"/>
    <row r="781" ht="20" x14ac:dyDescent="0.4"/>
    <row r="782" ht="20" x14ac:dyDescent="0.4"/>
    <row r="783" ht="20" x14ac:dyDescent="0.4"/>
    <row r="784" ht="20" x14ac:dyDescent="0.4"/>
    <row r="785" ht="20" x14ac:dyDescent="0.4"/>
    <row r="786" ht="20" x14ac:dyDescent="0.4"/>
    <row r="787" ht="20" x14ac:dyDescent="0.4"/>
    <row r="788" ht="20" x14ac:dyDescent="0.4"/>
    <row r="789" ht="20" x14ac:dyDescent="0.4"/>
    <row r="790" ht="20" x14ac:dyDescent="0.4"/>
    <row r="791" ht="20" x14ac:dyDescent="0.4"/>
    <row r="792" ht="20" x14ac:dyDescent="0.4"/>
    <row r="793" ht="20" x14ac:dyDescent="0.4"/>
    <row r="794" ht="20" x14ac:dyDescent="0.4"/>
    <row r="795" ht="20" x14ac:dyDescent="0.4"/>
    <row r="796" ht="20" x14ac:dyDescent="0.4"/>
    <row r="797" ht="20" x14ac:dyDescent="0.4"/>
    <row r="798" ht="20" x14ac:dyDescent="0.4"/>
    <row r="799" ht="20" x14ac:dyDescent="0.4"/>
    <row r="800" ht="20" x14ac:dyDescent="0.4"/>
    <row r="801" ht="20" x14ac:dyDescent="0.4"/>
    <row r="802" ht="20" x14ac:dyDescent="0.4"/>
    <row r="803" ht="20" x14ac:dyDescent="0.4"/>
    <row r="804" ht="20" x14ac:dyDescent="0.4"/>
    <row r="805" ht="20" x14ac:dyDescent="0.4"/>
    <row r="806" ht="20" x14ac:dyDescent="0.4"/>
    <row r="807" ht="20" x14ac:dyDescent="0.4"/>
    <row r="808" ht="20" x14ac:dyDescent="0.4"/>
    <row r="809" ht="20" x14ac:dyDescent="0.4"/>
    <row r="810" ht="20" x14ac:dyDescent="0.4"/>
    <row r="811" ht="20" x14ac:dyDescent="0.4"/>
    <row r="812" ht="20" x14ac:dyDescent="0.4"/>
    <row r="813" ht="20" x14ac:dyDescent="0.4"/>
    <row r="814" ht="20" x14ac:dyDescent="0.4"/>
    <row r="815" ht="20" x14ac:dyDescent="0.4"/>
    <row r="816" ht="20" x14ac:dyDescent="0.4"/>
    <row r="817" ht="20" x14ac:dyDescent="0.4"/>
    <row r="818" ht="20" x14ac:dyDescent="0.4"/>
    <row r="819" ht="20" x14ac:dyDescent="0.4"/>
    <row r="820" ht="20" x14ac:dyDescent="0.4"/>
    <row r="821" ht="20" x14ac:dyDescent="0.4"/>
    <row r="822" ht="20" x14ac:dyDescent="0.4"/>
    <row r="823" ht="20" x14ac:dyDescent="0.4"/>
    <row r="824" ht="20" x14ac:dyDescent="0.4"/>
    <row r="825" ht="20" x14ac:dyDescent="0.4"/>
    <row r="826" ht="20" x14ac:dyDescent="0.4"/>
    <row r="827" ht="20" x14ac:dyDescent="0.4"/>
    <row r="828" ht="20" x14ac:dyDescent="0.4"/>
    <row r="829" ht="20" x14ac:dyDescent="0.4"/>
    <row r="830" ht="20" x14ac:dyDescent="0.4"/>
    <row r="831" ht="20" x14ac:dyDescent="0.4"/>
    <row r="832" ht="20" x14ac:dyDescent="0.4"/>
    <row r="833" ht="20" x14ac:dyDescent="0.4"/>
    <row r="834" ht="20" x14ac:dyDescent="0.4"/>
    <row r="835" ht="20" x14ac:dyDescent="0.4"/>
    <row r="836" ht="20" x14ac:dyDescent="0.4"/>
    <row r="837" ht="20" x14ac:dyDescent="0.4"/>
    <row r="838" ht="20" x14ac:dyDescent="0.4"/>
    <row r="839" ht="20" x14ac:dyDescent="0.4"/>
    <row r="840" ht="20" x14ac:dyDescent="0.4"/>
    <row r="841" ht="20" x14ac:dyDescent="0.4"/>
    <row r="842" ht="20" x14ac:dyDescent="0.4"/>
    <row r="843" ht="20" x14ac:dyDescent="0.4"/>
    <row r="844" ht="20" x14ac:dyDescent="0.4"/>
    <row r="845" ht="20" x14ac:dyDescent="0.4"/>
    <row r="846" ht="20" x14ac:dyDescent="0.4"/>
    <row r="847" ht="20" x14ac:dyDescent="0.4"/>
    <row r="848" ht="20" x14ac:dyDescent="0.4"/>
    <row r="849" ht="20" x14ac:dyDescent="0.4"/>
    <row r="850" ht="20" x14ac:dyDescent="0.4"/>
    <row r="851" ht="20" x14ac:dyDescent="0.4"/>
    <row r="852" ht="20" x14ac:dyDescent="0.4"/>
    <row r="853" ht="20" x14ac:dyDescent="0.4"/>
    <row r="854" ht="20" x14ac:dyDescent="0.4"/>
    <row r="855" ht="20" x14ac:dyDescent="0.4"/>
    <row r="856" ht="20" x14ac:dyDescent="0.4"/>
    <row r="857" ht="20" x14ac:dyDescent="0.4"/>
    <row r="858" ht="20" x14ac:dyDescent="0.4"/>
    <row r="859" ht="20" x14ac:dyDescent="0.4"/>
    <row r="860" ht="20" x14ac:dyDescent="0.4"/>
    <row r="861" ht="20" x14ac:dyDescent="0.4"/>
    <row r="862" ht="20" x14ac:dyDescent="0.4"/>
    <row r="863" ht="20" x14ac:dyDescent="0.4"/>
    <row r="864" ht="20" x14ac:dyDescent="0.4"/>
    <row r="865" ht="20" x14ac:dyDescent="0.4"/>
    <row r="866" ht="20" x14ac:dyDescent="0.4"/>
    <row r="867" ht="20" x14ac:dyDescent="0.4"/>
    <row r="868" ht="20" x14ac:dyDescent="0.4"/>
    <row r="869" ht="20" x14ac:dyDescent="0.4"/>
    <row r="870" ht="20" x14ac:dyDescent="0.4"/>
    <row r="871" ht="20" x14ac:dyDescent="0.4"/>
    <row r="872" ht="20" x14ac:dyDescent="0.4"/>
    <row r="873" ht="20" x14ac:dyDescent="0.4"/>
    <row r="874" ht="20" x14ac:dyDescent="0.4"/>
    <row r="875" ht="20" x14ac:dyDescent="0.4"/>
    <row r="876" ht="20" x14ac:dyDescent="0.4"/>
    <row r="877" ht="20" x14ac:dyDescent="0.4"/>
    <row r="878" ht="20" x14ac:dyDescent="0.4"/>
    <row r="879" ht="20" x14ac:dyDescent="0.4"/>
    <row r="880" ht="20" x14ac:dyDescent="0.4"/>
    <row r="881" ht="20" x14ac:dyDescent="0.4"/>
    <row r="882" ht="20" x14ac:dyDescent="0.4"/>
    <row r="883" ht="20" x14ac:dyDescent="0.4"/>
    <row r="884" ht="20" x14ac:dyDescent="0.4"/>
    <row r="885" ht="20" x14ac:dyDescent="0.4"/>
    <row r="886" ht="20" x14ac:dyDescent="0.4"/>
    <row r="887" ht="20" x14ac:dyDescent="0.4"/>
    <row r="888" ht="20" x14ac:dyDescent="0.4"/>
    <row r="889" ht="20" x14ac:dyDescent="0.4"/>
    <row r="890" ht="20" x14ac:dyDescent="0.4"/>
    <row r="891" ht="20" x14ac:dyDescent="0.4"/>
    <row r="892" ht="20" x14ac:dyDescent="0.4"/>
    <row r="893" ht="20" x14ac:dyDescent="0.4"/>
    <row r="894" ht="20" x14ac:dyDescent="0.4"/>
    <row r="895" ht="20" x14ac:dyDescent="0.4"/>
    <row r="896" ht="20" x14ac:dyDescent="0.4"/>
    <row r="897" ht="20" x14ac:dyDescent="0.4"/>
    <row r="898" ht="20" x14ac:dyDescent="0.4"/>
    <row r="899" ht="20" x14ac:dyDescent="0.4"/>
    <row r="900" ht="20" x14ac:dyDescent="0.4"/>
    <row r="901" ht="20" x14ac:dyDescent="0.4"/>
    <row r="902" ht="20" x14ac:dyDescent="0.4"/>
    <row r="903" ht="20" x14ac:dyDescent="0.4"/>
    <row r="904" ht="20" x14ac:dyDescent="0.4"/>
    <row r="905" ht="20" x14ac:dyDescent="0.4"/>
    <row r="906" ht="20" x14ac:dyDescent="0.4"/>
    <row r="907" ht="20" x14ac:dyDescent="0.4"/>
    <row r="908" ht="20" x14ac:dyDescent="0.4"/>
    <row r="909" ht="20" x14ac:dyDescent="0.4"/>
    <row r="910" ht="20" x14ac:dyDescent="0.4"/>
    <row r="911" ht="20" x14ac:dyDescent="0.4"/>
    <row r="912" ht="20" x14ac:dyDescent="0.4"/>
    <row r="913" ht="20" x14ac:dyDescent="0.4"/>
    <row r="914" ht="20" x14ac:dyDescent="0.4"/>
    <row r="915" ht="20" x14ac:dyDescent="0.4"/>
    <row r="916" ht="20" x14ac:dyDescent="0.4"/>
    <row r="917" ht="20" x14ac:dyDescent="0.4"/>
    <row r="918" ht="20" x14ac:dyDescent="0.4"/>
    <row r="919" ht="20" x14ac:dyDescent="0.4"/>
    <row r="920" ht="20" x14ac:dyDescent="0.4"/>
    <row r="921" ht="20" x14ac:dyDescent="0.4"/>
    <row r="922" ht="20" x14ac:dyDescent="0.4"/>
    <row r="923" ht="20" x14ac:dyDescent="0.4"/>
    <row r="924" ht="20" x14ac:dyDescent="0.4"/>
    <row r="925" ht="20" x14ac:dyDescent="0.4"/>
    <row r="926" ht="20" x14ac:dyDescent="0.4"/>
    <row r="927" ht="20" x14ac:dyDescent="0.4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Cohen's D SRQ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Stanislav</cp:lastModifiedBy>
  <cp:lastPrinted>2021-11-12T07:34:07Z</cp:lastPrinted>
  <dcterms:created xsi:type="dcterms:W3CDTF">2021-11-04T13:40:21Z</dcterms:created>
  <dcterms:modified xsi:type="dcterms:W3CDTF">2022-10-23T20:08:34Z</dcterms:modified>
</cp:coreProperties>
</file>