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7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8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ChabiJ\Desktop\JOC\PUBLICATIONS\Hot manuscripts\Loukou et al 2022\"/>
    </mc:Choice>
  </mc:AlternateContent>
  <xr:revisionPtr revIDLastSave="0" documentId="13_ncr:1_{BF716BF6-273D-4ACC-9D8B-AA8515CE48C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4" sheetId="4" r:id="rId3"/>
    <sheet name="Sheet6" sheetId="6" r:id="rId4"/>
    <sheet name="Sheet3" sheetId="3" r:id="rId5"/>
    <sheet name="Sheet5" sheetId="5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0" l="1"/>
  <c r="M22" i="10"/>
  <c r="L22" i="10"/>
  <c r="K22" i="10"/>
  <c r="G21" i="11"/>
  <c r="H21" i="11"/>
  <c r="I21" i="11"/>
  <c r="F21" i="11"/>
  <c r="H19" i="11"/>
  <c r="F19" i="11"/>
  <c r="R14" i="11"/>
  <c r="R13" i="11"/>
  <c r="U19" i="10"/>
  <c r="U22" i="10"/>
  <c r="K18" i="11"/>
  <c r="X18" i="10"/>
  <c r="U18" i="10"/>
  <c r="V19" i="10" s="1"/>
  <c r="M21" i="11"/>
  <c r="K13" i="11"/>
  <c r="M16" i="11" s="1"/>
  <c r="F17" i="11"/>
  <c r="G17" i="11"/>
  <c r="H17" i="11"/>
  <c r="I17" i="11"/>
  <c r="J17" i="11"/>
  <c r="F12" i="11"/>
  <c r="G12" i="11"/>
  <c r="H12" i="11"/>
  <c r="I12" i="11"/>
  <c r="I19" i="11" s="1"/>
  <c r="J12" i="11"/>
  <c r="F7" i="11"/>
  <c r="G7" i="11"/>
  <c r="G19" i="11" s="1"/>
  <c r="H7" i="11"/>
  <c r="I7" i="11"/>
  <c r="J7" i="11"/>
  <c r="R22" i="10"/>
  <c r="Q22" i="10"/>
  <c r="P22" i="10"/>
  <c r="O22" i="10"/>
  <c r="O11" i="8" l="1"/>
</calcChain>
</file>

<file path=xl/sharedStrings.xml><?xml version="1.0" encoding="utf-8"?>
<sst xmlns="http://schemas.openxmlformats.org/spreadsheetml/2006/main" count="736" uniqueCount="314">
  <si>
    <t>Dose</t>
  </si>
  <si>
    <t>Abengourou</t>
  </si>
  <si>
    <t>100ug/bottle</t>
  </si>
  <si>
    <t>200ug/bottle</t>
  </si>
  <si>
    <t>Control Acetone</t>
  </si>
  <si>
    <t>24h Mortality</t>
  </si>
  <si>
    <t>48h Mortality</t>
  </si>
  <si>
    <t>72h Mortality</t>
  </si>
  <si>
    <t>Aboisso</t>
  </si>
  <si>
    <t>Beoumi</t>
  </si>
  <si>
    <t>Bouna</t>
  </si>
  <si>
    <t>Dabakala</t>
  </si>
  <si>
    <t>Daloa</t>
  </si>
  <si>
    <t>Gagnoa</t>
  </si>
  <si>
    <t>Nassian</t>
  </si>
  <si>
    <t>Sakassou</t>
  </si>
  <si>
    <t>San Pedro</t>
  </si>
  <si>
    <t>Yamoussoukro</t>
  </si>
  <si>
    <t>Day 1</t>
  </si>
  <si>
    <t>Day 2</t>
  </si>
  <si>
    <t>Day3</t>
  </si>
  <si>
    <t>Day4</t>
  </si>
  <si>
    <t>Day5</t>
  </si>
  <si>
    <t>Day6</t>
  </si>
  <si>
    <t>Day7</t>
  </si>
  <si>
    <r>
      <t>Adzop</t>
    </r>
    <r>
      <rPr>
        <sz val="11"/>
        <color theme="1"/>
        <rFont val="Calibri"/>
        <family val="2"/>
      </rPr>
      <t>é</t>
    </r>
  </si>
  <si>
    <r>
      <t>Betti</t>
    </r>
    <r>
      <rPr>
        <sz val="11"/>
        <color theme="1"/>
        <rFont val="Calibri"/>
        <family val="2"/>
      </rPr>
      <t>é</t>
    </r>
  </si>
  <si>
    <t>Bouaké</t>
  </si>
  <si>
    <t>Odienné</t>
  </si>
  <si>
    <t>Insecticide tested</t>
  </si>
  <si>
    <t>San-Pedro</t>
  </si>
  <si>
    <t>Yamous</t>
  </si>
  <si>
    <t>Number tested</t>
  </si>
  <si>
    <t>(% mortality)</t>
  </si>
  <si>
    <t>Deltamethrin (0.05%) 1x</t>
  </si>
  <si>
    <t>97 (5.2)</t>
  </si>
  <si>
    <t>87 (4.6)</t>
  </si>
  <si>
    <t>81 (2.5)</t>
  </si>
  <si>
    <t>96 (7.3)</t>
  </si>
  <si>
    <t>101 (5)</t>
  </si>
  <si>
    <t>91 (4.4)</t>
  </si>
  <si>
    <t>77 (3.1)</t>
  </si>
  <si>
    <t xml:space="preserve">PBO + Deltamethrin (0.05) </t>
  </si>
  <si>
    <t>94 (45.7)</t>
  </si>
  <si>
    <t>99 (47.5)</t>
  </si>
  <si>
    <t>65 (40)</t>
  </si>
  <si>
    <t>96 (70.8)</t>
  </si>
  <si>
    <t>90 (30)</t>
  </si>
  <si>
    <t>89 (21.3)</t>
  </si>
  <si>
    <t>93 (73.1)</t>
  </si>
  <si>
    <t xml:space="preserve">Deltamethrin (0.25%) 5x </t>
  </si>
  <si>
    <t>107 (10.3)</t>
  </si>
  <si>
    <t>92 (30.4)</t>
  </si>
  <si>
    <t>79 (73.4)</t>
  </si>
  <si>
    <t>104 (38.5)</t>
  </si>
  <si>
    <t>98 (17.3)</t>
  </si>
  <si>
    <t>100 (14)</t>
  </si>
  <si>
    <t>83 (26.5)</t>
  </si>
  <si>
    <t>Deltamethrin (0.5%) 10x</t>
  </si>
  <si>
    <t>97 (27.8)</t>
  </si>
  <si>
    <t>102 (50)</t>
  </si>
  <si>
    <t>58 (91.4)</t>
  </si>
  <si>
    <t>107 (61.7)</t>
  </si>
  <si>
    <t>102 (62.7)</t>
  </si>
  <si>
    <t>101 (46.5)</t>
  </si>
  <si>
    <t>103 (35.9)</t>
  </si>
  <si>
    <t>Permethrin (0.75%) 1x</t>
  </si>
  <si>
    <t>100 (4)</t>
  </si>
  <si>
    <t>95 (6.3)</t>
  </si>
  <si>
    <t>98 (2)</t>
  </si>
  <si>
    <t>99 (5.1)</t>
  </si>
  <si>
    <t>94 (4.3)</t>
  </si>
  <si>
    <t>93 (1.1)</t>
  </si>
  <si>
    <t xml:space="preserve">PBO + Permethrin (0.75%) </t>
  </si>
  <si>
    <t>100 (11)</t>
  </si>
  <si>
    <t>94 (46.8)</t>
  </si>
  <si>
    <t>92 (47.8)</t>
  </si>
  <si>
    <t>100 (20)</t>
  </si>
  <si>
    <t>84 (54.8)</t>
  </si>
  <si>
    <t>91 (26.4)</t>
  </si>
  <si>
    <t>97 (51.5)</t>
  </si>
  <si>
    <t>Permethrin (3.75%) 5x</t>
  </si>
  <si>
    <t>47 (42.6)</t>
  </si>
  <si>
    <t>98 (36.7)</t>
  </si>
  <si>
    <t>76 (94.7)</t>
  </si>
  <si>
    <t>101 (87.1)</t>
  </si>
  <si>
    <t>92 (45.7)</t>
  </si>
  <si>
    <t>68 (35.3)</t>
  </si>
  <si>
    <t>Permethrin (7.5%) 10x</t>
  </si>
  <si>
    <t>43 (76.7)</t>
  </si>
  <si>
    <t>100 (85)</t>
  </si>
  <si>
    <t>87 (98.9)</t>
  </si>
  <si>
    <t>101 (100)</t>
  </si>
  <si>
    <t>97 (87.)</t>
  </si>
  <si>
    <t>91 (76.9)</t>
  </si>
  <si>
    <t>79 (62)</t>
  </si>
  <si>
    <t>Alpha-cypermethrin (0.05) 1x</t>
  </si>
  <si>
    <t>98 (4.1)</t>
  </si>
  <si>
    <t>95 (8.4)</t>
  </si>
  <si>
    <t>86 (11.6)</t>
  </si>
  <si>
    <t>91 (1.1)</t>
  </si>
  <si>
    <t>693 (0)</t>
  </si>
  <si>
    <t>100 (3)</t>
  </si>
  <si>
    <t>100 (0)</t>
  </si>
  <si>
    <t xml:space="preserve">PBO + Alpha-cypermethrin (0.05) </t>
  </si>
  <si>
    <t>95 (9.5)</t>
  </si>
  <si>
    <t>91 (19.8)</t>
  </si>
  <si>
    <t>63 (31.7)</t>
  </si>
  <si>
    <t>101 (49.5)</t>
  </si>
  <si>
    <t>88 (30.7)</t>
  </si>
  <si>
    <t>99 (17.2)</t>
  </si>
  <si>
    <t>92 (25)</t>
  </si>
  <si>
    <t>Alpha-cypermethrin (0.25) 5x</t>
  </si>
  <si>
    <t>44 (25)</t>
  </si>
  <si>
    <t>96 (15.6)</t>
  </si>
  <si>
    <t>71 (42.3)</t>
  </si>
  <si>
    <t>103 (11.7)</t>
  </si>
  <si>
    <t>99 (23.2)</t>
  </si>
  <si>
    <t>83 (8.4)</t>
  </si>
  <si>
    <t>93 (5.4)</t>
  </si>
  <si>
    <t>Alpha-cypermethrin (0.5) 10x</t>
  </si>
  <si>
    <t>48 (45.8)</t>
  </si>
  <si>
    <t>98 (39.8)</t>
  </si>
  <si>
    <t>107 (56.1)</t>
  </si>
  <si>
    <t>101 (80.2)</t>
  </si>
  <si>
    <t>93 (28)</t>
  </si>
  <si>
    <t>99 (35.4)</t>
  </si>
  <si>
    <t>96 (13.5)</t>
  </si>
  <si>
    <t>Lambdacyhalothrin (0.05%) 1x</t>
  </si>
  <si>
    <t>95 (2.1)</t>
  </si>
  <si>
    <t>96 (5.2)</t>
  </si>
  <si>
    <t>93 (2.2)</t>
  </si>
  <si>
    <t>104 (1.9)</t>
  </si>
  <si>
    <t>97 (9.3)</t>
  </si>
  <si>
    <t>x</t>
  </si>
  <si>
    <t>Bendiocarb (0.1%) 1x</t>
  </si>
  <si>
    <t>95 (31.6)</t>
  </si>
  <si>
    <t>93 (15.1)</t>
  </si>
  <si>
    <t>95 (35.8)</t>
  </si>
  <si>
    <t>106 (51.9)</t>
  </si>
  <si>
    <t>23 (0)</t>
  </si>
  <si>
    <t>82 (32.9)</t>
  </si>
  <si>
    <t>87 (10.3)</t>
  </si>
  <si>
    <t>Bendiocarb (1%) 10x</t>
  </si>
  <si>
    <t>97 (78.4)</t>
  </si>
  <si>
    <t>90 (57.8)</t>
  </si>
  <si>
    <t>85 (51.8)</t>
  </si>
  <si>
    <t>98 (90.8)</t>
  </si>
  <si>
    <t>Pirimiphos-methyl (0.25%) 1x</t>
  </si>
  <si>
    <t>98 (100)</t>
  </si>
  <si>
    <t>89 (100)</t>
  </si>
  <si>
    <t>110 (98.2)</t>
  </si>
  <si>
    <t>88 (100)</t>
  </si>
  <si>
    <t>85 (97.6)</t>
  </si>
  <si>
    <t>Adzopé</t>
  </si>
  <si>
    <t>Bettie</t>
  </si>
  <si>
    <t>(%  mortality)</t>
  </si>
  <si>
    <t>90 (0)</t>
  </si>
  <si>
    <t>84 (6)</t>
  </si>
  <si>
    <t>91 (0)</t>
  </si>
  <si>
    <t>76 (6.6)</t>
  </si>
  <si>
    <t>97 (10.3)</t>
  </si>
  <si>
    <t>86 (9.3)</t>
  </si>
  <si>
    <t>95 (1.1)</t>
  </si>
  <si>
    <t>89 (14.6)</t>
  </si>
  <si>
    <t>84 (56)</t>
  </si>
  <si>
    <t>91 (49.5)</t>
  </si>
  <si>
    <t>73 (80.8)</t>
  </si>
  <si>
    <t>94 (44.7)</t>
  </si>
  <si>
    <t>95 (57.9)</t>
  </si>
  <si>
    <t>95 (71.6)</t>
  </si>
  <si>
    <t>85 (10.6)</t>
  </si>
  <si>
    <t>104 (27.9)</t>
  </si>
  <si>
    <t>84 (11.9)</t>
  </si>
  <si>
    <t>91 (53.1)</t>
  </si>
  <si>
    <t>89 (75.3)</t>
  </si>
  <si>
    <t>99 (31.3)</t>
  </si>
  <si>
    <t>62 (38.7)</t>
  </si>
  <si>
    <t>85 (18.8)</t>
  </si>
  <si>
    <t>93 (22.6)</t>
  </si>
  <si>
    <t>99 (45.5)</t>
  </si>
  <si>
    <t>80 (57.5)</t>
  </si>
  <si>
    <t>91 (68.1)</t>
  </si>
  <si>
    <t>73 (79.5)</t>
  </si>
  <si>
    <t>107 (61.3)</t>
  </si>
  <si>
    <t>97 (49.5)</t>
  </si>
  <si>
    <t>89 (33.7)</t>
  </si>
  <si>
    <t>94 (1.1)</t>
  </si>
  <si>
    <t>84 (0)</t>
  </si>
  <si>
    <t>96 (2.1)</t>
  </si>
  <si>
    <t>83 (0)</t>
  </si>
  <si>
    <t>98 (1)</t>
  </si>
  <si>
    <t>89 (4.5)</t>
  </si>
  <si>
    <t>84 (10.7)</t>
  </si>
  <si>
    <t>95 (14.7)</t>
  </si>
  <si>
    <t>77 (6.5)</t>
  </si>
  <si>
    <t>100 (8)</t>
  </si>
  <si>
    <t>93 (19.4)</t>
  </si>
  <si>
    <t>101 (53.5)</t>
  </si>
  <si>
    <t>93 (11.8)</t>
  </si>
  <si>
    <t>109 (42.2)</t>
  </si>
  <si>
    <t>95 (17.9)</t>
  </si>
  <si>
    <t>92 (27.2)</t>
  </si>
  <si>
    <t>84 (63.1)</t>
  </si>
  <si>
    <t>98 (67.3)</t>
  </si>
  <si>
    <t>87 (37.9)</t>
  </si>
  <si>
    <t>90 (60)</t>
  </si>
  <si>
    <t>95 (11.6)</t>
  </si>
  <si>
    <t>97 (62.9)</t>
  </si>
  <si>
    <t>97 (64.9)</t>
  </si>
  <si>
    <t>95 (60)</t>
  </si>
  <si>
    <t>74 (95.9)</t>
  </si>
  <si>
    <t>100 (80))</t>
  </si>
  <si>
    <t>101 (57.4)</t>
  </si>
  <si>
    <t>90 (88.9)</t>
  </si>
  <si>
    <t>86 (40.7)</t>
  </si>
  <si>
    <t>81 (0)</t>
  </si>
  <si>
    <t>88 (4.5)</t>
  </si>
  <si>
    <t>105 (1.9)</t>
  </si>
  <si>
    <t>106 (4.7)</t>
  </si>
  <si>
    <t>93 (4.3)</t>
  </si>
  <si>
    <t>77 (3.9)</t>
  </si>
  <si>
    <t>84 (83.3)</t>
  </si>
  <si>
    <t>97 (26.8)</t>
  </si>
  <si>
    <t>83 (53)</t>
  </si>
  <si>
    <t>105 (73.5)</t>
  </si>
  <si>
    <t>103 (44.7)</t>
  </si>
  <si>
    <t>96 (21.9)</t>
  </si>
  <si>
    <t>93 (9.7)</t>
  </si>
  <si>
    <t>93 (18.3)</t>
  </si>
  <si>
    <t>80 (16.3)</t>
  </si>
  <si>
    <t>86 (10.5)</t>
  </si>
  <si>
    <t>80 (46.3)</t>
  </si>
  <si>
    <t>100 (15)</t>
  </si>
  <si>
    <t>88 (14.8)</t>
  </si>
  <si>
    <t>100 (43)</t>
  </si>
  <si>
    <t>80 (21.3)</t>
  </si>
  <si>
    <t>97 (21.6)</t>
  </si>
  <si>
    <t>75 (77.3)</t>
  </si>
  <si>
    <t>95 (48.4)</t>
  </si>
  <si>
    <t>101 (42.6)</t>
  </si>
  <si>
    <t>96 (16.7)</t>
  </si>
  <si>
    <t>91 (23.1)</t>
  </si>
  <si>
    <t>103 (0)</t>
  </si>
  <si>
    <t>100 (99)</t>
  </si>
  <si>
    <t>78 (0)</t>
  </si>
  <si>
    <t>89 (2.2)</t>
  </si>
  <si>
    <t>91 (38.5)</t>
  </si>
  <si>
    <t>95 (50.5)</t>
  </si>
  <si>
    <t>89 (53.9)</t>
  </si>
  <si>
    <t>88 (60.2)</t>
  </si>
  <si>
    <t>78 (11.5)</t>
  </si>
  <si>
    <t>98 (50)</t>
  </si>
  <si>
    <t>96 (1)</t>
  </si>
  <si>
    <t>94 (77.7)</t>
  </si>
  <si>
    <t>91 (37.4)</t>
  </si>
  <si>
    <t>100 (64)</t>
  </si>
  <si>
    <t>105 (100)</t>
  </si>
  <si>
    <t>97 (73.2)</t>
  </si>
  <si>
    <t>86 (100)</t>
  </si>
  <si>
    <t>101 (25.7)</t>
  </si>
  <si>
    <t>84 (100)</t>
  </si>
  <si>
    <t>97 (34)</t>
  </si>
  <si>
    <t>Pirimiphos-methyl (1.25%) 5x</t>
  </si>
  <si>
    <t>95 (100)</t>
  </si>
  <si>
    <t>99 (100)</t>
  </si>
  <si>
    <t>97 (100)</t>
  </si>
  <si>
    <t>92 (100)</t>
  </si>
  <si>
    <t>84 6</t>
  </si>
  <si>
    <t>Pirimiphos-methyl 1x</t>
  </si>
  <si>
    <t>Pirimiphos-methyl 5x</t>
  </si>
  <si>
    <t>Bocanda</t>
  </si>
  <si>
    <t>Jacqueville</t>
  </si>
  <si>
    <t>Pirimiphos-méthyl 1x</t>
  </si>
  <si>
    <t>Pirimiphos-méthyl 5x</t>
  </si>
  <si>
    <t>Pirimiphos-méthyl 10x</t>
  </si>
  <si>
    <t>Béoumi</t>
  </si>
  <si>
    <r>
      <t xml:space="preserve">200 </t>
    </r>
    <r>
      <rPr>
        <sz val="10"/>
        <rFont val="Calibri"/>
        <family val="2"/>
      </rPr>
      <t>µ</t>
    </r>
    <r>
      <rPr>
        <sz val="10"/>
        <rFont val="Arial"/>
        <family val="2"/>
      </rPr>
      <t>g/bottle</t>
    </r>
  </si>
  <si>
    <r>
      <t xml:space="preserve">100 </t>
    </r>
    <r>
      <rPr>
        <sz val="10"/>
        <rFont val="Calibri"/>
        <family val="2"/>
      </rPr>
      <t>µ</t>
    </r>
    <r>
      <rPr>
        <sz val="10"/>
        <rFont val="Arial"/>
        <family val="2"/>
      </rPr>
      <t>g/bottle</t>
    </r>
  </si>
  <si>
    <t>Collection method</t>
  </si>
  <si>
    <t>Species</t>
  </si>
  <si>
    <t>Total</t>
  </si>
  <si>
    <t>HLC</t>
  </si>
  <si>
    <r>
      <t xml:space="preserve">An. gambiae </t>
    </r>
    <r>
      <rPr>
        <sz val="11"/>
        <color rgb="FF000000"/>
        <rFont val="Times New Roman"/>
        <family val="1"/>
      </rPr>
      <t>s.l.</t>
    </r>
  </si>
  <si>
    <r>
      <t xml:space="preserve">An. funestus </t>
    </r>
    <r>
      <rPr>
        <sz val="11"/>
        <color rgb="FF000000"/>
        <rFont val="Times New Roman"/>
        <family val="1"/>
      </rPr>
      <t>s.l.</t>
    </r>
  </si>
  <si>
    <t>An. nili</t>
  </si>
  <si>
    <t>0 (0)</t>
  </si>
  <si>
    <r>
      <t xml:space="preserve">Other </t>
    </r>
    <r>
      <rPr>
        <i/>
        <sz val="11"/>
        <color rgb="FF000000"/>
        <rFont val="Times New Roman"/>
        <family val="1"/>
      </rPr>
      <t>Anopheles</t>
    </r>
  </si>
  <si>
    <t>Culicine</t>
  </si>
  <si>
    <r>
      <t> </t>
    </r>
    <r>
      <rPr>
        <b/>
        <sz val="11"/>
        <color rgb="FF000000"/>
        <rFont val="Times New Roman"/>
        <family val="1"/>
      </rPr>
      <t>Total</t>
    </r>
  </si>
  <si>
    <t>PSC</t>
  </si>
  <si>
    <t>An. funestus s.l.</t>
  </si>
  <si>
    <t>CDC light trap</t>
  </si>
  <si>
    <t>  </t>
  </si>
  <si>
    <r>
      <t>An. gambiae</t>
    </r>
    <r>
      <rPr>
        <sz val="11"/>
        <color rgb="FF000000"/>
        <rFont val="Times New Roman"/>
        <family val="1"/>
      </rPr>
      <t xml:space="preserve"> s.l.</t>
    </r>
  </si>
  <si>
    <r>
      <t xml:space="preserve">An. funestus </t>
    </r>
    <r>
      <rPr>
        <sz val="10"/>
        <color rgb="FF000000"/>
        <rFont val="Times New Roman"/>
        <family val="1"/>
      </rPr>
      <t>s.l.</t>
    </r>
  </si>
  <si>
    <r>
      <t xml:space="preserve">Other </t>
    </r>
    <r>
      <rPr>
        <i/>
        <sz val="10"/>
        <color rgb="FF000000"/>
        <rFont val="Times New Roman"/>
        <family val="1"/>
      </rPr>
      <t>Anopheles</t>
    </r>
  </si>
  <si>
    <t>Clothianidin 13.2 mg/paper_Day 7</t>
  </si>
  <si>
    <t>Pirimiphos-methyl 10x</t>
  </si>
  <si>
    <t>Number exposed</t>
  </si>
  <si>
    <t>% Mortality</t>
  </si>
  <si>
    <t>day 1</t>
  </si>
  <si>
    <t>day 2</t>
  </si>
  <si>
    <t>day3</t>
  </si>
  <si>
    <t>day4</t>
  </si>
  <si>
    <t>day5</t>
  </si>
  <si>
    <t>day6</t>
  </si>
  <si>
    <t>day7</t>
  </si>
  <si>
    <t>Control</t>
  </si>
  <si>
    <t>Clothianidin 13.2mg</t>
  </si>
  <si>
    <t>JACQUVILLE</t>
  </si>
  <si>
    <t>BOCANDA</t>
  </si>
  <si>
    <t>12206+98206=110412</t>
  </si>
  <si>
    <t xml:space="preserve">105,225 mosquitoes, including 11.6% (n=12,206)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</si>
</sst>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Garamond"/>
      <family val="1"/>
    </font>
    <font>
      <b/>
      <sz val="10"/>
      <color theme="1"/>
      <name val="Garamond"/>
      <family val="1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9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sz val="9"/>
      <color theme="1"/>
      <name val="Segoe U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2A6C"/>
      </right>
      <top style="medium">
        <color rgb="FF002A6C"/>
      </top>
      <bottom style="medium">
        <color rgb="FF002A6C"/>
      </bottom>
      <diagonal/>
    </border>
    <border>
      <left/>
      <right/>
      <top style="medium">
        <color rgb="FF002A6C"/>
      </top>
      <bottom style="medium">
        <color rgb="FF002A6C"/>
      </bottom>
      <diagonal/>
    </border>
    <border>
      <left/>
      <right style="medium">
        <color rgb="FF002A6C"/>
      </right>
      <top/>
      <bottom style="medium">
        <color rgb="FF002A6C"/>
      </bottom>
      <diagonal/>
    </border>
    <border>
      <left/>
      <right/>
      <top/>
      <bottom style="medium">
        <color rgb="FF002A6C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Border="1"/>
    <xf numFmtId="164" fontId="0" fillId="0" borderId="0" xfId="0" applyNumberFormat="1" applyBorder="1"/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top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Fill="1" applyBorder="1"/>
    <xf numFmtId="0" fontId="7" fillId="0" borderId="1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7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0" fillId="0" borderId="7" xfId="0" applyFont="1" applyBorder="1" applyAlignment="1">
      <alignment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3" fontId="0" fillId="0" borderId="0" xfId="0" applyNumberFormat="1"/>
    <xf numFmtId="3" fontId="12" fillId="0" borderId="7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9" fillId="0" borderId="17" xfId="0" applyFont="1" applyBorder="1" applyAlignment="1">
      <alignment horizontal="center" vertical="center" wrapText="1"/>
    </xf>
    <xf numFmtId="3" fontId="9" fillId="0" borderId="17" xfId="0" applyNumberFormat="1" applyFont="1" applyBorder="1" applyAlignment="1">
      <alignment horizontal="center" vertical="center" wrapText="1"/>
    </xf>
    <xf numFmtId="3" fontId="9" fillId="0" borderId="7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3" fontId="12" fillId="0" borderId="17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3" fontId="12" fillId="0" borderId="1" xfId="0" applyNumberFormat="1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3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3" fontId="1" fillId="0" borderId="0" xfId="0" applyNumberFormat="1" applyFont="1"/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0" fillId="3" borderId="0" xfId="0" applyFill="1" applyBorder="1"/>
    <xf numFmtId="0" fontId="0" fillId="3" borderId="0" xfId="0" applyFill="1"/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0" fillId="0" borderId="1" xfId="0" applyBorder="1"/>
    <xf numFmtId="164" fontId="0" fillId="0" borderId="1" xfId="0" applyNumberFormat="1" applyBorder="1"/>
    <xf numFmtId="0" fontId="0" fillId="0" borderId="1" xfId="0" applyFill="1" applyBorder="1"/>
    <xf numFmtId="0" fontId="0" fillId="6" borderId="0" xfId="0" applyFill="1"/>
    <xf numFmtId="0" fontId="12" fillId="0" borderId="18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3" fontId="19" fillId="0" borderId="0" xfId="0" applyNumberFormat="1" applyFont="1"/>
    <xf numFmtId="0" fontId="20" fillId="0" borderId="0" xfId="0" applyFont="1"/>
    <xf numFmtId="0" fontId="1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589238845144361E-2"/>
          <c:y val="7.4490740740740746E-2"/>
          <c:w val="0.88197462817147854"/>
          <c:h val="0.453593977836103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Sheet1!$M$6</c:f>
              <c:strCache>
                <c:ptCount val="1"/>
                <c:pt idx="0">
                  <c:v>24h Mortality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Sheet1!$L$7:$L$23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Sheet1!$M$7:$M$23</c:f>
              <c:numCache>
                <c:formatCode>General</c:formatCode>
                <c:ptCount val="17"/>
                <c:pt idx="0">
                  <c:v>44.1</c:v>
                </c:pt>
                <c:pt idx="1">
                  <c:v>66.3</c:v>
                </c:pt>
                <c:pt idx="2">
                  <c:v>70.2</c:v>
                </c:pt>
                <c:pt idx="3">
                  <c:v>34.700000000000003</c:v>
                </c:pt>
                <c:pt idx="4">
                  <c:v>98.8</c:v>
                </c:pt>
                <c:pt idx="6">
                  <c:v>55.2</c:v>
                </c:pt>
                <c:pt idx="7">
                  <c:v>72</c:v>
                </c:pt>
                <c:pt idx="8">
                  <c:v>12.7</c:v>
                </c:pt>
                <c:pt idx="9">
                  <c:v>89.2</c:v>
                </c:pt>
                <c:pt idx="10">
                  <c:v>43.8</c:v>
                </c:pt>
                <c:pt idx="12">
                  <c:v>23.3</c:v>
                </c:pt>
                <c:pt idx="13">
                  <c:v>48.5</c:v>
                </c:pt>
                <c:pt idx="14">
                  <c:v>4.3</c:v>
                </c:pt>
                <c:pt idx="15">
                  <c:v>72.7</c:v>
                </c:pt>
                <c:pt idx="16">
                  <c:v>89.1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C-4488-A0B8-3293592B7BF1}"/>
            </c:ext>
          </c:extLst>
        </c:ser>
        <c:ser>
          <c:idx val="1"/>
          <c:order val="1"/>
          <c:tx>
            <c:strRef>
              <c:f>Sheet1!$N$6</c:f>
              <c:strCache>
                <c:ptCount val="1"/>
                <c:pt idx="0">
                  <c:v>48h Mortality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Sheet1!$L$7:$L$23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Sheet1!$N$7:$N$23</c:f>
              <c:numCache>
                <c:formatCode>General</c:formatCode>
                <c:ptCount val="17"/>
                <c:pt idx="0">
                  <c:v>57.6</c:v>
                </c:pt>
                <c:pt idx="1">
                  <c:v>77.900000000000006</c:v>
                </c:pt>
                <c:pt idx="2">
                  <c:v>77.7</c:v>
                </c:pt>
                <c:pt idx="3">
                  <c:v>56.9</c:v>
                </c:pt>
                <c:pt idx="4">
                  <c:v>98.8</c:v>
                </c:pt>
                <c:pt idx="6">
                  <c:v>74</c:v>
                </c:pt>
                <c:pt idx="7">
                  <c:v>76</c:v>
                </c:pt>
                <c:pt idx="8">
                  <c:v>25.5</c:v>
                </c:pt>
                <c:pt idx="9">
                  <c:v>90.3</c:v>
                </c:pt>
                <c:pt idx="10">
                  <c:v>64.400000000000006</c:v>
                </c:pt>
                <c:pt idx="12">
                  <c:v>33.299999999999997</c:v>
                </c:pt>
                <c:pt idx="13">
                  <c:v>64.7</c:v>
                </c:pt>
                <c:pt idx="14">
                  <c:v>7.2</c:v>
                </c:pt>
                <c:pt idx="15">
                  <c:v>77.3</c:v>
                </c:pt>
                <c:pt idx="16">
                  <c:v>92.7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3C-4488-A0B8-3293592B7BF1}"/>
            </c:ext>
          </c:extLst>
        </c:ser>
        <c:ser>
          <c:idx val="2"/>
          <c:order val="2"/>
          <c:tx>
            <c:strRef>
              <c:f>Sheet1!$O$6</c:f>
              <c:strCache>
                <c:ptCount val="1"/>
                <c:pt idx="0">
                  <c:v>72h Mortality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Sheet1!$L$7:$L$23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Sheet1!$O$7:$O$23</c:f>
              <c:numCache>
                <c:formatCode>General</c:formatCode>
                <c:ptCount val="17"/>
                <c:pt idx="0">
                  <c:v>57.6</c:v>
                </c:pt>
                <c:pt idx="1">
                  <c:v>77.900000000000006</c:v>
                </c:pt>
                <c:pt idx="2">
                  <c:v>80.900000000000006</c:v>
                </c:pt>
                <c:pt idx="3">
                  <c:v>59.7</c:v>
                </c:pt>
                <c:pt idx="4">
                  <c:v>98.8</c:v>
                </c:pt>
                <c:pt idx="6">
                  <c:v>75</c:v>
                </c:pt>
                <c:pt idx="7">
                  <c:v>82.7</c:v>
                </c:pt>
                <c:pt idx="8">
                  <c:v>38.200000000000003</c:v>
                </c:pt>
                <c:pt idx="9">
                  <c:v>90.3</c:v>
                </c:pt>
                <c:pt idx="10">
                  <c:v>69.900000000000006</c:v>
                </c:pt>
                <c:pt idx="12">
                  <c:v>36.700000000000003</c:v>
                </c:pt>
                <c:pt idx="13">
                  <c:v>76.5</c:v>
                </c:pt>
                <c:pt idx="14">
                  <c:v>8.6999999999999993</c:v>
                </c:pt>
                <c:pt idx="15">
                  <c:v>78.8</c:v>
                </c:pt>
                <c:pt idx="16">
                  <c:v>94.5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3C-4488-A0B8-3293592B7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63720"/>
        <c:axId val="163059800"/>
      </c:barChart>
      <c:catAx>
        <c:axId val="163063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59800"/>
        <c:crosses val="autoZero"/>
        <c:auto val="1"/>
        <c:lblAlgn val="ctr"/>
        <c:lblOffset val="100"/>
        <c:noMultiLvlLbl val="0"/>
      </c:catAx>
      <c:valAx>
        <c:axId val="163059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3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Sheet1!$R$6</c:f>
              <c:strCache>
                <c:ptCount val="1"/>
                <c:pt idx="0">
                  <c:v>24h Mortality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Sheet1!$Q$7:$Q$23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Sheet1!$R$7:$R$23</c:f>
              <c:numCache>
                <c:formatCode>General</c:formatCode>
                <c:ptCount val="17"/>
                <c:pt idx="0">
                  <c:v>83.6</c:v>
                </c:pt>
                <c:pt idx="1">
                  <c:v>96</c:v>
                </c:pt>
                <c:pt idx="2">
                  <c:v>97.9</c:v>
                </c:pt>
                <c:pt idx="3">
                  <c:v>81.5</c:v>
                </c:pt>
                <c:pt idx="4">
                  <c:v>100</c:v>
                </c:pt>
                <c:pt idx="6">
                  <c:v>86.6</c:v>
                </c:pt>
                <c:pt idx="7">
                  <c:v>90.8</c:v>
                </c:pt>
                <c:pt idx="8">
                  <c:v>62</c:v>
                </c:pt>
                <c:pt idx="9">
                  <c:v>97.8</c:v>
                </c:pt>
                <c:pt idx="10">
                  <c:v>81.2</c:v>
                </c:pt>
                <c:pt idx="12">
                  <c:v>83.1</c:v>
                </c:pt>
                <c:pt idx="13">
                  <c:v>80.3</c:v>
                </c:pt>
                <c:pt idx="14">
                  <c:v>63.8</c:v>
                </c:pt>
                <c:pt idx="15">
                  <c:v>84.4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68-4CF9-93CA-2101BCAF8656}"/>
            </c:ext>
          </c:extLst>
        </c:ser>
        <c:ser>
          <c:idx val="1"/>
          <c:order val="1"/>
          <c:tx>
            <c:strRef>
              <c:f>Sheet1!$S$6</c:f>
              <c:strCache>
                <c:ptCount val="1"/>
                <c:pt idx="0">
                  <c:v>48h Mortality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Sheet1!$Q$7:$Q$23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Sheet1!$S$7:$S$23</c:f>
              <c:numCache>
                <c:formatCode>General</c:formatCode>
                <c:ptCount val="17"/>
                <c:pt idx="0">
                  <c:v>90.4</c:v>
                </c:pt>
                <c:pt idx="1">
                  <c:v>97</c:v>
                </c:pt>
                <c:pt idx="2">
                  <c:v>99</c:v>
                </c:pt>
                <c:pt idx="3">
                  <c:v>87.7</c:v>
                </c:pt>
                <c:pt idx="4">
                  <c:v>100</c:v>
                </c:pt>
                <c:pt idx="6">
                  <c:v>90.7</c:v>
                </c:pt>
                <c:pt idx="7">
                  <c:v>92.1</c:v>
                </c:pt>
                <c:pt idx="8">
                  <c:v>82</c:v>
                </c:pt>
                <c:pt idx="9">
                  <c:v>100</c:v>
                </c:pt>
                <c:pt idx="10">
                  <c:v>87</c:v>
                </c:pt>
                <c:pt idx="12">
                  <c:v>93.7</c:v>
                </c:pt>
                <c:pt idx="13">
                  <c:v>94.4</c:v>
                </c:pt>
                <c:pt idx="14">
                  <c:v>75.400000000000006</c:v>
                </c:pt>
                <c:pt idx="15">
                  <c:v>84.4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68-4CF9-93CA-2101BCAF8656}"/>
            </c:ext>
          </c:extLst>
        </c:ser>
        <c:ser>
          <c:idx val="2"/>
          <c:order val="2"/>
          <c:tx>
            <c:strRef>
              <c:f>Sheet1!$T$6</c:f>
              <c:strCache>
                <c:ptCount val="1"/>
                <c:pt idx="0">
                  <c:v>72h Mortality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Sheet1!$Q$7:$Q$23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Sheet1!$T$7:$T$23</c:f>
              <c:numCache>
                <c:formatCode>General</c:formatCode>
                <c:ptCount val="17"/>
                <c:pt idx="0">
                  <c:v>98.6</c:v>
                </c:pt>
                <c:pt idx="1">
                  <c:v>97</c:v>
                </c:pt>
                <c:pt idx="2">
                  <c:v>99</c:v>
                </c:pt>
                <c:pt idx="3">
                  <c:v>91.4</c:v>
                </c:pt>
                <c:pt idx="4">
                  <c:v>100</c:v>
                </c:pt>
                <c:pt idx="6">
                  <c:v>91.8</c:v>
                </c:pt>
                <c:pt idx="7">
                  <c:v>100</c:v>
                </c:pt>
                <c:pt idx="8">
                  <c:v>98</c:v>
                </c:pt>
                <c:pt idx="9">
                  <c:v>100</c:v>
                </c:pt>
                <c:pt idx="10">
                  <c:v>94.2</c:v>
                </c:pt>
                <c:pt idx="12">
                  <c:v>94.8</c:v>
                </c:pt>
                <c:pt idx="13">
                  <c:v>98.6</c:v>
                </c:pt>
                <c:pt idx="14">
                  <c:v>87.3</c:v>
                </c:pt>
                <c:pt idx="15">
                  <c:v>89.1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68-4CF9-93CA-2101BCAF8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60976"/>
        <c:axId val="163064112"/>
      </c:barChart>
      <c:catAx>
        <c:axId val="16306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4112"/>
        <c:crosses val="autoZero"/>
        <c:auto val="1"/>
        <c:lblAlgn val="ctr"/>
        <c:lblOffset val="100"/>
        <c:noMultiLvlLbl val="0"/>
      </c:catAx>
      <c:valAx>
        <c:axId val="16306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0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43750680556398"/>
          <c:y val="5.1342592592592592E-2"/>
          <c:w val="0.72970232416745417"/>
          <c:h val="0.595010571595217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Sheet1!$D$6</c:f>
              <c:strCache>
                <c:ptCount val="1"/>
                <c:pt idx="0">
                  <c:v>Day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Sheet1!$D$7:$D$23</c:f>
              <c:numCache>
                <c:formatCode>General</c:formatCode>
                <c:ptCount val="17"/>
                <c:pt idx="0" formatCode="0.0">
                  <c:v>20.7</c:v>
                </c:pt>
                <c:pt idx="1">
                  <c:v>8.8000000000000007</c:v>
                </c:pt>
                <c:pt idx="2">
                  <c:v>74.8</c:v>
                </c:pt>
                <c:pt idx="3">
                  <c:v>36.5</c:v>
                </c:pt>
                <c:pt idx="4">
                  <c:v>34</c:v>
                </c:pt>
                <c:pt idx="5">
                  <c:v>18.600000000000001</c:v>
                </c:pt>
                <c:pt idx="6">
                  <c:v>19</c:v>
                </c:pt>
                <c:pt idx="7">
                  <c:v>20.9</c:v>
                </c:pt>
                <c:pt idx="8">
                  <c:v>37.6</c:v>
                </c:pt>
                <c:pt idx="9">
                  <c:v>28.4</c:v>
                </c:pt>
                <c:pt idx="10">
                  <c:v>57.7</c:v>
                </c:pt>
                <c:pt idx="11">
                  <c:v>50.2</c:v>
                </c:pt>
                <c:pt idx="12">
                  <c:v>31.9</c:v>
                </c:pt>
                <c:pt idx="13">
                  <c:v>41.8</c:v>
                </c:pt>
                <c:pt idx="14">
                  <c:v>31.9</c:v>
                </c:pt>
                <c:pt idx="15">
                  <c:v>71.099999999999994</c:v>
                </c:pt>
                <c:pt idx="16">
                  <c:v>20.8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74-4F98-87C5-A533048716DC}"/>
            </c:ext>
          </c:extLst>
        </c:ser>
        <c:ser>
          <c:idx val="1"/>
          <c:order val="1"/>
          <c:tx>
            <c:strRef>
              <c:f>Sheet1!$E$6</c:f>
              <c:strCache>
                <c:ptCount val="1"/>
                <c:pt idx="0">
                  <c:v>Day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Sheet1!$E$7:$E$23</c:f>
              <c:numCache>
                <c:formatCode>General</c:formatCode>
                <c:ptCount val="17"/>
                <c:pt idx="0" formatCode="0.0">
                  <c:v>45.1</c:v>
                </c:pt>
                <c:pt idx="1">
                  <c:v>16.3</c:v>
                </c:pt>
                <c:pt idx="2">
                  <c:v>94.5</c:v>
                </c:pt>
                <c:pt idx="3">
                  <c:v>63.5</c:v>
                </c:pt>
                <c:pt idx="4">
                  <c:v>68.900000000000006</c:v>
                </c:pt>
                <c:pt idx="5">
                  <c:v>43</c:v>
                </c:pt>
                <c:pt idx="6">
                  <c:v>34.299999999999997</c:v>
                </c:pt>
                <c:pt idx="7">
                  <c:v>38.5</c:v>
                </c:pt>
                <c:pt idx="8">
                  <c:v>55.9</c:v>
                </c:pt>
                <c:pt idx="9">
                  <c:v>44.2</c:v>
                </c:pt>
                <c:pt idx="10">
                  <c:v>79.400000000000006</c:v>
                </c:pt>
                <c:pt idx="11">
                  <c:v>70.599999999999994</c:v>
                </c:pt>
                <c:pt idx="12">
                  <c:v>66</c:v>
                </c:pt>
                <c:pt idx="13">
                  <c:v>60.2</c:v>
                </c:pt>
                <c:pt idx="14">
                  <c:v>66</c:v>
                </c:pt>
                <c:pt idx="15">
                  <c:v>87.5</c:v>
                </c:pt>
                <c:pt idx="16">
                  <c:v>49.1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74-4F98-87C5-A533048716DC}"/>
            </c:ext>
          </c:extLst>
        </c:ser>
        <c:ser>
          <c:idx val="2"/>
          <c:order val="2"/>
          <c:tx>
            <c:strRef>
              <c:f>Sheet1!$F$6</c:f>
              <c:strCache>
                <c:ptCount val="1"/>
                <c:pt idx="0">
                  <c:v>Day3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Sheet1!$F$7:$F$23</c:f>
              <c:numCache>
                <c:formatCode>General</c:formatCode>
                <c:ptCount val="17"/>
                <c:pt idx="0" formatCode="0.0">
                  <c:v>61</c:v>
                </c:pt>
                <c:pt idx="1">
                  <c:v>25</c:v>
                </c:pt>
                <c:pt idx="2">
                  <c:v>100</c:v>
                </c:pt>
                <c:pt idx="3">
                  <c:v>83.3</c:v>
                </c:pt>
                <c:pt idx="4">
                  <c:v>82.5</c:v>
                </c:pt>
                <c:pt idx="5">
                  <c:v>73.3</c:v>
                </c:pt>
                <c:pt idx="6">
                  <c:v>49.5</c:v>
                </c:pt>
                <c:pt idx="7">
                  <c:v>48.4</c:v>
                </c:pt>
                <c:pt idx="8">
                  <c:v>82.8</c:v>
                </c:pt>
                <c:pt idx="9">
                  <c:v>60</c:v>
                </c:pt>
                <c:pt idx="10">
                  <c:v>82.5</c:v>
                </c:pt>
                <c:pt idx="11">
                  <c:v>79.2</c:v>
                </c:pt>
                <c:pt idx="12">
                  <c:v>87.2</c:v>
                </c:pt>
                <c:pt idx="13">
                  <c:v>70.400000000000006</c:v>
                </c:pt>
                <c:pt idx="14">
                  <c:v>87.2</c:v>
                </c:pt>
                <c:pt idx="15">
                  <c:v>97.9</c:v>
                </c:pt>
                <c:pt idx="16">
                  <c:v>73.599999999999994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74-4F98-87C5-A533048716DC}"/>
            </c:ext>
          </c:extLst>
        </c:ser>
        <c:ser>
          <c:idx val="3"/>
          <c:order val="3"/>
          <c:tx>
            <c:strRef>
              <c:f>Sheet1!$G$6</c:f>
              <c:strCache>
                <c:ptCount val="1"/>
                <c:pt idx="0">
                  <c:v>Day4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Sheet1!$G$7:$G$23</c:f>
              <c:numCache>
                <c:formatCode>General</c:formatCode>
                <c:ptCount val="17"/>
                <c:pt idx="0" formatCode="0.0">
                  <c:v>70.7</c:v>
                </c:pt>
                <c:pt idx="1">
                  <c:v>27.5</c:v>
                </c:pt>
                <c:pt idx="2">
                  <c:v>100</c:v>
                </c:pt>
                <c:pt idx="3">
                  <c:v>97.9</c:v>
                </c:pt>
                <c:pt idx="4">
                  <c:v>84.5</c:v>
                </c:pt>
                <c:pt idx="5">
                  <c:v>87.2</c:v>
                </c:pt>
                <c:pt idx="6">
                  <c:v>61</c:v>
                </c:pt>
                <c:pt idx="7">
                  <c:v>56</c:v>
                </c:pt>
                <c:pt idx="8">
                  <c:v>86</c:v>
                </c:pt>
                <c:pt idx="9">
                  <c:v>76.8</c:v>
                </c:pt>
                <c:pt idx="10">
                  <c:v>95.9</c:v>
                </c:pt>
                <c:pt idx="11">
                  <c:v>87.1</c:v>
                </c:pt>
                <c:pt idx="12">
                  <c:v>91.5</c:v>
                </c:pt>
                <c:pt idx="13">
                  <c:v>75.5</c:v>
                </c:pt>
                <c:pt idx="14">
                  <c:v>91.5</c:v>
                </c:pt>
                <c:pt idx="15">
                  <c:v>100</c:v>
                </c:pt>
                <c:pt idx="16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74-4F98-87C5-A533048716DC}"/>
            </c:ext>
          </c:extLst>
        </c:ser>
        <c:ser>
          <c:idx val="4"/>
          <c:order val="4"/>
          <c:tx>
            <c:strRef>
              <c:f>Sheet1!$H$6</c:f>
              <c:strCache>
                <c:ptCount val="1"/>
                <c:pt idx="0">
                  <c:v>Day5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Sheet1!$H$7:$H$23</c:f>
              <c:numCache>
                <c:formatCode>General</c:formatCode>
                <c:ptCount val="17"/>
                <c:pt idx="0" formatCode="0.0">
                  <c:v>75.599999999999994</c:v>
                </c:pt>
                <c:pt idx="1">
                  <c:v>33.799999999999997</c:v>
                </c:pt>
                <c:pt idx="2">
                  <c:v>100</c:v>
                </c:pt>
                <c:pt idx="3">
                  <c:v>100</c:v>
                </c:pt>
                <c:pt idx="4">
                  <c:v>90.3</c:v>
                </c:pt>
                <c:pt idx="5">
                  <c:v>91.8</c:v>
                </c:pt>
                <c:pt idx="6">
                  <c:v>78.099999999999994</c:v>
                </c:pt>
                <c:pt idx="7">
                  <c:v>61.5</c:v>
                </c:pt>
                <c:pt idx="8">
                  <c:v>100</c:v>
                </c:pt>
                <c:pt idx="9">
                  <c:v>85.3</c:v>
                </c:pt>
                <c:pt idx="10">
                  <c:v>100</c:v>
                </c:pt>
                <c:pt idx="11">
                  <c:v>91.8</c:v>
                </c:pt>
                <c:pt idx="12">
                  <c:v>93.6</c:v>
                </c:pt>
                <c:pt idx="13">
                  <c:v>80.599999999999994</c:v>
                </c:pt>
                <c:pt idx="14">
                  <c:v>93.6</c:v>
                </c:pt>
                <c:pt idx="15">
                  <c:v>100</c:v>
                </c:pt>
                <c:pt idx="16">
                  <c:v>86.8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F74-4F98-87C5-A533048716DC}"/>
            </c:ext>
          </c:extLst>
        </c:ser>
        <c:ser>
          <c:idx val="5"/>
          <c:order val="5"/>
          <c:tx>
            <c:strRef>
              <c:f>Sheet1!$I$6</c:f>
              <c:strCache>
                <c:ptCount val="1"/>
                <c:pt idx="0">
                  <c:v>Day6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Sheet1!$I$7:$I$23</c:f>
              <c:numCache>
                <c:formatCode>General</c:formatCode>
                <c:ptCount val="17"/>
                <c:pt idx="0" formatCode="0.0">
                  <c:v>80.5</c:v>
                </c:pt>
                <c:pt idx="1">
                  <c:v>37.5</c:v>
                </c:pt>
                <c:pt idx="2">
                  <c:v>100</c:v>
                </c:pt>
                <c:pt idx="3">
                  <c:v>100</c:v>
                </c:pt>
                <c:pt idx="4">
                  <c:v>91.3</c:v>
                </c:pt>
                <c:pt idx="5">
                  <c:v>94.2</c:v>
                </c:pt>
                <c:pt idx="6">
                  <c:v>84.8</c:v>
                </c:pt>
                <c:pt idx="7">
                  <c:v>74.7</c:v>
                </c:pt>
                <c:pt idx="8">
                  <c:v>100</c:v>
                </c:pt>
                <c:pt idx="9">
                  <c:v>87.4</c:v>
                </c:pt>
                <c:pt idx="10">
                  <c:v>100</c:v>
                </c:pt>
                <c:pt idx="11">
                  <c:v>99.2</c:v>
                </c:pt>
                <c:pt idx="12">
                  <c:v>97.9</c:v>
                </c:pt>
                <c:pt idx="13">
                  <c:v>82.7</c:v>
                </c:pt>
                <c:pt idx="14">
                  <c:v>97.9</c:v>
                </c:pt>
                <c:pt idx="15">
                  <c:v>100</c:v>
                </c:pt>
                <c:pt idx="16">
                  <c:v>86.8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F74-4F98-87C5-A533048716DC}"/>
            </c:ext>
          </c:extLst>
        </c:ser>
        <c:ser>
          <c:idx val="6"/>
          <c:order val="6"/>
          <c:tx>
            <c:strRef>
              <c:f>Sheet1!$J$6</c:f>
              <c:strCache>
                <c:ptCount val="1"/>
                <c:pt idx="0">
                  <c:v>Day7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Sheet1!$C$7:$C$23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Sheet1!$J$7:$J$23</c:f>
              <c:numCache>
                <c:formatCode>General</c:formatCode>
                <c:ptCount val="17"/>
                <c:pt idx="0" formatCode="0.0">
                  <c:v>86.6</c:v>
                </c:pt>
                <c:pt idx="1">
                  <c:v>38.799999999999997</c:v>
                </c:pt>
                <c:pt idx="2">
                  <c:v>100</c:v>
                </c:pt>
                <c:pt idx="3">
                  <c:v>100</c:v>
                </c:pt>
                <c:pt idx="4">
                  <c:v>93.2</c:v>
                </c:pt>
                <c:pt idx="5">
                  <c:v>98.8</c:v>
                </c:pt>
                <c:pt idx="6">
                  <c:v>86.7</c:v>
                </c:pt>
                <c:pt idx="7">
                  <c:v>90.1</c:v>
                </c:pt>
                <c:pt idx="8">
                  <c:v>100</c:v>
                </c:pt>
                <c:pt idx="9">
                  <c:v>93.7</c:v>
                </c:pt>
                <c:pt idx="10">
                  <c:v>100</c:v>
                </c:pt>
                <c:pt idx="11">
                  <c:v>99.6</c:v>
                </c:pt>
                <c:pt idx="12">
                  <c:v>97.9</c:v>
                </c:pt>
                <c:pt idx="13">
                  <c:v>83.7</c:v>
                </c:pt>
                <c:pt idx="14">
                  <c:v>97.9</c:v>
                </c:pt>
                <c:pt idx="15">
                  <c:v>100</c:v>
                </c:pt>
                <c:pt idx="16">
                  <c:v>91.5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F74-4F98-87C5-A53304871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6976847"/>
        <c:axId val="1691904191"/>
      </c:barChart>
      <c:catAx>
        <c:axId val="182697684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Sites</a:t>
                </a:r>
              </a:p>
            </c:rich>
          </c:tx>
          <c:layout>
            <c:manualLayout>
              <c:xMode val="edge"/>
              <c:yMode val="edge"/>
              <c:x val="0.45997009082385149"/>
              <c:y val="0.890532225138524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691904191"/>
        <c:crosses val="autoZero"/>
        <c:auto val="1"/>
        <c:lblAlgn val="ctr"/>
        <c:lblOffset val="100"/>
        <c:noMultiLvlLbl val="0"/>
      </c:catAx>
      <c:valAx>
        <c:axId val="1691904191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Percent mortality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26976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388429571303583"/>
          <c:y val="6.9153178769320492E-2"/>
          <c:w val="0.10107254768554248"/>
          <c:h val="0.5852165354330708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Sheet2!$H$5</c:f>
              <c:strCache>
                <c:ptCount val="1"/>
                <c:pt idx="0">
                  <c:v>100 µg/bottle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Sheet2!$G$6:$G$22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Sheet2!$H$6:$H$22</c:f>
              <c:numCache>
                <c:formatCode>General</c:formatCode>
                <c:ptCount val="17"/>
                <c:pt idx="0">
                  <c:v>57.6</c:v>
                </c:pt>
                <c:pt idx="1">
                  <c:v>77.900000000000006</c:v>
                </c:pt>
                <c:pt idx="2">
                  <c:v>80.900000000000006</c:v>
                </c:pt>
                <c:pt idx="3">
                  <c:v>59.7</c:v>
                </c:pt>
                <c:pt idx="4">
                  <c:v>98.8</c:v>
                </c:pt>
                <c:pt idx="5">
                  <c:v>100</c:v>
                </c:pt>
                <c:pt idx="6">
                  <c:v>75</c:v>
                </c:pt>
                <c:pt idx="7">
                  <c:v>82.7</c:v>
                </c:pt>
                <c:pt idx="8">
                  <c:v>38.200000000000003</c:v>
                </c:pt>
                <c:pt idx="9">
                  <c:v>90.3</c:v>
                </c:pt>
                <c:pt idx="10">
                  <c:v>69.900000000000006</c:v>
                </c:pt>
                <c:pt idx="11">
                  <c:v>73.599999999999994</c:v>
                </c:pt>
                <c:pt idx="12">
                  <c:v>36.700000000000003</c:v>
                </c:pt>
                <c:pt idx="13">
                  <c:v>76.5</c:v>
                </c:pt>
                <c:pt idx="14">
                  <c:v>8.6999999999999993</c:v>
                </c:pt>
                <c:pt idx="15">
                  <c:v>78.8</c:v>
                </c:pt>
                <c:pt idx="16">
                  <c:v>94.5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88-4675-8A59-21D624FEA4DE}"/>
            </c:ext>
          </c:extLst>
        </c:ser>
        <c:ser>
          <c:idx val="1"/>
          <c:order val="1"/>
          <c:tx>
            <c:strRef>
              <c:f>Sheet2!$I$5</c:f>
              <c:strCache>
                <c:ptCount val="1"/>
                <c:pt idx="0">
                  <c:v>200 µg/bottle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Sheet2!$G$6:$G$22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Sheet2!$I$6:$I$22</c:f>
              <c:numCache>
                <c:formatCode>General</c:formatCode>
                <c:ptCount val="17"/>
                <c:pt idx="0">
                  <c:v>98.6</c:v>
                </c:pt>
                <c:pt idx="1">
                  <c:v>97</c:v>
                </c:pt>
                <c:pt idx="2">
                  <c:v>99</c:v>
                </c:pt>
                <c:pt idx="3">
                  <c:v>91.4</c:v>
                </c:pt>
                <c:pt idx="4">
                  <c:v>100</c:v>
                </c:pt>
                <c:pt idx="5">
                  <c:v>100</c:v>
                </c:pt>
                <c:pt idx="6">
                  <c:v>91.8</c:v>
                </c:pt>
                <c:pt idx="7">
                  <c:v>100</c:v>
                </c:pt>
                <c:pt idx="8">
                  <c:v>98</c:v>
                </c:pt>
                <c:pt idx="9">
                  <c:v>100</c:v>
                </c:pt>
                <c:pt idx="10">
                  <c:v>94.2</c:v>
                </c:pt>
                <c:pt idx="11">
                  <c:v>100</c:v>
                </c:pt>
                <c:pt idx="12">
                  <c:v>94.8</c:v>
                </c:pt>
                <c:pt idx="13">
                  <c:v>98.6</c:v>
                </c:pt>
                <c:pt idx="14">
                  <c:v>87.3</c:v>
                </c:pt>
                <c:pt idx="15">
                  <c:v>89.1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88-4675-8A59-21D624FEA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57840"/>
        <c:axId val="163061368"/>
      </c:barChart>
      <c:catAx>
        <c:axId val="163057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1368"/>
        <c:crosses val="autoZero"/>
        <c:auto val="1"/>
        <c:lblAlgn val="ctr"/>
        <c:lblOffset val="100"/>
        <c:noMultiLvlLbl val="0"/>
      </c:catAx>
      <c:valAx>
        <c:axId val="163061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5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Sheet6!$B$4</c:f>
              <c:strCache>
                <c:ptCount val="1"/>
                <c:pt idx="0">
                  <c:v>PBO + Deltamethrin (0.05)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Sheet6!$C$3:$Q$3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Sheet6!$C$4:$Q$4</c:f>
              <c:numCache>
                <c:formatCode>General</c:formatCode>
                <c:ptCount val="15"/>
                <c:pt idx="0">
                  <c:v>14.6</c:v>
                </c:pt>
                <c:pt idx="1">
                  <c:v>0</c:v>
                </c:pt>
                <c:pt idx="2">
                  <c:v>49.5</c:v>
                </c:pt>
                <c:pt idx="3">
                  <c:v>74.2</c:v>
                </c:pt>
                <c:pt idx="4">
                  <c:v>34.4</c:v>
                </c:pt>
                <c:pt idx="5">
                  <c:v>57.9</c:v>
                </c:pt>
                <c:pt idx="6">
                  <c:v>62.3</c:v>
                </c:pt>
                <c:pt idx="7">
                  <c:v>9.5</c:v>
                </c:pt>
                <c:pt idx="8">
                  <c:v>40.5</c:v>
                </c:pt>
                <c:pt idx="9">
                  <c:v>42.9</c:v>
                </c:pt>
                <c:pt idx="10">
                  <c:v>37.5</c:v>
                </c:pt>
                <c:pt idx="11">
                  <c:v>63.5</c:v>
                </c:pt>
                <c:pt idx="12">
                  <c:v>25</c:v>
                </c:pt>
                <c:pt idx="13">
                  <c:v>16.899999999999999</c:v>
                </c:pt>
                <c:pt idx="14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5A-4867-86EE-BCC43F796C23}"/>
            </c:ext>
          </c:extLst>
        </c:ser>
        <c:ser>
          <c:idx val="1"/>
          <c:order val="1"/>
          <c:tx>
            <c:strRef>
              <c:f>Sheet6!$B$5</c:f>
              <c:strCache>
                <c:ptCount val="1"/>
                <c:pt idx="0">
                  <c:v>PBO + Permethrin (0.75%)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Sheet6!$C$3:$Q$3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Sheet6!$C$5:$Q$5</c:f>
              <c:numCache>
                <c:formatCode>General</c:formatCode>
                <c:ptCount val="15"/>
                <c:pt idx="0">
                  <c:v>3.4</c:v>
                </c:pt>
                <c:pt idx="1">
                  <c:v>10.7</c:v>
                </c:pt>
                <c:pt idx="2">
                  <c:v>12.6</c:v>
                </c:pt>
                <c:pt idx="3">
                  <c:v>6.5</c:v>
                </c:pt>
                <c:pt idx="4">
                  <c:v>7</c:v>
                </c:pt>
                <c:pt idx="5">
                  <c:v>17.3</c:v>
                </c:pt>
                <c:pt idx="6">
                  <c:v>46.2</c:v>
                </c:pt>
                <c:pt idx="7">
                  <c:v>10.7</c:v>
                </c:pt>
                <c:pt idx="8">
                  <c:v>7</c:v>
                </c:pt>
                <c:pt idx="9">
                  <c:v>40.5</c:v>
                </c:pt>
                <c:pt idx="10">
                  <c:v>42.8</c:v>
                </c:pt>
                <c:pt idx="11">
                  <c:v>18</c:v>
                </c:pt>
                <c:pt idx="12">
                  <c:v>49.7</c:v>
                </c:pt>
                <c:pt idx="13">
                  <c:v>22.1</c:v>
                </c:pt>
                <c:pt idx="14">
                  <c:v>50.4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5A-4867-86EE-BCC43F796C23}"/>
            </c:ext>
          </c:extLst>
        </c:ser>
        <c:ser>
          <c:idx val="2"/>
          <c:order val="2"/>
          <c:tx>
            <c:strRef>
              <c:f>Sheet6!$B$6</c:f>
              <c:strCache>
                <c:ptCount val="1"/>
                <c:pt idx="0">
                  <c:v>PBO + Alpha-cypermethrin (0.05)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Sheet6!$C$3:$Q$3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Sheet6!$C$6:$Q$6</c:f>
              <c:numCache>
                <c:formatCode>General</c:formatCode>
                <c:ptCount val="15"/>
                <c:pt idx="0">
                  <c:v>3.9</c:v>
                </c:pt>
                <c:pt idx="1">
                  <c:v>16.3</c:v>
                </c:pt>
                <c:pt idx="2">
                  <c:v>10.5</c:v>
                </c:pt>
                <c:pt idx="3">
                  <c:v>46.3</c:v>
                </c:pt>
                <c:pt idx="4">
                  <c:v>15</c:v>
                </c:pt>
                <c:pt idx="5">
                  <c:v>14.8</c:v>
                </c:pt>
                <c:pt idx="6">
                  <c:v>11.8</c:v>
                </c:pt>
                <c:pt idx="7">
                  <c:v>9.5</c:v>
                </c:pt>
                <c:pt idx="8">
                  <c:v>25</c:v>
                </c:pt>
                <c:pt idx="9">
                  <c:v>15.6</c:v>
                </c:pt>
                <c:pt idx="10">
                  <c:v>42.3</c:v>
                </c:pt>
                <c:pt idx="11">
                  <c:v>11.7</c:v>
                </c:pt>
                <c:pt idx="12">
                  <c:v>23.2</c:v>
                </c:pt>
                <c:pt idx="13">
                  <c:v>8.4</c:v>
                </c:pt>
                <c:pt idx="14">
                  <c:v>5.4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5A-4867-86EE-BCC43F796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65288"/>
        <c:axId val="163061760"/>
      </c:barChart>
      <c:catAx>
        <c:axId val="163065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1760"/>
        <c:crosses val="autoZero"/>
        <c:auto val="1"/>
        <c:lblAlgn val="ctr"/>
        <c:lblOffset val="100"/>
        <c:noMultiLvlLbl val="0"/>
      </c:catAx>
      <c:valAx>
        <c:axId val="163061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5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Sheet5!$C$4</c:f>
              <c:strCache>
                <c:ptCount val="1"/>
                <c:pt idx="0">
                  <c:v>Deltamethrin (0.05%)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Sheet5!$D$3:$R$3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Sheet5!$D$4:$R$4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6.6</c:v>
                </c:pt>
                <c:pt idx="4">
                  <c:v>10.3</c:v>
                </c:pt>
                <c:pt idx="5">
                  <c:v>0</c:v>
                </c:pt>
                <c:pt idx="6">
                  <c:v>9.3000000000000007</c:v>
                </c:pt>
                <c:pt idx="7">
                  <c:v>1.1000000000000001</c:v>
                </c:pt>
                <c:pt idx="8">
                  <c:v>5.2</c:v>
                </c:pt>
                <c:pt idx="9">
                  <c:v>4.5999999999999996</c:v>
                </c:pt>
                <c:pt idx="10">
                  <c:v>2.5</c:v>
                </c:pt>
                <c:pt idx="11">
                  <c:v>7.3</c:v>
                </c:pt>
                <c:pt idx="12">
                  <c:v>5</c:v>
                </c:pt>
                <c:pt idx="13">
                  <c:v>4.4000000000000004</c:v>
                </c:pt>
                <c:pt idx="14">
                  <c:v>3.1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6D-4839-9E48-847DEB2012C2}"/>
            </c:ext>
          </c:extLst>
        </c:ser>
        <c:ser>
          <c:idx val="1"/>
          <c:order val="1"/>
          <c:tx>
            <c:strRef>
              <c:f>Sheet5!$C$5</c:f>
              <c:strCache>
                <c:ptCount val="1"/>
                <c:pt idx="0">
                  <c:v>Deltamethrin (0.25%) 5x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Sheet5!$D$3:$R$3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Sheet5!$D$5:$R$5</c:f>
              <c:numCache>
                <c:formatCode>General</c:formatCode>
                <c:ptCount val="15"/>
                <c:pt idx="0">
                  <c:v>27.9</c:v>
                </c:pt>
                <c:pt idx="1">
                  <c:v>11.9</c:v>
                </c:pt>
                <c:pt idx="2">
                  <c:v>53.1</c:v>
                </c:pt>
                <c:pt idx="3">
                  <c:v>75.3</c:v>
                </c:pt>
                <c:pt idx="4">
                  <c:v>31.3</c:v>
                </c:pt>
                <c:pt idx="5">
                  <c:v>38.700000000000003</c:v>
                </c:pt>
                <c:pt idx="6">
                  <c:v>18.8</c:v>
                </c:pt>
                <c:pt idx="7">
                  <c:v>22.6</c:v>
                </c:pt>
                <c:pt idx="8">
                  <c:v>10.3</c:v>
                </c:pt>
                <c:pt idx="9">
                  <c:v>30.4</c:v>
                </c:pt>
                <c:pt idx="10">
                  <c:v>73.400000000000006</c:v>
                </c:pt>
                <c:pt idx="11">
                  <c:v>38.5</c:v>
                </c:pt>
                <c:pt idx="12">
                  <c:v>17.3</c:v>
                </c:pt>
                <c:pt idx="13">
                  <c:v>14</c:v>
                </c:pt>
                <c:pt idx="14">
                  <c:v>26.5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6D-4839-9E48-847DEB2012C2}"/>
            </c:ext>
          </c:extLst>
        </c:ser>
        <c:ser>
          <c:idx val="2"/>
          <c:order val="2"/>
          <c:tx>
            <c:strRef>
              <c:f>Sheet5!$C$6</c:f>
              <c:strCache>
                <c:ptCount val="1"/>
                <c:pt idx="0">
                  <c:v>Deltamethrin (0.5%)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Sheet5!$D$3:$R$3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Sheet5!$D$6:$R$6</c:f>
              <c:numCache>
                <c:formatCode>General</c:formatCode>
                <c:ptCount val="15"/>
                <c:pt idx="0">
                  <c:v>45.5</c:v>
                </c:pt>
                <c:pt idx="1">
                  <c:v>57.5</c:v>
                </c:pt>
                <c:pt idx="2">
                  <c:v>68.099999999999994</c:v>
                </c:pt>
                <c:pt idx="3">
                  <c:v>79.5</c:v>
                </c:pt>
                <c:pt idx="4">
                  <c:v>61.3</c:v>
                </c:pt>
                <c:pt idx="5">
                  <c:v>49.5</c:v>
                </c:pt>
                <c:pt idx="6">
                  <c:v>51.8</c:v>
                </c:pt>
                <c:pt idx="7">
                  <c:v>33.700000000000003</c:v>
                </c:pt>
                <c:pt idx="8">
                  <c:v>27.8</c:v>
                </c:pt>
                <c:pt idx="9">
                  <c:v>50</c:v>
                </c:pt>
                <c:pt idx="10">
                  <c:v>91.4</c:v>
                </c:pt>
                <c:pt idx="11">
                  <c:v>61.7</c:v>
                </c:pt>
                <c:pt idx="12">
                  <c:v>62.7</c:v>
                </c:pt>
                <c:pt idx="13">
                  <c:v>46.5</c:v>
                </c:pt>
                <c:pt idx="14">
                  <c:v>35.9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6D-4839-9E48-847DEB201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62152"/>
        <c:axId val="163064504"/>
      </c:barChart>
      <c:catAx>
        <c:axId val="163062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4504"/>
        <c:crosses val="autoZero"/>
        <c:auto val="1"/>
        <c:lblAlgn val="ctr"/>
        <c:lblOffset val="100"/>
        <c:noMultiLvlLbl val="0"/>
      </c:catAx>
      <c:valAx>
        <c:axId val="163064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2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Sheet5!$C$10</c:f>
              <c:strCache>
                <c:ptCount val="1"/>
                <c:pt idx="0">
                  <c:v>Permethrin (0.75%)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Sheet5!$D$9:$R$9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Sheet5!$D$10:$R$10</c:f>
              <c:numCache>
                <c:formatCode>General</c:formatCode>
                <c:ptCount val="15"/>
                <c:pt idx="0">
                  <c:v>1.1000000000000001</c:v>
                </c:pt>
                <c:pt idx="1">
                  <c:v>0</c:v>
                </c:pt>
                <c:pt idx="2">
                  <c:v>2.1</c:v>
                </c:pt>
                <c:pt idx="3">
                  <c:v>0</c:v>
                </c:pt>
                <c:pt idx="4">
                  <c:v>1</c:v>
                </c:pt>
                <c:pt idx="5">
                  <c:v>2.1</c:v>
                </c:pt>
                <c:pt idx="6">
                  <c:v>7.3</c:v>
                </c:pt>
                <c:pt idx="7">
                  <c:v>1.1000000000000001</c:v>
                </c:pt>
                <c:pt idx="8">
                  <c:v>4</c:v>
                </c:pt>
                <c:pt idx="9">
                  <c:v>6.3</c:v>
                </c:pt>
                <c:pt idx="10">
                  <c:v>5</c:v>
                </c:pt>
                <c:pt idx="11">
                  <c:v>2</c:v>
                </c:pt>
                <c:pt idx="12">
                  <c:v>5.0999999999999996</c:v>
                </c:pt>
                <c:pt idx="13">
                  <c:v>4.3</c:v>
                </c:pt>
                <c:pt idx="14">
                  <c:v>1.1000000000000001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2-43B4-A215-E0E53EBDC72F}"/>
            </c:ext>
          </c:extLst>
        </c:ser>
        <c:ser>
          <c:idx val="1"/>
          <c:order val="1"/>
          <c:tx>
            <c:strRef>
              <c:f>Sheet5!$C$11</c:f>
              <c:strCache>
                <c:ptCount val="1"/>
                <c:pt idx="0">
                  <c:v>Permethrin (3.75%)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Sheet5!$D$9:$R$9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Sheet5!$D$11:$R$11</c:f>
              <c:numCache>
                <c:formatCode>General</c:formatCode>
                <c:ptCount val="15"/>
                <c:pt idx="0">
                  <c:v>42.2</c:v>
                </c:pt>
                <c:pt idx="1">
                  <c:v>17.899999999999999</c:v>
                </c:pt>
                <c:pt idx="2">
                  <c:v>27.2</c:v>
                </c:pt>
                <c:pt idx="3">
                  <c:v>63.1</c:v>
                </c:pt>
                <c:pt idx="4">
                  <c:v>67.3</c:v>
                </c:pt>
                <c:pt idx="5">
                  <c:v>37.9</c:v>
                </c:pt>
                <c:pt idx="6">
                  <c:v>60</c:v>
                </c:pt>
                <c:pt idx="7">
                  <c:v>11.6</c:v>
                </c:pt>
                <c:pt idx="8">
                  <c:v>42.6</c:v>
                </c:pt>
                <c:pt idx="9">
                  <c:v>36.700000000000003</c:v>
                </c:pt>
                <c:pt idx="10">
                  <c:v>94.7</c:v>
                </c:pt>
                <c:pt idx="11">
                  <c:v>70.8</c:v>
                </c:pt>
                <c:pt idx="12">
                  <c:v>87.1</c:v>
                </c:pt>
                <c:pt idx="13">
                  <c:v>45.7</c:v>
                </c:pt>
                <c:pt idx="14">
                  <c:v>35.299999999999997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02-43B4-A215-E0E53EBDC72F}"/>
            </c:ext>
          </c:extLst>
        </c:ser>
        <c:ser>
          <c:idx val="2"/>
          <c:order val="2"/>
          <c:tx>
            <c:strRef>
              <c:f>Sheet5!$C$12</c:f>
              <c:strCache>
                <c:ptCount val="1"/>
                <c:pt idx="0">
                  <c:v>Permethrin (7.5%)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Sheet5!$D$9:$R$9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Sheet5!$D$12:$R$12</c:f>
              <c:numCache>
                <c:formatCode>General</c:formatCode>
                <c:ptCount val="15"/>
                <c:pt idx="0">
                  <c:v>62.9</c:v>
                </c:pt>
                <c:pt idx="1">
                  <c:v>64.900000000000006</c:v>
                </c:pt>
                <c:pt idx="2">
                  <c:v>60</c:v>
                </c:pt>
                <c:pt idx="3">
                  <c:v>95.9</c:v>
                </c:pt>
                <c:pt idx="4">
                  <c:v>80</c:v>
                </c:pt>
                <c:pt idx="5">
                  <c:v>57.4</c:v>
                </c:pt>
                <c:pt idx="6">
                  <c:v>88.9</c:v>
                </c:pt>
                <c:pt idx="7">
                  <c:v>40.700000000000003</c:v>
                </c:pt>
                <c:pt idx="8">
                  <c:v>76.7</c:v>
                </c:pt>
                <c:pt idx="9">
                  <c:v>85</c:v>
                </c:pt>
                <c:pt idx="10">
                  <c:v>98.9</c:v>
                </c:pt>
                <c:pt idx="11">
                  <c:v>100</c:v>
                </c:pt>
                <c:pt idx="12">
                  <c:v>87</c:v>
                </c:pt>
                <c:pt idx="13">
                  <c:v>76.900000000000006</c:v>
                </c:pt>
                <c:pt idx="1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02-43B4-A215-E0E53EBDC7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059016"/>
        <c:axId val="163060192"/>
      </c:barChart>
      <c:catAx>
        <c:axId val="163059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60192"/>
        <c:crosses val="autoZero"/>
        <c:auto val="1"/>
        <c:lblAlgn val="ctr"/>
        <c:lblOffset val="100"/>
        <c:noMultiLvlLbl val="0"/>
      </c:catAx>
      <c:valAx>
        <c:axId val="16306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59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Sheet5!$C$15</c:f>
              <c:strCache>
                <c:ptCount val="1"/>
                <c:pt idx="0">
                  <c:v>Alpha-cypermethrin (0.05)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Sheet5!$D$14:$R$14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Sheet5!$D$15:$R$15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4.4000000000000004</c:v>
                </c:pt>
                <c:pt idx="3">
                  <c:v>4.5</c:v>
                </c:pt>
                <c:pt idx="4">
                  <c:v>1.9</c:v>
                </c:pt>
                <c:pt idx="5">
                  <c:v>4.7</c:v>
                </c:pt>
                <c:pt idx="6">
                  <c:v>2.2000000000000002</c:v>
                </c:pt>
                <c:pt idx="7">
                  <c:v>4.3</c:v>
                </c:pt>
                <c:pt idx="8">
                  <c:v>4.0999999999999996</c:v>
                </c:pt>
                <c:pt idx="9">
                  <c:v>8.4</c:v>
                </c:pt>
                <c:pt idx="10">
                  <c:v>11.6</c:v>
                </c:pt>
                <c:pt idx="11">
                  <c:v>1.1000000000000001</c:v>
                </c:pt>
                <c:pt idx="12">
                  <c:v>0</c:v>
                </c:pt>
                <c:pt idx="13">
                  <c:v>3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2C-45C9-8AF3-2537AA7EB3F3}"/>
            </c:ext>
          </c:extLst>
        </c:ser>
        <c:ser>
          <c:idx val="1"/>
          <c:order val="1"/>
          <c:tx>
            <c:strRef>
              <c:f>Sheet5!$C$16</c:f>
              <c:strCache>
                <c:ptCount val="1"/>
                <c:pt idx="0">
                  <c:v>Alpha-cypermethrin (0.25)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Sheet5!$D$14:$R$14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Sheet5!$D$16:$R$16</c:f>
              <c:numCache>
                <c:formatCode>General</c:formatCode>
                <c:ptCount val="15"/>
                <c:pt idx="0">
                  <c:v>18.3</c:v>
                </c:pt>
                <c:pt idx="1">
                  <c:v>16.3</c:v>
                </c:pt>
                <c:pt idx="2">
                  <c:v>10.5</c:v>
                </c:pt>
                <c:pt idx="3">
                  <c:v>46.3</c:v>
                </c:pt>
                <c:pt idx="4">
                  <c:v>15</c:v>
                </c:pt>
                <c:pt idx="5">
                  <c:v>14.8</c:v>
                </c:pt>
                <c:pt idx="6">
                  <c:v>11.8</c:v>
                </c:pt>
                <c:pt idx="7">
                  <c:v>9.5</c:v>
                </c:pt>
                <c:pt idx="8">
                  <c:v>25</c:v>
                </c:pt>
                <c:pt idx="9">
                  <c:v>15.6</c:v>
                </c:pt>
                <c:pt idx="10">
                  <c:v>42.3</c:v>
                </c:pt>
                <c:pt idx="11">
                  <c:v>11.7</c:v>
                </c:pt>
                <c:pt idx="12">
                  <c:v>23.2</c:v>
                </c:pt>
                <c:pt idx="13">
                  <c:v>8.4</c:v>
                </c:pt>
                <c:pt idx="14">
                  <c:v>5.4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2C-45C9-8AF3-2537AA7EB3F3}"/>
            </c:ext>
          </c:extLst>
        </c:ser>
        <c:ser>
          <c:idx val="2"/>
          <c:order val="2"/>
          <c:tx>
            <c:strRef>
              <c:f>Sheet5!$C$17</c:f>
              <c:strCache>
                <c:ptCount val="1"/>
                <c:pt idx="0">
                  <c:v>Alpha-cypermethrin (0.5)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Sheet5!$D$14:$R$14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Sheet5!$D$17:$R$17</c:f>
              <c:numCache>
                <c:formatCode>General</c:formatCode>
                <c:ptCount val="15"/>
                <c:pt idx="0">
                  <c:v>43</c:v>
                </c:pt>
                <c:pt idx="1">
                  <c:v>21.3</c:v>
                </c:pt>
                <c:pt idx="2">
                  <c:v>21.6</c:v>
                </c:pt>
                <c:pt idx="3">
                  <c:v>77.3</c:v>
                </c:pt>
                <c:pt idx="4">
                  <c:v>48.4</c:v>
                </c:pt>
                <c:pt idx="5">
                  <c:v>42.6</c:v>
                </c:pt>
                <c:pt idx="6">
                  <c:v>16.7</c:v>
                </c:pt>
                <c:pt idx="7">
                  <c:v>23.1</c:v>
                </c:pt>
                <c:pt idx="8">
                  <c:v>45.8</c:v>
                </c:pt>
                <c:pt idx="9">
                  <c:v>39.799999999999997</c:v>
                </c:pt>
                <c:pt idx="10">
                  <c:v>56.1</c:v>
                </c:pt>
                <c:pt idx="11">
                  <c:v>80.2</c:v>
                </c:pt>
                <c:pt idx="12">
                  <c:v>28</c:v>
                </c:pt>
                <c:pt idx="13">
                  <c:v>35.4</c:v>
                </c:pt>
                <c:pt idx="1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2C-45C9-8AF3-2537AA7EB3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58832"/>
        <c:axId val="164157264"/>
      </c:barChart>
      <c:catAx>
        <c:axId val="164158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57264"/>
        <c:crosses val="autoZero"/>
        <c:auto val="1"/>
        <c:lblAlgn val="ctr"/>
        <c:lblOffset val="100"/>
        <c:noMultiLvlLbl val="0"/>
      </c:catAx>
      <c:valAx>
        <c:axId val="164157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58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Sheet7!$C$5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Sheet7!$F$4:$R$4</c:f>
              <c:strCache>
                <c:ptCount val="13"/>
                <c:pt idx="0">
                  <c:v>Adzopé</c:v>
                </c:pt>
                <c:pt idx="1">
                  <c:v>Beoumi</c:v>
                </c:pt>
                <c:pt idx="2">
                  <c:v>Bettie</c:v>
                </c:pt>
                <c:pt idx="3">
                  <c:v>Bouaké</c:v>
                </c:pt>
                <c:pt idx="4">
                  <c:v>Bouna</c:v>
                </c:pt>
                <c:pt idx="5">
                  <c:v>Daloa</c:v>
                </c:pt>
                <c:pt idx="6">
                  <c:v>Dabakala</c:v>
                </c:pt>
                <c:pt idx="7">
                  <c:v>Gagnoa</c:v>
                </c:pt>
                <c:pt idx="8">
                  <c:v>Nassian</c:v>
                </c:pt>
                <c:pt idx="9">
                  <c:v>Odienné</c:v>
                </c:pt>
                <c:pt idx="10">
                  <c:v>Sakassou</c:v>
                </c:pt>
                <c:pt idx="11">
                  <c:v>San-Pedro</c:v>
                </c:pt>
                <c:pt idx="12">
                  <c:v>Yamoussoukro</c:v>
                </c:pt>
              </c:strCache>
            </c:strRef>
          </c:cat>
          <c:val>
            <c:numRef>
              <c:f>Sheet7!$F$5:$R$5</c:f>
              <c:numCache>
                <c:formatCode>General</c:formatCode>
                <c:ptCount val="13"/>
                <c:pt idx="0">
                  <c:v>90.8</c:v>
                </c:pt>
                <c:pt idx="1">
                  <c:v>100</c:v>
                </c:pt>
                <c:pt idx="2">
                  <c:v>25.7</c:v>
                </c:pt>
                <c:pt idx="3">
                  <c:v>100</c:v>
                </c:pt>
                <c:pt idx="4">
                  <c:v>100</c:v>
                </c:pt>
                <c:pt idx="5">
                  <c:v>34</c:v>
                </c:pt>
                <c:pt idx="6">
                  <c:v>100</c:v>
                </c:pt>
                <c:pt idx="7">
                  <c:v>100</c:v>
                </c:pt>
                <c:pt idx="8">
                  <c:v>98.2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97.6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36-4F5C-B372-722B46EA5C6B}"/>
            </c:ext>
          </c:extLst>
        </c:ser>
        <c:ser>
          <c:idx val="1"/>
          <c:order val="1"/>
          <c:tx>
            <c:strRef>
              <c:f>Sheet7!$C$6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Sheet7!$F$4:$R$4</c:f>
              <c:strCache>
                <c:ptCount val="13"/>
                <c:pt idx="0">
                  <c:v>Adzopé</c:v>
                </c:pt>
                <c:pt idx="1">
                  <c:v>Beoumi</c:v>
                </c:pt>
                <c:pt idx="2">
                  <c:v>Bettie</c:v>
                </c:pt>
                <c:pt idx="3">
                  <c:v>Bouaké</c:v>
                </c:pt>
                <c:pt idx="4">
                  <c:v>Bouna</c:v>
                </c:pt>
                <c:pt idx="5">
                  <c:v>Daloa</c:v>
                </c:pt>
                <c:pt idx="6">
                  <c:v>Dabakala</c:v>
                </c:pt>
                <c:pt idx="7">
                  <c:v>Gagnoa</c:v>
                </c:pt>
                <c:pt idx="8">
                  <c:v>Nassian</c:v>
                </c:pt>
                <c:pt idx="9">
                  <c:v>Odienné</c:v>
                </c:pt>
                <c:pt idx="10">
                  <c:v>Sakassou</c:v>
                </c:pt>
                <c:pt idx="11">
                  <c:v>San-Pedro</c:v>
                </c:pt>
                <c:pt idx="12">
                  <c:v>Yamoussoukro</c:v>
                </c:pt>
              </c:strCache>
            </c:strRef>
          </c:cat>
          <c:val>
            <c:numRef>
              <c:f>Sheet7!$F$6:$R$6</c:f>
              <c:numCache>
                <c:formatCode>General</c:formatCode>
                <c:ptCount val="13"/>
                <c:pt idx="0">
                  <c:v>100</c:v>
                </c:pt>
                <c:pt idx="2">
                  <c:v>100</c:v>
                </c:pt>
                <c:pt idx="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36-4F5C-B372-722B46EA5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56872"/>
        <c:axId val="164162360"/>
      </c:barChart>
      <c:catAx>
        <c:axId val="164156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2360"/>
        <c:crosses val="autoZero"/>
        <c:auto val="1"/>
        <c:lblAlgn val="ctr"/>
        <c:lblOffset val="100"/>
        <c:noMultiLvlLbl val="0"/>
      </c:catAx>
      <c:valAx>
        <c:axId val="16416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56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Sheet7!$Q$9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Sheet7!$Q$10:$Q$26</c:f>
              <c:numCache>
                <c:formatCode>General</c:formatCode>
                <c:ptCount val="17"/>
                <c:pt idx="0">
                  <c:v>100</c:v>
                </c:pt>
                <c:pt idx="4">
                  <c:v>25.7</c:v>
                </c:pt>
                <c:pt idx="12">
                  <c:v>98.2</c:v>
                </c:pt>
                <c:pt idx="14">
                  <c:v>51.8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E-42D3-83CA-26611203879A}"/>
            </c:ext>
          </c:extLst>
        </c:ser>
        <c:ser>
          <c:idx val="1"/>
          <c:order val="1"/>
          <c:tx>
            <c:strRef>
              <c:f>Sheet7!$R$9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Sheet7!$R$10:$R$26</c:f>
              <c:numCache>
                <c:formatCode>General</c:formatCode>
                <c:ptCount val="17"/>
                <c:pt idx="4">
                  <c:v>100</c:v>
                </c:pt>
                <c:pt idx="1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AE-42D3-83CA-26611203879A}"/>
            </c:ext>
          </c:extLst>
        </c:ser>
        <c:ser>
          <c:idx val="2"/>
          <c:order val="2"/>
          <c:tx>
            <c:strRef>
              <c:f>Sheet7!#REF!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AE-42D3-83CA-2661120387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60400"/>
        <c:axId val="164160792"/>
      </c:barChart>
      <c:catAx>
        <c:axId val="16416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0792"/>
        <c:crosses val="autoZero"/>
        <c:auto val="1"/>
        <c:lblAlgn val="ctr"/>
        <c:lblOffset val="100"/>
        <c:noMultiLvlLbl val="0"/>
      </c:catAx>
      <c:valAx>
        <c:axId val="16416079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0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Pirimiphos-methyl 0.25% and 1.25%</a:t>
            </a:r>
          </a:p>
        </c:rich>
      </c:tx>
      <c:layout>
        <c:manualLayout>
          <c:xMode val="edge"/>
          <c:yMode val="edge"/>
          <c:x val="0.1774999999999999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35870516185479"/>
          <c:y val="0.12541666666666668"/>
          <c:w val="0.86808573928258959"/>
          <c:h val="0.628941746864975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Sheet7!$Q$9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chemeClr val="accent6">
                  <a:lumMod val="50000"/>
                </a:schemeClr>
              </a:solidFill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Sheet7!$Q$10:$Q$26</c:f>
              <c:numCache>
                <c:formatCode>General</c:formatCode>
                <c:ptCount val="17"/>
                <c:pt idx="0">
                  <c:v>100</c:v>
                </c:pt>
                <c:pt idx="4">
                  <c:v>25.7</c:v>
                </c:pt>
                <c:pt idx="12">
                  <c:v>98.2</c:v>
                </c:pt>
                <c:pt idx="14">
                  <c:v>51.8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8F-4B61-A660-21D1A7BA5515}"/>
            </c:ext>
          </c:extLst>
        </c:ser>
        <c:ser>
          <c:idx val="1"/>
          <c:order val="1"/>
          <c:tx>
            <c:strRef>
              <c:f>Sheet7!$R$9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Sheet7!$R$10:$R$26</c:f>
              <c:numCache>
                <c:formatCode>General</c:formatCode>
                <c:ptCount val="17"/>
                <c:pt idx="4">
                  <c:v>100</c:v>
                </c:pt>
                <c:pt idx="1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8F-4B61-A660-21D1A7BA5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7"/>
        <c:overlap val="-27"/>
        <c:axId val="164162752"/>
        <c:axId val="164161576"/>
      </c:barChart>
      <c:catAx>
        <c:axId val="164162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1576"/>
        <c:crosses val="autoZero"/>
        <c:auto val="1"/>
        <c:lblAlgn val="ctr"/>
        <c:lblOffset val="100"/>
        <c:noMultiLvlLbl val="0"/>
      </c:catAx>
      <c:valAx>
        <c:axId val="1641615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  <a:r>
                  <a:rPr lang="en-US" baseline="0"/>
                  <a:t> Mortality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2752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080489938757652"/>
          <c:y val="0.91724482356372106"/>
          <c:w val="0.583945756780402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82370953630801E-2"/>
          <c:y val="0.13425925925925927"/>
          <c:w val="0.87816207349081365"/>
          <c:h val="0.616047681539807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Sheet7!$Q$9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Sheet7!$Q$10:$Q$26</c:f>
              <c:numCache>
                <c:formatCode>General</c:formatCode>
                <c:ptCount val="17"/>
                <c:pt idx="0">
                  <c:v>100</c:v>
                </c:pt>
                <c:pt idx="4">
                  <c:v>25.7</c:v>
                </c:pt>
                <c:pt idx="12">
                  <c:v>98.2</c:v>
                </c:pt>
                <c:pt idx="14">
                  <c:v>51.8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A5-45FB-8308-84BB8EF4D416}"/>
            </c:ext>
          </c:extLst>
        </c:ser>
        <c:ser>
          <c:idx val="1"/>
          <c:order val="1"/>
          <c:tx>
            <c:strRef>
              <c:f>Sheet7!$R$9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Sheet7!$R$10:$R$26</c:f>
              <c:numCache>
                <c:formatCode>General</c:formatCode>
                <c:ptCount val="17"/>
                <c:pt idx="4">
                  <c:v>100</c:v>
                </c:pt>
                <c:pt idx="1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A5-45FB-8308-84BB8EF4D416}"/>
            </c:ext>
          </c:extLst>
        </c:ser>
        <c:ser>
          <c:idx val="2"/>
          <c:order val="2"/>
          <c:tx>
            <c:strRef>
              <c:f>Sheet7!$V$8</c:f>
              <c:strCache>
                <c:ptCount val="1"/>
                <c:pt idx="0">
                  <c:v>Clothianidin 13.2 mg/paper_Day 7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Sheet7!$P$10:$P$26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Dabakala</c:v>
                </c:pt>
                <c:pt idx="9">
                  <c:v>Daloa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 Pedro</c:v>
                </c:pt>
                <c:pt idx="16">
                  <c:v>Yamoussoukro</c:v>
                </c:pt>
              </c:strCache>
            </c:strRef>
          </c:cat>
          <c:val>
            <c:numRef>
              <c:f>Sheet7!$V$9:$V$25</c:f>
              <c:numCache>
                <c:formatCode>General</c:formatCode>
                <c:ptCount val="17"/>
                <c:pt idx="0">
                  <c:v>86.6</c:v>
                </c:pt>
                <c:pt idx="1">
                  <c:v>38.799999999999997</c:v>
                </c:pt>
                <c:pt idx="2">
                  <c:v>100</c:v>
                </c:pt>
                <c:pt idx="3">
                  <c:v>100</c:v>
                </c:pt>
                <c:pt idx="4">
                  <c:v>93.2</c:v>
                </c:pt>
                <c:pt idx="5">
                  <c:v>98.8</c:v>
                </c:pt>
                <c:pt idx="6">
                  <c:v>86.7</c:v>
                </c:pt>
                <c:pt idx="7">
                  <c:v>90.1</c:v>
                </c:pt>
                <c:pt idx="8">
                  <c:v>100</c:v>
                </c:pt>
                <c:pt idx="9">
                  <c:v>93.7</c:v>
                </c:pt>
                <c:pt idx="10">
                  <c:v>100</c:v>
                </c:pt>
                <c:pt idx="11">
                  <c:v>99.6</c:v>
                </c:pt>
                <c:pt idx="12">
                  <c:v>98</c:v>
                </c:pt>
                <c:pt idx="13">
                  <c:v>83.7</c:v>
                </c:pt>
                <c:pt idx="14">
                  <c:v>98</c:v>
                </c:pt>
                <c:pt idx="15">
                  <c:v>100</c:v>
                </c:pt>
                <c:pt idx="16">
                  <c:v>91.5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A5-45FB-8308-84BB8EF4D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59224"/>
        <c:axId val="164161968"/>
      </c:barChart>
      <c:catAx>
        <c:axId val="164159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1968"/>
        <c:crosses val="autoZero"/>
        <c:auto val="1"/>
        <c:lblAlgn val="ctr"/>
        <c:lblOffset val="100"/>
        <c:noMultiLvlLbl val="0"/>
      </c:catAx>
      <c:valAx>
        <c:axId val="16416196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59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7777777777777779E-2"/>
          <c:y val="5.7815689705449278E-4"/>
          <c:w val="0.88055555555555554"/>
          <c:h val="0.124421843102945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Sheet7!$Q$9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Sheet7!$P$11:$P$27</c:f>
              <c:strCache>
                <c:ptCount val="16"/>
                <c:pt idx="0">
                  <c:v>Aboisso</c:v>
                </c:pt>
                <c:pt idx="1">
                  <c:v>Adzopé</c:v>
                </c:pt>
                <c:pt idx="2">
                  <c:v>Béoumi</c:v>
                </c:pt>
                <c:pt idx="3">
                  <c:v>Bettié</c:v>
                </c:pt>
                <c:pt idx="4">
                  <c:v>Bocanda</c:v>
                </c:pt>
                <c:pt idx="5">
                  <c:v>Bouaké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Jacqueville</c:v>
                </c:pt>
                <c:pt idx="11">
                  <c:v>Nassian</c:v>
                </c:pt>
                <c:pt idx="12">
                  <c:v>Odienné</c:v>
                </c:pt>
                <c:pt idx="13">
                  <c:v>Sakassou</c:v>
                </c:pt>
                <c:pt idx="14">
                  <c:v>San Pedro</c:v>
                </c:pt>
                <c:pt idx="15">
                  <c:v>Yamoussoukro</c:v>
                </c:pt>
              </c:strCache>
            </c:strRef>
          </c:cat>
          <c:val>
            <c:numRef>
              <c:f>Sheet7!$Q$11:$Q$27</c:f>
              <c:numCache>
                <c:formatCode>General</c:formatCode>
                <c:ptCount val="17"/>
                <c:pt idx="3">
                  <c:v>25.7</c:v>
                </c:pt>
                <c:pt idx="11">
                  <c:v>98.2</c:v>
                </c:pt>
                <c:pt idx="13">
                  <c:v>51.8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18-44B1-827C-818242582710}"/>
            </c:ext>
          </c:extLst>
        </c:ser>
        <c:ser>
          <c:idx val="1"/>
          <c:order val="1"/>
          <c:tx>
            <c:strRef>
              <c:f>Sheet7!$R$9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Sheet7!$P$11:$P$27</c:f>
              <c:strCache>
                <c:ptCount val="16"/>
                <c:pt idx="0">
                  <c:v>Aboisso</c:v>
                </c:pt>
                <c:pt idx="1">
                  <c:v>Adzopé</c:v>
                </c:pt>
                <c:pt idx="2">
                  <c:v>Béoumi</c:v>
                </c:pt>
                <c:pt idx="3">
                  <c:v>Bettié</c:v>
                </c:pt>
                <c:pt idx="4">
                  <c:v>Bocanda</c:v>
                </c:pt>
                <c:pt idx="5">
                  <c:v>Bouaké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Jacqueville</c:v>
                </c:pt>
                <c:pt idx="11">
                  <c:v>Nassian</c:v>
                </c:pt>
                <c:pt idx="12">
                  <c:v>Odienné</c:v>
                </c:pt>
                <c:pt idx="13">
                  <c:v>Sakassou</c:v>
                </c:pt>
                <c:pt idx="14">
                  <c:v>San Pedro</c:v>
                </c:pt>
                <c:pt idx="15">
                  <c:v>Yamoussoukro</c:v>
                </c:pt>
              </c:strCache>
            </c:strRef>
          </c:cat>
          <c:val>
            <c:numRef>
              <c:f>Sheet7!$R$11:$R$27</c:f>
              <c:numCache>
                <c:formatCode>General</c:formatCode>
                <c:ptCount val="17"/>
                <c:pt idx="3">
                  <c:v>100</c:v>
                </c:pt>
                <c:pt idx="13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18-44B1-827C-818242582710}"/>
            </c:ext>
          </c:extLst>
        </c:ser>
        <c:ser>
          <c:idx val="2"/>
          <c:order val="2"/>
          <c:tx>
            <c:strRef>
              <c:f>Sheet7!$S$9</c:f>
              <c:strCache>
                <c:ptCount val="1"/>
                <c:pt idx="0">
                  <c:v>Pirimiphos-methyl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Sheet7!$P$11:$P$27</c:f>
              <c:strCache>
                <c:ptCount val="16"/>
                <c:pt idx="0">
                  <c:v>Aboisso</c:v>
                </c:pt>
                <c:pt idx="1">
                  <c:v>Adzopé</c:v>
                </c:pt>
                <c:pt idx="2">
                  <c:v>Béoumi</c:v>
                </c:pt>
                <c:pt idx="3">
                  <c:v>Bettié</c:v>
                </c:pt>
                <c:pt idx="4">
                  <c:v>Bocanda</c:v>
                </c:pt>
                <c:pt idx="5">
                  <c:v>Bouaké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Jacqueville</c:v>
                </c:pt>
                <c:pt idx="11">
                  <c:v>Nassian</c:v>
                </c:pt>
                <c:pt idx="12">
                  <c:v>Odienné</c:v>
                </c:pt>
                <c:pt idx="13">
                  <c:v>Sakassou</c:v>
                </c:pt>
                <c:pt idx="14">
                  <c:v>San Pedro</c:v>
                </c:pt>
                <c:pt idx="15">
                  <c:v>Yamoussoukro</c:v>
                </c:pt>
              </c:strCache>
            </c:strRef>
          </c:cat>
          <c:val>
            <c:numRef>
              <c:f>Sheet7!$S$11:$S$27</c:f>
              <c:numCache>
                <c:formatCode>General</c:formatCode>
                <c:ptCount val="17"/>
              </c:numCache>
            </c:numRef>
          </c:val>
          <c:extLst>
            <c:ext xmlns:c16="http://schemas.microsoft.com/office/drawing/2014/chart" uri="{C3380CC4-5D6E-409C-BE32-E72D297353CC}">
              <c16:uniqueId val="{00000002-4018-44B1-827C-8182425827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65159824"/>
        <c:axId val="265156496"/>
      </c:barChart>
      <c:catAx>
        <c:axId val="26515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156496"/>
        <c:crosses val="autoZero"/>
        <c:auto val="1"/>
        <c:lblAlgn val="ctr"/>
        <c:lblOffset val="100"/>
        <c:noMultiLvlLbl val="0"/>
      </c:catAx>
      <c:valAx>
        <c:axId val="265156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15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Sheet8!$B$4</c:f>
              <c:strCache>
                <c:ptCount val="1"/>
                <c:pt idx="0">
                  <c:v>Pirimiphos-méthyl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Sheet8!$C$3:$L$3</c:f>
              <c:strCache>
                <c:ptCount val="10"/>
                <c:pt idx="0">
                  <c:v>Aboisso</c:v>
                </c:pt>
                <c:pt idx="1">
                  <c:v>Adzopé</c:v>
                </c:pt>
                <c:pt idx="2">
                  <c:v>Bocanda</c:v>
                </c:pt>
                <c:pt idx="3">
                  <c:v>Bouaké</c:v>
                </c:pt>
                <c:pt idx="4">
                  <c:v>Bouna</c:v>
                </c:pt>
                <c:pt idx="5">
                  <c:v>Daloa</c:v>
                </c:pt>
                <c:pt idx="6">
                  <c:v>Gagnoa</c:v>
                </c:pt>
                <c:pt idx="7">
                  <c:v>Jacqueville</c:v>
                </c:pt>
                <c:pt idx="8">
                  <c:v>Odienné</c:v>
                </c:pt>
                <c:pt idx="9">
                  <c:v>Sakassou</c:v>
                </c:pt>
              </c:strCache>
            </c:strRef>
          </c:cat>
          <c:val>
            <c:numRef>
              <c:f>Sheet8!$C$4:$L$4</c:f>
              <c:numCache>
                <c:formatCode>General</c:formatCode>
                <c:ptCount val="10"/>
                <c:pt idx="0">
                  <c:v>87</c:v>
                </c:pt>
                <c:pt idx="1">
                  <c:v>100</c:v>
                </c:pt>
                <c:pt idx="2">
                  <c:v>56.5</c:v>
                </c:pt>
                <c:pt idx="3">
                  <c:v>23.2</c:v>
                </c:pt>
                <c:pt idx="4">
                  <c:v>94.7</c:v>
                </c:pt>
                <c:pt idx="5">
                  <c:v>27</c:v>
                </c:pt>
                <c:pt idx="6">
                  <c:v>100</c:v>
                </c:pt>
                <c:pt idx="7">
                  <c:v>3.3</c:v>
                </c:pt>
                <c:pt idx="8">
                  <c:v>4</c:v>
                </c:pt>
                <c:pt idx="9">
                  <c:v>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36-41C7-AF0C-62B06DBCB976}"/>
            </c:ext>
          </c:extLst>
        </c:ser>
        <c:ser>
          <c:idx val="1"/>
          <c:order val="1"/>
          <c:tx>
            <c:strRef>
              <c:f>Sheet8!$B$5</c:f>
              <c:strCache>
                <c:ptCount val="1"/>
                <c:pt idx="0">
                  <c:v>Pirimiphos-méthyl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Sheet8!$C$3:$L$3</c:f>
              <c:strCache>
                <c:ptCount val="10"/>
                <c:pt idx="0">
                  <c:v>Aboisso</c:v>
                </c:pt>
                <c:pt idx="1">
                  <c:v>Adzopé</c:v>
                </c:pt>
                <c:pt idx="2">
                  <c:v>Bocanda</c:v>
                </c:pt>
                <c:pt idx="3">
                  <c:v>Bouaké</c:v>
                </c:pt>
                <c:pt idx="4">
                  <c:v>Bouna</c:v>
                </c:pt>
                <c:pt idx="5">
                  <c:v>Daloa</c:v>
                </c:pt>
                <c:pt idx="6">
                  <c:v>Gagnoa</c:v>
                </c:pt>
                <c:pt idx="7">
                  <c:v>Jacqueville</c:v>
                </c:pt>
                <c:pt idx="8">
                  <c:v>Odienné</c:v>
                </c:pt>
                <c:pt idx="9">
                  <c:v>Sakassou</c:v>
                </c:pt>
              </c:strCache>
            </c:strRef>
          </c:cat>
          <c:val>
            <c:numRef>
              <c:f>Sheet8!$C$5:$L$5</c:f>
              <c:numCache>
                <c:formatCode>General</c:formatCode>
                <c:ptCount val="10"/>
                <c:pt idx="0">
                  <c:v>100</c:v>
                </c:pt>
                <c:pt idx="2">
                  <c:v>100</c:v>
                </c:pt>
                <c:pt idx="3">
                  <c:v>100</c:v>
                </c:pt>
                <c:pt idx="5">
                  <c:v>100</c:v>
                </c:pt>
                <c:pt idx="7">
                  <c:v>83.7</c:v>
                </c:pt>
                <c:pt idx="8">
                  <c:v>100</c:v>
                </c:pt>
                <c:pt idx="9">
                  <c:v>95.9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36-41C7-AF0C-62B06DBCB976}"/>
            </c:ext>
          </c:extLst>
        </c:ser>
        <c:ser>
          <c:idx val="2"/>
          <c:order val="2"/>
          <c:tx>
            <c:strRef>
              <c:f>Sheet8!$B$6</c:f>
              <c:strCache>
                <c:ptCount val="1"/>
                <c:pt idx="0">
                  <c:v>Pirimiphos-méthyl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Sheet8!$C$3:$L$3</c:f>
              <c:strCache>
                <c:ptCount val="10"/>
                <c:pt idx="0">
                  <c:v>Aboisso</c:v>
                </c:pt>
                <c:pt idx="1">
                  <c:v>Adzopé</c:v>
                </c:pt>
                <c:pt idx="2">
                  <c:v>Bocanda</c:v>
                </c:pt>
                <c:pt idx="3">
                  <c:v>Bouaké</c:v>
                </c:pt>
                <c:pt idx="4">
                  <c:v>Bouna</c:v>
                </c:pt>
                <c:pt idx="5">
                  <c:v>Daloa</c:v>
                </c:pt>
                <c:pt idx="6">
                  <c:v>Gagnoa</c:v>
                </c:pt>
                <c:pt idx="7">
                  <c:v>Jacqueville</c:v>
                </c:pt>
                <c:pt idx="8">
                  <c:v>Odienné</c:v>
                </c:pt>
                <c:pt idx="9">
                  <c:v>Sakassou</c:v>
                </c:pt>
              </c:strCache>
            </c:strRef>
          </c:cat>
          <c:val>
            <c:numRef>
              <c:f>Sheet8!$C$6:$L$6</c:f>
              <c:numCache>
                <c:formatCode>General</c:formatCode>
                <c:ptCount val="10"/>
                <c:pt idx="7">
                  <c:v>100</c:v>
                </c:pt>
                <c:pt idx="9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36-41C7-AF0C-62B06DBCB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63536"/>
        <c:axId val="164159616"/>
      </c:barChart>
      <c:catAx>
        <c:axId val="16416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59616"/>
        <c:crosses val="autoZero"/>
        <c:auto val="1"/>
        <c:lblAlgn val="ctr"/>
        <c:lblOffset val="100"/>
        <c:noMultiLvlLbl val="0"/>
      </c:catAx>
      <c:valAx>
        <c:axId val="16415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3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70603674540682"/>
          <c:y val="0.125"/>
          <c:w val="0.85073840769903775"/>
          <c:h val="0.62898731408573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Sheet9!$O$4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Sheet9!$N$5:$N$19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Bouaké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Sheet9!$O$5:$O$19</c:f>
              <c:numCache>
                <c:formatCode>General</c:formatCode>
                <c:ptCount val="15"/>
                <c:pt idx="0">
                  <c:v>100</c:v>
                </c:pt>
                <c:pt idx="1">
                  <c:v>73.2</c:v>
                </c:pt>
                <c:pt idx="2">
                  <c:v>90.8</c:v>
                </c:pt>
                <c:pt idx="3">
                  <c:v>100</c:v>
                </c:pt>
                <c:pt idx="4">
                  <c:v>25.7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34</c:v>
                </c:pt>
                <c:pt idx="9">
                  <c:v>100</c:v>
                </c:pt>
                <c:pt idx="10">
                  <c:v>98.2</c:v>
                </c:pt>
                <c:pt idx="11">
                  <c:v>100</c:v>
                </c:pt>
                <c:pt idx="12">
                  <c:v>51.8</c:v>
                </c:pt>
                <c:pt idx="13">
                  <c:v>100</c:v>
                </c:pt>
                <c:pt idx="14">
                  <c:v>98.6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05-47CF-BDC5-A79D5708789D}"/>
            </c:ext>
          </c:extLst>
        </c:ser>
        <c:ser>
          <c:idx val="1"/>
          <c:order val="1"/>
          <c:tx>
            <c:strRef>
              <c:f>Sheet9!$P$4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Sheet9!$N$5:$N$19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Béoumi</c:v>
                </c:pt>
                <c:pt idx="4">
                  <c:v>Bettié</c:v>
                </c:pt>
                <c:pt idx="5">
                  <c:v>Bouaké</c:v>
                </c:pt>
                <c:pt idx="6">
                  <c:v>Bouna</c:v>
                </c:pt>
                <c:pt idx="7">
                  <c:v>Dabakala</c:v>
                </c:pt>
                <c:pt idx="8">
                  <c:v>Daloa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 Pedro</c:v>
                </c:pt>
                <c:pt idx="14">
                  <c:v>Yamoussoukro</c:v>
                </c:pt>
              </c:strCache>
            </c:strRef>
          </c:cat>
          <c:val>
            <c:numRef>
              <c:f>Sheet9!$P$5:$P$19</c:f>
              <c:numCache>
                <c:formatCode>General</c:formatCode>
                <c:ptCount val="15"/>
                <c:pt idx="1">
                  <c:v>100</c:v>
                </c:pt>
                <c:pt idx="2">
                  <c:v>100</c:v>
                </c:pt>
                <c:pt idx="4">
                  <c:v>100</c:v>
                </c:pt>
                <c:pt idx="8">
                  <c:v>100</c:v>
                </c:pt>
                <c:pt idx="12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05-47CF-BDC5-A79D57087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164320"/>
        <c:axId val="164902184"/>
      </c:barChart>
      <c:catAx>
        <c:axId val="1641643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02184"/>
        <c:crosses val="autoZero"/>
        <c:auto val="1"/>
        <c:lblAlgn val="ctr"/>
        <c:lblOffset val="100"/>
        <c:noMultiLvlLbl val="0"/>
      </c:catAx>
      <c:valAx>
        <c:axId val="16490218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>
            <c:manualLayout>
              <c:xMode val="edge"/>
              <c:yMode val="edge"/>
              <c:x val="5.5555555555555558E-3"/>
              <c:y val="0.318370880723242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16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191601049868767"/>
          <c:y val="5.7815689705453485E-4"/>
          <c:w val="0.583945756780402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Sheet12!$C$8</c:f>
              <c:strCache>
                <c:ptCount val="1"/>
                <c:pt idx="0">
                  <c:v>Pirimiphos-methyl 1x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Sheet12!$D$7:$T$7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Daloa</c:v>
                </c:pt>
                <c:pt idx="9">
                  <c:v>Dabakala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San-Pedro</c:v>
                </c:pt>
                <c:pt idx="16">
                  <c:v>Yamoussoukro</c:v>
                </c:pt>
              </c:strCache>
            </c:strRef>
          </c:cat>
          <c:val>
            <c:numRef>
              <c:f>Sheet12!$D$8:$T$8</c:f>
              <c:numCache>
                <c:formatCode>General</c:formatCode>
                <c:ptCount val="17"/>
                <c:pt idx="0">
                  <c:v>100</c:v>
                </c:pt>
                <c:pt idx="1">
                  <c:v>73.2</c:v>
                </c:pt>
                <c:pt idx="2">
                  <c:v>90.8</c:v>
                </c:pt>
                <c:pt idx="3">
                  <c:v>100</c:v>
                </c:pt>
                <c:pt idx="4">
                  <c:v>25.7</c:v>
                </c:pt>
                <c:pt idx="5">
                  <c:v>56.5</c:v>
                </c:pt>
                <c:pt idx="6">
                  <c:v>100</c:v>
                </c:pt>
                <c:pt idx="7">
                  <c:v>100</c:v>
                </c:pt>
                <c:pt idx="8">
                  <c:v>34</c:v>
                </c:pt>
                <c:pt idx="9">
                  <c:v>100</c:v>
                </c:pt>
                <c:pt idx="10">
                  <c:v>100</c:v>
                </c:pt>
                <c:pt idx="11">
                  <c:v>3.3</c:v>
                </c:pt>
                <c:pt idx="12">
                  <c:v>98.2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97.6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5B-4CCD-9756-B936DB6B1196}"/>
            </c:ext>
          </c:extLst>
        </c:ser>
        <c:ser>
          <c:idx val="1"/>
          <c:order val="1"/>
          <c:tx>
            <c:strRef>
              <c:f>Sheet12!$C$9</c:f>
              <c:strCache>
                <c:ptCount val="1"/>
                <c:pt idx="0">
                  <c:v>Pirimiphos-methyl 5x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Sheet12!$D$7:$T$7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Daloa</c:v>
                </c:pt>
                <c:pt idx="9">
                  <c:v>Dabakala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San-Pedro</c:v>
                </c:pt>
                <c:pt idx="16">
                  <c:v>Yamoussoukro</c:v>
                </c:pt>
              </c:strCache>
            </c:strRef>
          </c:cat>
          <c:val>
            <c:numRef>
              <c:f>Sheet12!$D$9:$T$9</c:f>
              <c:numCache>
                <c:formatCode>General</c:formatCode>
                <c:ptCount val="17"/>
                <c:pt idx="1">
                  <c:v>100</c:v>
                </c:pt>
                <c:pt idx="2">
                  <c:v>100</c:v>
                </c:pt>
                <c:pt idx="4">
                  <c:v>100</c:v>
                </c:pt>
                <c:pt idx="5">
                  <c:v>100</c:v>
                </c:pt>
                <c:pt idx="8">
                  <c:v>100</c:v>
                </c:pt>
                <c:pt idx="11">
                  <c:v>83.7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5B-4CCD-9756-B936DB6B1196}"/>
            </c:ext>
          </c:extLst>
        </c:ser>
        <c:ser>
          <c:idx val="2"/>
          <c:order val="2"/>
          <c:tx>
            <c:strRef>
              <c:f>Sheet12!$C$10</c:f>
              <c:strCache>
                <c:ptCount val="1"/>
                <c:pt idx="0">
                  <c:v>Pirimiphos-methyl 10x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Sheet12!$D$7:$T$7</c:f>
              <c:strCache>
                <c:ptCount val="17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Bocanda</c:v>
                </c:pt>
                <c:pt idx="6">
                  <c:v>Bouaké</c:v>
                </c:pt>
                <c:pt idx="7">
                  <c:v>Bouna</c:v>
                </c:pt>
                <c:pt idx="8">
                  <c:v>Daloa</c:v>
                </c:pt>
                <c:pt idx="9">
                  <c:v>Dabakala</c:v>
                </c:pt>
                <c:pt idx="10">
                  <c:v>Gagnoa</c:v>
                </c:pt>
                <c:pt idx="11">
                  <c:v>Jacqueville</c:v>
                </c:pt>
                <c:pt idx="12">
                  <c:v>Nassian</c:v>
                </c:pt>
                <c:pt idx="13">
                  <c:v>Odienné</c:v>
                </c:pt>
                <c:pt idx="14">
                  <c:v>Sakassou</c:v>
                </c:pt>
                <c:pt idx="15">
                  <c:v>San-Pedro</c:v>
                </c:pt>
                <c:pt idx="16">
                  <c:v>Yamoussoukro</c:v>
                </c:pt>
              </c:strCache>
            </c:strRef>
          </c:cat>
          <c:val>
            <c:numRef>
              <c:f>Sheet12!$D$10:$T$10</c:f>
              <c:numCache>
                <c:formatCode>General</c:formatCode>
                <c:ptCount val="17"/>
                <c:pt idx="1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5B-4CCD-9756-B936DB6B1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9188864"/>
        <c:axId val="1879198432"/>
      </c:barChart>
      <c:catAx>
        <c:axId val="1879188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198432"/>
        <c:crosses val="autoZero"/>
        <c:auto val="1"/>
        <c:lblAlgn val="ctr"/>
        <c:lblOffset val="100"/>
        <c:noMultiLvlLbl val="0"/>
      </c:catAx>
      <c:valAx>
        <c:axId val="1879198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188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27</xdr:row>
      <xdr:rowOff>0</xdr:rowOff>
    </xdr:from>
    <xdr:to>
      <xdr:col>5</xdr:col>
      <xdr:colOff>285750</xdr:colOff>
      <xdr:row>34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26</xdr:row>
      <xdr:rowOff>95250</xdr:rowOff>
    </xdr:from>
    <xdr:to>
      <xdr:col>3</xdr:col>
      <xdr:colOff>304800</xdr:colOff>
      <xdr:row>34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441324</xdr:colOff>
      <xdr:row>23</xdr:row>
      <xdr:rowOff>104775</xdr:rowOff>
    </xdr:from>
    <xdr:to>
      <xdr:col>14</xdr:col>
      <xdr:colOff>641350</xdr:colOff>
      <xdr:row>38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E8446A-71E6-4520-B81A-FEFCD93980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590550</xdr:colOff>
      <xdr:row>6</xdr:row>
      <xdr:rowOff>176212</xdr:rowOff>
    </xdr:from>
    <xdr:to>
      <xdr:col>18</xdr:col>
      <xdr:colOff>485775</xdr:colOff>
      <xdr:row>21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4</xdr:row>
      <xdr:rowOff>176212</xdr:rowOff>
    </xdr:from>
    <xdr:to>
      <xdr:col>12</xdr:col>
      <xdr:colOff>485775</xdr:colOff>
      <xdr:row>19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571500</xdr:colOff>
      <xdr:row>0</xdr:row>
      <xdr:rowOff>61912</xdr:rowOff>
    </xdr:from>
    <xdr:to>
      <xdr:col>11</xdr:col>
      <xdr:colOff>266700</xdr:colOff>
      <xdr:row>14</xdr:row>
      <xdr:rowOff>14287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495300</xdr:colOff>
      <xdr:row>5</xdr:row>
      <xdr:rowOff>52387</xdr:rowOff>
    </xdr:from>
    <xdr:to>
      <xdr:col>8</xdr:col>
      <xdr:colOff>295275</xdr:colOff>
      <xdr:row>18</xdr:row>
      <xdr:rowOff>176212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66675</xdr:colOff>
      <xdr:row>0</xdr:row>
      <xdr:rowOff>23812</xdr:rowOff>
    </xdr:from>
    <xdr:to>
      <xdr:col>7</xdr:col>
      <xdr:colOff>476250</xdr:colOff>
      <xdr:row>13</xdr:row>
      <xdr:rowOff>157162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681037</xdr:colOff>
      <xdr:row>11</xdr:row>
      <xdr:rowOff>119062</xdr:rowOff>
    </xdr:from>
    <xdr:to>
      <xdr:col>5</xdr:col>
      <xdr:colOff>442912</xdr:colOff>
      <xdr:row>28</xdr:row>
      <xdr:rowOff>4762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190500</xdr:colOff>
      <xdr:row>7</xdr:row>
      <xdr:rowOff>176212</xdr:rowOff>
    </xdr:from>
    <xdr:to>
      <xdr:col>12</xdr:col>
      <xdr:colOff>571500</xdr:colOff>
      <xdr:row>25</xdr:row>
      <xdr:rowOff>4762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571500</xdr:colOff>
      <xdr:row>27</xdr:row>
      <xdr:rowOff>52387</xdr:rowOff>
    </xdr:from>
    <xdr:to>
      <xdr:col>13</xdr:col>
      <xdr:colOff>342900</xdr:colOff>
      <xdr:row>40</xdr:row>
      <xdr:rowOff>185737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676275</xdr:colOff>
      <xdr:row>9</xdr:row>
      <xdr:rowOff>52387</xdr:rowOff>
    </xdr:from>
    <xdr:to>
      <xdr:col>5</xdr:col>
      <xdr:colOff>438150</xdr:colOff>
      <xdr:row>23</xdr:row>
      <xdr:rowOff>128587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171450</xdr:colOff>
      <xdr:row>7</xdr:row>
      <xdr:rowOff>138112</xdr:rowOff>
    </xdr:from>
    <xdr:to>
      <xdr:col>13</xdr:col>
      <xdr:colOff>552450</xdr:colOff>
      <xdr:row>21</xdr:row>
      <xdr:rowOff>80962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C93B5D1-9C23-469B-87C4-A0E6C7E30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8</xdr:row>
      <xdr:rowOff>157162</xdr:rowOff>
    </xdr:from>
    <xdr:to>
      <xdr:col>12</xdr:col>
      <xdr:colOff>47625</xdr:colOff>
      <xdr:row>23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409575</xdr:colOff>
      <xdr:row>1</xdr:row>
      <xdr:rowOff>185737</xdr:rowOff>
    </xdr:from>
    <xdr:to>
      <xdr:col>9</xdr:col>
      <xdr:colOff>104775</xdr:colOff>
      <xdr:row>15</xdr:row>
      <xdr:rowOff>128587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257175</xdr:colOff>
      <xdr:row>4</xdr:row>
      <xdr:rowOff>14287</xdr:rowOff>
    </xdr:from>
    <xdr:to>
      <xdr:col>14</xdr:col>
      <xdr:colOff>561975</xdr:colOff>
      <xdr:row>18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A4B74E-D0E3-4A18-8B39-805CCAEE77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T53"/>
  <sheetViews>
    <sheetView tabSelected="1" topLeftCell="A21" workbookViewId="0">
      <selection activeCell="O37" sqref="O37"/>
    </sheetView>
  </sheetViews>
  <sheetFormatPr defaultRowHeight="14.5" x14ac:dyDescent="0.35"/>
  <cols>
    <col min="3" max="3" width="12.1796875" customWidth="1"/>
    <col min="4" max="4" width="7.54296875" customWidth="1"/>
    <col min="5" max="6" width="6.7265625" customWidth="1"/>
    <col min="7" max="7" width="7" customWidth="1"/>
    <col min="8" max="8" width="7.26953125" customWidth="1"/>
    <col min="9" max="9" width="7.7265625" customWidth="1"/>
    <col min="10" max="11" width="8.1796875" customWidth="1"/>
    <col min="12" max="12" width="14.26953125" customWidth="1"/>
    <col min="13" max="13" width="11.81640625" customWidth="1"/>
    <col min="14" max="14" width="11" customWidth="1"/>
    <col min="15" max="15" width="9.54296875" customWidth="1"/>
    <col min="16" max="16" width="5.453125" customWidth="1"/>
    <col min="17" max="17" width="12.453125" customWidth="1"/>
    <col min="18" max="18" width="8" customWidth="1"/>
    <col min="19" max="19" width="7.7265625" customWidth="1"/>
    <col min="20" max="20" width="8" customWidth="1"/>
  </cols>
  <sheetData>
    <row r="3" spans="3:20" x14ac:dyDescent="0.35">
      <c r="M3" s="1" t="s">
        <v>0</v>
      </c>
      <c r="R3" s="1" t="s">
        <v>3</v>
      </c>
    </row>
    <row r="4" spans="3:20" x14ac:dyDescent="0.35">
      <c r="M4" s="1" t="s">
        <v>2</v>
      </c>
      <c r="R4" s="1" t="s">
        <v>4</v>
      </c>
    </row>
    <row r="6" spans="3:20" x14ac:dyDescent="0.35">
      <c r="C6" s="103"/>
      <c r="D6" s="103" t="s">
        <v>18</v>
      </c>
      <c r="E6" s="103" t="s">
        <v>19</v>
      </c>
      <c r="F6" s="103" t="s">
        <v>20</v>
      </c>
      <c r="G6" s="103" t="s">
        <v>21</v>
      </c>
      <c r="H6" s="103" t="s">
        <v>22</v>
      </c>
      <c r="I6" s="103" t="s">
        <v>23</v>
      </c>
      <c r="J6" s="103" t="s">
        <v>24</v>
      </c>
      <c r="K6" s="106"/>
      <c r="M6" s="2" t="s">
        <v>5</v>
      </c>
      <c r="N6" s="2" t="s">
        <v>6</v>
      </c>
      <c r="O6" s="2" t="s">
        <v>7</v>
      </c>
      <c r="R6" s="2" t="s">
        <v>5</v>
      </c>
      <c r="S6" s="2" t="s">
        <v>6</v>
      </c>
      <c r="T6" s="2" t="s">
        <v>7</v>
      </c>
    </row>
    <row r="7" spans="3:20" x14ac:dyDescent="0.35">
      <c r="C7" s="103" t="s">
        <v>1</v>
      </c>
      <c r="D7" s="104">
        <v>20.7</v>
      </c>
      <c r="E7" s="104">
        <v>45.1</v>
      </c>
      <c r="F7" s="104">
        <v>61</v>
      </c>
      <c r="G7" s="104">
        <v>70.7</v>
      </c>
      <c r="H7" s="104">
        <v>75.599999999999994</v>
      </c>
      <c r="I7" s="104">
        <v>80.5</v>
      </c>
      <c r="J7" s="104">
        <v>86.6</v>
      </c>
      <c r="K7" s="106"/>
      <c r="L7" s="3" t="s">
        <v>1</v>
      </c>
      <c r="M7">
        <v>44.1</v>
      </c>
      <c r="N7">
        <v>57.6</v>
      </c>
      <c r="O7">
        <v>57.6</v>
      </c>
      <c r="Q7" s="3" t="s">
        <v>1</v>
      </c>
      <c r="R7">
        <v>83.6</v>
      </c>
      <c r="S7">
        <v>90.4</v>
      </c>
      <c r="T7">
        <v>98.6</v>
      </c>
    </row>
    <row r="8" spans="3:20" x14ac:dyDescent="0.35">
      <c r="C8" s="103" t="s">
        <v>8</v>
      </c>
      <c r="D8" s="103">
        <v>8.8000000000000007</v>
      </c>
      <c r="E8" s="103">
        <v>16.3</v>
      </c>
      <c r="F8" s="103">
        <v>25</v>
      </c>
      <c r="G8" s="103">
        <v>27.5</v>
      </c>
      <c r="H8" s="103">
        <v>33.799999999999997</v>
      </c>
      <c r="I8" s="103">
        <v>37.5</v>
      </c>
      <c r="J8" s="103">
        <v>38.799999999999997</v>
      </c>
      <c r="K8" s="106"/>
      <c r="L8" s="3" t="s">
        <v>8</v>
      </c>
      <c r="M8">
        <v>66.3</v>
      </c>
      <c r="N8">
        <v>77.900000000000006</v>
      </c>
      <c r="O8">
        <v>77.900000000000006</v>
      </c>
      <c r="Q8" s="3" t="s">
        <v>8</v>
      </c>
      <c r="R8">
        <v>96</v>
      </c>
      <c r="S8">
        <v>97</v>
      </c>
      <c r="T8">
        <v>97</v>
      </c>
    </row>
    <row r="9" spans="3:20" x14ac:dyDescent="0.35">
      <c r="C9" s="103" t="s">
        <v>25</v>
      </c>
      <c r="D9" s="103">
        <v>74.8</v>
      </c>
      <c r="E9" s="103">
        <v>94.5</v>
      </c>
      <c r="F9" s="103">
        <v>100</v>
      </c>
      <c r="G9" s="103">
        <v>100</v>
      </c>
      <c r="H9" s="103">
        <v>100</v>
      </c>
      <c r="I9" s="103">
        <v>100</v>
      </c>
      <c r="J9" s="103">
        <v>100</v>
      </c>
      <c r="K9" s="106"/>
      <c r="L9" s="3" t="s">
        <v>25</v>
      </c>
      <c r="M9">
        <v>70.2</v>
      </c>
      <c r="N9">
        <v>77.7</v>
      </c>
      <c r="O9">
        <v>80.900000000000006</v>
      </c>
      <c r="Q9" s="3" t="s">
        <v>25</v>
      </c>
      <c r="R9">
        <v>97.9</v>
      </c>
      <c r="S9">
        <v>99</v>
      </c>
      <c r="T9">
        <v>99</v>
      </c>
    </row>
    <row r="10" spans="3:20" x14ac:dyDescent="0.35">
      <c r="C10" s="103" t="s">
        <v>9</v>
      </c>
      <c r="D10" s="103">
        <v>36.5</v>
      </c>
      <c r="E10" s="103">
        <v>63.5</v>
      </c>
      <c r="F10" s="103">
        <v>83.3</v>
      </c>
      <c r="G10" s="103">
        <v>97.9</v>
      </c>
      <c r="H10" s="103">
        <v>100</v>
      </c>
      <c r="I10" s="103">
        <v>100</v>
      </c>
      <c r="J10" s="103">
        <v>100</v>
      </c>
      <c r="K10" s="106"/>
      <c r="L10" s="3" t="s">
        <v>9</v>
      </c>
      <c r="M10">
        <v>34.700000000000003</v>
      </c>
      <c r="N10">
        <v>56.9</v>
      </c>
      <c r="O10">
        <v>59.7</v>
      </c>
      <c r="Q10" s="3" t="s">
        <v>9</v>
      </c>
      <c r="R10">
        <v>81.5</v>
      </c>
      <c r="S10">
        <v>87.7</v>
      </c>
      <c r="T10">
        <v>91.4</v>
      </c>
    </row>
    <row r="11" spans="3:20" x14ac:dyDescent="0.35">
      <c r="C11" s="103" t="s">
        <v>26</v>
      </c>
      <c r="D11" s="103">
        <v>34</v>
      </c>
      <c r="E11" s="103">
        <v>68.900000000000006</v>
      </c>
      <c r="F11" s="103">
        <v>82.5</v>
      </c>
      <c r="G11" s="103">
        <v>84.5</v>
      </c>
      <c r="H11" s="103">
        <v>90.3</v>
      </c>
      <c r="I11" s="103">
        <v>91.3</v>
      </c>
      <c r="J11" s="103">
        <v>93.2</v>
      </c>
      <c r="K11" s="106"/>
      <c r="L11" s="3" t="s">
        <v>26</v>
      </c>
      <c r="M11">
        <v>98.8</v>
      </c>
      <c r="N11">
        <v>98.8</v>
      </c>
      <c r="O11">
        <v>98.8</v>
      </c>
      <c r="Q11" s="3" t="s">
        <v>26</v>
      </c>
      <c r="R11">
        <v>100</v>
      </c>
      <c r="S11">
        <v>100</v>
      </c>
      <c r="T11">
        <v>100</v>
      </c>
    </row>
    <row r="12" spans="3:20" x14ac:dyDescent="0.35">
      <c r="C12" s="105" t="s">
        <v>271</v>
      </c>
      <c r="D12" s="103">
        <v>18.600000000000001</v>
      </c>
      <c r="E12" s="103">
        <v>43</v>
      </c>
      <c r="F12" s="103">
        <v>73.3</v>
      </c>
      <c r="G12" s="103">
        <v>87.2</v>
      </c>
      <c r="H12" s="103">
        <v>91.8</v>
      </c>
      <c r="I12" s="103">
        <v>94.2</v>
      </c>
      <c r="J12" s="103">
        <v>98.8</v>
      </c>
      <c r="K12" s="106"/>
      <c r="L12" s="3"/>
      <c r="Q12" s="3"/>
    </row>
    <row r="13" spans="3:20" x14ac:dyDescent="0.35">
      <c r="C13" s="103" t="s">
        <v>27</v>
      </c>
      <c r="D13" s="103">
        <v>19</v>
      </c>
      <c r="E13" s="103">
        <v>34.299999999999997</v>
      </c>
      <c r="F13" s="103">
        <v>49.5</v>
      </c>
      <c r="G13" s="103">
        <v>61</v>
      </c>
      <c r="H13" s="103">
        <v>78.099999999999994</v>
      </c>
      <c r="I13" s="103">
        <v>84.8</v>
      </c>
      <c r="J13" s="103">
        <v>86.7</v>
      </c>
      <c r="K13" s="106"/>
      <c r="L13" s="3" t="s">
        <v>27</v>
      </c>
      <c r="M13">
        <v>55.2</v>
      </c>
      <c r="N13">
        <v>74</v>
      </c>
      <c r="O13">
        <v>75</v>
      </c>
      <c r="Q13" s="3" t="s">
        <v>27</v>
      </c>
      <c r="R13">
        <v>86.6</v>
      </c>
      <c r="S13">
        <v>90.7</v>
      </c>
      <c r="T13">
        <v>91.8</v>
      </c>
    </row>
    <row r="14" spans="3:20" x14ac:dyDescent="0.35">
      <c r="C14" s="103" t="s">
        <v>10</v>
      </c>
      <c r="D14" s="103">
        <v>20.9</v>
      </c>
      <c r="E14" s="103">
        <v>38.5</v>
      </c>
      <c r="F14" s="103">
        <v>48.4</v>
      </c>
      <c r="G14" s="103">
        <v>56</v>
      </c>
      <c r="H14" s="103">
        <v>61.5</v>
      </c>
      <c r="I14" s="103">
        <v>74.7</v>
      </c>
      <c r="J14" s="103">
        <v>90.1</v>
      </c>
      <c r="K14" s="106"/>
      <c r="L14" s="3" t="s">
        <v>10</v>
      </c>
      <c r="M14">
        <v>72</v>
      </c>
      <c r="N14">
        <v>76</v>
      </c>
      <c r="O14">
        <v>82.7</v>
      </c>
      <c r="Q14" s="3" t="s">
        <v>10</v>
      </c>
      <c r="R14">
        <v>90.8</v>
      </c>
      <c r="S14">
        <v>92.1</v>
      </c>
      <c r="T14">
        <v>100</v>
      </c>
    </row>
    <row r="15" spans="3:20" x14ac:dyDescent="0.35">
      <c r="C15" s="103" t="s">
        <v>11</v>
      </c>
      <c r="D15" s="103">
        <v>37.6</v>
      </c>
      <c r="E15" s="103">
        <v>55.9</v>
      </c>
      <c r="F15" s="103">
        <v>82.8</v>
      </c>
      <c r="G15" s="103">
        <v>86</v>
      </c>
      <c r="H15" s="103">
        <v>100</v>
      </c>
      <c r="I15" s="103">
        <v>100</v>
      </c>
      <c r="J15" s="103">
        <v>100</v>
      </c>
      <c r="K15" s="106"/>
      <c r="L15" s="3" t="s">
        <v>11</v>
      </c>
      <c r="M15">
        <v>12.7</v>
      </c>
      <c r="N15">
        <v>25.5</v>
      </c>
      <c r="O15">
        <v>38.200000000000003</v>
      </c>
      <c r="Q15" s="3" t="s">
        <v>11</v>
      </c>
      <c r="R15">
        <v>62</v>
      </c>
      <c r="S15">
        <v>82</v>
      </c>
      <c r="T15">
        <v>98</v>
      </c>
    </row>
    <row r="16" spans="3:20" x14ac:dyDescent="0.35">
      <c r="C16" s="103" t="s">
        <v>12</v>
      </c>
      <c r="D16" s="103">
        <v>28.4</v>
      </c>
      <c r="E16" s="103">
        <v>44.2</v>
      </c>
      <c r="F16" s="103">
        <v>60</v>
      </c>
      <c r="G16" s="103">
        <v>76.8</v>
      </c>
      <c r="H16" s="103">
        <v>85.3</v>
      </c>
      <c r="I16" s="103">
        <v>87.4</v>
      </c>
      <c r="J16" s="103">
        <v>93.7</v>
      </c>
      <c r="K16" s="106"/>
      <c r="L16" s="3" t="s">
        <v>12</v>
      </c>
      <c r="M16">
        <v>89.2</v>
      </c>
      <c r="N16">
        <v>90.3</v>
      </c>
      <c r="O16">
        <v>90.3</v>
      </c>
      <c r="Q16" s="3" t="s">
        <v>12</v>
      </c>
      <c r="R16">
        <v>97.8</v>
      </c>
      <c r="S16">
        <v>100</v>
      </c>
      <c r="T16">
        <v>100</v>
      </c>
    </row>
    <row r="17" spans="3:20" x14ac:dyDescent="0.35">
      <c r="C17" s="103" t="s">
        <v>13</v>
      </c>
      <c r="D17" s="103">
        <v>57.7</v>
      </c>
      <c r="E17" s="103">
        <v>79.400000000000006</v>
      </c>
      <c r="F17" s="103">
        <v>82.5</v>
      </c>
      <c r="G17" s="103">
        <v>95.9</v>
      </c>
      <c r="H17" s="103">
        <v>100</v>
      </c>
      <c r="I17" s="103">
        <v>100</v>
      </c>
      <c r="J17" s="103">
        <v>100</v>
      </c>
      <c r="K17" s="106"/>
      <c r="L17" s="3" t="s">
        <v>13</v>
      </c>
      <c r="M17">
        <v>43.8</v>
      </c>
      <c r="N17">
        <v>64.400000000000006</v>
      </c>
      <c r="O17">
        <v>69.900000000000006</v>
      </c>
      <c r="Q17" s="3" t="s">
        <v>13</v>
      </c>
      <c r="R17">
        <v>81.2</v>
      </c>
      <c r="S17">
        <v>87</v>
      </c>
      <c r="T17">
        <v>94.2</v>
      </c>
    </row>
    <row r="18" spans="3:20" x14ac:dyDescent="0.35">
      <c r="C18" s="105" t="s">
        <v>272</v>
      </c>
      <c r="D18" s="103">
        <v>50.2</v>
      </c>
      <c r="E18" s="103">
        <v>70.599999999999994</v>
      </c>
      <c r="F18" s="103">
        <v>79.2</v>
      </c>
      <c r="G18" s="103">
        <v>87.1</v>
      </c>
      <c r="H18" s="103">
        <v>91.8</v>
      </c>
      <c r="I18" s="103">
        <v>99.2</v>
      </c>
      <c r="J18" s="103">
        <v>99.6</v>
      </c>
      <c r="K18" s="106"/>
      <c r="L18" s="3"/>
      <c r="Q18" s="3"/>
    </row>
    <row r="19" spans="3:20" x14ac:dyDescent="0.35">
      <c r="C19" s="103" t="s">
        <v>14</v>
      </c>
      <c r="D19" s="103">
        <v>31.9</v>
      </c>
      <c r="E19" s="103">
        <v>66</v>
      </c>
      <c r="F19" s="103">
        <v>87.2</v>
      </c>
      <c r="G19" s="103">
        <v>91.5</v>
      </c>
      <c r="H19" s="103">
        <v>93.6</v>
      </c>
      <c r="I19" s="103">
        <v>97.9</v>
      </c>
      <c r="J19" s="103">
        <v>97.9</v>
      </c>
      <c r="K19" s="106"/>
      <c r="L19" s="3" t="s">
        <v>14</v>
      </c>
      <c r="M19">
        <v>23.3</v>
      </c>
      <c r="N19">
        <v>33.299999999999997</v>
      </c>
      <c r="O19">
        <v>36.700000000000003</v>
      </c>
      <c r="Q19" s="3" t="s">
        <v>14</v>
      </c>
      <c r="R19">
        <v>83.1</v>
      </c>
      <c r="S19">
        <v>93.7</v>
      </c>
      <c r="T19">
        <v>94.8</v>
      </c>
    </row>
    <row r="20" spans="3:20" x14ac:dyDescent="0.35">
      <c r="C20" s="103" t="s">
        <v>28</v>
      </c>
      <c r="D20" s="103">
        <v>41.8</v>
      </c>
      <c r="E20" s="103">
        <v>60.2</v>
      </c>
      <c r="F20" s="103">
        <v>70.400000000000006</v>
      </c>
      <c r="G20" s="103">
        <v>75.5</v>
      </c>
      <c r="H20" s="103">
        <v>80.599999999999994</v>
      </c>
      <c r="I20" s="103">
        <v>82.7</v>
      </c>
      <c r="J20" s="103">
        <v>83.7</v>
      </c>
      <c r="K20" s="106"/>
      <c r="L20" s="3" t="s">
        <v>28</v>
      </c>
      <c r="M20">
        <v>48.5</v>
      </c>
      <c r="N20">
        <v>64.7</v>
      </c>
      <c r="O20">
        <v>76.5</v>
      </c>
      <c r="Q20" s="3" t="s">
        <v>28</v>
      </c>
      <c r="R20">
        <v>80.3</v>
      </c>
      <c r="S20">
        <v>94.4</v>
      </c>
      <c r="T20">
        <v>98.6</v>
      </c>
    </row>
    <row r="21" spans="3:20" x14ac:dyDescent="0.35">
      <c r="C21" s="103" t="s">
        <v>15</v>
      </c>
      <c r="D21" s="103">
        <v>31.9</v>
      </c>
      <c r="E21" s="103">
        <v>66</v>
      </c>
      <c r="F21" s="103">
        <v>87.2</v>
      </c>
      <c r="G21" s="103">
        <v>91.5</v>
      </c>
      <c r="H21" s="103">
        <v>93.6</v>
      </c>
      <c r="I21" s="103">
        <v>97.9</v>
      </c>
      <c r="J21" s="103">
        <v>97.9</v>
      </c>
      <c r="K21" s="106"/>
      <c r="L21" s="3" t="s">
        <v>15</v>
      </c>
      <c r="M21">
        <v>4.3</v>
      </c>
      <c r="N21">
        <v>7.2</v>
      </c>
      <c r="O21">
        <v>8.6999999999999993</v>
      </c>
      <c r="Q21" s="3" t="s">
        <v>15</v>
      </c>
      <c r="R21">
        <v>63.8</v>
      </c>
      <c r="S21">
        <v>75.400000000000006</v>
      </c>
      <c r="T21">
        <v>87.3</v>
      </c>
    </row>
    <row r="22" spans="3:20" x14ac:dyDescent="0.35">
      <c r="C22" s="103" t="s">
        <v>16</v>
      </c>
      <c r="D22" s="103">
        <v>71.099999999999994</v>
      </c>
      <c r="E22" s="103">
        <v>87.5</v>
      </c>
      <c r="F22" s="103">
        <v>97.9</v>
      </c>
      <c r="G22" s="103">
        <v>100</v>
      </c>
      <c r="H22" s="103">
        <v>100</v>
      </c>
      <c r="I22" s="103">
        <v>100</v>
      </c>
      <c r="J22" s="103">
        <v>100</v>
      </c>
      <c r="K22" s="106"/>
      <c r="L22" s="3" t="s">
        <v>16</v>
      </c>
      <c r="M22">
        <v>72.7</v>
      </c>
      <c r="N22">
        <v>77.3</v>
      </c>
      <c r="O22">
        <v>78.8</v>
      </c>
      <c r="Q22" s="3" t="s">
        <v>16</v>
      </c>
      <c r="R22">
        <v>84.4</v>
      </c>
      <c r="S22">
        <v>84.4</v>
      </c>
      <c r="T22">
        <v>89.1</v>
      </c>
    </row>
    <row r="23" spans="3:20" x14ac:dyDescent="0.35">
      <c r="C23" s="103" t="s">
        <v>17</v>
      </c>
      <c r="D23" s="103">
        <v>20.8</v>
      </c>
      <c r="E23" s="103">
        <v>49.1</v>
      </c>
      <c r="F23" s="103">
        <v>73.599999999999994</v>
      </c>
      <c r="G23" s="103">
        <v>83</v>
      </c>
      <c r="H23" s="103">
        <v>86.8</v>
      </c>
      <c r="I23" s="103">
        <v>86.8</v>
      </c>
      <c r="J23" s="103">
        <v>91.5</v>
      </c>
      <c r="K23" s="106"/>
      <c r="L23" s="3" t="s">
        <v>17</v>
      </c>
      <c r="M23">
        <v>89.1</v>
      </c>
      <c r="N23">
        <v>92.7</v>
      </c>
      <c r="O23">
        <v>94.5</v>
      </c>
      <c r="Q23" s="3" t="s">
        <v>17</v>
      </c>
      <c r="R23">
        <v>100</v>
      </c>
      <c r="S23">
        <v>100</v>
      </c>
      <c r="T23">
        <v>100</v>
      </c>
    </row>
    <row r="42" spans="12:20" x14ac:dyDescent="0.35">
      <c r="M42" t="s">
        <v>311</v>
      </c>
    </row>
    <row r="43" spans="12:20" ht="29" x14ac:dyDescent="0.35">
      <c r="L43" s="99"/>
      <c r="M43" s="100" t="s">
        <v>299</v>
      </c>
      <c r="N43" s="112" t="s">
        <v>300</v>
      </c>
      <c r="O43" s="112"/>
      <c r="P43" s="112"/>
      <c r="Q43" s="112"/>
      <c r="R43" s="112"/>
      <c r="S43" s="112"/>
      <c r="T43" s="112"/>
    </row>
    <row r="44" spans="12:20" x14ac:dyDescent="0.35">
      <c r="L44" s="91"/>
      <c r="M44" s="101"/>
      <c r="N44" s="99" t="s">
        <v>301</v>
      </c>
      <c r="O44" s="99" t="s">
        <v>302</v>
      </c>
      <c r="P44" s="99" t="s">
        <v>303</v>
      </c>
      <c r="Q44" s="99" t="s">
        <v>304</v>
      </c>
      <c r="R44" s="99" t="s">
        <v>305</v>
      </c>
      <c r="S44" s="99" t="s">
        <v>306</v>
      </c>
      <c r="T44" s="99" t="s">
        <v>307</v>
      </c>
    </row>
    <row r="45" spans="12:20" x14ac:dyDescent="0.35">
      <c r="L45" s="102" t="s">
        <v>308</v>
      </c>
      <c r="M45" s="101">
        <v>23</v>
      </c>
      <c r="N45" s="99">
        <v>0</v>
      </c>
      <c r="O45" s="99">
        <v>4.3</v>
      </c>
      <c r="P45" s="99">
        <v>13</v>
      </c>
      <c r="Q45" s="99">
        <v>13</v>
      </c>
      <c r="R45" s="99">
        <v>13</v>
      </c>
      <c r="S45" s="99">
        <v>13</v>
      </c>
      <c r="T45" s="99">
        <v>13</v>
      </c>
    </row>
    <row r="46" spans="12:20" x14ac:dyDescent="0.35">
      <c r="L46" s="102" t="s">
        <v>309</v>
      </c>
      <c r="M46" s="101">
        <v>86</v>
      </c>
      <c r="N46" s="99">
        <v>18.600000000000001</v>
      </c>
      <c r="O46" s="99">
        <v>43</v>
      </c>
      <c r="P46" s="99">
        <v>73.3</v>
      </c>
      <c r="Q46" s="99">
        <v>87.2</v>
      </c>
      <c r="R46" s="99">
        <v>91.8</v>
      </c>
      <c r="S46" s="99">
        <v>94.2</v>
      </c>
      <c r="T46" s="99">
        <v>98.8</v>
      </c>
    </row>
    <row r="49" spans="12:20" x14ac:dyDescent="0.35">
      <c r="M49" t="s">
        <v>310</v>
      </c>
    </row>
    <row r="50" spans="12:20" ht="29" x14ac:dyDescent="0.35">
      <c r="L50" s="99"/>
      <c r="M50" s="100" t="s">
        <v>299</v>
      </c>
      <c r="N50" s="112" t="s">
        <v>300</v>
      </c>
      <c r="O50" s="112"/>
      <c r="P50" s="112"/>
      <c r="Q50" s="112"/>
      <c r="R50" s="112"/>
      <c r="S50" s="112"/>
      <c r="T50" s="112"/>
    </row>
    <row r="51" spans="12:20" x14ac:dyDescent="0.35">
      <c r="L51" s="91"/>
      <c r="M51" s="101"/>
      <c r="N51" s="99" t="s">
        <v>301</v>
      </c>
      <c r="O51" s="99" t="s">
        <v>302</v>
      </c>
      <c r="P51" s="99" t="s">
        <v>303</v>
      </c>
      <c r="Q51" s="99" t="s">
        <v>304</v>
      </c>
      <c r="R51" s="99" t="s">
        <v>305</v>
      </c>
      <c r="S51" s="99" t="s">
        <v>306</v>
      </c>
      <c r="T51" s="99" t="s">
        <v>307</v>
      </c>
    </row>
    <row r="52" spans="12:20" x14ac:dyDescent="0.35">
      <c r="L52" s="102" t="s">
        <v>308</v>
      </c>
      <c r="M52" s="101">
        <v>90</v>
      </c>
      <c r="N52" s="99">
        <v>0</v>
      </c>
      <c r="O52" s="99">
        <v>3.3</v>
      </c>
      <c r="P52" s="99">
        <v>4.4000000000000004</v>
      </c>
      <c r="Q52" s="99">
        <v>7.8</v>
      </c>
      <c r="R52" s="99">
        <v>8.9</v>
      </c>
      <c r="S52" s="99">
        <v>8.9</v>
      </c>
      <c r="T52" s="99">
        <v>8.9</v>
      </c>
    </row>
    <row r="53" spans="12:20" x14ac:dyDescent="0.35">
      <c r="L53" s="102" t="s">
        <v>309</v>
      </c>
      <c r="M53" s="101">
        <v>255</v>
      </c>
      <c r="N53" s="99">
        <v>50.2</v>
      </c>
      <c r="O53" s="99">
        <v>70.599999999999994</v>
      </c>
      <c r="P53" s="99">
        <v>79.2</v>
      </c>
      <c r="Q53" s="99">
        <v>87.1</v>
      </c>
      <c r="R53" s="99">
        <v>91.8</v>
      </c>
      <c r="S53" s="99">
        <v>99.2</v>
      </c>
      <c r="T53" s="99">
        <v>99.6</v>
      </c>
    </row>
  </sheetData>
  <mergeCells count="2">
    <mergeCell ref="N43:T43"/>
    <mergeCell ref="N50:T50"/>
  </mergeCells>
  <pageMargins left="0.7" right="0.7" top="0.75" bottom="0.75" header="0.3" footer="0.3"/>
  <pageSetup orientation="portrait" horizontalDpi="90" verticalDpi="9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5:I22"/>
  <sheetViews>
    <sheetView topLeftCell="A7" workbookViewId="0">
      <selection activeCell="K21" sqref="K21"/>
    </sheetView>
  </sheetViews>
  <sheetFormatPr defaultRowHeight="14.5" x14ac:dyDescent="0.35"/>
  <sheetData>
    <row r="5" spans="7:9" x14ac:dyDescent="0.35">
      <c r="H5" s="2" t="s">
        <v>278</v>
      </c>
      <c r="I5" s="2" t="s">
        <v>277</v>
      </c>
    </row>
    <row r="6" spans="7:9" x14ac:dyDescent="0.35">
      <c r="G6" s="3" t="s">
        <v>1</v>
      </c>
      <c r="H6">
        <v>57.6</v>
      </c>
      <c r="I6">
        <v>98.6</v>
      </c>
    </row>
    <row r="7" spans="7:9" x14ac:dyDescent="0.35">
      <c r="G7" s="3" t="s">
        <v>8</v>
      </c>
      <c r="H7">
        <v>77.900000000000006</v>
      </c>
      <c r="I7">
        <v>97</v>
      </c>
    </row>
    <row r="8" spans="7:9" x14ac:dyDescent="0.35">
      <c r="G8" s="3" t="s">
        <v>25</v>
      </c>
      <c r="H8">
        <v>80.900000000000006</v>
      </c>
      <c r="I8">
        <v>99</v>
      </c>
    </row>
    <row r="9" spans="7:9" x14ac:dyDescent="0.35">
      <c r="G9" s="3" t="s">
        <v>276</v>
      </c>
      <c r="H9">
        <v>59.7</v>
      </c>
      <c r="I9">
        <v>91.4</v>
      </c>
    </row>
    <row r="10" spans="7:9" x14ac:dyDescent="0.35">
      <c r="G10" s="3" t="s">
        <v>26</v>
      </c>
      <c r="H10">
        <v>98.8</v>
      </c>
      <c r="I10">
        <v>100</v>
      </c>
    </row>
    <row r="11" spans="7:9" x14ac:dyDescent="0.35">
      <c r="G11" s="97" t="s">
        <v>271</v>
      </c>
      <c r="H11" s="98">
        <v>100</v>
      </c>
      <c r="I11" s="98">
        <v>100</v>
      </c>
    </row>
    <row r="12" spans="7:9" x14ac:dyDescent="0.35">
      <c r="G12" s="3" t="s">
        <v>27</v>
      </c>
      <c r="H12">
        <v>75</v>
      </c>
      <c r="I12">
        <v>91.8</v>
      </c>
    </row>
    <row r="13" spans="7:9" x14ac:dyDescent="0.35">
      <c r="G13" s="3" t="s">
        <v>10</v>
      </c>
      <c r="H13">
        <v>82.7</v>
      </c>
      <c r="I13">
        <v>100</v>
      </c>
    </row>
    <row r="14" spans="7:9" x14ac:dyDescent="0.35">
      <c r="G14" s="3" t="s">
        <v>11</v>
      </c>
      <c r="H14">
        <v>38.200000000000003</v>
      </c>
      <c r="I14">
        <v>98</v>
      </c>
    </row>
    <row r="15" spans="7:9" x14ac:dyDescent="0.35">
      <c r="G15" s="3" t="s">
        <v>12</v>
      </c>
      <c r="H15">
        <v>90.3</v>
      </c>
      <c r="I15">
        <v>100</v>
      </c>
    </row>
    <row r="16" spans="7:9" x14ac:dyDescent="0.35">
      <c r="G16" s="3" t="s">
        <v>13</v>
      </c>
      <c r="H16">
        <v>69.900000000000006</v>
      </c>
      <c r="I16">
        <v>94.2</v>
      </c>
    </row>
    <row r="17" spans="7:9" x14ac:dyDescent="0.35">
      <c r="G17" s="97" t="s">
        <v>272</v>
      </c>
      <c r="H17" s="98">
        <v>73.599999999999994</v>
      </c>
      <c r="I17" s="98">
        <v>100</v>
      </c>
    </row>
    <row r="18" spans="7:9" x14ac:dyDescent="0.35">
      <c r="G18" s="3" t="s">
        <v>14</v>
      </c>
      <c r="H18">
        <v>36.700000000000003</v>
      </c>
      <c r="I18">
        <v>94.8</v>
      </c>
    </row>
    <row r="19" spans="7:9" x14ac:dyDescent="0.35">
      <c r="G19" s="3" t="s">
        <v>28</v>
      </c>
      <c r="H19">
        <v>76.5</v>
      </c>
      <c r="I19">
        <v>98.6</v>
      </c>
    </row>
    <row r="20" spans="7:9" x14ac:dyDescent="0.35">
      <c r="G20" s="3" t="s">
        <v>15</v>
      </c>
      <c r="H20">
        <v>8.6999999999999993</v>
      </c>
      <c r="I20">
        <v>87.3</v>
      </c>
    </row>
    <row r="21" spans="7:9" x14ac:dyDescent="0.35">
      <c r="G21" s="3" t="s">
        <v>16</v>
      </c>
      <c r="H21">
        <v>78.8</v>
      </c>
      <c r="I21">
        <v>89.1</v>
      </c>
    </row>
    <row r="22" spans="7:9" x14ac:dyDescent="0.35">
      <c r="G22" s="3" t="s">
        <v>17</v>
      </c>
      <c r="H22">
        <v>94.5</v>
      </c>
      <c r="I22">
        <v>100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Q20"/>
  <sheetViews>
    <sheetView workbookViewId="0">
      <selection activeCell="B17" sqref="B17:Q20"/>
    </sheetView>
  </sheetViews>
  <sheetFormatPr defaultRowHeight="14.5" x14ac:dyDescent="0.35"/>
  <cols>
    <col min="2" max="2" width="23.7265625" customWidth="1"/>
    <col min="3" max="3" width="10" customWidth="1"/>
    <col min="4" max="4" width="7.453125" customWidth="1"/>
    <col min="5" max="5" width="7.7265625" customWidth="1"/>
    <col min="6" max="6" width="7.54296875" customWidth="1"/>
    <col min="7" max="7" width="7.1796875" customWidth="1"/>
    <col min="8" max="8" width="7.54296875" customWidth="1"/>
    <col min="9" max="9" width="7.26953125" customWidth="1"/>
    <col min="10" max="10" width="6.81640625" customWidth="1"/>
    <col min="11" max="11" width="7.81640625" customWidth="1"/>
    <col min="12" max="13" width="7.26953125" customWidth="1"/>
    <col min="14" max="14" width="8" customWidth="1"/>
    <col min="15" max="15" width="8.453125" customWidth="1"/>
    <col min="17" max="17" width="8.54296875" customWidth="1"/>
  </cols>
  <sheetData>
    <row r="3" spans="2:17" ht="26" x14ac:dyDescent="0.35">
      <c r="B3" s="23" t="s">
        <v>29</v>
      </c>
      <c r="C3" s="24" t="s">
        <v>1</v>
      </c>
      <c r="D3" s="24" t="s">
        <v>8</v>
      </c>
      <c r="E3" s="24" t="s">
        <v>154</v>
      </c>
      <c r="F3" s="24" t="s">
        <v>9</v>
      </c>
      <c r="G3" s="24" t="s">
        <v>155</v>
      </c>
      <c r="H3" s="24" t="s">
        <v>27</v>
      </c>
      <c r="I3" s="24" t="s">
        <v>10</v>
      </c>
      <c r="J3" s="24" t="s">
        <v>12</v>
      </c>
      <c r="K3" s="24" t="s">
        <v>11</v>
      </c>
      <c r="L3" s="25" t="s">
        <v>13</v>
      </c>
      <c r="M3" s="24" t="s">
        <v>14</v>
      </c>
      <c r="N3" s="24" t="s">
        <v>28</v>
      </c>
      <c r="O3" s="26" t="s">
        <v>15</v>
      </c>
      <c r="P3" s="26" t="s">
        <v>30</v>
      </c>
      <c r="Q3" s="26" t="s">
        <v>17</v>
      </c>
    </row>
    <row r="4" spans="2:17" ht="16.5" customHeight="1" x14ac:dyDescent="0.35">
      <c r="B4" s="27" t="s">
        <v>34</v>
      </c>
      <c r="C4" s="25">
        <v>0</v>
      </c>
      <c r="D4" s="25" t="s">
        <v>268</v>
      </c>
      <c r="E4" s="25">
        <v>0</v>
      </c>
      <c r="F4" s="25">
        <v>6.6</v>
      </c>
      <c r="G4" s="25">
        <v>10.3</v>
      </c>
      <c r="H4" s="25">
        <v>0</v>
      </c>
      <c r="I4" s="25">
        <v>9.3000000000000007</v>
      </c>
      <c r="J4" s="28">
        <v>1.1000000000000001</v>
      </c>
      <c r="K4" s="28">
        <v>5.2</v>
      </c>
      <c r="L4" s="28">
        <v>4.5999999999999996</v>
      </c>
      <c r="M4" s="28">
        <v>2.5</v>
      </c>
      <c r="N4" s="28">
        <v>7.3</v>
      </c>
      <c r="O4" s="25">
        <v>5</v>
      </c>
      <c r="P4" s="25">
        <v>4.4000000000000004</v>
      </c>
      <c r="Q4" s="25">
        <v>3.1</v>
      </c>
    </row>
    <row r="5" spans="2:17" ht="15.75" customHeight="1" x14ac:dyDescent="0.35">
      <c r="B5" s="31" t="s">
        <v>42</v>
      </c>
      <c r="C5" s="32">
        <v>14.6</v>
      </c>
      <c r="D5" s="32">
        <v>56</v>
      </c>
      <c r="E5" s="32">
        <v>49.5</v>
      </c>
      <c r="F5" s="32">
        <v>80.8</v>
      </c>
      <c r="G5" s="32">
        <v>44.7</v>
      </c>
      <c r="H5" s="32">
        <v>57.9</v>
      </c>
      <c r="I5" s="32">
        <v>71.599999999999994</v>
      </c>
      <c r="J5" s="33">
        <v>10.6</v>
      </c>
      <c r="K5" s="33">
        <v>45.7</v>
      </c>
      <c r="L5" s="33">
        <v>47.5</v>
      </c>
      <c r="M5" s="33">
        <v>40</v>
      </c>
      <c r="N5" s="33">
        <v>70.8</v>
      </c>
      <c r="O5" s="32">
        <v>30</v>
      </c>
      <c r="P5" s="32">
        <v>21.3</v>
      </c>
      <c r="Q5" s="32">
        <v>73.099999999999994</v>
      </c>
    </row>
    <row r="6" spans="2:17" ht="16.5" customHeight="1" x14ac:dyDescent="0.35">
      <c r="B6" s="27" t="s">
        <v>50</v>
      </c>
      <c r="C6" s="25">
        <v>27.9</v>
      </c>
      <c r="D6" s="25">
        <v>11.9</v>
      </c>
      <c r="E6" s="25">
        <v>53.1</v>
      </c>
      <c r="F6" s="25">
        <v>75.3</v>
      </c>
      <c r="G6" s="25">
        <v>31.3</v>
      </c>
      <c r="H6" s="25">
        <v>38.700000000000003</v>
      </c>
      <c r="I6" s="25">
        <v>18.8</v>
      </c>
      <c r="J6" s="28">
        <v>22.6</v>
      </c>
      <c r="K6" s="28">
        <v>10.3</v>
      </c>
      <c r="L6" s="28">
        <v>30.4</v>
      </c>
      <c r="M6" s="28">
        <v>73.400000000000006</v>
      </c>
      <c r="N6" s="28">
        <v>38.5</v>
      </c>
      <c r="O6" s="25">
        <v>17.3</v>
      </c>
      <c r="P6" s="25">
        <v>14</v>
      </c>
      <c r="Q6" s="25">
        <v>26.5</v>
      </c>
    </row>
    <row r="7" spans="2:17" ht="18" customHeight="1" x14ac:dyDescent="0.35">
      <c r="B7" s="27" t="s">
        <v>58</v>
      </c>
      <c r="C7" s="25">
        <v>45.5</v>
      </c>
      <c r="D7" s="25">
        <v>57.5</v>
      </c>
      <c r="E7" s="25">
        <v>68.099999999999994</v>
      </c>
      <c r="F7" s="25">
        <v>79.5</v>
      </c>
      <c r="G7" s="25">
        <v>61.3</v>
      </c>
      <c r="H7" s="25">
        <v>49.5</v>
      </c>
      <c r="I7" s="25">
        <v>51.8</v>
      </c>
      <c r="J7" s="28">
        <v>33.700000000000003</v>
      </c>
      <c r="K7" s="28">
        <v>27.8</v>
      </c>
      <c r="L7" s="28">
        <v>50</v>
      </c>
      <c r="M7" s="28">
        <v>91.4</v>
      </c>
      <c r="N7" s="28">
        <v>61.7</v>
      </c>
      <c r="O7" s="25">
        <v>62.7</v>
      </c>
      <c r="P7" s="25">
        <v>46.5</v>
      </c>
      <c r="Q7" s="25">
        <v>35.9</v>
      </c>
    </row>
    <row r="8" spans="2:17" x14ac:dyDescent="0.35">
      <c r="B8" s="29" t="s">
        <v>66</v>
      </c>
      <c r="C8" s="25">
        <v>1.1000000000000001</v>
      </c>
      <c r="D8" s="25">
        <v>0</v>
      </c>
      <c r="E8" s="25">
        <v>2.1</v>
      </c>
      <c r="F8" s="25">
        <v>0</v>
      </c>
      <c r="G8" s="25">
        <v>1</v>
      </c>
      <c r="H8" s="25">
        <v>2.1</v>
      </c>
      <c r="I8" s="25">
        <v>7.3</v>
      </c>
      <c r="J8" s="28">
        <v>1.1000000000000001</v>
      </c>
      <c r="K8" s="28">
        <v>4</v>
      </c>
      <c r="L8" s="28">
        <v>6.3</v>
      </c>
      <c r="M8" s="28">
        <v>5</v>
      </c>
      <c r="N8" s="28">
        <v>2</v>
      </c>
      <c r="O8" s="25">
        <v>5.0999999999999996</v>
      </c>
      <c r="P8" s="25">
        <v>4.3</v>
      </c>
      <c r="Q8" s="25">
        <v>1.1000000000000001</v>
      </c>
    </row>
    <row r="9" spans="2:17" x14ac:dyDescent="0.35">
      <c r="B9" s="34" t="s">
        <v>73</v>
      </c>
      <c r="C9" s="32">
        <v>4.5</v>
      </c>
      <c r="D9" s="32">
        <v>10.7</v>
      </c>
      <c r="E9" s="32">
        <v>14.7</v>
      </c>
      <c r="F9" s="32">
        <v>6.5</v>
      </c>
      <c r="G9" s="32">
        <v>8</v>
      </c>
      <c r="H9" s="32">
        <v>19.399999999999999</v>
      </c>
      <c r="I9" s="32">
        <v>53.5</v>
      </c>
      <c r="J9" s="33">
        <v>11.8</v>
      </c>
      <c r="K9" s="33">
        <v>11</v>
      </c>
      <c r="L9" s="33">
        <v>46.8</v>
      </c>
      <c r="M9" s="33">
        <v>47.8</v>
      </c>
      <c r="N9" s="33">
        <v>20</v>
      </c>
      <c r="O9" s="32">
        <v>54.8</v>
      </c>
      <c r="P9" s="32">
        <v>26.4</v>
      </c>
      <c r="Q9" s="32">
        <v>51.5</v>
      </c>
    </row>
    <row r="10" spans="2:17" x14ac:dyDescent="0.35">
      <c r="B10" s="29" t="s">
        <v>81</v>
      </c>
      <c r="C10" s="25">
        <v>42.2</v>
      </c>
      <c r="D10" s="25">
        <v>17.899999999999999</v>
      </c>
      <c r="E10" s="25">
        <v>27.2</v>
      </c>
      <c r="F10" s="25">
        <v>63.1</v>
      </c>
      <c r="G10" s="25">
        <v>67.3</v>
      </c>
      <c r="H10" s="25">
        <v>37.9</v>
      </c>
      <c r="I10" s="25">
        <v>60</v>
      </c>
      <c r="J10" s="28">
        <v>11.6</v>
      </c>
      <c r="K10" s="28">
        <v>42.6</v>
      </c>
      <c r="L10" s="28">
        <v>36.700000000000003</v>
      </c>
      <c r="M10" s="28">
        <v>94.7</v>
      </c>
      <c r="N10" s="28">
        <v>70.8</v>
      </c>
      <c r="O10" s="25">
        <v>87.1</v>
      </c>
      <c r="P10" s="25">
        <v>45.7</v>
      </c>
      <c r="Q10" s="25">
        <v>35.299999999999997</v>
      </c>
    </row>
    <row r="11" spans="2:17" x14ac:dyDescent="0.35">
      <c r="B11" s="29" t="s">
        <v>88</v>
      </c>
      <c r="C11" s="25">
        <v>62.9</v>
      </c>
      <c r="D11" s="25">
        <v>64.900000000000006</v>
      </c>
      <c r="E11" s="25">
        <v>60</v>
      </c>
      <c r="F11" s="25">
        <v>95.9</v>
      </c>
      <c r="G11" s="25">
        <v>80</v>
      </c>
      <c r="H11" s="25">
        <v>57.4</v>
      </c>
      <c r="I11" s="25">
        <v>88.9</v>
      </c>
      <c r="J11" s="28">
        <v>40.700000000000003</v>
      </c>
      <c r="K11" s="28">
        <v>76.7</v>
      </c>
      <c r="L11" s="28">
        <v>85</v>
      </c>
      <c r="M11" s="28">
        <v>98.9</v>
      </c>
      <c r="N11" s="28">
        <v>100</v>
      </c>
      <c r="O11" s="25">
        <v>87</v>
      </c>
      <c r="P11" s="25">
        <v>76.900000000000006</v>
      </c>
      <c r="Q11" s="25">
        <v>62</v>
      </c>
    </row>
    <row r="12" spans="2:17" ht="18" customHeight="1" x14ac:dyDescent="0.35">
      <c r="B12" s="27" t="s">
        <v>96</v>
      </c>
      <c r="C12" s="25">
        <v>0</v>
      </c>
      <c r="D12" s="25">
        <v>0</v>
      </c>
      <c r="E12" s="25">
        <v>4.4000000000000004</v>
      </c>
      <c r="F12" s="25">
        <v>4.5</v>
      </c>
      <c r="G12" s="25">
        <v>1.9</v>
      </c>
      <c r="H12" s="25">
        <v>4.7</v>
      </c>
      <c r="I12" s="25">
        <v>2.2000000000000002</v>
      </c>
      <c r="J12" s="28">
        <v>4.3</v>
      </c>
      <c r="K12" s="28">
        <v>4.0999999999999996</v>
      </c>
      <c r="L12" s="28">
        <v>8.4</v>
      </c>
      <c r="M12" s="28">
        <v>11.6</v>
      </c>
      <c r="N12" s="28">
        <v>1.1000000000000001</v>
      </c>
      <c r="O12" s="25">
        <v>0</v>
      </c>
      <c r="P12" s="25">
        <v>3</v>
      </c>
      <c r="Q12" s="25">
        <v>0</v>
      </c>
    </row>
    <row r="13" spans="2:17" ht="18" customHeight="1" x14ac:dyDescent="0.35">
      <c r="B13" s="31" t="s">
        <v>104</v>
      </c>
      <c r="C13" s="32">
        <v>3.9</v>
      </c>
      <c r="D13" s="32">
        <v>83.3</v>
      </c>
      <c r="E13" s="32">
        <v>26.8</v>
      </c>
      <c r="F13" s="32">
        <v>53</v>
      </c>
      <c r="G13" s="32">
        <v>73.5</v>
      </c>
      <c r="H13" s="32">
        <v>44.7</v>
      </c>
      <c r="I13" s="32">
        <v>21.9</v>
      </c>
      <c r="J13" s="33">
        <v>9.6999999999999993</v>
      </c>
      <c r="K13" s="33">
        <v>9.5</v>
      </c>
      <c r="L13" s="33">
        <v>19.8</v>
      </c>
      <c r="M13" s="33">
        <v>31.7</v>
      </c>
      <c r="N13" s="33">
        <v>49.5</v>
      </c>
      <c r="O13" s="32">
        <v>30.7</v>
      </c>
      <c r="P13" s="32">
        <v>17.2</v>
      </c>
      <c r="Q13" s="32">
        <v>25</v>
      </c>
    </row>
    <row r="14" spans="2:17" ht="17.25" customHeight="1" x14ac:dyDescent="0.35">
      <c r="B14" s="27" t="s">
        <v>112</v>
      </c>
      <c r="C14" s="25">
        <v>18.3</v>
      </c>
      <c r="D14" s="25">
        <v>16.3</v>
      </c>
      <c r="E14" s="25">
        <v>10.5</v>
      </c>
      <c r="F14" s="25">
        <v>46.3</v>
      </c>
      <c r="G14" s="25">
        <v>15</v>
      </c>
      <c r="H14" s="25">
        <v>14.8</v>
      </c>
      <c r="I14" s="25">
        <v>11.8</v>
      </c>
      <c r="J14" s="28">
        <v>9.5</v>
      </c>
      <c r="K14" s="28">
        <v>25</v>
      </c>
      <c r="L14" s="28">
        <v>15.6</v>
      </c>
      <c r="M14" s="28">
        <v>42.3</v>
      </c>
      <c r="N14" s="28">
        <v>11.7</v>
      </c>
      <c r="O14" s="25">
        <v>23.2</v>
      </c>
      <c r="P14" s="25">
        <v>8.4</v>
      </c>
      <c r="Q14" s="25">
        <v>5.4</v>
      </c>
    </row>
    <row r="15" spans="2:17" ht="15" customHeight="1" x14ac:dyDescent="0.35">
      <c r="B15" s="27" t="s">
        <v>120</v>
      </c>
      <c r="C15" s="25">
        <v>43</v>
      </c>
      <c r="D15" s="25">
        <v>21.3</v>
      </c>
      <c r="E15" s="25">
        <v>21.6</v>
      </c>
      <c r="F15" s="25">
        <v>77.3</v>
      </c>
      <c r="G15" s="25">
        <v>48.4</v>
      </c>
      <c r="H15" s="25">
        <v>42.6</v>
      </c>
      <c r="I15" s="25">
        <v>16.7</v>
      </c>
      <c r="J15" s="28">
        <v>23.1</v>
      </c>
      <c r="K15" s="28">
        <v>45.8</v>
      </c>
      <c r="L15" s="28">
        <v>39.799999999999997</v>
      </c>
      <c r="M15" s="28">
        <v>56.1</v>
      </c>
      <c r="N15" s="28">
        <v>80.2</v>
      </c>
      <c r="O15" s="25">
        <v>28</v>
      </c>
      <c r="P15" s="25">
        <v>35.4</v>
      </c>
      <c r="Q15" s="25">
        <v>13.5</v>
      </c>
    </row>
    <row r="16" spans="2:17" ht="15" customHeight="1" x14ac:dyDescent="0.35">
      <c r="B16" s="27" t="s">
        <v>128</v>
      </c>
      <c r="C16" s="25">
        <v>0</v>
      </c>
      <c r="D16" s="25"/>
      <c r="E16" s="25"/>
      <c r="F16" s="25">
        <v>54.8</v>
      </c>
      <c r="G16" s="25">
        <v>99</v>
      </c>
      <c r="H16" s="25">
        <v>0</v>
      </c>
      <c r="I16" s="25">
        <v>2.2000000000000002</v>
      </c>
      <c r="J16" s="28">
        <v>38.5</v>
      </c>
      <c r="K16" s="28">
        <v>2.1</v>
      </c>
      <c r="L16" s="28">
        <v>5.2</v>
      </c>
      <c r="M16" s="28">
        <v>2.2000000000000002</v>
      </c>
      <c r="N16" s="28">
        <v>1.9</v>
      </c>
      <c r="O16" s="25">
        <v>9.3000000000000007</v>
      </c>
      <c r="P16" s="25"/>
      <c r="Q16" s="25"/>
    </row>
    <row r="17" spans="2:17" ht="15" customHeight="1" x14ac:dyDescent="0.35">
      <c r="B17" s="27" t="s">
        <v>135</v>
      </c>
      <c r="C17" s="25">
        <v>50.5</v>
      </c>
      <c r="D17" s="25">
        <v>1</v>
      </c>
      <c r="E17" s="25">
        <v>53.9</v>
      </c>
      <c r="F17" s="25"/>
      <c r="G17" s="25">
        <v>60.2</v>
      </c>
      <c r="H17" s="25">
        <v>11.5</v>
      </c>
      <c r="I17" s="25">
        <v>50</v>
      </c>
      <c r="J17" s="28">
        <v>1</v>
      </c>
      <c r="K17" s="28">
        <v>31.6</v>
      </c>
      <c r="L17" s="28">
        <v>15.1</v>
      </c>
      <c r="M17" s="28">
        <v>35.799999999999997</v>
      </c>
      <c r="N17" s="28">
        <v>51.9</v>
      </c>
      <c r="O17" s="25">
        <v>0</v>
      </c>
      <c r="P17" s="25">
        <v>32.9</v>
      </c>
      <c r="Q17" s="25">
        <v>10.3</v>
      </c>
    </row>
    <row r="18" spans="2:17" ht="16.5" customHeight="1" x14ac:dyDescent="0.35">
      <c r="B18" s="27" t="s">
        <v>143</v>
      </c>
      <c r="C18" s="25">
        <v>77.7</v>
      </c>
      <c r="D18" s="25"/>
      <c r="E18" s="25"/>
      <c r="F18" s="25"/>
      <c r="G18" s="25"/>
      <c r="H18" s="25">
        <v>37.4</v>
      </c>
      <c r="I18" s="25">
        <v>64</v>
      </c>
      <c r="J18" s="28"/>
      <c r="K18" s="28"/>
      <c r="L18" s="28">
        <v>78.400000000000006</v>
      </c>
      <c r="M18" s="28">
        <v>57.8</v>
      </c>
      <c r="N18" s="28">
        <v>78.400000000000006</v>
      </c>
      <c r="O18" s="25">
        <v>51.8</v>
      </c>
      <c r="P18" s="25">
        <v>90.8</v>
      </c>
      <c r="Q18" s="25"/>
    </row>
    <row r="19" spans="2:17" ht="18.75" customHeight="1" x14ac:dyDescent="0.35">
      <c r="B19" s="27" t="s">
        <v>148</v>
      </c>
      <c r="C19" s="25">
        <v>100</v>
      </c>
      <c r="D19" s="30">
        <v>73.2</v>
      </c>
      <c r="E19" s="25">
        <v>90.8</v>
      </c>
      <c r="F19" s="25">
        <v>100</v>
      </c>
      <c r="G19" s="25">
        <v>25.7</v>
      </c>
      <c r="H19" s="25">
        <v>100</v>
      </c>
      <c r="I19" s="25">
        <v>100</v>
      </c>
      <c r="J19" s="28">
        <v>34</v>
      </c>
      <c r="K19" s="28">
        <v>100</v>
      </c>
      <c r="L19" s="28">
        <v>100</v>
      </c>
      <c r="M19" s="28">
        <v>98.2</v>
      </c>
      <c r="N19" s="28">
        <v>100</v>
      </c>
      <c r="O19" s="25">
        <v>100</v>
      </c>
      <c r="P19" s="25">
        <v>100</v>
      </c>
      <c r="Q19" s="25">
        <v>97.6</v>
      </c>
    </row>
    <row r="20" spans="2:17" ht="15.75" customHeight="1" x14ac:dyDescent="0.35">
      <c r="B20" s="27" t="s">
        <v>263</v>
      </c>
      <c r="C20" s="25"/>
      <c r="D20" s="25">
        <v>100</v>
      </c>
      <c r="E20" s="25">
        <v>100</v>
      </c>
      <c r="F20" s="25"/>
      <c r="G20" s="25">
        <v>100</v>
      </c>
      <c r="H20" s="25"/>
      <c r="I20" s="25"/>
      <c r="J20" s="28">
        <v>100</v>
      </c>
      <c r="K20" s="28"/>
      <c r="L20" s="28"/>
      <c r="M20" s="28"/>
      <c r="N20" s="28"/>
      <c r="O20" s="28"/>
      <c r="P20" s="28"/>
      <c r="Q20" s="2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Q6"/>
  <sheetViews>
    <sheetView workbookViewId="0">
      <selection activeCell="C3" sqref="C3:Q3"/>
    </sheetView>
  </sheetViews>
  <sheetFormatPr defaultRowHeight="14.5" x14ac:dyDescent="0.35"/>
  <cols>
    <col min="2" max="2" width="22.453125" customWidth="1"/>
  </cols>
  <sheetData>
    <row r="3" spans="2:17" ht="17.25" customHeight="1" x14ac:dyDescent="0.35">
      <c r="B3" s="23" t="s">
        <v>29</v>
      </c>
      <c r="C3" s="24" t="s">
        <v>1</v>
      </c>
      <c r="D3" s="24" t="s">
        <v>8</v>
      </c>
      <c r="E3" s="24" t="s">
        <v>154</v>
      </c>
      <c r="F3" s="24" t="s">
        <v>9</v>
      </c>
      <c r="G3" s="24" t="s">
        <v>155</v>
      </c>
      <c r="H3" s="24" t="s">
        <v>27</v>
      </c>
      <c r="I3" s="24" t="s">
        <v>10</v>
      </c>
      <c r="J3" s="24" t="s">
        <v>12</v>
      </c>
      <c r="K3" s="24" t="s">
        <v>11</v>
      </c>
      <c r="L3" s="25" t="s">
        <v>13</v>
      </c>
      <c r="M3" s="24" t="s">
        <v>14</v>
      </c>
      <c r="N3" s="24" t="s">
        <v>28</v>
      </c>
      <c r="O3" s="26" t="s">
        <v>15</v>
      </c>
      <c r="P3" s="26" t="s">
        <v>30</v>
      </c>
      <c r="Q3" s="26" t="s">
        <v>17</v>
      </c>
    </row>
    <row r="4" spans="2:17" ht="14.25" customHeight="1" x14ac:dyDescent="0.35">
      <c r="B4" s="31" t="s">
        <v>42</v>
      </c>
      <c r="C4" s="32">
        <v>14.6</v>
      </c>
      <c r="D4" s="32">
        <v>0</v>
      </c>
      <c r="E4" s="32">
        <v>49.5</v>
      </c>
      <c r="F4" s="32">
        <v>74.2</v>
      </c>
      <c r="G4" s="32">
        <v>34.4</v>
      </c>
      <c r="H4" s="32">
        <v>57.9</v>
      </c>
      <c r="I4" s="32">
        <v>62.3</v>
      </c>
      <c r="J4" s="33">
        <v>9.5</v>
      </c>
      <c r="K4" s="33">
        <v>40.5</v>
      </c>
      <c r="L4" s="33">
        <v>42.9</v>
      </c>
      <c r="M4" s="33">
        <v>37.5</v>
      </c>
      <c r="N4" s="33">
        <v>63.5</v>
      </c>
      <c r="O4" s="32">
        <v>25</v>
      </c>
      <c r="P4" s="32">
        <v>16.899999999999999</v>
      </c>
      <c r="Q4" s="32">
        <v>70</v>
      </c>
    </row>
    <row r="5" spans="2:17" x14ac:dyDescent="0.35">
      <c r="B5" s="34" t="s">
        <v>73</v>
      </c>
      <c r="C5" s="32">
        <v>3.4</v>
      </c>
      <c r="D5" s="32">
        <v>10.7</v>
      </c>
      <c r="E5" s="32">
        <v>12.6</v>
      </c>
      <c r="F5" s="32">
        <v>6.5</v>
      </c>
      <c r="G5" s="32">
        <v>7</v>
      </c>
      <c r="H5" s="32">
        <v>17.3</v>
      </c>
      <c r="I5" s="32">
        <v>46.2</v>
      </c>
      <c r="J5" s="33">
        <v>10.7</v>
      </c>
      <c r="K5" s="33">
        <v>7</v>
      </c>
      <c r="L5" s="33">
        <v>40.5</v>
      </c>
      <c r="M5" s="33">
        <v>42.8</v>
      </c>
      <c r="N5" s="33">
        <v>18</v>
      </c>
      <c r="O5" s="32">
        <v>49.7</v>
      </c>
      <c r="P5" s="32">
        <v>22.1</v>
      </c>
      <c r="Q5" s="32">
        <v>50.4</v>
      </c>
    </row>
    <row r="6" spans="2:17" ht="15" customHeight="1" x14ac:dyDescent="0.35">
      <c r="B6" s="31" t="s">
        <v>104</v>
      </c>
      <c r="C6" s="32">
        <v>3.9</v>
      </c>
      <c r="D6" s="32">
        <v>16.3</v>
      </c>
      <c r="E6" s="32">
        <v>10.5</v>
      </c>
      <c r="F6" s="32">
        <v>46.3</v>
      </c>
      <c r="G6" s="32">
        <v>15</v>
      </c>
      <c r="H6" s="32">
        <v>14.8</v>
      </c>
      <c r="I6" s="32">
        <v>11.8</v>
      </c>
      <c r="J6" s="33">
        <v>9.5</v>
      </c>
      <c r="K6" s="33">
        <v>25</v>
      </c>
      <c r="L6" s="33">
        <v>15.6</v>
      </c>
      <c r="M6" s="33">
        <v>42.3</v>
      </c>
      <c r="N6" s="33">
        <v>11.7</v>
      </c>
      <c r="O6" s="32">
        <v>23.2</v>
      </c>
      <c r="P6" s="32">
        <v>8.4</v>
      </c>
      <c r="Q6" s="32">
        <v>5.4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22"/>
  <sheetViews>
    <sheetView topLeftCell="B1" workbookViewId="0">
      <selection activeCell="B3" sqref="B3:O3"/>
    </sheetView>
  </sheetViews>
  <sheetFormatPr defaultRowHeight="14.5" x14ac:dyDescent="0.35"/>
  <cols>
    <col min="1" max="1" width="26.1796875" customWidth="1"/>
    <col min="2" max="2" width="13.453125" customWidth="1"/>
    <col min="3" max="3" width="15.1796875" customWidth="1"/>
    <col min="4" max="4" width="12.81640625" customWidth="1"/>
    <col min="5" max="5" width="12.7265625" customWidth="1"/>
    <col min="6" max="6" width="13.54296875" customWidth="1"/>
    <col min="7" max="7" width="13.1796875" customWidth="1"/>
    <col min="8" max="8" width="18.54296875" customWidth="1"/>
    <col min="9" max="9" width="15.81640625" customWidth="1"/>
    <col min="10" max="10" width="12.26953125" customWidth="1"/>
    <col min="11" max="11" width="15.26953125" customWidth="1"/>
    <col min="12" max="12" width="11.7265625" customWidth="1"/>
    <col min="13" max="13" width="13.7265625" customWidth="1"/>
    <col min="14" max="14" width="13.26953125" customWidth="1"/>
    <col min="15" max="15" width="12.453125" customWidth="1"/>
    <col min="16" max="16" width="19.7265625" customWidth="1"/>
  </cols>
  <sheetData>
    <row r="2" spans="1:16" ht="15" thickBot="1" x14ac:dyDescent="0.4"/>
    <row r="3" spans="1:16" ht="15" thickBot="1" x14ac:dyDescent="0.4">
      <c r="A3" s="113" t="s">
        <v>29</v>
      </c>
      <c r="B3" s="17" t="s">
        <v>1</v>
      </c>
      <c r="C3" s="17" t="s">
        <v>8</v>
      </c>
      <c r="D3" s="17" t="s">
        <v>154</v>
      </c>
      <c r="E3" s="17" t="s">
        <v>9</v>
      </c>
      <c r="F3" s="17" t="s">
        <v>155</v>
      </c>
      <c r="G3" s="17" t="s">
        <v>27</v>
      </c>
      <c r="H3" s="17" t="s">
        <v>10</v>
      </c>
      <c r="I3" s="17" t="s">
        <v>12</v>
      </c>
      <c r="J3" s="5" t="s">
        <v>11</v>
      </c>
      <c r="K3" s="5" t="s">
        <v>13</v>
      </c>
      <c r="L3" s="5" t="s">
        <v>14</v>
      </c>
      <c r="M3" s="5" t="s">
        <v>28</v>
      </c>
      <c r="N3" s="21" t="s">
        <v>15</v>
      </c>
      <c r="O3" s="21" t="s">
        <v>30</v>
      </c>
      <c r="P3" s="6" t="s">
        <v>31</v>
      </c>
    </row>
    <row r="4" spans="1:16" ht="26" x14ac:dyDescent="0.35">
      <c r="A4" s="114"/>
      <c r="B4" s="8" t="s">
        <v>32</v>
      </c>
      <c r="C4" s="8" t="s">
        <v>32</v>
      </c>
      <c r="D4" s="8" t="s">
        <v>32</v>
      </c>
      <c r="E4" s="8" t="s">
        <v>32</v>
      </c>
      <c r="F4" s="8" t="s">
        <v>32</v>
      </c>
      <c r="G4" s="8" t="s">
        <v>32</v>
      </c>
      <c r="H4" s="8" t="s">
        <v>32</v>
      </c>
      <c r="I4" s="8" t="s">
        <v>32</v>
      </c>
      <c r="J4" s="8" t="s">
        <v>32</v>
      </c>
      <c r="K4" s="8" t="s">
        <v>32</v>
      </c>
      <c r="L4" s="8" t="s">
        <v>32</v>
      </c>
      <c r="M4" s="8" t="s">
        <v>32</v>
      </c>
      <c r="N4" s="8" t="s">
        <v>32</v>
      </c>
      <c r="O4" s="8" t="s">
        <v>32</v>
      </c>
      <c r="P4" s="8" t="s">
        <v>32</v>
      </c>
    </row>
    <row r="5" spans="1:16" ht="15.75" customHeight="1" thickBot="1" x14ac:dyDescent="0.4">
      <c r="A5" s="115"/>
      <c r="B5" s="7" t="s">
        <v>33</v>
      </c>
      <c r="C5" s="7" t="s">
        <v>33</v>
      </c>
      <c r="D5" s="7" t="s">
        <v>33</v>
      </c>
      <c r="E5" s="7" t="s">
        <v>33</v>
      </c>
      <c r="F5" s="7" t="s">
        <v>156</v>
      </c>
      <c r="G5" s="7" t="s">
        <v>33</v>
      </c>
      <c r="H5" s="7" t="s">
        <v>33</v>
      </c>
      <c r="I5" s="7" t="s">
        <v>33</v>
      </c>
      <c r="J5" s="7" t="s">
        <v>33</v>
      </c>
      <c r="K5" s="7" t="s">
        <v>33</v>
      </c>
      <c r="L5" s="7" t="s">
        <v>33</v>
      </c>
      <c r="M5" s="7" t="s">
        <v>33</v>
      </c>
      <c r="N5" s="7" t="s">
        <v>33</v>
      </c>
      <c r="O5" s="7" t="s">
        <v>33</v>
      </c>
      <c r="P5" s="7" t="s">
        <v>33</v>
      </c>
    </row>
    <row r="6" spans="1:16" ht="18.75" customHeight="1" thickBot="1" x14ac:dyDescent="0.4">
      <c r="A6" s="9" t="s">
        <v>34</v>
      </c>
      <c r="B6" s="11" t="s">
        <v>157</v>
      </c>
      <c r="C6" s="11" t="s">
        <v>158</v>
      </c>
      <c r="D6" s="11" t="s">
        <v>159</v>
      </c>
      <c r="E6" s="11" t="s">
        <v>160</v>
      </c>
      <c r="F6" s="11" t="s">
        <v>161</v>
      </c>
      <c r="G6" s="11" t="s">
        <v>103</v>
      </c>
      <c r="H6" s="11" t="s">
        <v>162</v>
      </c>
      <c r="I6" s="10" t="s">
        <v>163</v>
      </c>
      <c r="J6" s="10" t="s">
        <v>35</v>
      </c>
      <c r="K6" s="10" t="s">
        <v>36</v>
      </c>
      <c r="L6" s="10" t="s">
        <v>37</v>
      </c>
      <c r="M6" s="10" t="s">
        <v>38</v>
      </c>
      <c r="N6" s="11" t="s">
        <v>39</v>
      </c>
      <c r="O6" s="11" t="s">
        <v>40</v>
      </c>
      <c r="P6" s="11" t="s">
        <v>41</v>
      </c>
    </row>
    <row r="7" spans="1:16" ht="16.5" customHeight="1" thickBot="1" x14ac:dyDescent="0.4">
      <c r="A7" s="9" t="s">
        <v>42</v>
      </c>
      <c r="B7" s="11" t="s">
        <v>164</v>
      </c>
      <c r="C7" s="11" t="s">
        <v>165</v>
      </c>
      <c r="D7" s="11" t="s">
        <v>166</v>
      </c>
      <c r="E7" s="11" t="s">
        <v>167</v>
      </c>
      <c r="F7" s="11" t="s">
        <v>168</v>
      </c>
      <c r="G7" s="11" t="s">
        <v>169</v>
      </c>
      <c r="H7" s="11" t="s">
        <v>170</v>
      </c>
      <c r="I7" s="10" t="s">
        <v>171</v>
      </c>
      <c r="J7" s="10" t="s">
        <v>43</v>
      </c>
      <c r="K7" s="10" t="s">
        <v>44</v>
      </c>
      <c r="L7" s="10" t="s">
        <v>45</v>
      </c>
      <c r="M7" s="10" t="s">
        <v>46</v>
      </c>
      <c r="N7" s="11" t="s">
        <v>47</v>
      </c>
      <c r="O7" s="11" t="s">
        <v>48</v>
      </c>
      <c r="P7" s="11" t="s">
        <v>49</v>
      </c>
    </row>
    <row r="8" spans="1:16" ht="15" customHeight="1" thickBot="1" x14ac:dyDescent="0.4">
      <c r="A8" s="9" t="s">
        <v>50</v>
      </c>
      <c r="B8" s="11" t="s">
        <v>172</v>
      </c>
      <c r="C8" s="11" t="s">
        <v>173</v>
      </c>
      <c r="D8" s="11" t="s">
        <v>174</v>
      </c>
      <c r="E8" s="11" t="s">
        <v>175</v>
      </c>
      <c r="F8" s="11" t="s">
        <v>176</v>
      </c>
      <c r="G8" s="11" t="s">
        <v>177</v>
      </c>
      <c r="H8" s="11" t="s">
        <v>178</v>
      </c>
      <c r="I8" s="10" t="s">
        <v>179</v>
      </c>
      <c r="J8" s="10" t="s">
        <v>51</v>
      </c>
      <c r="K8" s="10" t="s">
        <v>52</v>
      </c>
      <c r="L8" s="10" t="s">
        <v>53</v>
      </c>
      <c r="M8" s="10" t="s">
        <v>54</v>
      </c>
      <c r="N8" s="11" t="s">
        <v>55</v>
      </c>
      <c r="O8" s="11" t="s">
        <v>56</v>
      </c>
      <c r="P8" s="11" t="s">
        <v>57</v>
      </c>
    </row>
    <row r="9" spans="1:16" ht="13.5" customHeight="1" thickBot="1" x14ac:dyDescent="0.4">
      <c r="A9" s="9" t="s">
        <v>58</v>
      </c>
      <c r="B9" s="11" t="s">
        <v>180</v>
      </c>
      <c r="C9" s="11" t="s">
        <v>181</v>
      </c>
      <c r="D9" s="11" t="s">
        <v>182</v>
      </c>
      <c r="E9" s="11" t="s">
        <v>183</v>
      </c>
      <c r="F9" s="11" t="s">
        <v>184</v>
      </c>
      <c r="G9" s="11" t="s">
        <v>185</v>
      </c>
      <c r="H9" s="11" t="s">
        <v>146</v>
      </c>
      <c r="I9" s="10" t="s">
        <v>186</v>
      </c>
      <c r="J9" s="10" t="s">
        <v>59</v>
      </c>
      <c r="K9" s="10" t="s">
        <v>60</v>
      </c>
      <c r="L9" s="12" t="s">
        <v>61</v>
      </c>
      <c r="M9" s="10" t="s">
        <v>62</v>
      </c>
      <c r="N9" s="11" t="s">
        <v>63</v>
      </c>
      <c r="O9" s="11" t="s">
        <v>64</v>
      </c>
      <c r="P9" s="11" t="s">
        <v>65</v>
      </c>
    </row>
    <row r="10" spans="1:16" ht="13.5" customHeight="1" thickBot="1" x14ac:dyDescent="0.4">
      <c r="A10" s="18" t="s">
        <v>66</v>
      </c>
      <c r="B10" s="11" t="s">
        <v>187</v>
      </c>
      <c r="C10" s="11" t="s">
        <v>188</v>
      </c>
      <c r="D10" s="11" t="s">
        <v>189</v>
      </c>
      <c r="E10" s="11" t="s">
        <v>190</v>
      </c>
      <c r="F10" s="11" t="s">
        <v>191</v>
      </c>
      <c r="G10" s="11" t="s">
        <v>129</v>
      </c>
      <c r="H10" s="11" t="s">
        <v>38</v>
      </c>
      <c r="I10" s="10" t="s">
        <v>100</v>
      </c>
      <c r="J10" s="10" t="s">
        <v>67</v>
      </c>
      <c r="K10" s="10" t="s">
        <v>68</v>
      </c>
      <c r="L10" s="10" t="s">
        <v>39</v>
      </c>
      <c r="M10" s="10" t="s">
        <v>69</v>
      </c>
      <c r="N10" s="11" t="s">
        <v>70</v>
      </c>
      <c r="O10" s="11" t="s">
        <v>71</v>
      </c>
      <c r="P10" s="11" t="s">
        <v>72</v>
      </c>
    </row>
    <row r="11" spans="1:16" ht="13.5" customHeight="1" thickBot="1" x14ac:dyDescent="0.4">
      <c r="A11" s="18" t="s">
        <v>73</v>
      </c>
      <c r="B11" s="11" t="s">
        <v>192</v>
      </c>
      <c r="C11" s="11" t="s">
        <v>193</v>
      </c>
      <c r="D11" s="11" t="s">
        <v>194</v>
      </c>
      <c r="E11" s="11" t="s">
        <v>195</v>
      </c>
      <c r="F11" s="11" t="s">
        <v>196</v>
      </c>
      <c r="G11" s="11" t="s">
        <v>197</v>
      </c>
      <c r="H11" s="11" t="s">
        <v>198</v>
      </c>
      <c r="I11" s="10" t="s">
        <v>199</v>
      </c>
      <c r="J11" s="10" t="s">
        <v>74</v>
      </c>
      <c r="K11" s="10" t="s">
        <v>75</v>
      </c>
      <c r="L11" s="10" t="s">
        <v>76</v>
      </c>
      <c r="M11" s="10" t="s">
        <v>77</v>
      </c>
      <c r="N11" s="11" t="s">
        <v>78</v>
      </c>
      <c r="O11" s="11" t="s">
        <v>79</v>
      </c>
      <c r="P11" s="11" t="s">
        <v>80</v>
      </c>
    </row>
    <row r="12" spans="1:16" ht="18" customHeight="1" thickBot="1" x14ac:dyDescent="0.4">
      <c r="A12" s="18" t="s">
        <v>81</v>
      </c>
      <c r="B12" s="11" t="s">
        <v>200</v>
      </c>
      <c r="C12" s="11" t="s">
        <v>201</v>
      </c>
      <c r="D12" s="11" t="s">
        <v>202</v>
      </c>
      <c r="E12" s="11" t="s">
        <v>203</v>
      </c>
      <c r="F12" s="11" t="s">
        <v>204</v>
      </c>
      <c r="G12" s="11" t="s">
        <v>205</v>
      </c>
      <c r="H12" s="11" t="s">
        <v>206</v>
      </c>
      <c r="I12" s="10" t="s">
        <v>207</v>
      </c>
      <c r="J12" s="10" t="s">
        <v>82</v>
      </c>
      <c r="K12" s="10" t="s">
        <v>83</v>
      </c>
      <c r="L12" s="10" t="s">
        <v>84</v>
      </c>
      <c r="M12" s="10" t="s">
        <v>46</v>
      </c>
      <c r="N12" s="11" t="s">
        <v>85</v>
      </c>
      <c r="O12" s="11" t="s">
        <v>86</v>
      </c>
      <c r="P12" s="11" t="s">
        <v>87</v>
      </c>
    </row>
    <row r="13" spans="1:16" ht="15.75" customHeight="1" thickBot="1" x14ac:dyDescent="0.4">
      <c r="A13" s="18" t="s">
        <v>88</v>
      </c>
      <c r="B13" s="11" t="s">
        <v>208</v>
      </c>
      <c r="C13" s="11" t="s">
        <v>209</v>
      </c>
      <c r="D13" s="11" t="s">
        <v>210</v>
      </c>
      <c r="E13" s="19" t="s">
        <v>211</v>
      </c>
      <c r="F13" s="11" t="s">
        <v>212</v>
      </c>
      <c r="G13" s="11" t="s">
        <v>213</v>
      </c>
      <c r="H13" s="11" t="s">
        <v>214</v>
      </c>
      <c r="I13" s="10" t="s">
        <v>215</v>
      </c>
      <c r="J13" s="10" t="s">
        <v>89</v>
      </c>
      <c r="K13" s="10" t="s">
        <v>90</v>
      </c>
      <c r="L13" s="13" t="s">
        <v>91</v>
      </c>
      <c r="M13" s="13" t="s">
        <v>92</v>
      </c>
      <c r="N13" s="11" t="s">
        <v>93</v>
      </c>
      <c r="O13" s="11" t="s">
        <v>94</v>
      </c>
      <c r="P13" s="11" t="s">
        <v>95</v>
      </c>
    </row>
    <row r="14" spans="1:16" ht="15" customHeight="1" thickBot="1" x14ac:dyDescent="0.4">
      <c r="A14" s="9" t="s">
        <v>96</v>
      </c>
      <c r="B14" s="11" t="s">
        <v>157</v>
      </c>
      <c r="C14" s="11" t="s">
        <v>216</v>
      </c>
      <c r="D14" s="11" t="s">
        <v>40</v>
      </c>
      <c r="E14" s="11" t="s">
        <v>217</v>
      </c>
      <c r="F14" s="11" t="s">
        <v>218</v>
      </c>
      <c r="G14" s="11" t="s">
        <v>219</v>
      </c>
      <c r="H14" s="11" t="s">
        <v>131</v>
      </c>
      <c r="I14" s="10" t="s">
        <v>220</v>
      </c>
      <c r="J14" s="10" t="s">
        <v>97</v>
      </c>
      <c r="K14" s="10" t="s">
        <v>98</v>
      </c>
      <c r="L14" s="10" t="s">
        <v>99</v>
      </c>
      <c r="M14" s="10" t="s">
        <v>100</v>
      </c>
      <c r="N14" s="11" t="s">
        <v>101</v>
      </c>
      <c r="O14" s="11" t="s">
        <v>102</v>
      </c>
      <c r="P14" s="11" t="s">
        <v>103</v>
      </c>
    </row>
    <row r="15" spans="1:16" ht="17.25" customHeight="1" thickBot="1" x14ac:dyDescent="0.4">
      <c r="A15" s="9" t="s">
        <v>104</v>
      </c>
      <c r="B15" s="11" t="s">
        <v>221</v>
      </c>
      <c r="C15" s="11" t="s">
        <v>222</v>
      </c>
      <c r="D15" s="11" t="s">
        <v>223</v>
      </c>
      <c r="E15" s="11" t="s">
        <v>224</v>
      </c>
      <c r="F15" s="11" t="s">
        <v>225</v>
      </c>
      <c r="G15" s="11" t="s">
        <v>226</v>
      </c>
      <c r="H15" s="11" t="s">
        <v>227</v>
      </c>
      <c r="I15" s="10" t="s">
        <v>228</v>
      </c>
      <c r="J15" s="10" t="s">
        <v>105</v>
      </c>
      <c r="K15" s="10" t="s">
        <v>106</v>
      </c>
      <c r="L15" s="10" t="s">
        <v>107</v>
      </c>
      <c r="M15" s="10" t="s">
        <v>108</v>
      </c>
      <c r="N15" s="11" t="s">
        <v>109</v>
      </c>
      <c r="O15" s="11" t="s">
        <v>110</v>
      </c>
      <c r="P15" s="11" t="s">
        <v>111</v>
      </c>
    </row>
    <row r="16" spans="1:16" ht="16.5" customHeight="1" thickBot="1" x14ac:dyDescent="0.4">
      <c r="A16" s="9" t="s">
        <v>112</v>
      </c>
      <c r="B16" s="11" t="s">
        <v>229</v>
      </c>
      <c r="C16" s="11" t="s">
        <v>230</v>
      </c>
      <c r="D16" s="11" t="s">
        <v>231</v>
      </c>
      <c r="E16" s="11" t="s">
        <v>232</v>
      </c>
      <c r="F16" s="11" t="s">
        <v>233</v>
      </c>
      <c r="G16" s="11" t="s">
        <v>234</v>
      </c>
      <c r="H16" s="11" t="s">
        <v>199</v>
      </c>
      <c r="I16" s="10" t="s">
        <v>105</v>
      </c>
      <c r="J16" s="10" t="s">
        <v>113</v>
      </c>
      <c r="K16" s="10" t="s">
        <v>114</v>
      </c>
      <c r="L16" s="10" t="s">
        <v>115</v>
      </c>
      <c r="M16" s="10" t="s">
        <v>116</v>
      </c>
      <c r="N16" s="11" t="s">
        <v>117</v>
      </c>
      <c r="O16" s="11" t="s">
        <v>118</v>
      </c>
      <c r="P16" s="11" t="s">
        <v>119</v>
      </c>
    </row>
    <row r="17" spans="1:16" ht="15" customHeight="1" thickBot="1" x14ac:dyDescent="0.4">
      <c r="A17" s="9" t="s">
        <v>120</v>
      </c>
      <c r="B17" s="11" t="s">
        <v>235</v>
      </c>
      <c r="C17" s="11" t="s">
        <v>236</v>
      </c>
      <c r="D17" s="11" t="s">
        <v>237</v>
      </c>
      <c r="E17" s="11" t="s">
        <v>238</v>
      </c>
      <c r="F17" s="11" t="s">
        <v>239</v>
      </c>
      <c r="G17" s="11" t="s">
        <v>240</v>
      </c>
      <c r="H17" s="11" t="s">
        <v>241</v>
      </c>
      <c r="I17" s="10" t="s">
        <v>242</v>
      </c>
      <c r="J17" s="10" t="s">
        <v>121</v>
      </c>
      <c r="K17" s="10" t="s">
        <v>122</v>
      </c>
      <c r="L17" s="10" t="s">
        <v>123</v>
      </c>
      <c r="M17" s="10" t="s">
        <v>124</v>
      </c>
      <c r="N17" s="11" t="s">
        <v>125</v>
      </c>
      <c r="O17" s="11" t="s">
        <v>126</v>
      </c>
      <c r="P17" s="11" t="s">
        <v>127</v>
      </c>
    </row>
    <row r="18" spans="1:16" ht="17.25" customHeight="1" thickBot="1" x14ac:dyDescent="0.4">
      <c r="A18" s="9" t="s">
        <v>128</v>
      </c>
      <c r="B18" s="11" t="s">
        <v>243</v>
      </c>
      <c r="C18" s="14" t="s">
        <v>134</v>
      </c>
      <c r="D18" s="14" t="s">
        <v>134</v>
      </c>
      <c r="E18" s="11" t="s">
        <v>78</v>
      </c>
      <c r="F18" s="11" t="s">
        <v>244</v>
      </c>
      <c r="G18" s="11" t="s">
        <v>245</v>
      </c>
      <c r="H18" s="11" t="s">
        <v>246</v>
      </c>
      <c r="I18" s="10" t="s">
        <v>247</v>
      </c>
      <c r="J18" s="10" t="s">
        <v>129</v>
      </c>
      <c r="K18" s="10" t="s">
        <v>130</v>
      </c>
      <c r="L18" s="10" t="s">
        <v>131</v>
      </c>
      <c r="M18" s="10" t="s">
        <v>132</v>
      </c>
      <c r="N18" s="11" t="s">
        <v>133</v>
      </c>
      <c r="O18" s="14" t="s">
        <v>134</v>
      </c>
      <c r="P18" s="14" t="s">
        <v>134</v>
      </c>
    </row>
    <row r="19" spans="1:16" ht="15.75" customHeight="1" thickBot="1" x14ac:dyDescent="0.4">
      <c r="A19" s="9" t="s">
        <v>135</v>
      </c>
      <c r="B19" s="11" t="s">
        <v>248</v>
      </c>
      <c r="C19" s="11" t="s">
        <v>191</v>
      </c>
      <c r="D19" s="11" t="s">
        <v>249</v>
      </c>
      <c r="E19" s="11" t="s">
        <v>134</v>
      </c>
      <c r="F19" s="11" t="s">
        <v>250</v>
      </c>
      <c r="G19" s="11" t="s">
        <v>251</v>
      </c>
      <c r="H19" s="11" t="s">
        <v>252</v>
      </c>
      <c r="I19" s="10" t="s">
        <v>253</v>
      </c>
      <c r="J19" s="10" t="s">
        <v>136</v>
      </c>
      <c r="K19" s="10" t="s">
        <v>137</v>
      </c>
      <c r="L19" s="10" t="s">
        <v>138</v>
      </c>
      <c r="M19" s="10" t="s">
        <v>139</v>
      </c>
      <c r="N19" s="11" t="s">
        <v>140</v>
      </c>
      <c r="O19" s="11" t="s">
        <v>141</v>
      </c>
      <c r="P19" s="11" t="s">
        <v>142</v>
      </c>
    </row>
    <row r="20" spans="1:16" ht="15.75" customHeight="1" thickBot="1" x14ac:dyDescent="0.4">
      <c r="A20" s="9" t="s">
        <v>143</v>
      </c>
      <c r="B20" s="11" t="s">
        <v>254</v>
      </c>
      <c r="C20" s="14" t="s">
        <v>134</v>
      </c>
      <c r="D20" s="14"/>
      <c r="E20" s="14" t="s">
        <v>134</v>
      </c>
      <c r="F20" s="14" t="s">
        <v>134</v>
      </c>
      <c r="G20" s="11" t="s">
        <v>255</v>
      </c>
      <c r="H20" s="11" t="s">
        <v>256</v>
      </c>
      <c r="I20" s="15" t="s">
        <v>134</v>
      </c>
      <c r="J20" s="15" t="s">
        <v>134</v>
      </c>
      <c r="K20" s="10" t="s">
        <v>144</v>
      </c>
      <c r="L20" s="10" t="s">
        <v>145</v>
      </c>
      <c r="M20" s="10" t="s">
        <v>144</v>
      </c>
      <c r="N20" s="11" t="s">
        <v>146</v>
      </c>
      <c r="O20" s="11" t="s">
        <v>147</v>
      </c>
      <c r="P20" s="14" t="s">
        <v>134</v>
      </c>
    </row>
    <row r="21" spans="1:16" ht="15" customHeight="1" thickBot="1" x14ac:dyDescent="0.4">
      <c r="A21" s="9" t="s">
        <v>148</v>
      </c>
      <c r="B21" s="16" t="s">
        <v>257</v>
      </c>
      <c r="C21" s="20" t="s">
        <v>258</v>
      </c>
      <c r="D21" s="19" t="s">
        <v>147</v>
      </c>
      <c r="E21" s="16" t="s">
        <v>259</v>
      </c>
      <c r="F21" s="11" t="s">
        <v>260</v>
      </c>
      <c r="G21" s="16" t="s">
        <v>261</v>
      </c>
      <c r="H21" s="16" t="s">
        <v>149</v>
      </c>
      <c r="I21" s="10" t="s">
        <v>262</v>
      </c>
      <c r="J21" s="13" t="s">
        <v>149</v>
      </c>
      <c r="K21" s="13" t="s">
        <v>150</v>
      </c>
      <c r="L21" s="13" t="s">
        <v>151</v>
      </c>
      <c r="M21" s="13" t="s">
        <v>149</v>
      </c>
      <c r="N21" s="16" t="s">
        <v>152</v>
      </c>
      <c r="O21" s="16" t="s">
        <v>92</v>
      </c>
      <c r="P21" s="16" t="s">
        <v>153</v>
      </c>
    </row>
    <row r="22" spans="1:16" ht="17.25" customHeight="1" thickBot="1" x14ac:dyDescent="0.4">
      <c r="A22" s="9" t="s">
        <v>263</v>
      </c>
      <c r="B22" s="14" t="s">
        <v>134</v>
      </c>
      <c r="C22" s="16" t="s">
        <v>264</v>
      </c>
      <c r="D22" s="16" t="s">
        <v>265</v>
      </c>
      <c r="E22" s="14" t="s">
        <v>134</v>
      </c>
      <c r="F22" s="16" t="s">
        <v>266</v>
      </c>
      <c r="G22" s="14" t="s">
        <v>134</v>
      </c>
      <c r="H22" s="14" t="s">
        <v>134</v>
      </c>
      <c r="I22" s="13" t="s">
        <v>267</v>
      </c>
      <c r="J22" s="22" t="s">
        <v>134</v>
      </c>
      <c r="K22" s="22" t="s">
        <v>134</v>
      </c>
      <c r="L22" s="22" t="s">
        <v>134</v>
      </c>
      <c r="M22" s="22" t="s">
        <v>134</v>
      </c>
      <c r="N22" s="22" t="s">
        <v>134</v>
      </c>
      <c r="O22" s="22" t="s">
        <v>134</v>
      </c>
      <c r="P22" s="22" t="s">
        <v>134</v>
      </c>
    </row>
  </sheetData>
  <mergeCells count="1">
    <mergeCell ref="A3:A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R25"/>
  <sheetViews>
    <sheetView workbookViewId="0">
      <selection activeCell="K4" sqref="K4"/>
    </sheetView>
  </sheetViews>
  <sheetFormatPr defaultRowHeight="14.5" x14ac:dyDescent="0.35"/>
  <cols>
    <col min="3" max="3" width="25.81640625" customWidth="1"/>
  </cols>
  <sheetData>
    <row r="3" spans="3:18" ht="15.75" customHeight="1" x14ac:dyDescent="0.35">
      <c r="C3" s="23" t="s">
        <v>29</v>
      </c>
      <c r="D3" s="24" t="s">
        <v>1</v>
      </c>
      <c r="E3" s="24" t="s">
        <v>8</v>
      </c>
      <c r="F3" s="24" t="s">
        <v>154</v>
      </c>
      <c r="G3" s="24" t="s">
        <v>9</v>
      </c>
      <c r="H3" s="24" t="s">
        <v>155</v>
      </c>
      <c r="I3" s="24" t="s">
        <v>27</v>
      </c>
      <c r="J3" s="24" t="s">
        <v>10</v>
      </c>
      <c r="K3" s="24" t="s">
        <v>12</v>
      </c>
      <c r="L3" s="24" t="s">
        <v>11</v>
      </c>
      <c r="M3" s="25" t="s">
        <v>13</v>
      </c>
      <c r="N3" s="24" t="s">
        <v>14</v>
      </c>
      <c r="O3" s="24" t="s">
        <v>28</v>
      </c>
      <c r="P3" s="26" t="s">
        <v>15</v>
      </c>
      <c r="Q3" s="26" t="s">
        <v>30</v>
      </c>
      <c r="R3" s="26" t="s">
        <v>17</v>
      </c>
    </row>
    <row r="4" spans="3:18" ht="18" customHeight="1" x14ac:dyDescent="0.35">
      <c r="C4" s="27" t="s">
        <v>34</v>
      </c>
      <c r="D4" s="25">
        <v>0</v>
      </c>
      <c r="E4" s="25" t="s">
        <v>268</v>
      </c>
      <c r="F4" s="25">
        <v>0</v>
      </c>
      <c r="G4" s="25">
        <v>6.6</v>
      </c>
      <c r="H4" s="25">
        <v>10.3</v>
      </c>
      <c r="I4" s="25">
        <v>0</v>
      </c>
      <c r="J4" s="25">
        <v>9.3000000000000007</v>
      </c>
      <c r="K4" s="28">
        <v>1.1000000000000001</v>
      </c>
      <c r="L4" s="28">
        <v>5.2</v>
      </c>
      <c r="M4" s="28">
        <v>4.5999999999999996</v>
      </c>
      <c r="N4" s="28">
        <v>2.5</v>
      </c>
      <c r="O4" s="28">
        <v>7.3</v>
      </c>
      <c r="P4" s="25">
        <v>5</v>
      </c>
      <c r="Q4" s="25">
        <v>4.4000000000000004</v>
      </c>
      <c r="R4" s="25">
        <v>3.1</v>
      </c>
    </row>
    <row r="5" spans="3:18" ht="15.75" customHeight="1" x14ac:dyDescent="0.35">
      <c r="C5" s="27" t="s">
        <v>50</v>
      </c>
      <c r="D5" s="25">
        <v>27.9</v>
      </c>
      <c r="E5" s="25">
        <v>11.9</v>
      </c>
      <c r="F5" s="25">
        <v>53.1</v>
      </c>
      <c r="G5" s="25">
        <v>75.3</v>
      </c>
      <c r="H5" s="25">
        <v>31.3</v>
      </c>
      <c r="I5" s="25">
        <v>38.700000000000003</v>
      </c>
      <c r="J5" s="25">
        <v>18.8</v>
      </c>
      <c r="K5" s="28">
        <v>22.6</v>
      </c>
      <c r="L5" s="28">
        <v>10.3</v>
      </c>
      <c r="M5" s="28">
        <v>30.4</v>
      </c>
      <c r="N5" s="28">
        <v>73.400000000000006</v>
      </c>
      <c r="O5" s="28">
        <v>38.5</v>
      </c>
      <c r="P5" s="25">
        <v>17.3</v>
      </c>
      <c r="Q5" s="25">
        <v>14</v>
      </c>
      <c r="R5" s="25">
        <v>26.5</v>
      </c>
    </row>
    <row r="6" spans="3:18" ht="16.5" customHeight="1" x14ac:dyDescent="0.35">
      <c r="C6" s="27" t="s">
        <v>58</v>
      </c>
      <c r="D6" s="25">
        <v>45.5</v>
      </c>
      <c r="E6" s="25">
        <v>57.5</v>
      </c>
      <c r="F6" s="25">
        <v>68.099999999999994</v>
      </c>
      <c r="G6" s="25">
        <v>79.5</v>
      </c>
      <c r="H6" s="25">
        <v>61.3</v>
      </c>
      <c r="I6" s="25">
        <v>49.5</v>
      </c>
      <c r="J6" s="25">
        <v>51.8</v>
      </c>
      <c r="K6" s="28">
        <v>33.700000000000003</v>
      </c>
      <c r="L6" s="28">
        <v>27.8</v>
      </c>
      <c r="M6" s="28">
        <v>50</v>
      </c>
      <c r="N6" s="28">
        <v>91.4</v>
      </c>
      <c r="O6" s="28">
        <v>61.7</v>
      </c>
      <c r="P6" s="25">
        <v>62.7</v>
      </c>
      <c r="Q6" s="25">
        <v>46.5</v>
      </c>
      <c r="R6" s="25">
        <v>35.9</v>
      </c>
    </row>
    <row r="7" spans="3:18" ht="16.5" customHeight="1" x14ac:dyDescent="0.35">
      <c r="C7" s="27"/>
      <c r="D7" s="25"/>
      <c r="E7" s="25"/>
      <c r="F7" s="25"/>
      <c r="G7" s="25"/>
      <c r="H7" s="25"/>
      <c r="I7" s="25"/>
      <c r="J7" s="25"/>
      <c r="K7" s="28"/>
      <c r="L7" s="28"/>
      <c r="M7" s="28"/>
      <c r="N7" s="28"/>
      <c r="O7" s="28"/>
      <c r="P7" s="25"/>
      <c r="Q7" s="25"/>
      <c r="R7" s="25"/>
    </row>
    <row r="8" spans="3:18" ht="16.5" customHeight="1" x14ac:dyDescent="0.35">
      <c r="C8" s="27"/>
      <c r="D8" s="25"/>
      <c r="E8" s="25"/>
      <c r="F8" s="25"/>
      <c r="G8" s="25"/>
      <c r="H8" s="25"/>
      <c r="I8" s="25"/>
      <c r="J8" s="25"/>
      <c r="K8" s="28"/>
      <c r="L8" s="28"/>
      <c r="M8" s="28"/>
      <c r="N8" s="28"/>
      <c r="O8" s="28"/>
      <c r="P8" s="25"/>
      <c r="Q8" s="25"/>
      <c r="R8" s="25"/>
    </row>
    <row r="9" spans="3:18" ht="16.5" customHeight="1" x14ac:dyDescent="0.35">
      <c r="C9" s="23" t="s">
        <v>29</v>
      </c>
      <c r="D9" s="24" t="s">
        <v>1</v>
      </c>
      <c r="E9" s="24" t="s">
        <v>8</v>
      </c>
      <c r="F9" s="24" t="s">
        <v>154</v>
      </c>
      <c r="G9" s="24" t="s">
        <v>9</v>
      </c>
      <c r="H9" s="24" t="s">
        <v>155</v>
      </c>
      <c r="I9" s="24" t="s">
        <v>27</v>
      </c>
      <c r="J9" s="24" t="s">
        <v>10</v>
      </c>
      <c r="K9" s="24" t="s">
        <v>12</v>
      </c>
      <c r="L9" s="24" t="s">
        <v>11</v>
      </c>
      <c r="M9" s="25" t="s">
        <v>13</v>
      </c>
      <c r="N9" s="24" t="s">
        <v>14</v>
      </c>
      <c r="O9" s="24" t="s">
        <v>28</v>
      </c>
      <c r="P9" s="26" t="s">
        <v>15</v>
      </c>
      <c r="Q9" s="26" t="s">
        <v>30</v>
      </c>
      <c r="R9" s="26" t="s">
        <v>17</v>
      </c>
    </row>
    <row r="10" spans="3:18" x14ac:dyDescent="0.35">
      <c r="C10" s="29" t="s">
        <v>66</v>
      </c>
      <c r="D10" s="25">
        <v>1.1000000000000001</v>
      </c>
      <c r="E10" s="25">
        <v>0</v>
      </c>
      <c r="F10" s="25">
        <v>2.1</v>
      </c>
      <c r="G10" s="25">
        <v>0</v>
      </c>
      <c r="H10" s="25">
        <v>1</v>
      </c>
      <c r="I10" s="25">
        <v>2.1</v>
      </c>
      <c r="J10" s="25">
        <v>7.3</v>
      </c>
      <c r="K10" s="28">
        <v>1.1000000000000001</v>
      </c>
      <c r="L10" s="28">
        <v>4</v>
      </c>
      <c r="M10" s="28">
        <v>6.3</v>
      </c>
      <c r="N10" s="28">
        <v>5</v>
      </c>
      <c r="O10" s="28">
        <v>2</v>
      </c>
      <c r="P10" s="25">
        <v>5.0999999999999996</v>
      </c>
      <c r="Q10" s="25">
        <v>4.3</v>
      </c>
      <c r="R10" s="25">
        <v>1.1000000000000001</v>
      </c>
    </row>
    <row r="11" spans="3:18" x14ac:dyDescent="0.35">
      <c r="C11" s="29" t="s">
        <v>81</v>
      </c>
      <c r="D11" s="25">
        <v>42.2</v>
      </c>
      <c r="E11" s="25">
        <v>17.899999999999999</v>
      </c>
      <c r="F11" s="25">
        <v>27.2</v>
      </c>
      <c r="G11" s="25">
        <v>63.1</v>
      </c>
      <c r="H11" s="25">
        <v>67.3</v>
      </c>
      <c r="I11" s="25">
        <v>37.9</v>
      </c>
      <c r="J11" s="25">
        <v>60</v>
      </c>
      <c r="K11" s="28">
        <v>11.6</v>
      </c>
      <c r="L11" s="28">
        <v>42.6</v>
      </c>
      <c r="M11" s="28">
        <v>36.700000000000003</v>
      </c>
      <c r="N11" s="28">
        <v>94.7</v>
      </c>
      <c r="O11" s="28">
        <v>70.8</v>
      </c>
      <c r="P11" s="25">
        <v>87.1</v>
      </c>
      <c r="Q11" s="25">
        <v>45.7</v>
      </c>
      <c r="R11" s="25">
        <v>35.299999999999997</v>
      </c>
    </row>
    <row r="12" spans="3:18" x14ac:dyDescent="0.35">
      <c r="C12" s="29" t="s">
        <v>88</v>
      </c>
      <c r="D12" s="25">
        <v>62.9</v>
      </c>
      <c r="E12" s="25">
        <v>64.900000000000006</v>
      </c>
      <c r="F12" s="25">
        <v>60</v>
      </c>
      <c r="G12" s="25">
        <v>95.9</v>
      </c>
      <c r="H12" s="25">
        <v>80</v>
      </c>
      <c r="I12" s="25">
        <v>57.4</v>
      </c>
      <c r="J12" s="25">
        <v>88.9</v>
      </c>
      <c r="K12" s="28">
        <v>40.700000000000003</v>
      </c>
      <c r="L12" s="28">
        <v>76.7</v>
      </c>
      <c r="M12" s="28">
        <v>85</v>
      </c>
      <c r="N12" s="28">
        <v>98.9</v>
      </c>
      <c r="O12" s="28">
        <v>100</v>
      </c>
      <c r="P12" s="25">
        <v>87</v>
      </c>
      <c r="Q12" s="25">
        <v>76.900000000000006</v>
      </c>
      <c r="R12" s="25">
        <v>62</v>
      </c>
    </row>
    <row r="13" spans="3:18" x14ac:dyDescent="0.35">
      <c r="C13" s="29"/>
      <c r="D13" s="25"/>
      <c r="E13" s="25"/>
      <c r="F13" s="25"/>
      <c r="G13" s="25"/>
      <c r="H13" s="25"/>
      <c r="I13" s="25"/>
      <c r="J13" s="25"/>
      <c r="K13" s="28"/>
      <c r="L13" s="28"/>
      <c r="M13" s="28"/>
      <c r="N13" s="28"/>
      <c r="O13" s="28"/>
      <c r="P13" s="25"/>
      <c r="Q13" s="25"/>
      <c r="R13" s="25"/>
    </row>
    <row r="14" spans="3:18" ht="14.25" customHeight="1" x14ac:dyDescent="0.35">
      <c r="C14" s="23" t="s">
        <v>29</v>
      </c>
      <c r="D14" s="24" t="s">
        <v>1</v>
      </c>
      <c r="E14" s="24" t="s">
        <v>8</v>
      </c>
      <c r="F14" s="24" t="s">
        <v>154</v>
      </c>
      <c r="G14" s="24" t="s">
        <v>9</v>
      </c>
      <c r="H14" s="24" t="s">
        <v>155</v>
      </c>
      <c r="I14" s="24" t="s">
        <v>27</v>
      </c>
      <c r="J14" s="24" t="s">
        <v>10</v>
      </c>
      <c r="K14" s="24" t="s">
        <v>12</v>
      </c>
      <c r="L14" s="24" t="s">
        <v>11</v>
      </c>
      <c r="M14" s="25" t="s">
        <v>13</v>
      </c>
      <c r="N14" s="24" t="s">
        <v>14</v>
      </c>
      <c r="O14" s="24" t="s">
        <v>28</v>
      </c>
      <c r="P14" s="26" t="s">
        <v>15</v>
      </c>
      <c r="Q14" s="26" t="s">
        <v>30</v>
      </c>
      <c r="R14" s="26" t="s">
        <v>17</v>
      </c>
    </row>
    <row r="15" spans="3:18" ht="15.75" customHeight="1" x14ac:dyDescent="0.35">
      <c r="C15" s="27" t="s">
        <v>96</v>
      </c>
      <c r="D15" s="25">
        <v>0</v>
      </c>
      <c r="E15" s="25">
        <v>0</v>
      </c>
      <c r="F15" s="25">
        <v>4.4000000000000004</v>
      </c>
      <c r="G15" s="25">
        <v>4.5</v>
      </c>
      <c r="H15" s="25">
        <v>1.9</v>
      </c>
      <c r="I15" s="25">
        <v>4.7</v>
      </c>
      <c r="J15" s="25">
        <v>2.2000000000000002</v>
      </c>
      <c r="K15" s="28">
        <v>4.3</v>
      </c>
      <c r="L15" s="28">
        <v>4.0999999999999996</v>
      </c>
      <c r="M15" s="28">
        <v>8.4</v>
      </c>
      <c r="N15" s="28">
        <v>11.6</v>
      </c>
      <c r="O15" s="28">
        <v>1.1000000000000001</v>
      </c>
      <c r="P15" s="25">
        <v>0</v>
      </c>
      <c r="Q15" s="25">
        <v>3</v>
      </c>
      <c r="R15" s="25">
        <v>0</v>
      </c>
    </row>
    <row r="16" spans="3:18" ht="17.25" customHeight="1" x14ac:dyDescent="0.35">
      <c r="C16" s="27" t="s">
        <v>112</v>
      </c>
      <c r="D16" s="25">
        <v>18.3</v>
      </c>
      <c r="E16" s="25">
        <v>16.3</v>
      </c>
      <c r="F16" s="25">
        <v>10.5</v>
      </c>
      <c r="G16" s="25">
        <v>46.3</v>
      </c>
      <c r="H16" s="25">
        <v>15</v>
      </c>
      <c r="I16" s="25">
        <v>14.8</v>
      </c>
      <c r="J16" s="25">
        <v>11.8</v>
      </c>
      <c r="K16" s="28">
        <v>9.5</v>
      </c>
      <c r="L16" s="28">
        <v>25</v>
      </c>
      <c r="M16" s="28">
        <v>15.6</v>
      </c>
      <c r="N16" s="28">
        <v>42.3</v>
      </c>
      <c r="O16" s="28">
        <v>11.7</v>
      </c>
      <c r="P16" s="25">
        <v>23.2</v>
      </c>
      <c r="Q16" s="25">
        <v>8.4</v>
      </c>
      <c r="R16" s="25">
        <v>5.4</v>
      </c>
    </row>
    <row r="17" spans="2:18" ht="16.5" customHeight="1" x14ac:dyDescent="0.35">
      <c r="C17" s="27" t="s">
        <v>120</v>
      </c>
      <c r="D17" s="25">
        <v>43</v>
      </c>
      <c r="E17" s="25">
        <v>21.3</v>
      </c>
      <c r="F17" s="25">
        <v>21.6</v>
      </c>
      <c r="G17" s="25">
        <v>77.3</v>
      </c>
      <c r="H17" s="25">
        <v>48.4</v>
      </c>
      <c r="I17" s="25">
        <v>42.6</v>
      </c>
      <c r="J17" s="25">
        <v>16.7</v>
      </c>
      <c r="K17" s="28">
        <v>23.1</v>
      </c>
      <c r="L17" s="28">
        <v>45.8</v>
      </c>
      <c r="M17" s="28">
        <v>39.799999999999997</v>
      </c>
      <c r="N17" s="28">
        <v>56.1</v>
      </c>
      <c r="O17" s="28">
        <v>80.2</v>
      </c>
      <c r="P17" s="25">
        <v>28</v>
      </c>
      <c r="Q17" s="25">
        <v>35.4</v>
      </c>
      <c r="R17" s="25">
        <v>13.5</v>
      </c>
    </row>
    <row r="18" spans="2:18" ht="16.5" customHeight="1" x14ac:dyDescent="0.35">
      <c r="B18" s="3"/>
      <c r="C18" s="38"/>
      <c r="D18" s="39"/>
      <c r="E18" s="39"/>
      <c r="F18" s="39"/>
      <c r="G18" s="39"/>
      <c r="H18" s="39"/>
      <c r="I18" s="39"/>
      <c r="J18" s="39"/>
      <c r="K18" s="40"/>
      <c r="L18" s="40"/>
      <c r="M18" s="40"/>
      <c r="N18" s="40"/>
      <c r="O18" s="40"/>
      <c r="P18" s="39"/>
      <c r="Q18" s="39"/>
      <c r="R18" s="39"/>
    </row>
    <row r="19" spans="2:18" ht="16.5" customHeight="1" x14ac:dyDescent="0.35">
      <c r="B19" s="3"/>
      <c r="C19" s="38"/>
      <c r="D19" s="39"/>
      <c r="E19" s="39"/>
      <c r="F19" s="39"/>
      <c r="G19" s="39"/>
      <c r="H19" s="39"/>
      <c r="I19" s="39"/>
      <c r="J19" s="39"/>
      <c r="K19" s="40"/>
      <c r="L19" s="40"/>
      <c r="M19" s="40"/>
      <c r="N19" s="40"/>
      <c r="O19" s="40"/>
      <c r="P19" s="39"/>
      <c r="Q19" s="39"/>
      <c r="R19" s="39"/>
    </row>
    <row r="20" spans="2:18" ht="16.5" customHeight="1" x14ac:dyDescent="0.35">
      <c r="B20" s="3"/>
      <c r="C20" s="38"/>
      <c r="D20" s="39"/>
      <c r="E20" s="39"/>
      <c r="F20" s="39"/>
      <c r="G20" s="39"/>
      <c r="H20" s="39"/>
      <c r="I20" s="39"/>
      <c r="J20" s="39"/>
      <c r="K20" s="40"/>
      <c r="L20" s="40"/>
      <c r="M20" s="40"/>
      <c r="N20" s="40"/>
      <c r="O20" s="40"/>
      <c r="P20" s="39"/>
      <c r="Q20" s="39"/>
      <c r="R20" s="39"/>
    </row>
    <row r="21" spans="2:18" ht="16.5" customHeight="1" x14ac:dyDescent="0.35">
      <c r="C21" s="35" t="s">
        <v>128</v>
      </c>
      <c r="D21" s="36">
        <v>0</v>
      </c>
      <c r="E21" s="36"/>
      <c r="F21" s="36"/>
      <c r="G21" s="36">
        <v>54.8</v>
      </c>
      <c r="H21" s="36">
        <v>99</v>
      </c>
      <c r="I21" s="36">
        <v>0</v>
      </c>
      <c r="J21" s="36">
        <v>2.2000000000000002</v>
      </c>
      <c r="K21" s="37">
        <v>38.5</v>
      </c>
      <c r="L21" s="37">
        <v>2.1</v>
      </c>
      <c r="M21" s="37">
        <v>5.2</v>
      </c>
      <c r="N21" s="37">
        <v>2.2000000000000002</v>
      </c>
      <c r="O21" s="37">
        <v>1.9</v>
      </c>
      <c r="P21" s="36">
        <v>9.3000000000000007</v>
      </c>
      <c r="Q21" s="36"/>
      <c r="R21" s="36"/>
    </row>
    <row r="22" spans="2:18" ht="16.5" customHeight="1" x14ac:dyDescent="0.35">
      <c r="C22" s="27" t="s">
        <v>135</v>
      </c>
      <c r="D22" s="25">
        <v>50.5</v>
      </c>
      <c r="E22" s="25">
        <v>1</v>
      </c>
      <c r="F22" s="25">
        <v>53.9</v>
      </c>
      <c r="G22" s="25"/>
      <c r="H22" s="25">
        <v>60.2</v>
      </c>
      <c r="I22" s="25">
        <v>11.5</v>
      </c>
      <c r="J22" s="25">
        <v>50</v>
      </c>
      <c r="K22" s="28">
        <v>1</v>
      </c>
      <c r="L22" s="28">
        <v>31.6</v>
      </c>
      <c r="M22" s="28">
        <v>15.1</v>
      </c>
      <c r="N22" s="28">
        <v>35.799999999999997</v>
      </c>
      <c r="O22" s="28">
        <v>51.9</v>
      </c>
      <c r="P22" s="25">
        <v>0</v>
      </c>
      <c r="Q22" s="25">
        <v>32.9</v>
      </c>
      <c r="R22" s="25">
        <v>10.3</v>
      </c>
    </row>
    <row r="23" spans="2:18" ht="15.75" customHeight="1" x14ac:dyDescent="0.35">
      <c r="C23" s="27" t="s">
        <v>143</v>
      </c>
      <c r="D23" s="25">
        <v>77.7</v>
      </c>
      <c r="E23" s="25"/>
      <c r="F23" s="25"/>
      <c r="G23" s="25"/>
      <c r="H23" s="25"/>
      <c r="I23" s="25">
        <v>37.4</v>
      </c>
      <c r="J23" s="25">
        <v>64</v>
      </c>
      <c r="K23" s="28"/>
      <c r="L23" s="28"/>
      <c r="M23" s="28">
        <v>78.400000000000006</v>
      </c>
      <c r="N23" s="28">
        <v>57.8</v>
      </c>
      <c r="O23" s="28">
        <v>78.400000000000006</v>
      </c>
      <c r="P23" s="25">
        <v>51.8</v>
      </c>
      <c r="Q23" s="25">
        <v>90.8</v>
      </c>
      <c r="R23" s="25"/>
    </row>
    <row r="24" spans="2:18" ht="18" customHeight="1" x14ac:dyDescent="0.35">
      <c r="C24" s="27" t="s">
        <v>148</v>
      </c>
      <c r="D24" s="25">
        <v>100</v>
      </c>
      <c r="E24" s="30">
        <v>73.2</v>
      </c>
      <c r="F24" s="25">
        <v>90.8</v>
      </c>
      <c r="G24" s="25">
        <v>100</v>
      </c>
      <c r="H24" s="25">
        <v>25.7</v>
      </c>
      <c r="I24" s="25">
        <v>100</v>
      </c>
      <c r="J24" s="25">
        <v>100</v>
      </c>
      <c r="K24" s="28">
        <v>34</v>
      </c>
      <c r="L24" s="28">
        <v>100</v>
      </c>
      <c r="M24" s="28">
        <v>100</v>
      </c>
      <c r="N24" s="28">
        <v>98.2</v>
      </c>
      <c r="O24" s="28">
        <v>100</v>
      </c>
      <c r="P24" s="25">
        <v>100</v>
      </c>
      <c r="Q24" s="25">
        <v>100</v>
      </c>
      <c r="R24" s="25">
        <v>97.6</v>
      </c>
    </row>
    <row r="25" spans="2:18" ht="16.5" customHeight="1" x14ac:dyDescent="0.35">
      <c r="C25" s="27" t="s">
        <v>263</v>
      </c>
      <c r="D25" s="25"/>
      <c r="E25" s="25">
        <v>100</v>
      </c>
      <c r="F25" s="25">
        <v>100</v>
      </c>
      <c r="G25" s="25"/>
      <c r="H25" s="25">
        <v>100</v>
      </c>
      <c r="I25" s="25"/>
      <c r="J25" s="25"/>
      <c r="K25" s="28">
        <v>100</v>
      </c>
      <c r="L25" s="28"/>
      <c r="M25" s="28"/>
      <c r="N25" s="28"/>
      <c r="O25" s="28"/>
      <c r="P25" s="28"/>
      <c r="Q25" s="28"/>
      <c r="R25" s="28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C4:X46"/>
  <sheetViews>
    <sheetView topLeftCell="E7" workbookViewId="0">
      <selection activeCell="Q25" sqref="Q25:S26"/>
    </sheetView>
  </sheetViews>
  <sheetFormatPr defaultRowHeight="14.5" x14ac:dyDescent="0.35"/>
  <cols>
    <col min="1" max="1" width="24.453125" customWidth="1"/>
    <col min="2" max="2" width="10.1796875" customWidth="1"/>
    <col min="4" max="4" width="19.26953125" customWidth="1"/>
    <col min="9" max="9" width="8" customWidth="1"/>
    <col min="17" max="17" width="13.7265625" customWidth="1"/>
    <col min="18" max="18" width="11" customWidth="1"/>
  </cols>
  <sheetData>
    <row r="4" spans="3:24" ht="26" x14ac:dyDescent="0.35">
      <c r="D4" s="24" t="s">
        <v>1</v>
      </c>
      <c r="E4" s="24" t="s">
        <v>8</v>
      </c>
      <c r="F4" s="24" t="s">
        <v>154</v>
      </c>
      <c r="G4" s="24" t="s">
        <v>9</v>
      </c>
      <c r="H4" s="24" t="s">
        <v>155</v>
      </c>
      <c r="I4" s="24" t="s">
        <v>27</v>
      </c>
      <c r="J4" s="24" t="s">
        <v>10</v>
      </c>
      <c r="K4" s="24" t="s">
        <v>12</v>
      </c>
      <c r="L4" s="24" t="s">
        <v>11</v>
      </c>
      <c r="M4" s="25" t="s">
        <v>13</v>
      </c>
      <c r="N4" s="24" t="s">
        <v>14</v>
      </c>
      <c r="O4" s="24" t="s">
        <v>28</v>
      </c>
      <c r="P4" s="26" t="s">
        <v>15</v>
      </c>
      <c r="Q4" s="26" t="s">
        <v>30</v>
      </c>
      <c r="R4" s="26" t="s">
        <v>17</v>
      </c>
    </row>
    <row r="5" spans="3:24" ht="19.5" customHeight="1" x14ac:dyDescent="0.35">
      <c r="C5" s="27" t="s">
        <v>269</v>
      </c>
      <c r="D5" s="25">
        <v>100</v>
      </c>
      <c r="E5" s="30">
        <v>73.2</v>
      </c>
      <c r="F5" s="25">
        <v>90.8</v>
      </c>
      <c r="G5" s="25">
        <v>100</v>
      </c>
      <c r="H5" s="25">
        <v>25.7</v>
      </c>
      <c r="I5" s="25">
        <v>100</v>
      </c>
      <c r="J5" s="25">
        <v>100</v>
      </c>
      <c r="K5" s="28">
        <v>34</v>
      </c>
      <c r="L5" s="28">
        <v>100</v>
      </c>
      <c r="M5" s="28">
        <v>100</v>
      </c>
      <c r="N5" s="28">
        <v>98.2</v>
      </c>
      <c r="O5" s="28">
        <v>100</v>
      </c>
      <c r="P5" s="25">
        <v>100</v>
      </c>
      <c r="Q5" s="25">
        <v>100</v>
      </c>
      <c r="R5" s="25">
        <v>97.6</v>
      </c>
    </row>
    <row r="6" spans="3:24" ht="16.5" customHeight="1" x14ac:dyDescent="0.35">
      <c r="C6" s="27" t="s">
        <v>270</v>
      </c>
      <c r="D6" s="25"/>
      <c r="E6" s="25">
        <v>100</v>
      </c>
      <c r="F6" s="25">
        <v>100</v>
      </c>
      <c r="G6" s="25"/>
      <c r="H6" s="25">
        <v>100</v>
      </c>
      <c r="I6" s="25"/>
      <c r="J6" s="25"/>
      <c r="K6" s="28">
        <v>100</v>
      </c>
      <c r="L6" s="28"/>
      <c r="M6" s="28"/>
      <c r="N6" s="28"/>
      <c r="O6" s="28"/>
      <c r="P6" s="28"/>
      <c r="Q6" s="28"/>
      <c r="R6" s="28"/>
    </row>
    <row r="8" spans="3:24" x14ac:dyDescent="0.35">
      <c r="V8" s="3" t="s">
        <v>297</v>
      </c>
      <c r="W8" s="3"/>
      <c r="X8" s="3"/>
    </row>
    <row r="9" spans="3:24" ht="26" x14ac:dyDescent="0.35">
      <c r="P9" s="3"/>
      <c r="Q9" s="27" t="s">
        <v>269</v>
      </c>
      <c r="R9" s="27" t="s">
        <v>270</v>
      </c>
      <c r="S9" s="27" t="s">
        <v>298</v>
      </c>
      <c r="V9" s="3">
        <v>86.6</v>
      </c>
      <c r="W9" s="4"/>
      <c r="X9" s="4"/>
    </row>
    <row r="10" spans="3:24" x14ac:dyDescent="0.35">
      <c r="P10" s="3" t="s">
        <v>1</v>
      </c>
      <c r="Q10" s="25">
        <v>100</v>
      </c>
      <c r="R10" s="104"/>
      <c r="S10" s="103"/>
      <c r="V10" s="3">
        <v>38.799999999999997</v>
      </c>
      <c r="W10" s="3"/>
      <c r="X10" s="3"/>
    </row>
    <row r="11" spans="3:24" x14ac:dyDescent="0.35">
      <c r="P11" s="3" t="s">
        <v>8</v>
      </c>
      <c r="Q11" s="30"/>
      <c r="R11" s="25"/>
      <c r="S11" s="103"/>
      <c r="V11" s="3">
        <v>100</v>
      </c>
      <c r="W11" s="3"/>
      <c r="X11" s="3"/>
    </row>
    <row r="12" spans="3:24" x14ac:dyDescent="0.35">
      <c r="P12" s="3" t="s">
        <v>25</v>
      </c>
      <c r="Q12" s="25"/>
      <c r="R12" s="25"/>
      <c r="S12" s="103"/>
      <c r="V12" s="56">
        <v>100</v>
      </c>
      <c r="W12" s="3"/>
      <c r="X12" s="3"/>
    </row>
    <row r="13" spans="3:24" x14ac:dyDescent="0.35">
      <c r="P13" s="3" t="s">
        <v>276</v>
      </c>
      <c r="Q13" s="25"/>
      <c r="R13" s="103"/>
      <c r="S13" s="103"/>
      <c r="V13" s="56">
        <v>93.2</v>
      </c>
      <c r="W13" s="3"/>
      <c r="X13" s="3"/>
    </row>
    <row r="14" spans="3:24" x14ac:dyDescent="0.35">
      <c r="P14" s="3" t="s">
        <v>26</v>
      </c>
      <c r="Q14" s="25">
        <v>25.7</v>
      </c>
      <c r="R14" s="25">
        <v>100</v>
      </c>
      <c r="S14" s="103"/>
      <c r="V14" s="56">
        <v>98.8</v>
      </c>
      <c r="W14" s="3"/>
      <c r="X14" s="3"/>
    </row>
    <row r="15" spans="3:24" x14ac:dyDescent="0.35">
      <c r="P15" s="56" t="s">
        <v>271</v>
      </c>
      <c r="Q15" s="25"/>
      <c r="R15" s="25"/>
      <c r="S15" s="103"/>
      <c r="V15" s="56">
        <v>86.7</v>
      </c>
      <c r="W15" s="3"/>
      <c r="X15" s="3"/>
    </row>
    <row r="16" spans="3:24" x14ac:dyDescent="0.35">
      <c r="P16" s="3" t="s">
        <v>27</v>
      </c>
      <c r="Q16" s="25"/>
      <c r="R16" s="103"/>
      <c r="S16" s="103"/>
      <c r="V16" s="56">
        <v>90.1</v>
      </c>
      <c r="W16" s="3"/>
      <c r="X16" s="3"/>
    </row>
    <row r="17" spans="16:24" x14ac:dyDescent="0.35">
      <c r="P17" s="3" t="s">
        <v>10</v>
      </c>
      <c r="Q17" s="25"/>
      <c r="R17" s="103"/>
      <c r="S17" s="103"/>
      <c r="V17" s="56">
        <v>100</v>
      </c>
      <c r="W17" s="3"/>
      <c r="X17" s="3"/>
    </row>
    <row r="18" spans="16:24" x14ac:dyDescent="0.35">
      <c r="P18" s="3" t="s">
        <v>11</v>
      </c>
      <c r="Q18" s="25"/>
      <c r="R18" s="103"/>
      <c r="S18" s="103"/>
      <c r="V18" s="56">
        <v>93.7</v>
      </c>
      <c r="W18" s="3"/>
      <c r="X18" s="3"/>
    </row>
    <row r="19" spans="16:24" x14ac:dyDescent="0.35">
      <c r="P19" s="3" t="s">
        <v>12</v>
      </c>
      <c r="Q19" s="28"/>
      <c r="R19" s="103"/>
      <c r="S19" s="103"/>
      <c r="V19" s="56">
        <v>100</v>
      </c>
      <c r="W19" s="3"/>
      <c r="X19" s="3"/>
    </row>
    <row r="20" spans="16:24" x14ac:dyDescent="0.35">
      <c r="P20" s="3" t="s">
        <v>13</v>
      </c>
      <c r="Q20" s="25"/>
      <c r="R20" s="103"/>
      <c r="S20" s="103"/>
      <c r="V20" s="56">
        <v>99.6</v>
      </c>
      <c r="W20" s="3"/>
      <c r="X20" s="3"/>
    </row>
    <row r="21" spans="16:24" x14ac:dyDescent="0.35">
      <c r="P21" s="56" t="s">
        <v>272</v>
      </c>
      <c r="Q21" s="25"/>
      <c r="R21" s="103"/>
      <c r="S21" s="103"/>
      <c r="V21" s="56">
        <v>98</v>
      </c>
      <c r="W21" s="3"/>
      <c r="X21" s="3"/>
    </row>
    <row r="22" spans="16:24" x14ac:dyDescent="0.35">
      <c r="P22" s="3" t="s">
        <v>14</v>
      </c>
      <c r="Q22" s="28">
        <v>98.2</v>
      </c>
      <c r="R22" s="103"/>
      <c r="S22" s="103"/>
      <c r="V22" s="56">
        <v>83.7</v>
      </c>
      <c r="W22" s="3"/>
      <c r="X22" s="3"/>
    </row>
    <row r="23" spans="16:24" x14ac:dyDescent="0.35">
      <c r="P23" s="3" t="s">
        <v>28</v>
      </c>
      <c r="Q23" s="28"/>
      <c r="R23" s="103"/>
      <c r="S23" s="103"/>
      <c r="V23" s="56">
        <v>98</v>
      </c>
      <c r="W23" s="3"/>
      <c r="X23" s="3"/>
    </row>
    <row r="24" spans="16:24" x14ac:dyDescent="0.35">
      <c r="P24" s="3" t="s">
        <v>15</v>
      </c>
      <c r="Q24" s="28">
        <v>51.8</v>
      </c>
      <c r="R24" s="103">
        <v>100</v>
      </c>
      <c r="S24" s="103"/>
      <c r="V24" s="56">
        <v>100</v>
      </c>
      <c r="W24" s="3"/>
      <c r="X24" s="3"/>
    </row>
    <row r="25" spans="16:24" x14ac:dyDescent="0.35">
      <c r="P25" s="3" t="s">
        <v>16</v>
      </c>
      <c r="Q25" s="28"/>
      <c r="R25" s="103"/>
      <c r="S25" s="103"/>
      <c r="V25" s="56">
        <v>91.5</v>
      </c>
      <c r="W25" s="3"/>
      <c r="X25" s="3"/>
    </row>
    <row r="26" spans="16:24" x14ac:dyDescent="0.35">
      <c r="P26" s="3" t="s">
        <v>17</v>
      </c>
      <c r="Q26" s="28"/>
      <c r="R26" s="103"/>
      <c r="S26" s="103"/>
    </row>
    <row r="29" spans="16:24" ht="26" x14ac:dyDescent="0.35">
      <c r="P29" s="3"/>
      <c r="Q29" s="27" t="s">
        <v>269</v>
      </c>
      <c r="R29" s="27" t="s">
        <v>270</v>
      </c>
      <c r="S29" s="3"/>
      <c r="T29" s="3"/>
    </row>
    <row r="30" spans="16:24" x14ac:dyDescent="0.35">
      <c r="P30" s="3" t="s">
        <v>1</v>
      </c>
      <c r="Q30" s="25">
        <v>100</v>
      </c>
      <c r="R30" s="4"/>
      <c r="S30" s="4"/>
      <c r="T30" s="4"/>
    </row>
    <row r="31" spans="16:24" x14ac:dyDescent="0.35">
      <c r="P31" s="3" t="s">
        <v>8</v>
      </c>
      <c r="Q31" s="30">
        <v>73.2</v>
      </c>
      <c r="R31" s="25">
        <v>100</v>
      </c>
      <c r="S31" s="3"/>
      <c r="T31" s="3"/>
    </row>
    <row r="32" spans="16:24" x14ac:dyDescent="0.35">
      <c r="P32" s="3" t="s">
        <v>25</v>
      </c>
      <c r="Q32" s="25">
        <v>90.8</v>
      </c>
      <c r="R32" s="25">
        <v>100</v>
      </c>
      <c r="S32" s="3"/>
      <c r="T32" s="3"/>
    </row>
    <row r="33" spans="16:20" x14ac:dyDescent="0.35">
      <c r="P33" s="3" t="s">
        <v>276</v>
      </c>
      <c r="Q33" s="25">
        <v>100</v>
      </c>
      <c r="R33" s="3"/>
      <c r="S33" s="3"/>
      <c r="T33" s="3"/>
    </row>
    <row r="34" spans="16:20" x14ac:dyDescent="0.35">
      <c r="P34" s="3" t="s">
        <v>26</v>
      </c>
      <c r="Q34" s="25">
        <v>25.7</v>
      </c>
      <c r="R34" s="25">
        <v>100</v>
      </c>
      <c r="S34" s="3"/>
      <c r="T34" s="3"/>
    </row>
    <row r="35" spans="16:20" x14ac:dyDescent="0.35">
      <c r="P35" s="56" t="s">
        <v>271</v>
      </c>
      <c r="Q35" s="25">
        <v>56.5</v>
      </c>
      <c r="R35" s="39">
        <v>100</v>
      </c>
      <c r="S35" s="3"/>
      <c r="T35" s="3"/>
    </row>
    <row r="36" spans="16:20" x14ac:dyDescent="0.35">
      <c r="P36" s="3" t="s">
        <v>27</v>
      </c>
      <c r="Q36" s="25">
        <v>100</v>
      </c>
      <c r="R36" s="3"/>
      <c r="S36" s="3"/>
      <c r="T36" s="3"/>
    </row>
    <row r="37" spans="16:20" x14ac:dyDescent="0.35">
      <c r="P37" s="3" t="s">
        <v>10</v>
      </c>
      <c r="Q37" s="25">
        <v>100</v>
      </c>
      <c r="R37" s="3"/>
      <c r="S37" s="3"/>
      <c r="T37" s="3"/>
    </row>
    <row r="38" spans="16:20" x14ac:dyDescent="0.35">
      <c r="P38" s="3" t="s">
        <v>11</v>
      </c>
      <c r="Q38" s="25">
        <v>100</v>
      </c>
      <c r="R38" s="3"/>
      <c r="S38" s="3"/>
      <c r="T38" s="3"/>
    </row>
    <row r="39" spans="16:20" x14ac:dyDescent="0.35">
      <c r="P39" s="3" t="s">
        <v>12</v>
      </c>
      <c r="Q39" s="28">
        <v>34</v>
      </c>
      <c r="R39" s="3">
        <v>100</v>
      </c>
      <c r="S39" s="3"/>
      <c r="T39" s="3"/>
    </row>
    <row r="40" spans="16:20" x14ac:dyDescent="0.35">
      <c r="P40" s="3" t="s">
        <v>13</v>
      </c>
      <c r="Q40" s="54">
        <v>100</v>
      </c>
      <c r="R40" s="3"/>
      <c r="S40" s="3"/>
      <c r="T40" s="3"/>
    </row>
    <row r="41" spans="16:20" x14ac:dyDescent="0.35">
      <c r="P41" s="56" t="s">
        <v>272</v>
      </c>
      <c r="Q41" s="54">
        <v>3.3</v>
      </c>
      <c r="R41" s="3">
        <v>100</v>
      </c>
      <c r="S41" s="3"/>
      <c r="T41" s="3"/>
    </row>
    <row r="42" spans="16:20" x14ac:dyDescent="0.35">
      <c r="P42" s="3" t="s">
        <v>14</v>
      </c>
      <c r="Q42" s="28">
        <v>98.2</v>
      </c>
      <c r="R42" s="3"/>
      <c r="S42" s="3"/>
      <c r="T42" s="3"/>
    </row>
    <row r="43" spans="16:20" x14ac:dyDescent="0.35">
      <c r="P43" s="3" t="s">
        <v>28</v>
      </c>
      <c r="Q43" s="28">
        <v>100</v>
      </c>
      <c r="R43" s="3"/>
      <c r="S43" s="3"/>
      <c r="T43" s="3"/>
    </row>
    <row r="44" spans="16:20" x14ac:dyDescent="0.35">
      <c r="P44" s="3" t="s">
        <v>15</v>
      </c>
      <c r="Q44" s="28">
        <v>100</v>
      </c>
      <c r="R44" s="3"/>
      <c r="S44" s="3"/>
      <c r="T44" s="3"/>
    </row>
    <row r="45" spans="16:20" x14ac:dyDescent="0.35">
      <c r="P45" s="3" t="s">
        <v>16</v>
      </c>
      <c r="Q45" s="28">
        <v>100</v>
      </c>
      <c r="R45" s="3"/>
      <c r="S45" s="3"/>
      <c r="T45" s="3"/>
    </row>
    <row r="46" spans="16:20" x14ac:dyDescent="0.35">
      <c r="P46" s="3" t="s">
        <v>17</v>
      </c>
      <c r="Q46" s="55">
        <v>98.6</v>
      </c>
      <c r="R46" s="3"/>
      <c r="S46" s="3"/>
      <c r="T46" s="3"/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O11"/>
  <sheetViews>
    <sheetView workbookViewId="0">
      <selection activeCell="N12" sqref="N12"/>
    </sheetView>
  </sheetViews>
  <sheetFormatPr defaultRowHeight="14.5" x14ac:dyDescent="0.35"/>
  <cols>
    <col min="2" max="2" width="24.26953125" customWidth="1"/>
    <col min="3" max="4" width="10.453125" customWidth="1"/>
  </cols>
  <sheetData>
    <row r="2" spans="2:15" ht="15" thickBot="1" x14ac:dyDescent="0.4"/>
    <row r="3" spans="2:15" ht="15" customHeight="1" thickBot="1" x14ac:dyDescent="0.4">
      <c r="C3" s="41" t="s">
        <v>8</v>
      </c>
      <c r="D3" s="41" t="s">
        <v>154</v>
      </c>
      <c r="E3" s="41" t="s">
        <v>271</v>
      </c>
      <c r="F3" s="41" t="s">
        <v>27</v>
      </c>
      <c r="G3" s="41" t="s">
        <v>10</v>
      </c>
      <c r="H3" s="41" t="s">
        <v>12</v>
      </c>
      <c r="I3" s="41" t="s">
        <v>13</v>
      </c>
      <c r="J3" s="44" t="s">
        <v>272</v>
      </c>
      <c r="K3" s="43" t="s">
        <v>28</v>
      </c>
      <c r="L3" s="41" t="s">
        <v>15</v>
      </c>
    </row>
    <row r="4" spans="2:15" ht="20.25" customHeight="1" thickBot="1" x14ac:dyDescent="0.4">
      <c r="B4" s="41" t="s">
        <v>273</v>
      </c>
      <c r="C4" s="46">
        <v>87</v>
      </c>
      <c r="D4" s="46">
        <v>100</v>
      </c>
      <c r="E4" s="45">
        <v>56.5</v>
      </c>
      <c r="F4" s="46">
        <v>23.2</v>
      </c>
      <c r="G4" s="46">
        <v>94.7</v>
      </c>
      <c r="H4" s="46">
        <v>27</v>
      </c>
      <c r="I4" s="45">
        <v>100</v>
      </c>
      <c r="J4" s="45">
        <v>3.3</v>
      </c>
      <c r="K4" s="47">
        <v>4</v>
      </c>
      <c r="L4" s="45">
        <v>6.2</v>
      </c>
    </row>
    <row r="5" spans="2:15" ht="18.75" customHeight="1" thickBot="1" x14ac:dyDescent="0.4">
      <c r="B5" s="42" t="s">
        <v>274</v>
      </c>
      <c r="C5" s="49">
        <v>100</v>
      </c>
      <c r="D5" s="49"/>
      <c r="E5" s="48">
        <v>100</v>
      </c>
      <c r="F5" s="49">
        <v>100</v>
      </c>
      <c r="G5" s="49"/>
      <c r="H5" s="49">
        <v>100</v>
      </c>
      <c r="I5" s="48"/>
      <c r="J5" s="48">
        <v>83.7</v>
      </c>
      <c r="K5" s="50">
        <v>100</v>
      </c>
      <c r="L5" s="48">
        <v>95.9</v>
      </c>
    </row>
    <row r="6" spans="2:15" ht="15" thickBot="1" x14ac:dyDescent="0.4">
      <c r="B6" s="42" t="s">
        <v>275</v>
      </c>
      <c r="C6" s="49"/>
      <c r="D6" s="49"/>
      <c r="E6" s="48"/>
      <c r="F6" s="49"/>
      <c r="G6" s="49"/>
      <c r="H6" s="49"/>
      <c r="I6" s="48"/>
      <c r="J6" s="48">
        <v>100</v>
      </c>
      <c r="K6" s="50"/>
      <c r="L6" s="48">
        <v>100</v>
      </c>
    </row>
    <row r="9" spans="2:15" x14ac:dyDescent="0.35">
      <c r="B9" s="51"/>
      <c r="C9" s="51"/>
      <c r="D9" s="51"/>
      <c r="E9" s="51"/>
      <c r="F9" s="51"/>
      <c r="G9" s="51"/>
      <c r="H9" s="51"/>
      <c r="I9" s="51"/>
      <c r="J9" s="52"/>
      <c r="K9" s="52"/>
    </row>
    <row r="10" spans="2:15" x14ac:dyDescent="0.35">
      <c r="B10" s="53"/>
      <c r="C10" s="53"/>
      <c r="D10" s="53"/>
      <c r="E10" s="39"/>
      <c r="F10" s="39"/>
      <c r="G10" s="39"/>
      <c r="H10" s="39"/>
      <c r="I10" s="39"/>
      <c r="J10" s="40"/>
      <c r="K10" s="40"/>
    </row>
    <row r="11" spans="2:15" x14ac:dyDescent="0.35">
      <c r="B11" s="53"/>
      <c r="C11" s="53"/>
      <c r="D11" s="53"/>
      <c r="E11" s="39"/>
      <c r="F11" s="39"/>
      <c r="G11" s="39"/>
      <c r="H11" s="39"/>
      <c r="I11" s="39"/>
      <c r="J11" s="40"/>
      <c r="K11" s="40"/>
      <c r="O11">
        <f>24*7</f>
        <v>168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N4:R19"/>
  <sheetViews>
    <sheetView topLeftCell="A2" workbookViewId="0">
      <selection activeCell="R9" sqref="R9"/>
    </sheetView>
  </sheetViews>
  <sheetFormatPr defaultRowHeight="14.5" x14ac:dyDescent="0.35"/>
  <sheetData>
    <row r="4" spans="14:18" ht="26" x14ac:dyDescent="0.35">
      <c r="N4" s="3"/>
      <c r="O4" s="38" t="s">
        <v>269</v>
      </c>
      <c r="P4" s="38" t="s">
        <v>270</v>
      </c>
      <c r="Q4" s="3"/>
      <c r="R4" s="3"/>
    </row>
    <row r="5" spans="14:18" x14ac:dyDescent="0.35">
      <c r="N5" s="3" t="s">
        <v>1</v>
      </c>
      <c r="O5" s="39">
        <v>100</v>
      </c>
      <c r="P5" s="4"/>
      <c r="Q5" s="4"/>
      <c r="R5" s="4"/>
    </row>
    <row r="6" spans="14:18" x14ac:dyDescent="0.35">
      <c r="N6" s="3" t="s">
        <v>8</v>
      </c>
      <c r="O6" s="53">
        <v>73.2</v>
      </c>
      <c r="P6" s="39">
        <v>100</v>
      </c>
      <c r="Q6" s="3"/>
      <c r="R6" s="3"/>
    </row>
    <row r="7" spans="14:18" x14ac:dyDescent="0.35">
      <c r="N7" s="3" t="s">
        <v>25</v>
      </c>
      <c r="O7" s="39">
        <v>90.8</v>
      </c>
      <c r="P7" s="39">
        <v>100</v>
      </c>
      <c r="Q7" s="3"/>
      <c r="R7" s="3"/>
    </row>
    <row r="8" spans="14:18" x14ac:dyDescent="0.35">
      <c r="N8" s="3" t="s">
        <v>276</v>
      </c>
      <c r="O8" s="39">
        <v>100</v>
      </c>
      <c r="P8" s="3"/>
      <c r="Q8" s="3"/>
      <c r="R8" s="3"/>
    </row>
    <row r="9" spans="14:18" x14ac:dyDescent="0.35">
      <c r="N9" s="3" t="s">
        <v>26</v>
      </c>
      <c r="O9" s="39">
        <v>25.7</v>
      </c>
      <c r="P9" s="39">
        <v>100</v>
      </c>
      <c r="Q9" s="3"/>
      <c r="R9" s="3"/>
    </row>
    <row r="10" spans="14:18" x14ac:dyDescent="0.35">
      <c r="N10" s="3" t="s">
        <v>27</v>
      </c>
      <c r="O10" s="39">
        <v>100</v>
      </c>
      <c r="P10" s="3"/>
      <c r="Q10" s="3"/>
      <c r="R10" s="3"/>
    </row>
    <row r="11" spans="14:18" x14ac:dyDescent="0.35">
      <c r="N11" s="3" t="s">
        <v>10</v>
      </c>
      <c r="O11" s="39">
        <v>100</v>
      </c>
      <c r="P11" s="3"/>
      <c r="Q11" s="3"/>
      <c r="R11" s="3"/>
    </row>
    <row r="12" spans="14:18" x14ac:dyDescent="0.35">
      <c r="N12" s="3" t="s">
        <v>11</v>
      </c>
      <c r="O12" s="39">
        <v>100</v>
      </c>
      <c r="P12" s="3"/>
      <c r="Q12" s="3"/>
      <c r="R12" s="3"/>
    </row>
    <row r="13" spans="14:18" x14ac:dyDescent="0.35">
      <c r="N13" s="3" t="s">
        <v>12</v>
      </c>
      <c r="O13" s="40">
        <v>34</v>
      </c>
      <c r="P13" s="3">
        <v>100</v>
      </c>
      <c r="Q13" s="3"/>
      <c r="R13" s="3"/>
    </row>
    <row r="14" spans="14:18" x14ac:dyDescent="0.35">
      <c r="N14" s="3" t="s">
        <v>13</v>
      </c>
      <c r="O14" s="39">
        <v>100</v>
      </c>
      <c r="P14" s="3"/>
      <c r="Q14" s="3"/>
      <c r="R14" s="3"/>
    </row>
    <row r="15" spans="14:18" x14ac:dyDescent="0.35">
      <c r="N15" s="3" t="s">
        <v>14</v>
      </c>
      <c r="O15" s="40">
        <v>98.2</v>
      </c>
      <c r="P15" s="3"/>
      <c r="Q15" s="3"/>
      <c r="R15" s="3"/>
    </row>
    <row r="16" spans="14:18" x14ac:dyDescent="0.35">
      <c r="N16" s="3" t="s">
        <v>28</v>
      </c>
      <c r="O16" s="40">
        <v>100</v>
      </c>
      <c r="P16" s="3"/>
      <c r="Q16" s="3"/>
      <c r="R16" s="3"/>
    </row>
    <row r="17" spans="14:18" x14ac:dyDescent="0.35">
      <c r="N17" s="3" t="s">
        <v>15</v>
      </c>
      <c r="O17" s="40">
        <v>51.8</v>
      </c>
      <c r="P17" s="3">
        <v>100</v>
      </c>
      <c r="Q17" s="3"/>
      <c r="R17" s="3"/>
    </row>
    <row r="18" spans="14:18" x14ac:dyDescent="0.35">
      <c r="N18" s="3" t="s">
        <v>16</v>
      </c>
      <c r="O18" s="40">
        <v>100</v>
      </c>
      <c r="P18" s="3"/>
      <c r="Q18" s="3"/>
      <c r="R18" s="3"/>
    </row>
    <row r="19" spans="14:18" x14ac:dyDescent="0.35">
      <c r="N19" s="3" t="s">
        <v>17</v>
      </c>
      <c r="O19" s="40">
        <v>98.6</v>
      </c>
      <c r="P19" s="3"/>
      <c r="Q19" s="3"/>
      <c r="R19" s="3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C1:Z22"/>
  <sheetViews>
    <sheetView topLeftCell="G1" workbookViewId="0">
      <selection activeCell="R20" activeCellId="2" sqref="R8 R14 R20"/>
    </sheetView>
  </sheetViews>
  <sheetFormatPr defaultRowHeight="14.5" x14ac:dyDescent="0.35"/>
  <cols>
    <col min="2" max="2" width="4" customWidth="1"/>
    <col min="4" max="4" width="18.1796875" customWidth="1"/>
    <col min="5" max="5" width="13.453125" customWidth="1"/>
    <col min="6" max="6" width="12.81640625" customWidth="1"/>
    <col min="7" max="7" width="14.1796875" customWidth="1"/>
    <col min="8" max="8" width="13.81640625" customWidth="1"/>
    <col min="9" max="9" width="12.26953125" customWidth="1"/>
    <col min="10" max="10" width="4.7265625" customWidth="1"/>
    <col min="11" max="11" width="11.1796875" customWidth="1"/>
    <col min="12" max="12" width="7.81640625" customWidth="1"/>
    <col min="14" max="14" width="16.453125" customWidth="1"/>
    <col min="19" max="19" width="10.1796875" customWidth="1"/>
    <col min="20" max="20" width="5.81640625" customWidth="1"/>
  </cols>
  <sheetData>
    <row r="1" spans="3:26" ht="15" thickBot="1" x14ac:dyDescent="0.4"/>
    <row r="2" spans="3:26" ht="15" thickBot="1" x14ac:dyDescent="0.4">
      <c r="C2" s="57" t="s">
        <v>279</v>
      </c>
      <c r="D2" s="58" t="s">
        <v>280</v>
      </c>
      <c r="E2" s="59" t="s">
        <v>276</v>
      </c>
      <c r="F2" s="60" t="s">
        <v>11</v>
      </c>
      <c r="G2" s="61" t="s">
        <v>14</v>
      </c>
      <c r="H2" s="61" t="s">
        <v>15</v>
      </c>
      <c r="I2" s="61" t="s">
        <v>281</v>
      </c>
      <c r="M2" s="78" t="s">
        <v>279</v>
      </c>
      <c r="N2" s="79" t="s">
        <v>280</v>
      </c>
      <c r="O2" s="80" t="s">
        <v>276</v>
      </c>
      <c r="P2" s="81" t="s">
        <v>11</v>
      </c>
      <c r="Q2" s="82" t="s">
        <v>14</v>
      </c>
      <c r="R2" s="82" t="s">
        <v>15</v>
      </c>
      <c r="S2" s="82" t="s">
        <v>281</v>
      </c>
    </row>
    <row r="3" spans="3:26" ht="15" thickBot="1" x14ac:dyDescent="0.4">
      <c r="C3" s="116" t="s">
        <v>282</v>
      </c>
      <c r="D3" s="64" t="s">
        <v>283</v>
      </c>
      <c r="E3" s="77">
        <v>6102</v>
      </c>
      <c r="F3" s="77">
        <v>10643</v>
      </c>
      <c r="G3" s="68">
        <v>3408</v>
      </c>
      <c r="H3" s="68">
        <v>53179</v>
      </c>
      <c r="I3" s="68">
        <v>73332</v>
      </c>
      <c r="M3" s="119" t="s">
        <v>282</v>
      </c>
      <c r="N3" s="83" t="s">
        <v>283</v>
      </c>
      <c r="O3" s="84">
        <v>6102</v>
      </c>
      <c r="P3" s="84">
        <v>10643</v>
      </c>
      <c r="Q3" s="85">
        <v>3408</v>
      </c>
      <c r="R3" s="85">
        <v>53179</v>
      </c>
      <c r="S3" s="85">
        <v>73332</v>
      </c>
    </row>
    <row r="4" spans="3:26" ht="15" thickBot="1" x14ac:dyDescent="0.4">
      <c r="C4" s="117"/>
      <c r="D4" s="64" t="s">
        <v>284</v>
      </c>
      <c r="E4" s="65">
        <v>7</v>
      </c>
      <c r="F4" s="65">
        <v>281</v>
      </c>
      <c r="G4" s="66">
        <v>270</v>
      </c>
      <c r="H4" s="66">
        <v>159</v>
      </c>
      <c r="I4" s="66">
        <v>717</v>
      </c>
      <c r="M4" s="119"/>
      <c r="N4" s="83" t="s">
        <v>284</v>
      </c>
      <c r="O4" s="86">
        <v>7</v>
      </c>
      <c r="P4" s="86">
        <v>281</v>
      </c>
      <c r="Q4" s="87">
        <v>270</v>
      </c>
      <c r="R4" s="87">
        <v>159</v>
      </c>
      <c r="S4" s="87">
        <v>717</v>
      </c>
    </row>
    <row r="5" spans="3:26" ht="15" thickBot="1" x14ac:dyDescent="0.4">
      <c r="C5" s="117"/>
      <c r="D5" s="64" t="s">
        <v>285</v>
      </c>
      <c r="E5" s="65">
        <v>1</v>
      </c>
      <c r="F5" s="65">
        <v>426</v>
      </c>
      <c r="G5" s="66">
        <v>0</v>
      </c>
      <c r="H5" s="66">
        <v>13</v>
      </c>
      <c r="I5" s="66">
        <v>440</v>
      </c>
      <c r="M5" s="119"/>
      <c r="N5" s="83" t="s">
        <v>285</v>
      </c>
      <c r="O5" s="86">
        <v>1</v>
      </c>
      <c r="P5" s="86">
        <v>426</v>
      </c>
      <c r="Q5" s="87">
        <v>0</v>
      </c>
      <c r="R5" s="87">
        <v>13</v>
      </c>
      <c r="S5" s="87">
        <v>440</v>
      </c>
    </row>
    <row r="6" spans="3:26" ht="15" thickBot="1" x14ac:dyDescent="0.4">
      <c r="C6" s="117"/>
      <c r="D6" s="69" t="s">
        <v>287</v>
      </c>
      <c r="E6" s="65">
        <v>783</v>
      </c>
      <c r="F6" s="65">
        <v>135</v>
      </c>
      <c r="G6" s="66">
        <v>7</v>
      </c>
      <c r="H6" s="68">
        <v>1708</v>
      </c>
      <c r="I6" s="68">
        <v>2633</v>
      </c>
      <c r="M6" s="119"/>
      <c r="N6" s="88" t="s">
        <v>287</v>
      </c>
      <c r="O6" s="86">
        <v>783</v>
      </c>
      <c r="P6" s="86">
        <v>135</v>
      </c>
      <c r="Q6" s="87">
        <v>7</v>
      </c>
      <c r="R6" s="85">
        <v>1708</v>
      </c>
      <c r="S6" s="85">
        <v>2633</v>
      </c>
      <c r="U6">
        <v>77122</v>
      </c>
    </row>
    <row r="7" spans="3:26" ht="15" thickBot="1" x14ac:dyDescent="0.4">
      <c r="C7" s="117"/>
      <c r="D7" s="69" t="s">
        <v>288</v>
      </c>
      <c r="E7" s="65">
        <v>718</v>
      </c>
      <c r="F7" s="77">
        <v>1499</v>
      </c>
      <c r="G7" s="66">
        <v>390</v>
      </c>
      <c r="H7" s="68">
        <v>2580</v>
      </c>
      <c r="I7" s="68">
        <v>5187</v>
      </c>
      <c r="M7" s="119"/>
      <c r="N7" s="88" t="s">
        <v>288</v>
      </c>
      <c r="O7" s="86">
        <v>718</v>
      </c>
      <c r="P7" s="84">
        <v>1499</v>
      </c>
      <c r="Q7" s="87">
        <v>390</v>
      </c>
      <c r="R7" s="85">
        <v>2580</v>
      </c>
      <c r="S7" s="85">
        <v>5187</v>
      </c>
    </row>
    <row r="8" spans="3:26" ht="15" thickBot="1" x14ac:dyDescent="0.4">
      <c r="C8" s="118"/>
      <c r="D8" s="69" t="s">
        <v>289</v>
      </c>
      <c r="E8" s="70">
        <v>7611</v>
      </c>
      <c r="F8" s="71">
        <v>12984</v>
      </c>
      <c r="G8" s="72">
        <v>4075</v>
      </c>
      <c r="H8" s="72">
        <v>57639</v>
      </c>
      <c r="I8" s="72">
        <v>82309</v>
      </c>
      <c r="M8" s="119"/>
      <c r="N8" s="88" t="s">
        <v>289</v>
      </c>
      <c r="O8" s="81">
        <v>7611</v>
      </c>
      <c r="P8" s="89">
        <v>12984</v>
      </c>
      <c r="Q8" s="90">
        <v>4075</v>
      </c>
      <c r="R8" s="90">
        <v>57639</v>
      </c>
      <c r="S8" s="90">
        <v>82309</v>
      </c>
      <c r="Z8" s="108" t="s">
        <v>312</v>
      </c>
    </row>
    <row r="9" spans="3:26" ht="15" thickBot="1" x14ac:dyDescent="0.4">
      <c r="C9" s="73"/>
      <c r="D9" s="64" t="s">
        <v>283</v>
      </c>
      <c r="E9" s="77">
        <v>1183</v>
      </c>
      <c r="F9" s="77">
        <v>2381</v>
      </c>
      <c r="G9" s="66">
        <v>501</v>
      </c>
      <c r="H9" s="68">
        <v>4725</v>
      </c>
      <c r="I9" s="68">
        <v>8790</v>
      </c>
      <c r="M9" s="79"/>
      <c r="N9" s="83" t="s">
        <v>283</v>
      </c>
      <c r="O9" s="84">
        <v>1183</v>
      </c>
      <c r="P9" s="84">
        <v>2381</v>
      </c>
      <c r="Q9" s="87">
        <v>501</v>
      </c>
      <c r="R9" s="85">
        <v>4725</v>
      </c>
      <c r="S9" s="85">
        <v>8790</v>
      </c>
      <c r="Z9">
        <v>12206</v>
      </c>
    </row>
    <row r="10" spans="3:26" ht="15" thickBot="1" x14ac:dyDescent="0.4">
      <c r="C10" s="73"/>
      <c r="D10" s="64" t="s">
        <v>291</v>
      </c>
      <c r="E10" s="65">
        <v>0</v>
      </c>
      <c r="F10" s="65">
        <v>717</v>
      </c>
      <c r="G10" s="66">
        <v>98</v>
      </c>
      <c r="H10" s="66">
        <v>123</v>
      </c>
      <c r="I10" s="66">
        <v>938</v>
      </c>
      <c r="M10" s="79"/>
      <c r="N10" s="83" t="s">
        <v>291</v>
      </c>
      <c r="O10" s="86">
        <v>0</v>
      </c>
      <c r="P10" s="86">
        <v>717</v>
      </c>
      <c r="Q10" s="87">
        <v>98</v>
      </c>
      <c r="R10" s="87">
        <v>123</v>
      </c>
      <c r="S10" s="87">
        <v>938</v>
      </c>
      <c r="Z10">
        <v>98206</v>
      </c>
    </row>
    <row r="11" spans="3:26" ht="15" thickBot="1" x14ac:dyDescent="0.4">
      <c r="C11" s="73" t="s">
        <v>290</v>
      </c>
      <c r="D11" s="64" t="s">
        <v>285</v>
      </c>
      <c r="E11" s="65">
        <v>0</v>
      </c>
      <c r="F11" s="65">
        <v>134</v>
      </c>
      <c r="G11" s="66">
        <v>0</v>
      </c>
      <c r="H11" s="66">
        <v>0</v>
      </c>
      <c r="I11" s="66">
        <v>134</v>
      </c>
      <c r="M11" s="79" t="s">
        <v>290</v>
      </c>
      <c r="N11" s="83" t="s">
        <v>285</v>
      </c>
      <c r="O11" s="86">
        <v>0</v>
      </c>
      <c r="P11" s="86">
        <v>134</v>
      </c>
      <c r="Q11" s="87">
        <v>0</v>
      </c>
      <c r="R11" s="87">
        <v>0</v>
      </c>
      <c r="S11" s="87">
        <v>134</v>
      </c>
      <c r="U11" s="107">
        <v>10254</v>
      </c>
    </row>
    <row r="12" spans="3:26" ht="15" thickBot="1" x14ac:dyDescent="0.4">
      <c r="C12" s="73"/>
      <c r="D12" s="69" t="s">
        <v>287</v>
      </c>
      <c r="E12" s="65">
        <v>36</v>
      </c>
      <c r="F12" s="65">
        <v>175</v>
      </c>
      <c r="G12" s="66">
        <v>0</v>
      </c>
      <c r="H12" s="66">
        <v>181</v>
      </c>
      <c r="I12" s="66">
        <v>392</v>
      </c>
      <c r="M12" s="79"/>
      <c r="N12" s="88" t="s">
        <v>287</v>
      </c>
      <c r="O12" s="86">
        <v>36</v>
      </c>
      <c r="P12" s="86">
        <v>175</v>
      </c>
      <c r="Q12" s="87">
        <v>0</v>
      </c>
      <c r="R12" s="87">
        <v>181</v>
      </c>
      <c r="S12" s="87">
        <v>392</v>
      </c>
    </row>
    <row r="13" spans="3:26" ht="15" thickBot="1" x14ac:dyDescent="0.4">
      <c r="C13" s="62"/>
      <c r="D13" s="69" t="s">
        <v>288</v>
      </c>
      <c r="E13" s="65">
        <v>338</v>
      </c>
      <c r="F13" s="65">
        <v>350</v>
      </c>
      <c r="G13" s="66">
        <v>102</v>
      </c>
      <c r="H13" s="68">
        <v>4364</v>
      </c>
      <c r="I13" s="68">
        <v>5154</v>
      </c>
      <c r="M13" s="91"/>
      <c r="N13" s="88" t="s">
        <v>288</v>
      </c>
      <c r="O13" s="86">
        <v>338</v>
      </c>
      <c r="P13" s="86">
        <v>350</v>
      </c>
      <c r="Q13" s="87">
        <v>102</v>
      </c>
      <c r="R13" s="85">
        <v>4364</v>
      </c>
      <c r="S13" s="85">
        <v>5154</v>
      </c>
    </row>
    <row r="14" spans="3:26" ht="15" thickBot="1" x14ac:dyDescent="0.4">
      <c r="C14" s="63"/>
      <c r="D14" s="69" t="s">
        <v>289</v>
      </c>
      <c r="E14" s="71">
        <v>1557</v>
      </c>
      <c r="F14" s="71">
        <v>3757</v>
      </c>
      <c r="G14" s="74">
        <v>701</v>
      </c>
      <c r="H14" s="72">
        <v>9393</v>
      </c>
      <c r="I14" s="72">
        <v>15408</v>
      </c>
      <c r="M14" s="91"/>
      <c r="N14" s="88" t="s">
        <v>289</v>
      </c>
      <c r="O14" s="89">
        <v>1557</v>
      </c>
      <c r="P14" s="89">
        <v>3757</v>
      </c>
      <c r="Q14" s="82">
        <v>701</v>
      </c>
      <c r="R14" s="90">
        <v>9393</v>
      </c>
      <c r="S14" s="90">
        <v>15408</v>
      </c>
    </row>
    <row r="15" spans="3:26" ht="15" thickBot="1" x14ac:dyDescent="0.4">
      <c r="C15" s="73" t="s">
        <v>292</v>
      </c>
      <c r="D15" s="64" t="s">
        <v>294</v>
      </c>
      <c r="E15" s="65">
        <v>645</v>
      </c>
      <c r="F15" s="77">
        <v>1840</v>
      </c>
      <c r="G15" s="66">
        <v>59</v>
      </c>
      <c r="H15" s="68">
        <v>3099</v>
      </c>
      <c r="I15" s="68">
        <v>5643</v>
      </c>
      <c r="M15" s="79" t="s">
        <v>292</v>
      </c>
      <c r="N15" s="83" t="s">
        <v>294</v>
      </c>
      <c r="O15" s="86">
        <v>645</v>
      </c>
      <c r="P15" s="84">
        <v>1840</v>
      </c>
      <c r="Q15" s="87">
        <v>59</v>
      </c>
      <c r="R15" s="85">
        <v>3099</v>
      </c>
      <c r="S15" s="85">
        <v>5643</v>
      </c>
      <c r="U15">
        <v>5643</v>
      </c>
      <c r="W15">
        <v>93019</v>
      </c>
    </row>
    <row r="16" spans="3:26" ht="15" thickBot="1" x14ac:dyDescent="0.4">
      <c r="C16" s="73" t="s">
        <v>293</v>
      </c>
      <c r="D16" s="75" t="s">
        <v>295</v>
      </c>
      <c r="E16" s="65">
        <v>0</v>
      </c>
      <c r="F16" s="65">
        <v>0</v>
      </c>
      <c r="G16" s="66">
        <v>0</v>
      </c>
      <c r="H16" s="66">
        <v>0</v>
      </c>
      <c r="I16" s="66" t="s">
        <v>286</v>
      </c>
      <c r="M16" s="79" t="s">
        <v>293</v>
      </c>
      <c r="N16" s="92" t="s">
        <v>295</v>
      </c>
      <c r="O16" s="86">
        <v>0</v>
      </c>
      <c r="P16" s="86">
        <v>0</v>
      </c>
      <c r="Q16" s="87">
        <v>0</v>
      </c>
      <c r="R16" s="87">
        <v>0</v>
      </c>
      <c r="S16" s="87">
        <v>0</v>
      </c>
    </row>
    <row r="17" spans="3:24" ht="15" thickBot="1" x14ac:dyDescent="0.4">
      <c r="C17" s="73"/>
      <c r="D17" s="75" t="s">
        <v>285</v>
      </c>
      <c r="E17" s="65">
        <v>0</v>
      </c>
      <c r="F17" s="65">
        <v>0</v>
      </c>
      <c r="G17" s="66">
        <v>0</v>
      </c>
      <c r="H17" s="66">
        <v>0</v>
      </c>
      <c r="I17" s="66" t="s">
        <v>286</v>
      </c>
      <c r="M17" s="79"/>
      <c r="N17" s="92" t="s">
        <v>285</v>
      </c>
      <c r="O17" s="86">
        <v>0</v>
      </c>
      <c r="P17" s="86">
        <v>0</v>
      </c>
      <c r="Q17" s="87">
        <v>0</v>
      </c>
      <c r="R17" s="87">
        <v>0</v>
      </c>
      <c r="S17" s="87">
        <v>0</v>
      </c>
    </row>
    <row r="18" spans="3:24" ht="15" thickBot="1" x14ac:dyDescent="0.4">
      <c r="C18" s="62"/>
      <c r="D18" s="76" t="s">
        <v>296</v>
      </c>
      <c r="E18" s="65">
        <v>0</v>
      </c>
      <c r="F18" s="65">
        <v>0</v>
      </c>
      <c r="G18" s="66">
        <v>0</v>
      </c>
      <c r="H18" s="66">
        <v>0</v>
      </c>
      <c r="I18" s="66" t="s">
        <v>286</v>
      </c>
      <c r="M18" s="91"/>
      <c r="N18" s="93" t="s">
        <v>296</v>
      </c>
      <c r="O18" s="86">
        <v>0</v>
      </c>
      <c r="P18" s="86">
        <v>0</v>
      </c>
      <c r="Q18" s="87">
        <v>0</v>
      </c>
      <c r="R18" s="87">
        <v>0</v>
      </c>
      <c r="S18" s="87">
        <v>0</v>
      </c>
      <c r="U18" s="67">
        <f>S7+S13+S19</f>
        <v>12206</v>
      </c>
      <c r="X18" s="67">
        <f>W15+U18</f>
        <v>105225</v>
      </c>
    </row>
    <row r="19" spans="3:24" ht="15" thickBot="1" x14ac:dyDescent="0.4">
      <c r="C19" s="62"/>
      <c r="D19" s="69" t="s">
        <v>288</v>
      </c>
      <c r="E19" s="65">
        <v>430</v>
      </c>
      <c r="F19" s="65">
        <v>559</v>
      </c>
      <c r="G19" s="66">
        <v>137</v>
      </c>
      <c r="H19" s="66">
        <v>739</v>
      </c>
      <c r="I19" s="68">
        <v>1865</v>
      </c>
      <c r="M19" s="91"/>
      <c r="N19" s="88" t="s">
        <v>288</v>
      </c>
      <c r="O19" s="86">
        <v>430</v>
      </c>
      <c r="P19" s="86">
        <v>559</v>
      </c>
      <c r="Q19" s="87">
        <v>137</v>
      </c>
      <c r="R19" s="87">
        <v>739</v>
      </c>
      <c r="S19" s="85">
        <v>1865</v>
      </c>
      <c r="U19" s="67">
        <f>S7+S13+S19</f>
        <v>12206</v>
      </c>
      <c r="V19">
        <f>U18/U21</f>
        <v>0.11599904965550012</v>
      </c>
    </row>
    <row r="20" spans="3:24" ht="15" thickBot="1" x14ac:dyDescent="0.4">
      <c r="C20" s="63"/>
      <c r="D20" s="69" t="s">
        <v>289</v>
      </c>
      <c r="E20" s="71">
        <v>1075</v>
      </c>
      <c r="F20" s="71">
        <v>2399</v>
      </c>
      <c r="G20" s="74">
        <v>196</v>
      </c>
      <c r="H20" s="72">
        <v>3838</v>
      </c>
      <c r="I20" s="72">
        <v>7508</v>
      </c>
      <c r="M20" s="91"/>
      <c r="N20" s="88" t="s">
        <v>289</v>
      </c>
      <c r="O20" s="89">
        <v>1075</v>
      </c>
      <c r="P20" s="89">
        <v>2399</v>
      </c>
      <c r="Q20" s="82">
        <v>196</v>
      </c>
      <c r="R20" s="90">
        <v>3838</v>
      </c>
      <c r="S20" s="90">
        <v>7508</v>
      </c>
    </row>
    <row r="21" spans="3:24" x14ac:dyDescent="0.35">
      <c r="U21">
        <v>105225</v>
      </c>
    </row>
    <row r="22" spans="3:24" x14ac:dyDescent="0.35">
      <c r="K22" s="67">
        <f>SUM(O3:O6,O9:O12,O15:O18)</f>
        <v>8757</v>
      </c>
      <c r="L22" s="67">
        <f>SUM(P3:P6,P9:P12,P15:P18)</f>
        <v>16732</v>
      </c>
      <c r="M22" s="67">
        <f>SUM(Q3:Q6,Q9:Q12,Q15:Q18)</f>
        <v>4343</v>
      </c>
      <c r="N22" s="67">
        <f>SUM(R3:R6,R9:R12,R15:R18)</f>
        <v>63187</v>
      </c>
      <c r="O22" s="67">
        <f>O8+O14+O20</f>
        <v>10243</v>
      </c>
      <c r="P22" s="67">
        <f>P8+P14+P20</f>
        <v>19140</v>
      </c>
      <c r="Q22" s="67">
        <f>Q8+Q14+Q20</f>
        <v>4972</v>
      </c>
      <c r="R22" s="67">
        <f>R8+R14+R20</f>
        <v>70870</v>
      </c>
      <c r="U22" s="67">
        <f>S8+S14+S20</f>
        <v>105225</v>
      </c>
    </row>
  </sheetData>
  <mergeCells count="2">
    <mergeCell ref="C3:C8"/>
    <mergeCell ref="M3:M8"/>
  </mergeCells>
  <pageMargins left="0.7" right="0.7" top="0.75" bottom="0.75" header="0.3" footer="0.3"/>
  <pageSetup orientation="portrait" horizontalDpi="90" verticalDpi="9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D2:R21"/>
  <sheetViews>
    <sheetView workbookViewId="0">
      <selection activeCell="F21" sqref="F21:I21"/>
    </sheetView>
  </sheetViews>
  <sheetFormatPr defaultRowHeight="14.5" x14ac:dyDescent="0.35"/>
  <sheetData>
    <row r="2" spans="4:18" x14ac:dyDescent="0.35">
      <c r="D2" s="78" t="s">
        <v>279</v>
      </c>
      <c r="E2" s="79" t="s">
        <v>280</v>
      </c>
      <c r="F2" s="80" t="s">
        <v>276</v>
      </c>
      <c r="G2" s="81" t="s">
        <v>11</v>
      </c>
      <c r="H2" s="82" t="s">
        <v>14</v>
      </c>
      <c r="I2" s="82" t="s">
        <v>15</v>
      </c>
      <c r="J2" s="82" t="s">
        <v>281</v>
      </c>
    </row>
    <row r="3" spans="4:18" x14ac:dyDescent="0.35">
      <c r="D3" s="78" t="s">
        <v>282</v>
      </c>
      <c r="E3" s="83" t="s">
        <v>283</v>
      </c>
      <c r="F3" s="84">
        <v>6102</v>
      </c>
      <c r="G3" s="84">
        <v>10643</v>
      </c>
      <c r="H3" s="85">
        <v>3408</v>
      </c>
      <c r="I3" s="85">
        <v>53179</v>
      </c>
      <c r="J3" s="85">
        <v>73332</v>
      </c>
    </row>
    <row r="4" spans="4:18" x14ac:dyDescent="0.35">
      <c r="D4" s="78"/>
      <c r="E4" s="83" t="s">
        <v>284</v>
      </c>
      <c r="F4" s="86">
        <v>7</v>
      </c>
      <c r="G4" s="86">
        <v>281</v>
      </c>
      <c r="H4" s="87">
        <v>270</v>
      </c>
      <c r="I4" s="87">
        <v>159</v>
      </c>
      <c r="J4" s="87">
        <v>717</v>
      </c>
    </row>
    <row r="5" spans="4:18" x14ac:dyDescent="0.35">
      <c r="D5" s="78"/>
      <c r="E5" s="83" t="s">
        <v>285</v>
      </c>
      <c r="F5" s="86">
        <v>1</v>
      </c>
      <c r="G5" s="86">
        <v>426</v>
      </c>
      <c r="H5" s="87">
        <v>0</v>
      </c>
      <c r="I5" s="87">
        <v>13</v>
      </c>
      <c r="J5" s="87">
        <v>440</v>
      </c>
      <c r="M5" s="109">
        <v>37025</v>
      </c>
    </row>
    <row r="6" spans="4:18" x14ac:dyDescent="0.35">
      <c r="D6" s="78"/>
      <c r="E6" s="88" t="s">
        <v>287</v>
      </c>
      <c r="F6" s="86">
        <v>783</v>
      </c>
      <c r="G6" s="86">
        <v>135</v>
      </c>
      <c r="H6" s="87">
        <v>7</v>
      </c>
      <c r="I6" s="85">
        <v>1708</v>
      </c>
      <c r="J6" s="85">
        <v>2633</v>
      </c>
    </row>
    <row r="7" spans="4:18" x14ac:dyDescent="0.35">
      <c r="D7" s="78"/>
      <c r="E7" s="88" t="s">
        <v>289</v>
      </c>
      <c r="F7" s="89">
        <f>SUM(F3:F6)</f>
        <v>6893</v>
      </c>
      <c r="G7" s="89">
        <f>SUM(G3:G6)</f>
        <v>11485</v>
      </c>
      <c r="H7" s="90">
        <f>SUM(H3:H6)</f>
        <v>3685</v>
      </c>
      <c r="I7" s="90">
        <f>SUM(I3:I6)</f>
        <v>55059</v>
      </c>
      <c r="J7" s="90">
        <f>SUM(J3:J6)</f>
        <v>77122</v>
      </c>
    </row>
    <row r="8" spans="4:18" ht="15.5" x14ac:dyDescent="0.35">
      <c r="D8" s="79"/>
      <c r="E8" s="83" t="s">
        <v>283</v>
      </c>
      <c r="F8" s="84">
        <v>1183</v>
      </c>
      <c r="G8" s="84">
        <v>2381</v>
      </c>
      <c r="H8" s="87">
        <v>501</v>
      </c>
      <c r="I8" s="85">
        <v>4725</v>
      </c>
      <c r="J8" s="85">
        <v>8790</v>
      </c>
      <c r="P8" s="111" t="s">
        <v>313</v>
      </c>
    </row>
    <row r="9" spans="4:18" x14ac:dyDescent="0.35">
      <c r="D9" s="79"/>
      <c r="E9" s="83" t="s">
        <v>291</v>
      </c>
      <c r="F9" s="86">
        <v>0</v>
      </c>
      <c r="G9" s="86">
        <v>717</v>
      </c>
      <c r="H9" s="87">
        <v>98</v>
      </c>
      <c r="I9" s="87">
        <v>123</v>
      </c>
      <c r="J9" s="87">
        <v>938</v>
      </c>
    </row>
    <row r="10" spans="4:18" x14ac:dyDescent="0.35">
      <c r="D10" s="79" t="s">
        <v>290</v>
      </c>
      <c r="E10" s="83" t="s">
        <v>285</v>
      </c>
      <c r="F10" s="86">
        <v>0</v>
      </c>
      <c r="G10" s="86">
        <v>134</v>
      </c>
      <c r="H10" s="87">
        <v>0</v>
      </c>
      <c r="I10" s="87">
        <v>0</v>
      </c>
      <c r="J10" s="87">
        <v>134</v>
      </c>
    </row>
    <row r="11" spans="4:18" x14ac:dyDescent="0.35">
      <c r="D11" s="79"/>
      <c r="E11" s="88" t="s">
        <v>287</v>
      </c>
      <c r="F11" s="86">
        <v>36</v>
      </c>
      <c r="G11" s="86">
        <v>175</v>
      </c>
      <c r="H11" s="87">
        <v>0</v>
      </c>
      <c r="I11" s="87">
        <v>181</v>
      </c>
      <c r="J11" s="87">
        <v>392</v>
      </c>
      <c r="P11">
        <v>105.22499999999999</v>
      </c>
      <c r="Q11">
        <v>100</v>
      </c>
    </row>
    <row r="12" spans="4:18" x14ac:dyDescent="0.35">
      <c r="D12" s="91"/>
      <c r="E12" s="88" t="s">
        <v>289</v>
      </c>
      <c r="F12" s="89">
        <f>SUM(F8:F11)</f>
        <v>1219</v>
      </c>
      <c r="G12" s="89">
        <f>SUM(G8:G11)</f>
        <v>3407</v>
      </c>
      <c r="H12" s="82">
        <f>SUM(H8:H11)</f>
        <v>599</v>
      </c>
      <c r="I12" s="90">
        <f>SUM(I8:I11)</f>
        <v>5029</v>
      </c>
      <c r="J12" s="90">
        <f>SUM(J8:J11)</f>
        <v>10254</v>
      </c>
    </row>
    <row r="13" spans="4:18" x14ac:dyDescent="0.35">
      <c r="D13" s="79" t="s">
        <v>292</v>
      </c>
      <c r="E13" s="83" t="s">
        <v>294</v>
      </c>
      <c r="F13" s="86">
        <v>645</v>
      </c>
      <c r="G13" s="84">
        <v>1840</v>
      </c>
      <c r="H13" s="87">
        <v>59</v>
      </c>
      <c r="I13" s="85">
        <v>3099</v>
      </c>
      <c r="J13" s="85">
        <v>5643</v>
      </c>
      <c r="K13" s="67">
        <f>J3+J8+J13</f>
        <v>87765</v>
      </c>
      <c r="P13">
        <v>12.206</v>
      </c>
      <c r="Q13">
        <v>11.6</v>
      </c>
      <c r="R13">
        <f>P13*Q11/P11</f>
        <v>11.599904965550012</v>
      </c>
    </row>
    <row r="14" spans="4:18" x14ac:dyDescent="0.35">
      <c r="D14" s="79" t="s">
        <v>293</v>
      </c>
      <c r="E14" s="92" t="s">
        <v>295</v>
      </c>
      <c r="F14" s="86">
        <v>0</v>
      </c>
      <c r="G14" s="86">
        <v>0</v>
      </c>
      <c r="H14" s="87">
        <v>0</v>
      </c>
      <c r="I14" s="87">
        <v>0</v>
      </c>
      <c r="J14" s="87">
        <v>0</v>
      </c>
      <c r="P14">
        <v>93.019000000000005</v>
      </c>
      <c r="R14">
        <f>P14*Q11/P11</f>
        <v>88.400095034450004</v>
      </c>
    </row>
    <row r="15" spans="4:18" x14ac:dyDescent="0.35">
      <c r="D15" s="79"/>
      <c r="E15" s="92" t="s">
        <v>285</v>
      </c>
      <c r="F15" s="86">
        <v>0</v>
      </c>
      <c r="G15" s="86">
        <v>0</v>
      </c>
      <c r="H15" s="87">
        <v>0</v>
      </c>
      <c r="I15" s="87">
        <v>0</v>
      </c>
      <c r="J15" s="87">
        <v>0</v>
      </c>
    </row>
    <row r="16" spans="4:18" x14ac:dyDescent="0.35">
      <c r="D16" s="91"/>
      <c r="E16" s="93" t="s">
        <v>296</v>
      </c>
      <c r="F16" s="86">
        <v>0</v>
      </c>
      <c r="G16" s="86">
        <v>0</v>
      </c>
      <c r="H16" s="87">
        <v>0</v>
      </c>
      <c r="I16" s="87">
        <v>0</v>
      </c>
      <c r="J16" s="87">
        <v>0</v>
      </c>
      <c r="M16">
        <f>K13/K19</f>
        <v>0.94351691589890241</v>
      </c>
    </row>
    <row r="17" spans="4:13" x14ac:dyDescent="0.35">
      <c r="D17" s="91"/>
      <c r="E17" s="88" t="s">
        <v>289</v>
      </c>
      <c r="F17" s="89">
        <f>SUM(F13:F16)</f>
        <v>645</v>
      </c>
      <c r="G17" s="89">
        <f>SUM(G13:G16)</f>
        <v>1840</v>
      </c>
      <c r="H17" s="82">
        <f>SUM(H13:H16)</f>
        <v>59</v>
      </c>
      <c r="I17" s="90">
        <f>SUM(I13:I16)</f>
        <v>3099</v>
      </c>
      <c r="J17" s="90">
        <f>SUM(J13:J16)</f>
        <v>5643</v>
      </c>
    </row>
    <row r="18" spans="4:13" ht="18.5" x14ac:dyDescent="0.45">
      <c r="K18" s="110">
        <f>J17+J12+J7</f>
        <v>93019</v>
      </c>
    </row>
    <row r="19" spans="4:13" x14ac:dyDescent="0.35">
      <c r="F19" s="94">
        <f>F7+F12+F17</f>
        <v>8757</v>
      </c>
      <c r="G19" s="94">
        <f>G7+G12+G17</f>
        <v>16732</v>
      </c>
      <c r="H19" s="94">
        <f>H7+H12+H17</f>
        <v>4343</v>
      </c>
      <c r="I19" s="94">
        <f>I7+I12+I17</f>
        <v>63187</v>
      </c>
      <c r="K19">
        <v>93019</v>
      </c>
    </row>
    <row r="20" spans="4:13" x14ac:dyDescent="0.35">
      <c r="I20">
        <v>63168</v>
      </c>
    </row>
    <row r="21" spans="4:13" x14ac:dyDescent="0.35">
      <c r="F21" s="67">
        <f>F3+F8+F13</f>
        <v>7930</v>
      </c>
      <c r="G21" s="67">
        <f t="shared" ref="G21:I21" si="0">G3+G8+G13</f>
        <v>14864</v>
      </c>
      <c r="H21" s="67">
        <f t="shared" si="0"/>
        <v>3968</v>
      </c>
      <c r="I21" s="67">
        <f t="shared" si="0"/>
        <v>61003</v>
      </c>
      <c r="K21">
        <v>105225</v>
      </c>
      <c r="M21">
        <f>K19/K21</f>
        <v>0.88400095034449988</v>
      </c>
    </row>
  </sheetData>
  <pageMargins left="0.7" right="0.7" top="0.75" bottom="0.75" header="0.3" footer="0.3"/>
  <pageSetup orientation="portrait" horizontalDpi="90" verticalDpi="9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96A73-0F60-4726-BB41-452BBF55F2F0}">
  <dimension ref="C7:T10"/>
  <sheetViews>
    <sheetView topLeftCell="C1" workbookViewId="0">
      <selection activeCell="Q17" sqref="Q17"/>
    </sheetView>
  </sheetViews>
  <sheetFormatPr defaultRowHeight="14.5" x14ac:dyDescent="0.35"/>
  <cols>
    <col min="3" max="3" width="17.54296875" customWidth="1"/>
    <col min="4" max="4" width="11" customWidth="1"/>
    <col min="20" max="20" width="13.54296875" customWidth="1"/>
  </cols>
  <sheetData>
    <row r="7" spans="3:20" x14ac:dyDescent="0.35">
      <c r="C7" s="96"/>
      <c r="D7" s="25" t="s">
        <v>1</v>
      </c>
      <c r="E7" s="25" t="s">
        <v>8</v>
      </c>
      <c r="F7" s="25" t="s">
        <v>154</v>
      </c>
      <c r="G7" s="25" t="s">
        <v>9</v>
      </c>
      <c r="H7" s="25" t="s">
        <v>155</v>
      </c>
      <c r="I7" s="25" t="s">
        <v>271</v>
      </c>
      <c r="J7" s="25" t="s">
        <v>27</v>
      </c>
      <c r="K7" s="25" t="s">
        <v>10</v>
      </c>
      <c r="L7" s="25" t="s">
        <v>12</v>
      </c>
      <c r="M7" s="25" t="s">
        <v>11</v>
      </c>
      <c r="N7" s="25" t="s">
        <v>13</v>
      </c>
      <c r="O7" s="25" t="s">
        <v>272</v>
      </c>
      <c r="P7" s="25" t="s">
        <v>14</v>
      </c>
      <c r="Q7" s="25" t="s">
        <v>28</v>
      </c>
      <c r="R7" s="25" t="s">
        <v>15</v>
      </c>
      <c r="S7" s="25" t="s">
        <v>30</v>
      </c>
      <c r="T7" s="25" t="s">
        <v>17</v>
      </c>
    </row>
    <row r="8" spans="3:20" x14ac:dyDescent="0.35">
      <c r="C8" s="30" t="s">
        <v>269</v>
      </c>
      <c r="D8" s="25">
        <v>100</v>
      </c>
      <c r="E8" s="30">
        <v>73.2</v>
      </c>
      <c r="F8" s="25">
        <v>90.8</v>
      </c>
      <c r="G8" s="25">
        <v>100</v>
      </c>
      <c r="H8" s="25">
        <v>25.7</v>
      </c>
      <c r="I8" s="25">
        <v>56.5</v>
      </c>
      <c r="J8" s="25">
        <v>100</v>
      </c>
      <c r="K8" s="25">
        <v>100</v>
      </c>
      <c r="L8" s="28">
        <v>34</v>
      </c>
      <c r="M8" s="28">
        <v>100</v>
      </c>
      <c r="N8" s="28">
        <v>100</v>
      </c>
      <c r="O8" s="25">
        <v>3.3</v>
      </c>
      <c r="P8" s="28">
        <v>98.2</v>
      </c>
      <c r="Q8" s="28">
        <v>100</v>
      </c>
      <c r="R8" s="25">
        <v>100</v>
      </c>
      <c r="S8" s="25">
        <v>100</v>
      </c>
      <c r="T8" s="25">
        <v>97.6</v>
      </c>
    </row>
    <row r="9" spans="3:20" x14ac:dyDescent="0.35">
      <c r="C9" s="30" t="s">
        <v>270</v>
      </c>
      <c r="D9" s="25"/>
      <c r="E9" s="25">
        <v>100</v>
      </c>
      <c r="F9" s="25">
        <v>100</v>
      </c>
      <c r="G9" s="25"/>
      <c r="H9" s="25">
        <v>100</v>
      </c>
      <c r="I9" s="95">
        <v>100</v>
      </c>
      <c r="J9" s="25"/>
      <c r="K9" s="25"/>
      <c r="L9" s="28">
        <v>100</v>
      </c>
      <c r="M9" s="28"/>
      <c r="N9" s="28"/>
      <c r="O9" s="95">
        <v>83.7</v>
      </c>
      <c r="P9" s="28"/>
      <c r="Q9" s="28"/>
      <c r="R9" s="28"/>
      <c r="S9" s="28"/>
      <c r="T9" s="28"/>
    </row>
    <row r="10" spans="3:20" x14ac:dyDescent="0.35">
      <c r="C10" s="30" t="s">
        <v>298</v>
      </c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5">
        <v>100</v>
      </c>
      <c r="P10" s="96"/>
      <c r="Q10" s="96"/>
      <c r="R10" s="96"/>
      <c r="S10" s="96"/>
      <c r="T10" s="96"/>
    </row>
  </sheetData>
  <pageMargins left="0.7" right="0.7" top="0.75" bottom="0.75" header="0.3" footer="0.3"/>
  <pageSetup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Sheet1</vt:lpstr>
      <vt:lpstr>Sheet2</vt:lpstr>
      <vt:lpstr>Sheet4</vt:lpstr>
      <vt:lpstr>Sheet6</vt:lpstr>
      <vt:lpstr>Sheet3</vt:lpstr>
      <vt:lpstr>Sheet5</vt:lpstr>
      <vt:lpstr>Sheet7</vt:lpstr>
      <vt:lpstr>Sheet8</vt:lpstr>
      <vt:lpstr>Sheet9</vt:lpstr>
      <vt:lpstr>Sheet10</vt:lpstr>
      <vt:lpstr>Sheet11</vt:lpstr>
      <vt:lpstr>Sheet12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Kouassi</dc:creator>
  <cp:lastModifiedBy>Joseph Chabi</cp:lastModifiedBy>
  <cp:lastPrinted>2021-08-23T09:09:16Z</cp:lastPrinted>
  <dcterms:created xsi:type="dcterms:W3CDTF">2019-09-12T07:34:20Z</dcterms:created>
  <dcterms:modified xsi:type="dcterms:W3CDTF">2022-05-22T12:41:11Z</dcterms:modified>
</cp:coreProperties>
</file>