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habiJ\Desktop\JOC\TO DO LIST\papers to review\Loukou et al, 2019\Review\Submission MJ\"/>
    </mc:Choice>
  </mc:AlternateContent>
  <bookViews>
    <workbookView xWindow="0" yWindow="0" windowWidth="20490" windowHeight="7760" activeTab="1"/>
  </bookViews>
  <sheets>
    <sheet name="Chlorfenapyr" sheetId="1" r:id="rId1"/>
    <sheet name="Kisumu test" sheetId="2" r:id="rId2"/>
  </sheets>
  <externalReferences>
    <externalReference r:id="rId3"/>
  </externalReferenc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 l="1"/>
  <c r="C21" i="2"/>
  <c r="K21" i="2"/>
  <c r="F21" i="2"/>
  <c r="J21" i="2"/>
  <c r="E21" i="2"/>
  <c r="I21" i="2"/>
  <c r="D21" i="2"/>
  <c r="H21" i="2"/>
  <c r="K20" i="2"/>
  <c r="J20" i="2"/>
  <c r="I20" i="2"/>
  <c r="H20" i="2"/>
  <c r="K19" i="2"/>
  <c r="J19" i="2"/>
  <c r="I19" i="2"/>
  <c r="H19" i="2"/>
  <c r="G17" i="2"/>
  <c r="C17" i="2"/>
  <c r="K17" i="2"/>
  <c r="F17" i="2"/>
  <c r="J17" i="2"/>
  <c r="E17" i="2"/>
  <c r="I17" i="2"/>
  <c r="D17" i="2"/>
  <c r="H17" i="2"/>
  <c r="K16" i="2"/>
  <c r="J16" i="2"/>
  <c r="I16" i="2"/>
  <c r="H16" i="2"/>
  <c r="K15" i="2"/>
  <c r="J15" i="2"/>
  <c r="I15" i="2"/>
  <c r="H15" i="2"/>
  <c r="K14" i="2"/>
  <c r="J14" i="2"/>
  <c r="I14" i="2"/>
  <c r="H14" i="2"/>
  <c r="K13" i="2"/>
  <c r="J13" i="2"/>
  <c r="I13" i="2"/>
  <c r="H13" i="2"/>
  <c r="G11" i="2"/>
  <c r="C11" i="2"/>
  <c r="K11" i="2"/>
  <c r="F11" i="2"/>
  <c r="J11" i="2"/>
  <c r="E11" i="2"/>
  <c r="I11" i="2"/>
  <c r="D11" i="2"/>
  <c r="H11" i="2"/>
  <c r="Q10" i="2"/>
  <c r="P10" i="2"/>
  <c r="O10" i="2"/>
  <c r="N10" i="2"/>
  <c r="K10" i="2"/>
  <c r="J10" i="2"/>
  <c r="I10" i="2"/>
  <c r="H10" i="2"/>
  <c r="Q9" i="2"/>
  <c r="P9" i="2"/>
  <c r="O9" i="2"/>
  <c r="N9" i="2"/>
  <c r="K9" i="2"/>
  <c r="J9" i="2"/>
  <c r="I9" i="2"/>
  <c r="H9" i="2"/>
  <c r="Q8" i="2"/>
  <c r="P8" i="2"/>
  <c r="O8" i="2"/>
  <c r="N8" i="2"/>
  <c r="K8" i="2"/>
  <c r="J8" i="2"/>
  <c r="I8" i="2"/>
  <c r="H8" i="2"/>
  <c r="K7" i="2"/>
  <c r="J7" i="2"/>
  <c r="I7" i="2"/>
  <c r="H7" i="2"/>
</calcChain>
</file>

<file path=xl/sharedStrings.xml><?xml version="1.0" encoding="utf-8"?>
<sst xmlns="http://schemas.openxmlformats.org/spreadsheetml/2006/main" count="68" uniqueCount="42">
  <si>
    <t>100ug/bottle</t>
  </si>
  <si>
    <t>Aboisso</t>
  </si>
  <si>
    <t>Abengourou</t>
  </si>
  <si>
    <t>Adzope</t>
  </si>
  <si>
    <t>Bouna</t>
  </si>
  <si>
    <t>Bouake</t>
  </si>
  <si>
    <t>Beoumi</t>
  </si>
  <si>
    <t>Dabakala</t>
  </si>
  <si>
    <t>Daloa</t>
  </si>
  <si>
    <t>Gagnoa</t>
  </si>
  <si>
    <t>Nassian</t>
  </si>
  <si>
    <t>Odienne</t>
  </si>
  <si>
    <t>San Pedro</t>
  </si>
  <si>
    <t>Yamoussoukro</t>
  </si>
  <si>
    <t>Sakassou</t>
  </si>
  <si>
    <t>20000ug/bottle</t>
  </si>
  <si>
    <t>24h mortality</t>
  </si>
  <si>
    <t>48h mortality</t>
  </si>
  <si>
    <t>72h mortality</t>
  </si>
  <si>
    <t>Bettie</t>
  </si>
  <si>
    <t>CHLORFENAPYR -CDC BOTTLE ASSAY TEST</t>
  </si>
  <si>
    <t>Country</t>
  </si>
  <si>
    <t>Site</t>
  </si>
  <si>
    <t>Chlorfenapyr-Kisumu</t>
  </si>
  <si>
    <t>Date of test</t>
  </si>
  <si>
    <t>Dose</t>
  </si>
  <si>
    <t>Bottle N</t>
  </si>
  <si>
    <t>Total exposed</t>
  </si>
  <si>
    <t>KD60</t>
  </si>
  <si>
    <t>24h Dead</t>
  </si>
  <si>
    <t>48h Dead</t>
  </si>
  <si>
    <t>72h Dead</t>
  </si>
  <si>
    <t>%KD60</t>
  </si>
  <si>
    <t>%Mortality (24h)</t>
  </si>
  <si>
    <t>%Mortality (48h)</t>
  </si>
  <si>
    <t>%Mortality (72h)</t>
  </si>
  <si>
    <t>24h Mortality</t>
  </si>
  <si>
    <t>48h Mortality</t>
  </si>
  <si>
    <t>72h Mortality</t>
  </si>
  <si>
    <t>200ug/bottle</t>
  </si>
  <si>
    <t>Control Acetone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</si>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</sst>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1" fillId="0" borderId="0" xfId="0" applyFont="1"/>
    <xf numFmtId="14" fontId="0" fillId="0" borderId="0" xfId="0" applyNumberFormat="1"/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3" fillId="0" borderId="1" xfId="0" applyFont="1" applyBorder="1"/>
    <xf numFmtId="164" fontId="0" fillId="0" borderId="1" xfId="0" applyNumberFormat="1" applyBorder="1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r>
              <a:rPr lang="en-US"/>
              <a:t>Chlorfenapyr 100µg/bottle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Garamond" panose="02020404030301010803" pitchFamily="18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4010489775365511E-2"/>
          <c:y val="0.17171296296296296"/>
          <c:w val="0.72941905182055988"/>
          <c:h val="0.5230384222805483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Chlorfenapyr!$B$2</c:f>
              <c:strCache>
                <c:ptCount val="1"/>
                <c:pt idx="0">
                  <c:v>24h mortality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Chlorfenapyr!$C$1:$Q$1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Adzope</c:v>
                </c:pt>
                <c:pt idx="3">
                  <c:v>Beoumi</c:v>
                </c:pt>
                <c:pt idx="4">
                  <c:v>Bettie</c:v>
                </c:pt>
                <c:pt idx="5">
                  <c:v>Bouake</c:v>
                </c:pt>
                <c:pt idx="6">
                  <c:v>Bouna</c:v>
                </c:pt>
                <c:pt idx="7">
                  <c:v>Dabakala</c:v>
                </c:pt>
                <c:pt idx="8">
                  <c:v>Daloa</c:v>
                </c:pt>
                <c:pt idx="9">
                  <c:v>Gagnoa</c:v>
                </c:pt>
                <c:pt idx="10">
                  <c:v>Nassian</c:v>
                </c:pt>
                <c:pt idx="11">
                  <c:v>Odienne</c:v>
                </c:pt>
                <c:pt idx="12">
                  <c:v>Sakassou</c:v>
                </c:pt>
                <c:pt idx="13">
                  <c:v>San Pedro</c:v>
                </c:pt>
                <c:pt idx="14">
                  <c:v>Yamoussoukro</c:v>
                </c:pt>
              </c:strCache>
            </c:strRef>
          </c:cat>
          <c:val>
            <c:numRef>
              <c:f>Chlorfenapyr!$C$2:$Q$2</c:f>
              <c:numCache>
                <c:formatCode>General</c:formatCode>
                <c:ptCount val="15"/>
                <c:pt idx="0">
                  <c:v>44.067796610169488</c:v>
                </c:pt>
                <c:pt idx="1">
                  <c:v>66.315789473684205</c:v>
                </c:pt>
                <c:pt idx="2">
                  <c:v>70.212765957446805</c:v>
                </c:pt>
                <c:pt idx="3">
                  <c:v>56.521739130434781</c:v>
                </c:pt>
                <c:pt idx="4">
                  <c:v>98.8</c:v>
                </c:pt>
                <c:pt idx="5">
                  <c:v>55.208333333333336</c:v>
                </c:pt>
                <c:pt idx="6">
                  <c:v>72</c:v>
                </c:pt>
                <c:pt idx="7">
                  <c:v>12.727272727272727</c:v>
                </c:pt>
                <c:pt idx="8">
                  <c:v>89.247311827956992</c:v>
                </c:pt>
                <c:pt idx="9">
                  <c:v>43.835616438356162</c:v>
                </c:pt>
                <c:pt idx="10">
                  <c:v>23.333333333333332</c:v>
                </c:pt>
                <c:pt idx="11">
                  <c:v>48.5</c:v>
                </c:pt>
                <c:pt idx="12">
                  <c:v>2.2222222222222223</c:v>
                </c:pt>
                <c:pt idx="13">
                  <c:v>72.727272727272734</c:v>
                </c:pt>
                <c:pt idx="14">
                  <c:v>89.090909090909093</c:v>
                </c:pt>
              </c:numCache>
            </c:numRef>
          </c:val>
        </c:ser>
        <c:ser>
          <c:idx val="1"/>
          <c:order val="1"/>
          <c:tx>
            <c:strRef>
              <c:f>Chlorfenapyr!$B$3</c:f>
              <c:strCache>
                <c:ptCount val="1"/>
                <c:pt idx="0">
                  <c:v>48h mortality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Chlorfenapyr!$C$1:$Q$1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Adzope</c:v>
                </c:pt>
                <c:pt idx="3">
                  <c:v>Beoumi</c:v>
                </c:pt>
                <c:pt idx="4">
                  <c:v>Bettie</c:v>
                </c:pt>
                <c:pt idx="5">
                  <c:v>Bouake</c:v>
                </c:pt>
                <c:pt idx="6">
                  <c:v>Bouna</c:v>
                </c:pt>
                <c:pt idx="7">
                  <c:v>Dabakala</c:v>
                </c:pt>
                <c:pt idx="8">
                  <c:v>Daloa</c:v>
                </c:pt>
                <c:pt idx="9">
                  <c:v>Gagnoa</c:v>
                </c:pt>
                <c:pt idx="10">
                  <c:v>Nassian</c:v>
                </c:pt>
                <c:pt idx="11">
                  <c:v>Odienne</c:v>
                </c:pt>
                <c:pt idx="12">
                  <c:v>Sakassou</c:v>
                </c:pt>
                <c:pt idx="13">
                  <c:v>San Pedro</c:v>
                </c:pt>
                <c:pt idx="14">
                  <c:v>Yamoussoukro</c:v>
                </c:pt>
              </c:strCache>
            </c:strRef>
          </c:cat>
          <c:val>
            <c:numRef>
              <c:f>Chlorfenapyr!$C$3:$Q$3</c:f>
              <c:numCache>
                <c:formatCode>General</c:formatCode>
                <c:ptCount val="15"/>
                <c:pt idx="0">
                  <c:v>57.627118644067799</c:v>
                </c:pt>
                <c:pt idx="1">
                  <c:v>77.89473684210526</c:v>
                </c:pt>
                <c:pt idx="2">
                  <c:v>77.659574468085097</c:v>
                </c:pt>
                <c:pt idx="3">
                  <c:v>69.565217391304344</c:v>
                </c:pt>
                <c:pt idx="4">
                  <c:v>98.8</c:v>
                </c:pt>
                <c:pt idx="5">
                  <c:v>73.958333333333343</c:v>
                </c:pt>
                <c:pt idx="6">
                  <c:v>76</c:v>
                </c:pt>
                <c:pt idx="7">
                  <c:v>25.454545454545453</c:v>
                </c:pt>
                <c:pt idx="8">
                  <c:v>90.322580645161281</c:v>
                </c:pt>
                <c:pt idx="9">
                  <c:v>64.38356164383562</c:v>
                </c:pt>
                <c:pt idx="10">
                  <c:v>33.333333333333329</c:v>
                </c:pt>
                <c:pt idx="11">
                  <c:v>64.7</c:v>
                </c:pt>
                <c:pt idx="12">
                  <c:v>6.666666666666667</c:v>
                </c:pt>
                <c:pt idx="13">
                  <c:v>77.272727272727266</c:v>
                </c:pt>
                <c:pt idx="14">
                  <c:v>92.72727272727272</c:v>
                </c:pt>
              </c:numCache>
            </c:numRef>
          </c:val>
        </c:ser>
        <c:ser>
          <c:idx val="2"/>
          <c:order val="2"/>
          <c:tx>
            <c:strRef>
              <c:f>Chlorfenapyr!$B$4</c:f>
              <c:strCache>
                <c:ptCount val="1"/>
                <c:pt idx="0">
                  <c:v>72h mortality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Chlorfenapyr!$C$1:$Q$1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Adzope</c:v>
                </c:pt>
                <c:pt idx="3">
                  <c:v>Beoumi</c:v>
                </c:pt>
                <c:pt idx="4">
                  <c:v>Bettie</c:v>
                </c:pt>
                <c:pt idx="5">
                  <c:v>Bouake</c:v>
                </c:pt>
                <c:pt idx="6">
                  <c:v>Bouna</c:v>
                </c:pt>
                <c:pt idx="7">
                  <c:v>Dabakala</c:v>
                </c:pt>
                <c:pt idx="8">
                  <c:v>Daloa</c:v>
                </c:pt>
                <c:pt idx="9">
                  <c:v>Gagnoa</c:v>
                </c:pt>
                <c:pt idx="10">
                  <c:v>Nassian</c:v>
                </c:pt>
                <c:pt idx="11">
                  <c:v>Odienne</c:v>
                </c:pt>
                <c:pt idx="12">
                  <c:v>Sakassou</c:v>
                </c:pt>
                <c:pt idx="13">
                  <c:v>San Pedro</c:v>
                </c:pt>
                <c:pt idx="14">
                  <c:v>Yamoussoukro</c:v>
                </c:pt>
              </c:strCache>
            </c:strRef>
          </c:cat>
          <c:val>
            <c:numRef>
              <c:f>Chlorfenapyr!$C$4:$Q$4</c:f>
              <c:numCache>
                <c:formatCode>General</c:formatCode>
                <c:ptCount val="15"/>
                <c:pt idx="0">
                  <c:v>57.627118644067799</c:v>
                </c:pt>
                <c:pt idx="1">
                  <c:v>77.89473684210526</c:v>
                </c:pt>
                <c:pt idx="2">
                  <c:v>80.851063829787222</c:v>
                </c:pt>
                <c:pt idx="3">
                  <c:v>86.956521739130437</c:v>
                </c:pt>
                <c:pt idx="4">
                  <c:v>98.8</c:v>
                </c:pt>
                <c:pt idx="5">
                  <c:v>75</c:v>
                </c:pt>
                <c:pt idx="6">
                  <c:v>82.666666666666671</c:v>
                </c:pt>
                <c:pt idx="7">
                  <c:v>38.181818181818187</c:v>
                </c:pt>
                <c:pt idx="8">
                  <c:v>90.322580645161281</c:v>
                </c:pt>
                <c:pt idx="9">
                  <c:v>69.863013698630141</c:v>
                </c:pt>
                <c:pt idx="10">
                  <c:v>36.666666666666664</c:v>
                </c:pt>
                <c:pt idx="11">
                  <c:v>76.5</c:v>
                </c:pt>
                <c:pt idx="12">
                  <c:v>8.8888888888888893</c:v>
                </c:pt>
                <c:pt idx="13">
                  <c:v>78.787878787878782</c:v>
                </c:pt>
                <c:pt idx="14">
                  <c:v>94.545454545454547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2666696"/>
        <c:axId val="101386552"/>
      </c:barChart>
      <c:catAx>
        <c:axId val="726666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Garamond" panose="02020404030301010803" pitchFamily="18" charset="0"/>
                    <a:ea typeface="+mn-ea"/>
                    <a:cs typeface="+mn-cs"/>
                  </a:defRPr>
                </a:pPr>
                <a:r>
                  <a:rPr lang="en-US"/>
                  <a:t>Sites surveyed</a:t>
                </a:r>
              </a:p>
            </c:rich>
          </c:tx>
          <c:layout>
            <c:manualLayout>
              <c:xMode val="edge"/>
              <c:yMode val="edge"/>
              <c:x val="0.38596384280487861"/>
              <c:y val="0.9079855643044619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Garamond" panose="02020404030301010803" pitchFamily="18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en-US"/>
          </a:p>
        </c:txPr>
        <c:crossAx val="101386552"/>
        <c:crosses val="autoZero"/>
        <c:auto val="1"/>
        <c:lblAlgn val="ctr"/>
        <c:lblOffset val="100"/>
        <c:noMultiLvlLbl val="0"/>
      </c:catAx>
      <c:valAx>
        <c:axId val="101386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Garamond" panose="02020404030301010803" pitchFamily="18" charset="0"/>
                    <a:ea typeface="+mn-ea"/>
                    <a:cs typeface="+mn-cs"/>
                  </a:defRPr>
                </a:pPr>
                <a:r>
                  <a:rPr lang="en-US"/>
                  <a:t>% Mortality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Garamond" panose="02020404030301010803" pitchFamily="18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en-US"/>
          </a:p>
        </c:txPr>
        <c:crossAx val="72666696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2659697249219055"/>
          <c:y val="0.27835593467483227"/>
          <c:w val="0.16853762549630361"/>
          <c:h val="0.263310731991834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Garamond" panose="02020404030301010803" pitchFamily="18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latin typeface="Garamond" panose="02020404030301010803" pitchFamily="18" charset="0"/>
        </a:defRPr>
      </a:pPr>
      <a:endParaRPr lang="en-US"/>
    </a:p>
  </c:txPr>
  <c:printSettings>
    <c:headerFooter/>
    <c:pageMargins b="0.75" l="0.7" r="0.7" t="0.75" header="0.3" footer="0.3"/>
    <c:pageSetup orientation="landscape" horizontalDpi="-3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r>
              <a:rPr lang="en-US"/>
              <a:t>Chlorfenapyr 200µg/bottle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Garamond" panose="02020404030301010803" pitchFamily="18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5569213421576223E-2"/>
          <c:y val="0.17171296296296296"/>
          <c:w val="0.74524008028408217"/>
          <c:h val="0.5184087926509185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Chlorfenapyr!$B$12</c:f>
              <c:strCache>
                <c:ptCount val="1"/>
                <c:pt idx="0">
                  <c:v>24h mortality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Chlorfenapyr!$C$11:$Q$11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Adzope</c:v>
                </c:pt>
                <c:pt idx="3">
                  <c:v>Beoumi</c:v>
                </c:pt>
                <c:pt idx="4">
                  <c:v>Bettie</c:v>
                </c:pt>
                <c:pt idx="5">
                  <c:v>Bouake</c:v>
                </c:pt>
                <c:pt idx="6">
                  <c:v>Bouna</c:v>
                </c:pt>
                <c:pt idx="7">
                  <c:v>Dabakala</c:v>
                </c:pt>
                <c:pt idx="8">
                  <c:v>Daloa</c:v>
                </c:pt>
                <c:pt idx="9">
                  <c:v>Gagnoa</c:v>
                </c:pt>
                <c:pt idx="10">
                  <c:v>Nassian</c:v>
                </c:pt>
                <c:pt idx="11">
                  <c:v>Odienne</c:v>
                </c:pt>
                <c:pt idx="12">
                  <c:v>Sakassou</c:v>
                </c:pt>
                <c:pt idx="13">
                  <c:v>San Pedro</c:v>
                </c:pt>
                <c:pt idx="14">
                  <c:v>Yamoussoukro</c:v>
                </c:pt>
              </c:strCache>
            </c:strRef>
          </c:cat>
          <c:val>
            <c:numRef>
              <c:f>Chlorfenapyr!$C$12:$Q$12</c:f>
              <c:numCache>
                <c:formatCode>0.0</c:formatCode>
                <c:ptCount val="15"/>
                <c:pt idx="0">
                  <c:v>83.561643835616437</c:v>
                </c:pt>
                <c:pt idx="1">
                  <c:v>95.959595959595958</c:v>
                </c:pt>
                <c:pt idx="2">
                  <c:v>97.916666666666657</c:v>
                </c:pt>
                <c:pt idx="3">
                  <c:v>86.904761904761912</c:v>
                </c:pt>
                <c:pt idx="4">
                  <c:v>98.8</c:v>
                </c:pt>
                <c:pt idx="5">
                  <c:v>86.597938144329902</c:v>
                </c:pt>
                <c:pt idx="6">
                  <c:v>90.789473684210535</c:v>
                </c:pt>
                <c:pt idx="7">
                  <c:v>62</c:v>
                </c:pt>
                <c:pt idx="8">
                  <c:v>97.826086956521735</c:v>
                </c:pt>
                <c:pt idx="9">
                  <c:v>81.159420289855078</c:v>
                </c:pt>
                <c:pt idx="10">
                  <c:v>83.116883116883116</c:v>
                </c:pt>
                <c:pt idx="11">
                  <c:v>80.3</c:v>
                </c:pt>
                <c:pt idx="12">
                  <c:v>74.683544303797461</c:v>
                </c:pt>
                <c:pt idx="13">
                  <c:v>84.375</c:v>
                </c:pt>
                <c:pt idx="14">
                  <c:v>100</c:v>
                </c:pt>
              </c:numCache>
            </c:numRef>
          </c:val>
        </c:ser>
        <c:ser>
          <c:idx val="1"/>
          <c:order val="1"/>
          <c:tx>
            <c:strRef>
              <c:f>Chlorfenapyr!$B$13</c:f>
              <c:strCache>
                <c:ptCount val="1"/>
                <c:pt idx="0">
                  <c:v>48h mortality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Chlorfenapyr!$C$11:$Q$11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Adzope</c:v>
                </c:pt>
                <c:pt idx="3">
                  <c:v>Beoumi</c:v>
                </c:pt>
                <c:pt idx="4">
                  <c:v>Bettie</c:v>
                </c:pt>
                <c:pt idx="5">
                  <c:v>Bouake</c:v>
                </c:pt>
                <c:pt idx="6">
                  <c:v>Bouna</c:v>
                </c:pt>
                <c:pt idx="7">
                  <c:v>Dabakala</c:v>
                </c:pt>
                <c:pt idx="8">
                  <c:v>Daloa</c:v>
                </c:pt>
                <c:pt idx="9">
                  <c:v>Gagnoa</c:v>
                </c:pt>
                <c:pt idx="10">
                  <c:v>Nassian</c:v>
                </c:pt>
                <c:pt idx="11">
                  <c:v>Odienne</c:v>
                </c:pt>
                <c:pt idx="12">
                  <c:v>Sakassou</c:v>
                </c:pt>
                <c:pt idx="13">
                  <c:v>San Pedro</c:v>
                </c:pt>
                <c:pt idx="14">
                  <c:v>Yamoussoukro</c:v>
                </c:pt>
              </c:strCache>
            </c:strRef>
          </c:cat>
          <c:val>
            <c:numRef>
              <c:f>Chlorfenapyr!$C$13:$Q$13</c:f>
              <c:numCache>
                <c:formatCode>0.0</c:formatCode>
                <c:ptCount val="15"/>
                <c:pt idx="0">
                  <c:v>90.410958904109577</c:v>
                </c:pt>
                <c:pt idx="1">
                  <c:v>96.969696969696969</c:v>
                </c:pt>
                <c:pt idx="2">
                  <c:v>97.916666666666657</c:v>
                </c:pt>
                <c:pt idx="3">
                  <c:v>91.666666666666657</c:v>
                </c:pt>
                <c:pt idx="4">
                  <c:v>98.8</c:v>
                </c:pt>
                <c:pt idx="5">
                  <c:v>90.721649484536087</c:v>
                </c:pt>
                <c:pt idx="6">
                  <c:v>92.10526315789474</c:v>
                </c:pt>
                <c:pt idx="7">
                  <c:v>82</c:v>
                </c:pt>
                <c:pt idx="8">
                  <c:v>97.826086956521735</c:v>
                </c:pt>
                <c:pt idx="9">
                  <c:v>86.956521739130437</c:v>
                </c:pt>
                <c:pt idx="10">
                  <c:v>93.506493506493499</c:v>
                </c:pt>
                <c:pt idx="11">
                  <c:v>94.4</c:v>
                </c:pt>
                <c:pt idx="12">
                  <c:v>83.544303797468359</c:v>
                </c:pt>
                <c:pt idx="13">
                  <c:v>84.375</c:v>
                </c:pt>
                <c:pt idx="14">
                  <c:v>100</c:v>
                </c:pt>
              </c:numCache>
            </c:numRef>
          </c:val>
        </c:ser>
        <c:ser>
          <c:idx val="2"/>
          <c:order val="2"/>
          <c:tx>
            <c:strRef>
              <c:f>Chlorfenapyr!$B$14</c:f>
              <c:strCache>
                <c:ptCount val="1"/>
                <c:pt idx="0">
                  <c:v>72h mortality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Chlorfenapyr!$C$11:$Q$11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Adzope</c:v>
                </c:pt>
                <c:pt idx="3">
                  <c:v>Beoumi</c:v>
                </c:pt>
                <c:pt idx="4">
                  <c:v>Bettie</c:v>
                </c:pt>
                <c:pt idx="5">
                  <c:v>Bouake</c:v>
                </c:pt>
                <c:pt idx="6">
                  <c:v>Bouna</c:v>
                </c:pt>
                <c:pt idx="7">
                  <c:v>Dabakala</c:v>
                </c:pt>
                <c:pt idx="8">
                  <c:v>Daloa</c:v>
                </c:pt>
                <c:pt idx="9">
                  <c:v>Gagnoa</c:v>
                </c:pt>
                <c:pt idx="10">
                  <c:v>Nassian</c:v>
                </c:pt>
                <c:pt idx="11">
                  <c:v>Odienne</c:v>
                </c:pt>
                <c:pt idx="12">
                  <c:v>Sakassou</c:v>
                </c:pt>
                <c:pt idx="13">
                  <c:v>San Pedro</c:v>
                </c:pt>
                <c:pt idx="14">
                  <c:v>Yamoussoukro</c:v>
                </c:pt>
              </c:strCache>
            </c:strRef>
          </c:cat>
          <c:val>
            <c:numRef>
              <c:f>Chlorfenapyr!$C$14:$Q$14</c:f>
              <c:numCache>
                <c:formatCode>0.0</c:formatCode>
                <c:ptCount val="15"/>
                <c:pt idx="0">
                  <c:v>98.630136986301366</c:v>
                </c:pt>
                <c:pt idx="1">
                  <c:v>96.969696969696969</c:v>
                </c:pt>
                <c:pt idx="2">
                  <c:v>98.958333333333343</c:v>
                </c:pt>
                <c:pt idx="3">
                  <c:v>98.80952380952381</c:v>
                </c:pt>
                <c:pt idx="4">
                  <c:v>98.8</c:v>
                </c:pt>
                <c:pt idx="5">
                  <c:v>91.75257731958763</c:v>
                </c:pt>
                <c:pt idx="6">
                  <c:v>100</c:v>
                </c:pt>
                <c:pt idx="7">
                  <c:v>98</c:v>
                </c:pt>
                <c:pt idx="8">
                  <c:v>100</c:v>
                </c:pt>
                <c:pt idx="9">
                  <c:v>94.20289855072464</c:v>
                </c:pt>
                <c:pt idx="10">
                  <c:v>94.805194805194802</c:v>
                </c:pt>
                <c:pt idx="11">
                  <c:v>98.6</c:v>
                </c:pt>
                <c:pt idx="12">
                  <c:v>87.341772151898738</c:v>
                </c:pt>
                <c:pt idx="13">
                  <c:v>89.0625</c:v>
                </c:pt>
                <c:pt idx="1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1388120"/>
        <c:axId val="101388512"/>
      </c:barChart>
      <c:catAx>
        <c:axId val="1013881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Garamond" panose="02020404030301010803" pitchFamily="18" charset="0"/>
                    <a:ea typeface="+mn-ea"/>
                    <a:cs typeface="+mn-cs"/>
                  </a:defRPr>
                </a:pPr>
                <a:r>
                  <a:rPr lang="en-US"/>
                  <a:t>Sites surveyed</a:t>
                </a:r>
              </a:p>
            </c:rich>
          </c:tx>
          <c:layout>
            <c:manualLayout>
              <c:xMode val="edge"/>
              <c:yMode val="edge"/>
              <c:x val="0.41138108955892699"/>
              <c:y val="0.9018285214348206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Garamond" panose="02020404030301010803" pitchFamily="18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en-US"/>
          </a:p>
        </c:txPr>
        <c:crossAx val="101388512"/>
        <c:crosses val="autoZero"/>
        <c:auto val="1"/>
        <c:lblAlgn val="ctr"/>
        <c:lblOffset val="100"/>
        <c:noMultiLvlLbl val="0"/>
      </c:catAx>
      <c:valAx>
        <c:axId val="10138851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Garamond" panose="02020404030301010803" pitchFamily="18" charset="0"/>
                    <a:ea typeface="+mn-ea"/>
                    <a:cs typeface="+mn-cs"/>
                  </a:defRPr>
                </a:pPr>
                <a:r>
                  <a:rPr lang="en-US"/>
                  <a:t>% Mortality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Garamond" panose="02020404030301010803" pitchFamily="18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en-US"/>
          </a:p>
        </c:txPr>
        <c:crossAx val="101388120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2041901187142852"/>
          <c:y val="0.30150408282298041"/>
          <c:w val="0.17585245987549999"/>
          <c:h val="0.2633107319918343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Garamond" panose="02020404030301010803" pitchFamily="18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latin typeface="Garamond" panose="02020404030301010803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[1]Chlorfenapyr!$B$3</c:f>
          <c:strCache>
            <c:ptCount val="1"/>
            <c:pt idx="0">
              <c:v>Chlorfenapyr-Kisumu</c:v>
            </c:pt>
          </c:strCache>
        </c:strRef>
      </c:tx>
      <c:layout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535870516185477"/>
          <c:y val="0.17171296296296296"/>
          <c:w val="0.65408573928258962"/>
          <c:h val="0.614984324876057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[1]Chlorfenapyr!$M$8</c:f>
              <c:strCache>
                <c:ptCount val="1"/>
                <c:pt idx="0">
                  <c:v>100ug/bottle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[1]Chlorfenapyr!$N$7:$Q$7</c:f>
              <c:strCache>
                <c:ptCount val="4"/>
                <c:pt idx="0">
                  <c:v>KD60</c:v>
                </c:pt>
                <c:pt idx="1">
                  <c:v>24h Mortality</c:v>
                </c:pt>
                <c:pt idx="2">
                  <c:v>48h Mortality</c:v>
                </c:pt>
                <c:pt idx="3">
                  <c:v>72h Mortality</c:v>
                </c:pt>
              </c:strCache>
            </c:strRef>
          </c:cat>
          <c:val>
            <c:numRef>
              <c:f>[1]Chlorfenapyr!$N$8:$Q$8</c:f>
              <c:numCache>
                <c:formatCode>0.0</c:formatCode>
                <c:ptCount val="4"/>
                <c:pt idx="0" formatCode="General">
                  <c:v>46.153846153846153</c:v>
                </c:pt>
                <c:pt idx="1">
                  <c:v>98.076923076923066</c:v>
                </c:pt>
                <c:pt idx="2">
                  <c:v>98.076923076923066</c:v>
                </c:pt>
                <c:pt idx="3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296-4D89-AFA6-DBEEEDB2E6D7}"/>
            </c:ext>
          </c:extLst>
        </c:ser>
        <c:ser>
          <c:idx val="1"/>
          <c:order val="1"/>
          <c:tx>
            <c:strRef>
              <c:f>[1]Chlorfenapyr!$M$9</c:f>
              <c:strCache>
                <c:ptCount val="1"/>
                <c:pt idx="0">
                  <c:v>200ug/bottle</c:v>
                </c:pt>
              </c:strCache>
            </c:strRef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cat>
            <c:strRef>
              <c:f>[1]Chlorfenapyr!$N$7:$Q$7</c:f>
              <c:strCache>
                <c:ptCount val="4"/>
                <c:pt idx="0">
                  <c:v>KD60</c:v>
                </c:pt>
                <c:pt idx="1">
                  <c:v>24h Mortality</c:v>
                </c:pt>
                <c:pt idx="2">
                  <c:v>48h Mortality</c:v>
                </c:pt>
                <c:pt idx="3">
                  <c:v>72h Mortality</c:v>
                </c:pt>
              </c:strCache>
            </c:strRef>
          </c:cat>
          <c:val>
            <c:numRef>
              <c:f>[1]Chlorfenapyr!$N$9:$Q$9</c:f>
              <c:numCache>
                <c:formatCode>0.0</c:formatCode>
                <c:ptCount val="4"/>
                <c:pt idx="0" formatCode="General">
                  <c:v>65.384615384615387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296-4D89-AFA6-DBEEEDB2E6D7}"/>
            </c:ext>
          </c:extLst>
        </c:ser>
        <c:ser>
          <c:idx val="2"/>
          <c:order val="2"/>
          <c:tx>
            <c:strRef>
              <c:f>[1]Chlorfenapyr!$M$10</c:f>
              <c:strCache>
                <c:ptCount val="1"/>
                <c:pt idx="0">
                  <c:v>Control Acetone</c:v>
                </c:pt>
              </c:strCache>
            </c:strRef>
          </c:tx>
          <c:spPr>
            <a:solidFill>
              <a:srgbClr val="9BBB59"/>
            </a:solidFill>
            <a:ln w="25400">
              <a:noFill/>
            </a:ln>
          </c:spPr>
          <c:invertIfNegative val="0"/>
          <c:cat>
            <c:strRef>
              <c:f>[1]Chlorfenapyr!$N$7:$Q$7</c:f>
              <c:strCache>
                <c:ptCount val="4"/>
                <c:pt idx="0">
                  <c:v>KD60</c:v>
                </c:pt>
                <c:pt idx="1">
                  <c:v>24h Mortality</c:v>
                </c:pt>
                <c:pt idx="2">
                  <c:v>48h Mortality</c:v>
                </c:pt>
                <c:pt idx="3">
                  <c:v>72h Mortality</c:v>
                </c:pt>
              </c:strCache>
            </c:strRef>
          </c:cat>
          <c:val>
            <c:numRef>
              <c:f>[1]Chlorfenapyr!$N$10:$Q$10</c:f>
              <c:numCache>
                <c:formatCode>0.0</c:formatCode>
                <c:ptCount val="4"/>
                <c:pt idx="0" formatCode="General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0296-4D89-AFA6-DBEEEDB2E6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5482680"/>
        <c:axId val="185479544"/>
      </c:barChart>
      <c:catAx>
        <c:axId val="185482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479544"/>
        <c:crosses val="autoZero"/>
        <c:auto val="1"/>
        <c:lblAlgn val="ctr"/>
        <c:lblOffset val="100"/>
        <c:noMultiLvlLbl val="0"/>
      </c:catAx>
      <c:valAx>
        <c:axId val="18547954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 Mortality</a:t>
                </a:r>
              </a:p>
            </c:rich>
          </c:tx>
          <c:layout/>
          <c:overlay val="0"/>
          <c:spPr>
            <a:noFill/>
            <a:ln w="25400">
              <a:noFill/>
            </a:ln>
          </c:spPr>
        </c:title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48268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7793215223097113"/>
          <c:y val="0.26446704578594343"/>
          <c:w val="0.21357895888014"/>
          <c:h val="0.27719962088072331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250824</xdr:colOff>
      <xdr:row>0</xdr:row>
      <xdr:rowOff>0</xdr:rowOff>
    </xdr:from>
    <xdr:to>
      <xdr:col>28</xdr:col>
      <xdr:colOff>374649</xdr:colOff>
      <xdr:row>14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25400</xdr:colOff>
      <xdr:row>15</xdr:row>
      <xdr:rowOff>74612</xdr:rowOff>
    </xdr:from>
    <xdr:to>
      <xdr:col>28</xdr:col>
      <xdr:colOff>368300</xdr:colOff>
      <xdr:row>30</xdr:row>
      <xdr:rowOff>158750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114300</xdr:colOff>
      <xdr:row>10</xdr:row>
      <xdr:rowOff>152400</xdr:rowOff>
    </xdr:from>
    <xdr:to>
      <xdr:col>19</xdr:col>
      <xdr:colOff>419100</xdr:colOff>
      <xdr:row>26</xdr:row>
      <xdr:rowOff>104775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xmlns="" id="{00000000-0008-0000-1600-00000D801F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0.62708</cdr:x>
      <cdr:y>0.0816</cdr:y>
    </cdr:from>
    <cdr:to>
      <cdr:x>0.82708</cdr:x>
      <cdr:y>0.17882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867025" y="223838"/>
          <a:ext cx="91440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DC%20Chlorfenapyr%20kisum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SAMPLES_description"/>
      <sheetName val="Deltamethrin 1x"/>
      <sheetName val="Deltamethrin 5x"/>
      <sheetName val="Deltamethrin 10x"/>
      <sheetName val="PBO+Deltamethrin"/>
      <sheetName val="Permethrin _"/>
      <sheetName val="Permethrin 5x"/>
      <sheetName val="Permethrin 10x"/>
      <sheetName val="PBO+Permethrin_"/>
      <sheetName val="Alphacypermethrin 1x"/>
      <sheetName val="Alphacypermethrin 5x"/>
      <sheetName val="Alphacypermethrin 10x"/>
      <sheetName val="PBO+Alphacypermethrin"/>
      <sheetName val="Lambdacyhalothrin 1x"/>
      <sheetName val="PBO only"/>
      <sheetName val="Bendiocarb 1x"/>
      <sheetName val="Bendiocarb 5x"/>
      <sheetName val="Bendiocarb 10x"/>
      <sheetName val="Pirimiphos methyl 1x"/>
      <sheetName val="Pirimiphos methyl 5x"/>
      <sheetName val="Pirimiphos methyl 10x"/>
      <sheetName val="Clothianidin"/>
      <sheetName val="Chlorfenapyr"/>
      <sheetName val="4. SUMMARY_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3">
          <cell r="B3" t="str">
            <v>Chlorfenapyr-Kisumu</v>
          </cell>
        </row>
        <row r="7">
          <cell r="N7" t="str">
            <v>KD60</v>
          </cell>
          <cell r="O7" t="str">
            <v>24h Mortality</v>
          </cell>
          <cell r="P7" t="str">
            <v>48h Mortality</v>
          </cell>
          <cell r="Q7" t="str">
            <v>72h Mortality</v>
          </cell>
        </row>
        <row r="8">
          <cell r="M8" t="str">
            <v>100ug/bottle</v>
          </cell>
          <cell r="N8">
            <v>46.153846153846153</v>
          </cell>
          <cell r="O8">
            <v>98.076923076923066</v>
          </cell>
          <cell r="P8">
            <v>98.076923076923066</v>
          </cell>
          <cell r="Q8">
            <v>100</v>
          </cell>
        </row>
        <row r="9">
          <cell r="M9" t="str">
            <v>200ug/bottle</v>
          </cell>
          <cell r="N9">
            <v>65.384615384615387</v>
          </cell>
          <cell r="O9">
            <v>100</v>
          </cell>
          <cell r="P9">
            <v>100</v>
          </cell>
          <cell r="Q9">
            <v>100</v>
          </cell>
        </row>
        <row r="10">
          <cell r="M10" t="str">
            <v>Control Acetone</v>
          </cell>
          <cell r="N10">
            <v>4</v>
          </cell>
          <cell r="O10">
            <v>4</v>
          </cell>
          <cell r="P10">
            <v>4</v>
          </cell>
          <cell r="Q10">
            <v>4</v>
          </cell>
        </row>
      </sheetData>
      <sheetData sheetId="2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opLeftCell="K1" workbookViewId="0">
      <selection activeCell="O19" sqref="O19"/>
    </sheetView>
  </sheetViews>
  <sheetFormatPr defaultRowHeight="14.5" x14ac:dyDescent="0.35"/>
  <sheetData>
    <row r="1" spans="1:17" x14ac:dyDescent="0.35">
      <c r="C1" t="s">
        <v>2</v>
      </c>
      <c r="D1" t="s">
        <v>1</v>
      </c>
      <c r="E1" t="s">
        <v>3</v>
      </c>
      <c r="F1" t="s">
        <v>6</v>
      </c>
      <c r="G1" t="s">
        <v>19</v>
      </c>
      <c r="H1" t="s">
        <v>5</v>
      </c>
      <c r="I1" t="s">
        <v>4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14</v>
      </c>
      <c r="P1" t="s">
        <v>12</v>
      </c>
      <c r="Q1" t="s">
        <v>13</v>
      </c>
    </row>
    <row r="2" spans="1:17" x14ac:dyDescent="0.35">
      <c r="A2" s="2" t="s">
        <v>0</v>
      </c>
      <c r="B2" t="s">
        <v>16</v>
      </c>
      <c r="C2">
        <v>44.067796610169488</v>
      </c>
      <c r="D2">
        <v>66.315789473684205</v>
      </c>
      <c r="E2">
        <v>70.212765957446805</v>
      </c>
      <c r="F2">
        <v>56.521739130434781</v>
      </c>
      <c r="G2">
        <v>98.8</v>
      </c>
      <c r="H2">
        <v>55.208333333333336</v>
      </c>
      <c r="I2">
        <v>72</v>
      </c>
      <c r="J2">
        <v>12.727272727272727</v>
      </c>
      <c r="K2">
        <v>89.247311827956992</v>
      </c>
      <c r="L2">
        <v>43.835616438356162</v>
      </c>
      <c r="M2">
        <v>23.333333333333332</v>
      </c>
      <c r="N2">
        <v>48.5</v>
      </c>
      <c r="O2">
        <v>2.2222222222222223</v>
      </c>
      <c r="P2">
        <v>72.727272727272734</v>
      </c>
      <c r="Q2">
        <v>89.090909090909093</v>
      </c>
    </row>
    <row r="3" spans="1:17" x14ac:dyDescent="0.35">
      <c r="A3" s="2"/>
      <c r="B3" t="s">
        <v>17</v>
      </c>
      <c r="C3">
        <v>57.627118644067799</v>
      </c>
      <c r="D3">
        <v>77.89473684210526</v>
      </c>
      <c r="E3">
        <v>77.659574468085097</v>
      </c>
      <c r="F3">
        <v>69.565217391304344</v>
      </c>
      <c r="G3">
        <v>98.8</v>
      </c>
      <c r="H3">
        <v>73.958333333333343</v>
      </c>
      <c r="I3">
        <v>76</v>
      </c>
      <c r="J3">
        <v>25.454545454545453</v>
      </c>
      <c r="K3">
        <v>90.322580645161281</v>
      </c>
      <c r="L3">
        <v>64.38356164383562</v>
      </c>
      <c r="M3">
        <v>33.333333333333329</v>
      </c>
      <c r="N3">
        <v>64.7</v>
      </c>
      <c r="O3">
        <v>6.666666666666667</v>
      </c>
      <c r="P3">
        <v>77.272727272727266</v>
      </c>
      <c r="Q3">
        <v>92.72727272727272</v>
      </c>
    </row>
    <row r="4" spans="1:17" x14ac:dyDescent="0.35">
      <c r="A4" s="2"/>
      <c r="B4" t="s">
        <v>18</v>
      </c>
      <c r="C4">
        <v>57.627118644067799</v>
      </c>
      <c r="D4">
        <v>77.89473684210526</v>
      </c>
      <c r="E4">
        <v>80.851063829787222</v>
      </c>
      <c r="F4">
        <v>86.956521739130437</v>
      </c>
      <c r="G4">
        <v>98.8</v>
      </c>
      <c r="H4">
        <v>75</v>
      </c>
      <c r="I4">
        <v>82.666666666666671</v>
      </c>
      <c r="J4">
        <v>38.181818181818187</v>
      </c>
      <c r="K4">
        <v>90.322580645161281</v>
      </c>
      <c r="L4">
        <v>69.863013698630141</v>
      </c>
      <c r="M4">
        <v>36.666666666666664</v>
      </c>
      <c r="N4">
        <v>76.5</v>
      </c>
      <c r="O4">
        <v>8.8888888888888893</v>
      </c>
      <c r="P4">
        <v>78.787878787878782</v>
      </c>
      <c r="Q4">
        <v>94.545454545454547</v>
      </c>
    </row>
    <row r="11" spans="1:17" x14ac:dyDescent="0.35">
      <c r="C11" t="s">
        <v>2</v>
      </c>
      <c r="D11" t="s">
        <v>1</v>
      </c>
      <c r="E11" t="s">
        <v>3</v>
      </c>
      <c r="F11" t="s">
        <v>6</v>
      </c>
      <c r="G11" t="s">
        <v>19</v>
      </c>
      <c r="H11" t="s">
        <v>5</v>
      </c>
      <c r="I11" t="s">
        <v>4</v>
      </c>
      <c r="J11" t="s">
        <v>7</v>
      </c>
      <c r="K11" t="s">
        <v>8</v>
      </c>
      <c r="L11" t="s">
        <v>9</v>
      </c>
      <c r="M11" t="s">
        <v>10</v>
      </c>
      <c r="N11" t="s">
        <v>11</v>
      </c>
      <c r="O11" t="s">
        <v>14</v>
      </c>
      <c r="P11" t="s">
        <v>12</v>
      </c>
      <c r="Q11" t="s">
        <v>13</v>
      </c>
    </row>
    <row r="12" spans="1:17" x14ac:dyDescent="0.35">
      <c r="A12" s="2" t="s">
        <v>15</v>
      </c>
      <c r="B12" t="s">
        <v>16</v>
      </c>
      <c r="C12" s="1">
        <v>83.561643835616437</v>
      </c>
      <c r="D12" s="1">
        <v>95.959595959595958</v>
      </c>
      <c r="E12" s="1">
        <v>97.916666666666657</v>
      </c>
      <c r="F12" s="1">
        <v>86.904761904761912</v>
      </c>
      <c r="G12" s="1">
        <v>98.8</v>
      </c>
      <c r="H12" s="1">
        <v>86.597938144329902</v>
      </c>
      <c r="I12" s="1">
        <v>90.789473684210535</v>
      </c>
      <c r="J12" s="1">
        <v>62</v>
      </c>
      <c r="K12" s="1">
        <v>97.826086956521735</v>
      </c>
      <c r="L12" s="1">
        <v>81.159420289855078</v>
      </c>
      <c r="M12" s="1">
        <v>83.116883116883116</v>
      </c>
      <c r="N12" s="1">
        <v>80.3</v>
      </c>
      <c r="O12" s="1">
        <v>74.683544303797461</v>
      </c>
      <c r="P12" s="1">
        <v>84.375</v>
      </c>
      <c r="Q12" s="1">
        <v>100</v>
      </c>
    </row>
    <row r="13" spans="1:17" x14ac:dyDescent="0.35">
      <c r="A13" s="2"/>
      <c r="B13" t="s">
        <v>17</v>
      </c>
      <c r="C13" s="1">
        <v>90.410958904109577</v>
      </c>
      <c r="D13" s="1">
        <v>96.969696969696969</v>
      </c>
      <c r="E13" s="1">
        <v>97.916666666666657</v>
      </c>
      <c r="F13" s="1">
        <v>91.666666666666657</v>
      </c>
      <c r="G13" s="1">
        <v>98.8</v>
      </c>
      <c r="H13" s="1">
        <v>90.721649484536087</v>
      </c>
      <c r="I13" s="1">
        <v>92.10526315789474</v>
      </c>
      <c r="J13" s="1">
        <v>82</v>
      </c>
      <c r="K13" s="1">
        <v>97.826086956521735</v>
      </c>
      <c r="L13" s="1">
        <v>86.956521739130437</v>
      </c>
      <c r="M13" s="1">
        <v>93.506493506493499</v>
      </c>
      <c r="N13" s="1">
        <v>94.4</v>
      </c>
      <c r="O13" s="1">
        <v>83.544303797468359</v>
      </c>
      <c r="P13" s="1">
        <v>84.375</v>
      </c>
      <c r="Q13" s="1">
        <v>100</v>
      </c>
    </row>
    <row r="14" spans="1:17" x14ac:dyDescent="0.35">
      <c r="A14" s="2"/>
      <c r="B14" t="s">
        <v>18</v>
      </c>
      <c r="C14" s="1">
        <v>98.630136986301366</v>
      </c>
      <c r="D14" s="1">
        <v>96.969696969696969</v>
      </c>
      <c r="E14" s="1">
        <v>98.958333333333343</v>
      </c>
      <c r="F14" s="1">
        <v>98.80952380952381</v>
      </c>
      <c r="G14" s="1">
        <v>98.8</v>
      </c>
      <c r="H14" s="1">
        <v>91.75257731958763</v>
      </c>
      <c r="I14" s="1">
        <v>100</v>
      </c>
      <c r="J14" s="1">
        <v>98</v>
      </c>
      <c r="K14" s="1">
        <v>100</v>
      </c>
      <c r="L14" s="1">
        <v>94.20289855072464</v>
      </c>
      <c r="M14" s="1">
        <v>94.805194805194802</v>
      </c>
      <c r="N14" s="1">
        <v>98.6</v>
      </c>
      <c r="O14" s="1">
        <v>87.341772151898738</v>
      </c>
      <c r="P14" s="1">
        <v>89.0625</v>
      </c>
      <c r="Q14" s="1">
        <v>100</v>
      </c>
    </row>
  </sheetData>
  <mergeCells count="2">
    <mergeCell ref="A2:A4"/>
    <mergeCell ref="A12:A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tabSelected="1" workbookViewId="0">
      <selection activeCell="H3" sqref="H3"/>
    </sheetView>
  </sheetViews>
  <sheetFormatPr defaultRowHeight="14.5" x14ac:dyDescent="0.35"/>
  <cols>
    <col min="1" max="1" width="12.453125" bestFit="1" customWidth="1"/>
    <col min="2" max="2" width="8.26953125" bestFit="1" customWidth="1"/>
    <col min="3" max="3" width="13.54296875" bestFit="1" customWidth="1"/>
    <col min="4" max="6" width="12.7265625" bestFit="1" customWidth="1"/>
    <col min="7" max="9" width="15.81640625" bestFit="1" customWidth="1"/>
    <col min="11" max="11" width="15" customWidth="1"/>
    <col min="13" max="13" width="12.54296875" customWidth="1"/>
  </cols>
  <sheetData>
    <row r="1" spans="1:17" ht="15.5" x14ac:dyDescent="0.35">
      <c r="B1" s="3" t="s">
        <v>20</v>
      </c>
      <c r="C1" s="3"/>
      <c r="D1" s="3"/>
      <c r="E1" s="3"/>
      <c r="F1" s="3"/>
      <c r="G1" s="3"/>
      <c r="H1" s="3"/>
      <c r="I1" s="3"/>
    </row>
    <row r="2" spans="1:17" ht="15.5" x14ac:dyDescent="0.35">
      <c r="A2" s="4" t="s">
        <v>21</v>
      </c>
    </row>
    <row r="3" spans="1:17" ht="15.5" x14ac:dyDescent="0.35">
      <c r="A3" s="4" t="s">
        <v>22</v>
      </c>
      <c r="B3" s="5" t="s">
        <v>23</v>
      </c>
      <c r="C3" s="6"/>
      <c r="D3" s="6"/>
    </row>
    <row r="4" spans="1:17" ht="15.5" x14ac:dyDescent="0.35">
      <c r="A4" s="4" t="s">
        <v>24</v>
      </c>
      <c r="C4" s="7"/>
    </row>
    <row r="5" spans="1:17" x14ac:dyDescent="0.35">
      <c r="A5" s="8"/>
      <c r="C5" s="9"/>
    </row>
    <row r="6" spans="1:17" x14ac:dyDescent="0.35">
      <c r="A6" s="10" t="s">
        <v>25</v>
      </c>
      <c r="B6" s="11" t="s">
        <v>26</v>
      </c>
      <c r="C6" s="11" t="s">
        <v>27</v>
      </c>
      <c r="D6" s="11" t="s">
        <v>28</v>
      </c>
      <c r="E6" s="11" t="s">
        <v>29</v>
      </c>
      <c r="F6" s="11" t="s">
        <v>30</v>
      </c>
      <c r="G6" s="11" t="s">
        <v>31</v>
      </c>
      <c r="H6" s="11" t="s">
        <v>32</v>
      </c>
      <c r="I6" s="11" t="s">
        <v>33</v>
      </c>
      <c r="J6" s="11" t="s">
        <v>34</v>
      </c>
      <c r="K6" s="11" t="s">
        <v>35</v>
      </c>
    </row>
    <row r="7" spans="1:17" x14ac:dyDescent="0.35">
      <c r="A7" s="12" t="s">
        <v>0</v>
      </c>
      <c r="B7" s="13">
        <v>1</v>
      </c>
      <c r="C7" s="13">
        <v>28</v>
      </c>
      <c r="D7" s="13">
        <v>13</v>
      </c>
      <c r="E7" s="13">
        <v>28</v>
      </c>
      <c r="F7" s="13">
        <v>28</v>
      </c>
      <c r="G7" s="13">
        <v>28</v>
      </c>
      <c r="H7" s="13">
        <f>D7/C7*100</f>
        <v>46.428571428571431</v>
      </c>
      <c r="I7" s="14">
        <f>E7/C7*100</f>
        <v>100</v>
      </c>
      <c r="J7" s="14">
        <f>F7/C7*100</f>
        <v>100</v>
      </c>
      <c r="K7" s="14">
        <f>G7/C7*100</f>
        <v>100</v>
      </c>
      <c r="M7" s="10" t="s">
        <v>25</v>
      </c>
      <c r="N7" s="10" t="s">
        <v>28</v>
      </c>
      <c r="O7" s="15" t="s">
        <v>36</v>
      </c>
      <c r="P7" s="15" t="s">
        <v>37</v>
      </c>
      <c r="Q7" s="15" t="s">
        <v>38</v>
      </c>
    </row>
    <row r="8" spans="1:17" x14ac:dyDescent="0.35">
      <c r="A8" s="12"/>
      <c r="B8" s="13">
        <v>2</v>
      </c>
      <c r="C8" s="13">
        <v>24</v>
      </c>
      <c r="D8" s="13">
        <v>11</v>
      </c>
      <c r="E8" s="13">
        <v>23</v>
      </c>
      <c r="F8" s="13">
        <v>23</v>
      </c>
      <c r="G8" s="13">
        <v>24</v>
      </c>
      <c r="H8" s="13">
        <f>D8/C8*100</f>
        <v>45.833333333333329</v>
      </c>
      <c r="I8" s="14">
        <f>E8/C8*100</f>
        <v>95.833333333333343</v>
      </c>
      <c r="J8" s="14">
        <f>F8/C8*100</f>
        <v>95.833333333333343</v>
      </c>
      <c r="K8" s="14">
        <f>G8/C8*100</f>
        <v>100</v>
      </c>
      <c r="M8" s="10" t="s">
        <v>0</v>
      </c>
      <c r="N8" s="10">
        <f>H11</f>
        <v>46.153846153846153</v>
      </c>
      <c r="O8" s="16">
        <f>I11</f>
        <v>98.076923076923066</v>
      </c>
      <c r="P8" s="16">
        <f>J11</f>
        <v>98.076923076923066</v>
      </c>
      <c r="Q8" s="16">
        <f>K11</f>
        <v>100</v>
      </c>
    </row>
    <row r="9" spans="1:17" x14ac:dyDescent="0.35">
      <c r="A9" s="12"/>
      <c r="B9" s="13">
        <v>3</v>
      </c>
      <c r="C9" s="13"/>
      <c r="D9" s="13"/>
      <c r="E9" s="13"/>
      <c r="F9" s="13"/>
      <c r="G9" s="13"/>
      <c r="H9" s="13" t="e">
        <f>D9/C9*100</f>
        <v>#DIV/0!</v>
      </c>
      <c r="I9" s="14" t="e">
        <f>E9/C9*100</f>
        <v>#DIV/0!</v>
      </c>
      <c r="J9" s="14" t="e">
        <f>F9/C9*100</f>
        <v>#DIV/0!</v>
      </c>
      <c r="K9" s="14" t="e">
        <f>G9/C9*100</f>
        <v>#DIV/0!</v>
      </c>
      <c r="M9" s="10" t="s">
        <v>39</v>
      </c>
      <c r="N9" s="10">
        <f>H17</f>
        <v>65.384615384615387</v>
      </c>
      <c r="O9" s="16">
        <f>I17</f>
        <v>100</v>
      </c>
      <c r="P9" s="16">
        <f>J17</f>
        <v>100</v>
      </c>
      <c r="Q9" s="16">
        <f>K17</f>
        <v>100</v>
      </c>
    </row>
    <row r="10" spans="1:17" x14ac:dyDescent="0.35">
      <c r="A10" s="12"/>
      <c r="B10" s="13">
        <v>4</v>
      </c>
      <c r="C10" s="13"/>
      <c r="D10" s="13"/>
      <c r="E10" s="13"/>
      <c r="F10" s="13"/>
      <c r="G10" s="13"/>
      <c r="H10" s="13" t="e">
        <f>D10/C10*100</f>
        <v>#DIV/0!</v>
      </c>
      <c r="I10" s="14" t="e">
        <f>E10/C10*100</f>
        <v>#DIV/0!</v>
      </c>
      <c r="J10" s="14" t="e">
        <f>F10/C10*100</f>
        <v>#DIV/0!</v>
      </c>
      <c r="K10" s="14" t="e">
        <f>G10/C10*100</f>
        <v>#DIV/0!</v>
      </c>
      <c r="M10" s="10" t="s">
        <v>40</v>
      </c>
      <c r="N10" s="10">
        <f>H21</f>
        <v>4</v>
      </c>
      <c r="O10" s="16">
        <f>I21</f>
        <v>4</v>
      </c>
      <c r="P10" s="16">
        <f>J21</f>
        <v>4</v>
      </c>
      <c r="Q10" s="16">
        <f>K21</f>
        <v>4</v>
      </c>
    </row>
    <row r="11" spans="1:17" x14ac:dyDescent="0.35">
      <c r="A11" s="12"/>
      <c r="B11" s="17" t="s">
        <v>41</v>
      </c>
      <c r="C11" s="17">
        <f>SUM(C7:C10)</f>
        <v>52</v>
      </c>
      <c r="D11" s="17">
        <f>SUM(D7:D10)</f>
        <v>24</v>
      </c>
      <c r="E11" s="17">
        <f>SUM(E7:E10)</f>
        <v>51</v>
      </c>
      <c r="F11" s="17">
        <f>SUM(F7:F10)</f>
        <v>51</v>
      </c>
      <c r="G11" s="17">
        <f>SUM(G7:G10)</f>
        <v>52</v>
      </c>
      <c r="H11" s="17">
        <f>D11/C11*100</f>
        <v>46.153846153846153</v>
      </c>
      <c r="I11" s="18">
        <f>E11/C11*100</f>
        <v>98.076923076923066</v>
      </c>
      <c r="J11" s="18">
        <f>F11/C11*100</f>
        <v>98.076923076923066</v>
      </c>
      <c r="K11" s="18">
        <f>G11/C11*100</f>
        <v>100</v>
      </c>
    </row>
    <row r="12" spans="1:17" x14ac:dyDescent="0.35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4"/>
    </row>
    <row r="13" spans="1:17" x14ac:dyDescent="0.35">
      <c r="A13" s="12" t="s">
        <v>39</v>
      </c>
      <c r="B13" s="13">
        <v>1</v>
      </c>
      <c r="C13" s="13">
        <v>26</v>
      </c>
      <c r="D13" s="13">
        <v>12</v>
      </c>
      <c r="E13" s="13">
        <v>26</v>
      </c>
      <c r="F13" s="13">
        <v>26</v>
      </c>
      <c r="G13" s="13">
        <v>26</v>
      </c>
      <c r="H13" s="13">
        <f>D13/C13*100</f>
        <v>46.153846153846153</v>
      </c>
      <c r="I13" s="14">
        <f>E13/C13*100</f>
        <v>100</v>
      </c>
      <c r="J13" s="14">
        <f>F13/C13*100</f>
        <v>100</v>
      </c>
      <c r="K13" s="14">
        <f>G13/C13*100</f>
        <v>100</v>
      </c>
    </row>
    <row r="14" spans="1:17" x14ac:dyDescent="0.35">
      <c r="A14" s="12"/>
      <c r="B14" s="13">
        <v>2</v>
      </c>
      <c r="C14" s="13">
        <v>26</v>
      </c>
      <c r="D14" s="13">
        <v>22</v>
      </c>
      <c r="E14" s="13">
        <v>26</v>
      </c>
      <c r="F14" s="13">
        <v>26</v>
      </c>
      <c r="G14" s="13">
        <v>26</v>
      </c>
      <c r="H14" s="13">
        <f t="shared" ref="H14:H17" si="0">D14/C14*100</f>
        <v>84.615384615384613</v>
      </c>
      <c r="I14" s="14">
        <f>E14/C14*100</f>
        <v>100</v>
      </c>
      <c r="J14" s="14">
        <f>F14/C14*100</f>
        <v>100</v>
      </c>
      <c r="K14" s="14">
        <f>G14/C14*100</f>
        <v>100</v>
      </c>
    </row>
    <row r="15" spans="1:17" x14ac:dyDescent="0.35">
      <c r="A15" s="12"/>
      <c r="B15" s="13">
        <v>3</v>
      </c>
      <c r="C15" s="13"/>
      <c r="D15" s="13"/>
      <c r="E15" s="13"/>
      <c r="F15" s="13"/>
      <c r="G15" s="13"/>
      <c r="H15" s="13" t="e">
        <f t="shared" si="0"/>
        <v>#DIV/0!</v>
      </c>
      <c r="I15" s="14" t="e">
        <f>E15/C15*100</f>
        <v>#DIV/0!</v>
      </c>
      <c r="J15" s="14" t="e">
        <f>F15/C15*100</f>
        <v>#DIV/0!</v>
      </c>
      <c r="K15" s="14" t="e">
        <f>G15/C15*100</f>
        <v>#DIV/0!</v>
      </c>
    </row>
    <row r="16" spans="1:17" x14ac:dyDescent="0.35">
      <c r="A16" s="12"/>
      <c r="B16" s="13">
        <v>4</v>
      </c>
      <c r="C16" s="13"/>
      <c r="D16" s="13"/>
      <c r="E16" s="13"/>
      <c r="F16" s="13"/>
      <c r="G16" s="13"/>
      <c r="H16" s="13" t="e">
        <f t="shared" si="0"/>
        <v>#DIV/0!</v>
      </c>
      <c r="I16" s="14" t="e">
        <f>E16/C16*100</f>
        <v>#DIV/0!</v>
      </c>
      <c r="J16" s="14" t="e">
        <f>F16/C16*100</f>
        <v>#DIV/0!</v>
      </c>
      <c r="K16" s="14" t="e">
        <f>G16/C16*100</f>
        <v>#DIV/0!</v>
      </c>
    </row>
    <row r="17" spans="1:11" x14ac:dyDescent="0.35">
      <c r="A17" s="12"/>
      <c r="B17" s="17" t="s">
        <v>41</v>
      </c>
      <c r="C17" s="17">
        <f>SUM(C13:C16)</f>
        <v>52</v>
      </c>
      <c r="D17" s="17">
        <f>SUM(D13:D16)</f>
        <v>34</v>
      </c>
      <c r="E17" s="17">
        <f>SUM(E13:E16)</f>
        <v>52</v>
      </c>
      <c r="F17" s="17">
        <f>SUM(F13:F16)</f>
        <v>52</v>
      </c>
      <c r="G17" s="17">
        <f>SUM(G13:G16)</f>
        <v>52</v>
      </c>
      <c r="H17" s="19">
        <f t="shared" si="0"/>
        <v>65.384615384615387</v>
      </c>
      <c r="I17" s="18">
        <f>E17/C17*100</f>
        <v>100</v>
      </c>
      <c r="J17" s="18">
        <f>F17/C17*100</f>
        <v>100</v>
      </c>
      <c r="K17" s="18">
        <f>G17/C17*100</f>
        <v>100</v>
      </c>
    </row>
    <row r="18" spans="1:11" x14ac:dyDescent="0.35">
      <c r="A18" s="10"/>
      <c r="B18" s="11"/>
      <c r="C18" s="11"/>
      <c r="D18" s="11"/>
      <c r="E18" s="11"/>
      <c r="F18" s="11"/>
      <c r="G18" s="11"/>
      <c r="H18" s="11"/>
      <c r="I18" s="11"/>
      <c r="J18" s="11"/>
      <c r="K18" s="14"/>
    </row>
    <row r="19" spans="1:11" x14ac:dyDescent="0.35">
      <c r="A19" s="20" t="s">
        <v>40</v>
      </c>
      <c r="B19" s="13">
        <v>1</v>
      </c>
      <c r="C19" s="13">
        <v>25</v>
      </c>
      <c r="D19" s="13">
        <v>1</v>
      </c>
      <c r="E19" s="13">
        <v>1</v>
      </c>
      <c r="F19" s="13">
        <v>1</v>
      </c>
      <c r="G19" s="13">
        <v>1</v>
      </c>
      <c r="H19" s="13">
        <f>D19/C19*100</f>
        <v>4</v>
      </c>
      <c r="I19" s="18">
        <f>E19/C19*100</f>
        <v>4</v>
      </c>
      <c r="J19" s="18">
        <f>F19/C19*100</f>
        <v>4</v>
      </c>
      <c r="K19" s="14">
        <f>G19/C19*100</f>
        <v>4</v>
      </c>
    </row>
    <row r="20" spans="1:11" x14ac:dyDescent="0.35">
      <c r="A20" s="20"/>
      <c r="B20" s="13">
        <v>2</v>
      </c>
      <c r="C20" s="13"/>
      <c r="D20" s="13"/>
      <c r="E20" s="13"/>
      <c r="F20" s="13"/>
      <c r="G20" s="13"/>
      <c r="H20" s="13" t="e">
        <f t="shared" ref="H20:H21" si="1">D20/C20*100</f>
        <v>#DIV/0!</v>
      </c>
      <c r="I20" s="18" t="e">
        <f>E20/C20*100</f>
        <v>#DIV/0!</v>
      </c>
      <c r="J20" s="18" t="e">
        <f>F20/C20*100</f>
        <v>#DIV/0!</v>
      </c>
      <c r="K20" s="14" t="e">
        <f>G20/C20*100</f>
        <v>#DIV/0!</v>
      </c>
    </row>
    <row r="21" spans="1:11" x14ac:dyDescent="0.35">
      <c r="A21" s="20"/>
      <c r="B21" s="17" t="s">
        <v>41</v>
      </c>
      <c r="C21" s="17">
        <f>SUM(C19:C20)</f>
        <v>25</v>
      </c>
      <c r="D21" s="17">
        <f>SUM(D19:D20)</f>
        <v>1</v>
      </c>
      <c r="E21" s="17">
        <f>SUM(E19:E20)</f>
        <v>1</v>
      </c>
      <c r="F21" s="17">
        <f>SUM(F19:F20)</f>
        <v>1</v>
      </c>
      <c r="G21" s="17">
        <f>SUM(G19:G20)</f>
        <v>1</v>
      </c>
      <c r="H21" s="19">
        <f t="shared" si="1"/>
        <v>4</v>
      </c>
      <c r="I21" s="18">
        <f>E21/C21*100</f>
        <v>4</v>
      </c>
      <c r="J21" s="18">
        <f>F21/C21*100</f>
        <v>4</v>
      </c>
      <c r="K21" s="18">
        <f>G21/C21*100</f>
        <v>4</v>
      </c>
    </row>
  </sheetData>
  <mergeCells count="5">
    <mergeCell ref="B1:I1"/>
    <mergeCell ref="B3:D3"/>
    <mergeCell ref="A7:A11"/>
    <mergeCell ref="A13:A17"/>
    <mergeCell ref="A19:A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Chlorfenapyr</vt:lpstr>
      <vt:lpstr>Kisumu test</vt:lpstr>
    </vt:vector>
  </TitlesOfParts>
  <Company>Abt Associates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Chabi</dc:creator>
  <cp:lastModifiedBy>Joseph Chabi</cp:lastModifiedBy>
  <dcterms:created xsi:type="dcterms:W3CDTF">2019-09-09T08:45:07Z</dcterms:created>
  <dcterms:modified xsi:type="dcterms:W3CDTF">2020-04-01T19:21:27Z</dcterms:modified>
</cp:coreProperties>
</file>