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matth\Desktop\CreationScience\_Articles\CRSQ\primate_baraminology\hh\article\"/>
    </mc:Choice>
  </mc:AlternateContent>
  <xr:revisionPtr revIDLastSave="0" documentId="13_ncr:1_{5D857D35-E65F-4852-9804-C2699DC581A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PRJEB22592" sheetId="2" r:id="rId1"/>
    <sheet name="fastq SNP density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3" i="3" l="1"/>
  <c r="D12" i="3"/>
  <c r="C13" i="3"/>
  <c r="C12" i="3"/>
  <c r="N8" i="2" l="1"/>
  <c r="N7" i="2"/>
  <c r="N6" i="2"/>
  <c r="N5" i="2"/>
  <c r="N4" i="2"/>
  <c r="O8" i="2"/>
  <c r="O7" i="2"/>
  <c r="O6" i="2"/>
  <c r="O5" i="2"/>
  <c r="O4" i="2"/>
  <c r="M5" i="2"/>
  <c r="M6" i="2"/>
  <c r="M7" i="2"/>
  <c r="M8" i="2"/>
  <c r="M4" i="2"/>
  <c r="M10" i="2"/>
  <c r="L4" i="2"/>
  <c r="J4" i="2"/>
  <c r="H4" i="2"/>
  <c r="H9" i="2" s="1"/>
  <c r="M9" i="2" s="1"/>
  <c r="H10" i="2"/>
  <c r="J10" i="2"/>
  <c r="J9" i="2"/>
  <c r="I10" i="2"/>
  <c r="I9" i="2"/>
  <c r="O18" i="2"/>
  <c r="N18" i="2"/>
  <c r="M18" i="2"/>
  <c r="L18" i="2"/>
  <c r="K18" i="2"/>
  <c r="J18" i="2"/>
  <c r="I18" i="2"/>
  <c r="H18" i="2"/>
  <c r="O17" i="2"/>
  <c r="N17" i="2"/>
  <c r="M17" i="2"/>
  <c r="L17" i="2"/>
  <c r="K17" i="2"/>
  <c r="J17" i="2"/>
  <c r="I17" i="2"/>
  <c r="H17" i="2"/>
  <c r="E10" i="2"/>
  <c r="E9" i="2"/>
  <c r="J8" i="2"/>
  <c r="J7" i="2"/>
  <c r="J6" i="2"/>
  <c r="J5" i="2"/>
  <c r="J16" i="2"/>
  <c r="J15" i="2"/>
  <c r="J14" i="2"/>
  <c r="J13" i="2"/>
  <c r="O16" i="2"/>
  <c r="N16" i="2"/>
  <c r="O15" i="2"/>
  <c r="N15" i="2"/>
  <c r="O14" i="2"/>
  <c r="N14" i="2"/>
  <c r="O13" i="2"/>
  <c r="N13" i="2"/>
  <c r="O12" i="2"/>
  <c r="N12" i="2"/>
  <c r="E18" i="2"/>
  <c r="E17" i="2"/>
  <c r="J12" i="2"/>
  <c r="K10" i="2" l="1"/>
  <c r="G10" i="2"/>
  <c r="F10" i="2"/>
  <c r="K9" i="2"/>
  <c r="G9" i="2"/>
  <c r="F9" i="2"/>
  <c r="C10" i="2"/>
  <c r="C9" i="2"/>
  <c r="D10" i="2"/>
  <c r="D9" i="2"/>
  <c r="G18" i="2"/>
  <c r="F18" i="2"/>
  <c r="D18" i="2"/>
  <c r="G17" i="2"/>
  <c r="F17" i="2"/>
  <c r="D17" i="2"/>
  <c r="C18" i="2"/>
  <c r="C17" i="2"/>
  <c r="L7" i="2"/>
  <c r="L13" i="2"/>
  <c r="M13" i="2"/>
  <c r="H13" i="2"/>
  <c r="L14" i="2"/>
  <c r="L12" i="2"/>
  <c r="L8" i="2"/>
  <c r="L6" i="2"/>
  <c r="L5" i="2"/>
  <c r="H14" i="2"/>
  <c r="H12" i="2"/>
  <c r="H8" i="2"/>
  <c r="H7" i="2"/>
  <c r="H6" i="2"/>
  <c r="H5" i="2"/>
  <c r="L15" i="2"/>
  <c r="H15" i="2"/>
  <c r="M15" i="2"/>
  <c r="M14" i="2"/>
  <c r="M12" i="2"/>
  <c r="M16" i="2"/>
  <c r="L16" i="2"/>
  <c r="H16" i="2"/>
  <c r="N9" i="2" l="1"/>
  <c r="O9" i="2"/>
  <c r="O10" i="2"/>
  <c r="N10" i="2"/>
  <c r="L10" i="2"/>
  <c r="L9" i="2"/>
</calcChain>
</file>

<file path=xl/sharedStrings.xml><?xml version="1.0" encoding="utf-8"?>
<sst xmlns="http://schemas.openxmlformats.org/spreadsheetml/2006/main" count="68" uniqueCount="38">
  <si>
    <t>SRR id</t>
  </si>
  <si>
    <t>pt6/hg38</t>
  </si>
  <si>
    <t>no. reads</t>
  </si>
  <si>
    <t>mincov=5; p-value=0.01</t>
  </si>
  <si>
    <t>sample name</t>
  </si>
  <si>
    <t>SI</t>
  </si>
  <si>
    <t>SII</t>
  </si>
  <si>
    <t>SIII</t>
  </si>
  <si>
    <t>SIV</t>
  </si>
  <si>
    <t>SVI</t>
  </si>
  <si>
    <t>ERR2117984</t>
  </si>
  <si>
    <t>ERR2117985</t>
  </si>
  <si>
    <t>ERR2117986</t>
  </si>
  <si>
    <t>ERR2117987</t>
  </si>
  <si>
    <t>ERR2117988</t>
  </si>
  <si>
    <t>ERR2117989</t>
  </si>
  <si>
    <t>ERR2117990</t>
  </si>
  <si>
    <t>ERR2117991</t>
  </si>
  <si>
    <t>ERR2117992</t>
  </si>
  <si>
    <t>ERR2117993</t>
  </si>
  <si>
    <t>% aln hg38</t>
  </si>
  <si>
    <t>% aln pt6</t>
  </si>
  <si>
    <t>% aln ntal</t>
  </si>
  <si>
    <t>pt6/ntal</t>
  </si>
  <si>
    <t>hg38/ntal</t>
  </si>
  <si>
    <t>mean</t>
  </si>
  <si>
    <t>sd. dev.</t>
  </si>
  <si>
    <t>hg38 variants</t>
  </si>
  <si>
    <t>pt6 variants</t>
  </si>
  <si>
    <t>hg38 var. density</t>
  </si>
  <si>
    <t>pt6 var. density</t>
  </si>
  <si>
    <t>application of USER enzyme</t>
  </si>
  <si>
    <t>no application of USER enzyme</t>
  </si>
  <si>
    <t>ntal variants</t>
  </si>
  <si>
    <t>ntal var. density</t>
  </si>
  <si>
    <t>hg38%</t>
  </si>
  <si>
    <t>pt6%</t>
  </si>
  <si>
    <t>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</si>
</sst>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3" borderId="0" xfId="0" applyFont="1" applyFill="1"/>
    <xf numFmtId="0" fontId="3" fillId="0" borderId="0" xfId="0" applyFont="1"/>
    <xf numFmtId="0" fontId="1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1B61F-3655-4F0A-A8CC-6CC2C236117E}">
  <dimension ref="A1:O18"/>
  <sheetViews>
    <sheetView workbookViewId="0"/>
  </sheetViews>
  <sheetFormatPr defaultRowHeight="15" x14ac:dyDescent="0.25"/>
  <cols>
    <col min="1" max="1" width="11.28515625" bestFit="1" customWidth="1"/>
    <col min="2" max="2" width="12.85546875" bestFit="1" customWidth="1"/>
    <col min="3" max="3" width="13.7109375" bestFit="1" customWidth="1"/>
    <col min="4" max="6" width="10" customWidth="1"/>
    <col min="7" max="7" width="12.5703125" bestFit="1" customWidth="1"/>
    <col min="8" max="8" width="16" bestFit="1" customWidth="1"/>
    <col min="9" max="9" width="11.85546875" bestFit="1" customWidth="1"/>
    <col min="10" max="10" width="15.28515625" bestFit="1" customWidth="1"/>
    <col min="11" max="11" width="12.5703125" bestFit="1" customWidth="1"/>
    <col min="12" max="12" width="14.7109375" bestFit="1" customWidth="1"/>
    <col min="13" max="13" width="8.85546875" bestFit="1" customWidth="1"/>
  </cols>
  <sheetData>
    <row r="1" spans="1:15" x14ac:dyDescent="0.25">
      <c r="G1" s="5" t="s">
        <v>3</v>
      </c>
      <c r="H1" s="5"/>
      <c r="I1" s="5"/>
      <c r="J1" s="5"/>
      <c r="K1" s="5"/>
      <c r="L1" s="5"/>
      <c r="M1" s="5"/>
      <c r="N1" s="5"/>
      <c r="O1" s="5"/>
    </row>
    <row r="2" spans="1:15" x14ac:dyDescent="0.25">
      <c r="A2" s="3" t="s">
        <v>0</v>
      </c>
      <c r="B2" s="3" t="s">
        <v>4</v>
      </c>
      <c r="C2" s="3" t="s">
        <v>2</v>
      </c>
      <c r="D2" s="3" t="s">
        <v>20</v>
      </c>
      <c r="E2" s="3" t="s">
        <v>22</v>
      </c>
      <c r="F2" s="3" t="s">
        <v>21</v>
      </c>
      <c r="G2" s="3" t="s">
        <v>27</v>
      </c>
      <c r="H2" s="3" t="s">
        <v>29</v>
      </c>
      <c r="I2" s="3" t="s">
        <v>33</v>
      </c>
      <c r="J2" s="3" t="s">
        <v>34</v>
      </c>
      <c r="K2" s="3" t="s">
        <v>28</v>
      </c>
      <c r="L2" s="3" t="s">
        <v>30</v>
      </c>
      <c r="M2" s="3" t="s">
        <v>1</v>
      </c>
      <c r="N2" s="3" t="s">
        <v>23</v>
      </c>
      <c r="O2" s="3" t="s">
        <v>24</v>
      </c>
    </row>
    <row r="3" spans="1:15" x14ac:dyDescent="0.25">
      <c r="A3" s="6" t="s">
        <v>31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5">
      <c r="A4" t="s">
        <v>10</v>
      </c>
      <c r="B4" t="s">
        <v>5</v>
      </c>
      <c r="C4">
        <v>69798762</v>
      </c>
      <c r="D4">
        <v>0.998</v>
      </c>
      <c r="E4">
        <v>0.995</v>
      </c>
      <c r="F4">
        <v>0.93400000000000005</v>
      </c>
      <c r="G4">
        <v>2668565</v>
      </c>
      <c r="H4" s="2">
        <f>C4/G4</f>
        <v>26.155916007292308</v>
      </c>
      <c r="I4">
        <v>2866246</v>
      </c>
      <c r="J4" s="2">
        <f t="shared" ref="J4:J8" si="0">C4/I4</f>
        <v>24.351978860153665</v>
      </c>
      <c r="K4">
        <v>12154891</v>
      </c>
      <c r="L4" s="2">
        <f>C4/K4</f>
        <v>5.7424424455965912</v>
      </c>
      <c r="M4" s="2">
        <f>H4/L4</f>
        <v>4.5548416471024691</v>
      </c>
      <c r="N4" s="2">
        <f>J4/L4</f>
        <v>4.240700553965012</v>
      </c>
      <c r="O4">
        <f>J4/H4</f>
        <v>0.93103139088549969</v>
      </c>
    </row>
    <row r="5" spans="1:15" x14ac:dyDescent="0.25">
      <c r="A5" t="s">
        <v>11</v>
      </c>
      <c r="B5" t="s">
        <v>6</v>
      </c>
      <c r="C5">
        <v>206479809</v>
      </c>
      <c r="D5">
        <v>0.999</v>
      </c>
      <c r="E5">
        <v>0.996</v>
      </c>
      <c r="F5">
        <v>0.94599999999999995</v>
      </c>
      <c r="G5">
        <v>2980437</v>
      </c>
      <c r="H5" s="2">
        <f>C5/G5</f>
        <v>69.278367232724591</v>
      </c>
      <c r="I5">
        <v>3581471</v>
      </c>
      <c r="J5" s="2">
        <f t="shared" si="0"/>
        <v>57.652235352457133</v>
      </c>
      <c r="K5">
        <v>27076109</v>
      </c>
      <c r="L5" s="2">
        <f>C5/K5</f>
        <v>7.6259040396092361</v>
      </c>
      <c r="M5" s="2">
        <f t="shared" ref="M5:M8" si="1">H5/L5</f>
        <v>9.0846104111578256</v>
      </c>
      <c r="N5" s="2">
        <f t="shared" ref="N5:N8" si="2">J5/L5</f>
        <v>7.5600525594092485</v>
      </c>
      <c r="O5">
        <f>J5/H5</f>
        <v>0.83218236305696747</v>
      </c>
    </row>
    <row r="6" spans="1:15" x14ac:dyDescent="0.25">
      <c r="A6" t="s">
        <v>12</v>
      </c>
      <c r="B6" t="s">
        <v>7</v>
      </c>
      <c r="C6">
        <v>517310055</v>
      </c>
      <c r="D6">
        <v>0.999</v>
      </c>
      <c r="E6">
        <v>0.996</v>
      </c>
      <c r="F6">
        <v>0.95</v>
      </c>
      <c r="G6">
        <v>3397952</v>
      </c>
      <c r="H6" s="2">
        <f>C6/G6</f>
        <v>152.24171942393536</v>
      </c>
      <c r="I6">
        <v>4234294</v>
      </c>
      <c r="J6" s="2">
        <f t="shared" si="0"/>
        <v>122.17150131757502</v>
      </c>
      <c r="K6">
        <v>32373790</v>
      </c>
      <c r="L6" s="2">
        <f>C6/K6</f>
        <v>15.97928617563776</v>
      </c>
      <c r="M6" s="2">
        <f t="shared" si="1"/>
        <v>9.5274418237809133</v>
      </c>
      <c r="N6" s="2">
        <f t="shared" si="2"/>
        <v>7.6456169552704658</v>
      </c>
      <c r="O6">
        <f>J6/H6</f>
        <v>0.80248371983617572</v>
      </c>
    </row>
    <row r="7" spans="1:15" x14ac:dyDescent="0.25">
      <c r="A7" t="s">
        <v>13</v>
      </c>
      <c r="B7" t="s">
        <v>8</v>
      </c>
      <c r="C7">
        <v>20440068</v>
      </c>
      <c r="D7">
        <v>0.999</v>
      </c>
      <c r="E7">
        <v>0.996</v>
      </c>
      <c r="F7">
        <v>0.94599999999999995</v>
      </c>
      <c r="G7">
        <v>2887273</v>
      </c>
      <c r="H7" s="2">
        <f>C7/G7</f>
        <v>7.079367971092446</v>
      </c>
      <c r="I7">
        <v>3419220</v>
      </c>
      <c r="J7" s="2">
        <f t="shared" si="0"/>
        <v>5.9779914717391689</v>
      </c>
      <c r="K7">
        <v>26227014</v>
      </c>
      <c r="L7" s="2">
        <f>C7/K7</f>
        <v>0.77935170202753545</v>
      </c>
      <c r="M7" s="2">
        <f t="shared" si="1"/>
        <v>9.0836626810142302</v>
      </c>
      <c r="N7" s="2">
        <f t="shared" si="2"/>
        <v>7.6704669486023134</v>
      </c>
      <c r="O7">
        <f>J7/H7</f>
        <v>0.84442445937962463</v>
      </c>
    </row>
    <row r="8" spans="1:15" x14ac:dyDescent="0.25">
      <c r="A8" t="s">
        <v>14</v>
      </c>
      <c r="B8" t="s">
        <v>9</v>
      </c>
      <c r="C8">
        <v>66664150</v>
      </c>
      <c r="D8">
        <v>0.999</v>
      </c>
      <c r="E8">
        <v>0.997</v>
      </c>
      <c r="F8">
        <v>0.94799999999999995</v>
      </c>
      <c r="G8">
        <v>673853</v>
      </c>
      <c r="H8" s="2">
        <f>C8/G8</f>
        <v>98.92981110123425</v>
      </c>
      <c r="I8">
        <v>776993</v>
      </c>
      <c r="J8" s="2">
        <f t="shared" si="0"/>
        <v>85.797619798376559</v>
      </c>
      <c r="K8">
        <v>6099110</v>
      </c>
      <c r="L8" s="2">
        <f>C8/K8</f>
        <v>10.930143906242058</v>
      </c>
      <c r="M8" s="2">
        <f t="shared" si="1"/>
        <v>9.051098681759969</v>
      </c>
      <c r="N8" s="2">
        <f t="shared" si="2"/>
        <v>7.8496331369780679</v>
      </c>
      <c r="O8">
        <f>J8/H8</f>
        <v>0.86725749138023112</v>
      </c>
    </row>
    <row r="9" spans="1:15" x14ac:dyDescent="0.25">
      <c r="A9" s="1" t="s">
        <v>25</v>
      </c>
      <c r="B9" s="2"/>
      <c r="C9" s="2">
        <f>AVERAGE(C4:C8)</f>
        <v>176138568.80000001</v>
      </c>
      <c r="D9" s="2">
        <f>AVERAGE(D4:D8)</f>
        <v>0.99879999999999991</v>
      </c>
      <c r="E9" s="2">
        <f>AVERAGE(E4:E8)</f>
        <v>0.99600000000000011</v>
      </c>
      <c r="F9" s="2">
        <f t="shared" ref="F9:L9" si="3">AVERAGE(F4:F8)</f>
        <v>0.94480000000000008</v>
      </c>
      <c r="G9" s="2">
        <f t="shared" si="3"/>
        <v>2521616</v>
      </c>
      <c r="H9" s="2">
        <f t="shared" ref="H9" si="4">AVERAGE(H4:H8)</f>
        <v>70.737036347255781</v>
      </c>
      <c r="I9" s="2">
        <f t="shared" ref="I9:J9" si="5">AVERAGE(I4:I8)</f>
        <v>2975644.8</v>
      </c>
      <c r="J9" s="2">
        <f t="shared" si="5"/>
        <v>59.190265360060309</v>
      </c>
      <c r="K9">
        <f t="shared" si="3"/>
        <v>20786182.800000001</v>
      </c>
      <c r="L9" s="2">
        <f t="shared" si="3"/>
        <v>8.2114256538226353</v>
      </c>
      <c r="M9" s="2">
        <f t="shared" ref="M9:N10" si="6">H9/F9</f>
        <v>74.869852188035324</v>
      </c>
      <c r="N9" s="2">
        <f t="shared" si="6"/>
        <v>1.180054695084422</v>
      </c>
      <c r="O9">
        <f t="shared" ref="O9:O10" si="7">G9/I9</f>
        <v>0.84741834778129443</v>
      </c>
    </row>
    <row r="10" spans="1:15" x14ac:dyDescent="0.25">
      <c r="A10" s="1" t="s">
        <v>26</v>
      </c>
      <c r="B10" s="2"/>
      <c r="C10" s="2">
        <f>STDEV(C4:C8)</f>
        <v>203010713.93279818</v>
      </c>
      <c r="D10" s="2">
        <f>STDEV(D4:D8)</f>
        <v>4.4721359549995833E-4</v>
      </c>
      <c r="E10" s="2">
        <f>STDEV(E4:E8)</f>
        <v>7.0710678118654816E-4</v>
      </c>
      <c r="F10" s="2">
        <f t="shared" ref="F10:M10" si="8">STDEV(F4:F8)</f>
        <v>6.2609903369993695E-3</v>
      </c>
      <c r="G10" s="2">
        <f t="shared" si="8"/>
        <v>1066303.0349478519</v>
      </c>
      <c r="H10" s="2">
        <f t="shared" ref="H10" si="9">STDEV(H4:H8)</f>
        <v>58.051159896250397</v>
      </c>
      <c r="I10" s="2">
        <f t="shared" ref="I10:J10" si="10">STDEV(I4:I8)</f>
        <v>1322310.4766285787</v>
      </c>
      <c r="J10" s="2">
        <f t="shared" si="10"/>
        <v>46.696373595446083</v>
      </c>
      <c r="K10">
        <f t="shared" si="8"/>
        <v>11109092.694039855</v>
      </c>
      <c r="L10" s="2">
        <f t="shared" si="8"/>
        <v>5.6878274167421994</v>
      </c>
      <c r="M10" s="2">
        <f t="shared" si="8"/>
        <v>2.0807959003297389</v>
      </c>
      <c r="N10" s="2">
        <f t="shared" si="6"/>
        <v>1.2400888239929346</v>
      </c>
      <c r="O10">
        <f t="shared" si="7"/>
        <v>0.80639384909552048</v>
      </c>
    </row>
    <row r="11" spans="1:15" x14ac:dyDescent="0.25">
      <c r="A11" s="7" t="s">
        <v>32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t="s">
        <v>15</v>
      </c>
      <c r="B12" t="s">
        <v>5</v>
      </c>
      <c r="C12">
        <v>250695</v>
      </c>
      <c r="D12">
        <v>0.998</v>
      </c>
      <c r="E12">
        <v>0.996</v>
      </c>
      <c r="F12">
        <v>0.58099999999999996</v>
      </c>
      <c r="G12">
        <v>29</v>
      </c>
      <c r="H12" s="2">
        <f>C12/G12</f>
        <v>8644.6551724137935</v>
      </c>
      <c r="I12">
        <v>36</v>
      </c>
      <c r="J12" s="2">
        <f t="shared" ref="J12:J16" si="11">C12/I12</f>
        <v>6963.75</v>
      </c>
      <c r="K12">
        <v>1467</v>
      </c>
      <c r="L12" s="2">
        <f>C12/K12</f>
        <v>170.88957055214723</v>
      </c>
      <c r="M12" s="2">
        <f>K12/G12</f>
        <v>50.586206896551722</v>
      </c>
      <c r="N12" s="2">
        <f t="shared" ref="N12:N16" si="12">I12/G12</f>
        <v>1.2413793103448276</v>
      </c>
      <c r="O12">
        <f t="shared" ref="O12:O16" si="13">G12/I12</f>
        <v>0.80555555555555558</v>
      </c>
    </row>
    <row r="13" spans="1:15" x14ac:dyDescent="0.25">
      <c r="A13" t="s">
        <v>16</v>
      </c>
      <c r="B13" t="s">
        <v>6</v>
      </c>
      <c r="C13">
        <v>749269</v>
      </c>
      <c r="D13">
        <v>0.998</v>
      </c>
      <c r="E13">
        <v>0.996</v>
      </c>
      <c r="F13">
        <v>0.61399999999999999</v>
      </c>
      <c r="G13">
        <v>33</v>
      </c>
      <c r="H13" s="2">
        <f>C13/G13</f>
        <v>22705.121212121212</v>
      </c>
      <c r="I13">
        <v>42</v>
      </c>
      <c r="J13" s="2">
        <f t="shared" si="11"/>
        <v>17839.738095238095</v>
      </c>
      <c r="K13">
        <v>2274</v>
      </c>
      <c r="L13" s="2">
        <f>C13/K13</f>
        <v>329.49384344766929</v>
      </c>
      <c r="M13" s="2">
        <f>K13/G13</f>
        <v>68.909090909090907</v>
      </c>
      <c r="N13" s="2">
        <f t="shared" si="12"/>
        <v>1.2727272727272727</v>
      </c>
      <c r="O13">
        <f t="shared" si="13"/>
        <v>0.7857142857142857</v>
      </c>
    </row>
    <row r="14" spans="1:15" x14ac:dyDescent="0.25">
      <c r="A14" t="s">
        <v>17</v>
      </c>
      <c r="B14" t="s">
        <v>7</v>
      </c>
      <c r="C14">
        <v>2250547</v>
      </c>
      <c r="D14">
        <v>0.998</v>
      </c>
      <c r="E14">
        <v>0.996</v>
      </c>
      <c r="F14">
        <v>0.61099999999999999</v>
      </c>
      <c r="G14">
        <v>30</v>
      </c>
      <c r="H14" s="2">
        <f>C14/G14</f>
        <v>75018.233333333337</v>
      </c>
      <c r="I14">
        <v>37</v>
      </c>
      <c r="J14" s="2">
        <f t="shared" si="11"/>
        <v>60825.594594594593</v>
      </c>
      <c r="K14">
        <v>2804</v>
      </c>
      <c r="L14" s="2">
        <f>C14/K14</f>
        <v>802.62018544935802</v>
      </c>
      <c r="M14" s="2">
        <f>K14/G14</f>
        <v>93.466666666666669</v>
      </c>
      <c r="N14" s="2">
        <f t="shared" si="12"/>
        <v>1.2333333333333334</v>
      </c>
      <c r="O14">
        <f t="shared" si="13"/>
        <v>0.81081081081081086</v>
      </c>
    </row>
    <row r="15" spans="1:15" x14ac:dyDescent="0.25">
      <c r="A15" t="s">
        <v>18</v>
      </c>
      <c r="B15" t="s">
        <v>8</v>
      </c>
      <c r="C15">
        <v>217059</v>
      </c>
      <c r="D15">
        <v>0.998</v>
      </c>
      <c r="E15">
        <v>0.995</v>
      </c>
      <c r="F15">
        <v>0.60199999999999998</v>
      </c>
      <c r="G15">
        <v>25</v>
      </c>
      <c r="H15" s="2">
        <f>C15/G15</f>
        <v>8682.36</v>
      </c>
      <c r="I15">
        <v>35</v>
      </c>
      <c r="J15" s="2">
        <f t="shared" si="11"/>
        <v>6201.6857142857143</v>
      </c>
      <c r="K15">
        <v>1610</v>
      </c>
      <c r="L15" s="2">
        <f>C15/K15</f>
        <v>134.81925465838509</v>
      </c>
      <c r="M15" s="2">
        <f>K15/G15</f>
        <v>64.400000000000006</v>
      </c>
      <c r="N15" s="2">
        <f t="shared" si="12"/>
        <v>1.4</v>
      </c>
      <c r="O15">
        <f t="shared" si="13"/>
        <v>0.7142857142857143</v>
      </c>
    </row>
    <row r="16" spans="1:15" x14ac:dyDescent="0.25">
      <c r="A16" t="s">
        <v>19</v>
      </c>
      <c r="B16" t="s">
        <v>9</v>
      </c>
      <c r="C16">
        <v>753583</v>
      </c>
      <c r="D16">
        <v>0.998</v>
      </c>
      <c r="E16">
        <v>0.995</v>
      </c>
      <c r="F16">
        <v>0.59599999999999997</v>
      </c>
      <c r="G16">
        <v>38</v>
      </c>
      <c r="H16" s="2">
        <f>C16/G16</f>
        <v>19831.13157894737</v>
      </c>
      <c r="I16">
        <v>43</v>
      </c>
      <c r="J16" s="2">
        <f t="shared" si="11"/>
        <v>17525.18604651163</v>
      </c>
      <c r="K16">
        <v>2246</v>
      </c>
      <c r="L16" s="2">
        <f>C16/K16</f>
        <v>335.52226179875333</v>
      </c>
      <c r="M16" s="2">
        <f>K16/G16</f>
        <v>59.10526315789474</v>
      </c>
      <c r="N16" s="2">
        <f t="shared" si="12"/>
        <v>1.131578947368421</v>
      </c>
      <c r="O16">
        <f t="shared" si="13"/>
        <v>0.88372093023255816</v>
      </c>
    </row>
    <row r="17" spans="1:15" x14ac:dyDescent="0.25">
      <c r="A17" s="1" t="s">
        <v>25</v>
      </c>
      <c r="B17" s="2"/>
      <c r="C17" s="2">
        <f>AVERAGE(C12:C16)</f>
        <v>844230.6</v>
      </c>
      <c r="D17" s="2">
        <f t="shared" ref="D17:G17" si="14">AVERAGE(D12:D16)</f>
        <v>0.998</v>
      </c>
      <c r="E17" s="2">
        <f t="shared" si="14"/>
        <v>0.99559999999999993</v>
      </c>
      <c r="F17" s="2">
        <f t="shared" si="14"/>
        <v>0.6008</v>
      </c>
      <c r="G17" s="2">
        <f t="shared" si="14"/>
        <v>31</v>
      </c>
      <c r="H17" s="2">
        <f t="shared" ref="H17" si="15">AVERAGE(H12:H16)</f>
        <v>26976.300259363146</v>
      </c>
      <c r="I17" s="2">
        <f t="shared" ref="I17" si="16">AVERAGE(I12:I16)</f>
        <v>38.6</v>
      </c>
      <c r="J17" s="2">
        <f t="shared" ref="J17" si="17">AVERAGE(J12:J16)</f>
        <v>21871.19089012601</v>
      </c>
      <c r="K17" s="2">
        <f t="shared" ref="K17" si="18">AVERAGE(K12:K16)</f>
        <v>2080.1999999999998</v>
      </c>
      <c r="L17" s="2">
        <f t="shared" ref="L17" si="19">AVERAGE(L12:L16)</f>
        <v>354.66902318126256</v>
      </c>
      <c r="M17" s="2">
        <f t="shared" ref="M17" si="20">AVERAGE(M12:M16)</f>
        <v>67.293445526040813</v>
      </c>
      <c r="N17" s="2">
        <f t="shared" ref="N17" si="21">AVERAGE(N12:N16)</f>
        <v>1.2558037727547711</v>
      </c>
      <c r="O17" s="2">
        <f t="shared" ref="O17" si="22">AVERAGE(O12:O16)</f>
        <v>0.80001745931978496</v>
      </c>
    </row>
    <row r="18" spans="1:15" x14ac:dyDescent="0.25">
      <c r="A18" s="1" t="s">
        <v>26</v>
      </c>
      <c r="B18" s="2"/>
      <c r="C18" s="2">
        <f>STDEV(C12:C16)</f>
        <v>827736.25541038136</v>
      </c>
      <c r="D18" s="2">
        <f t="shared" ref="D18:G18" si="23">STDEV(D12:D16)</f>
        <v>0</v>
      </c>
      <c r="E18" s="2">
        <f t="shared" ref="E18" si="24">STDEV(E12:E16)</f>
        <v>5.4772255750516665E-4</v>
      </c>
      <c r="F18" s="2">
        <f t="shared" si="23"/>
        <v>1.3179529581893288E-2</v>
      </c>
      <c r="G18" s="2">
        <f t="shared" si="23"/>
        <v>4.8476798574163293</v>
      </c>
      <c r="H18" s="2">
        <f t="shared" ref="H18:O18" si="25">STDEV(H12:H16)</f>
        <v>27604.534053376297</v>
      </c>
      <c r="I18" s="2">
        <f t="shared" si="25"/>
        <v>3.646916505762094</v>
      </c>
      <c r="J18" s="2">
        <f t="shared" si="25"/>
        <v>22474.158071311209</v>
      </c>
      <c r="K18" s="2">
        <f t="shared" si="25"/>
        <v>544.52658337311709</v>
      </c>
      <c r="L18" s="2">
        <f t="shared" si="25"/>
        <v>266.35007032644796</v>
      </c>
      <c r="M18" s="2">
        <f t="shared" si="25"/>
        <v>16.141545736148963</v>
      </c>
      <c r="N18" s="2">
        <f t="shared" si="25"/>
        <v>9.6467286953861295E-2</v>
      </c>
      <c r="O18" s="2">
        <f t="shared" si="25"/>
        <v>6.0638170468251484E-2</v>
      </c>
    </row>
  </sheetData>
  <mergeCells count="3">
    <mergeCell ref="G1:O1"/>
    <mergeCell ref="A3:O3"/>
    <mergeCell ref="A11:O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1FE28-E170-43E9-B7B2-D9527B012EAA}">
  <dimension ref="A1:D13"/>
  <sheetViews>
    <sheetView tabSelected="1" workbookViewId="0"/>
  </sheetViews>
  <sheetFormatPr defaultRowHeight="15" x14ac:dyDescent="0.25"/>
  <cols>
    <col min="1" max="1" width="11.28515625" bestFit="1" customWidth="1"/>
    <col min="2" max="2" width="12.85546875" bestFit="1" customWidth="1"/>
  </cols>
  <sheetData>
    <row r="1" spans="1:4" x14ac:dyDescent="0.25">
      <c r="A1" s="3" t="s">
        <v>0</v>
      </c>
      <c r="B1" s="3" t="s">
        <v>4</v>
      </c>
      <c r="C1" s="3" t="s">
        <v>35</v>
      </c>
      <c r="D1" s="3" t="s">
        <v>36</v>
      </c>
    </row>
    <row r="2" spans="1:4" x14ac:dyDescent="0.25">
      <c r="A2" t="s">
        <v>10</v>
      </c>
      <c r="B2" t="s">
        <v>5</v>
      </c>
      <c r="C2">
        <v>2.64913E-3</v>
      </c>
      <c r="D2">
        <v>1.54276E-2</v>
      </c>
    </row>
    <row r="3" spans="1:4" x14ac:dyDescent="0.25">
      <c r="A3" t="s">
        <v>11</v>
      </c>
      <c r="B3" t="s">
        <v>6</v>
      </c>
      <c r="C3">
        <v>3.0786699999999999E-3</v>
      </c>
      <c r="D3">
        <v>1.5305900000000001E-2</v>
      </c>
    </row>
    <row r="4" spans="1:4" x14ac:dyDescent="0.25">
      <c r="A4" t="s">
        <v>12</v>
      </c>
      <c r="B4" t="s">
        <v>7</v>
      </c>
      <c r="C4">
        <v>3.22295E-3</v>
      </c>
      <c r="D4">
        <v>1.81546E-2</v>
      </c>
    </row>
    <row r="5" spans="1:4" x14ac:dyDescent="0.25">
      <c r="A5" t="s">
        <v>13</v>
      </c>
      <c r="B5" t="s">
        <v>8</v>
      </c>
      <c r="C5">
        <v>3.0667899999999998E-3</v>
      </c>
      <c r="D5">
        <v>1.49952E-2</v>
      </c>
    </row>
    <row r="6" spans="1:4" x14ac:dyDescent="0.25">
      <c r="A6" t="s">
        <v>14</v>
      </c>
      <c r="B6" t="s">
        <v>9</v>
      </c>
      <c r="C6">
        <v>2.9329999999999998E-3</v>
      </c>
      <c r="D6">
        <v>1.4897499999999999E-2</v>
      </c>
    </row>
    <row r="7" spans="1:4" x14ac:dyDescent="0.25">
      <c r="A7" t="s">
        <v>15</v>
      </c>
      <c r="B7" t="s">
        <v>5</v>
      </c>
      <c r="C7">
        <v>6.0620099999999996E-3</v>
      </c>
      <c r="D7">
        <v>3.6610299999999998E-2</v>
      </c>
    </row>
    <row r="8" spans="1:4" x14ac:dyDescent="0.25">
      <c r="A8" t="s">
        <v>16</v>
      </c>
      <c r="B8" t="s">
        <v>6</v>
      </c>
      <c r="C8">
        <v>9.54903E-3</v>
      </c>
      <c r="D8">
        <v>4.3899199999999999E-2</v>
      </c>
    </row>
    <row r="9" spans="1:4" x14ac:dyDescent="0.25">
      <c r="A9" t="s">
        <v>17</v>
      </c>
      <c r="B9" t="s">
        <v>7</v>
      </c>
      <c r="C9">
        <v>9.7692600000000001E-3</v>
      </c>
      <c r="D9">
        <v>3.0085899999999999E-2</v>
      </c>
    </row>
    <row r="10" spans="1:4" x14ac:dyDescent="0.25">
      <c r="A10" t="s">
        <v>18</v>
      </c>
      <c r="B10" t="s">
        <v>8</v>
      </c>
      <c r="C10">
        <v>1.7312600000000001E-3</v>
      </c>
      <c r="D10">
        <v>4.6202899999999998E-2</v>
      </c>
    </row>
    <row r="11" spans="1:4" x14ac:dyDescent="0.25">
      <c r="A11" t="s">
        <v>19</v>
      </c>
      <c r="B11" t="s">
        <v>9</v>
      </c>
      <c r="C11">
        <v>2.5294499999999999E-3</v>
      </c>
      <c r="D11">
        <v>4.7580400000000002E-2</v>
      </c>
    </row>
    <row r="12" spans="1:4" x14ac:dyDescent="0.25">
      <c r="A12" s="4" t="s">
        <v>25</v>
      </c>
      <c r="C12">
        <f>AVERAGE(C2:C11)</f>
        <v>4.4591550000000002E-3</v>
      </c>
      <c r="D12">
        <f>AVERAGE(D2:D11)</f>
        <v>2.8315949999999999E-2</v>
      </c>
    </row>
    <row r="13" spans="1:4" x14ac:dyDescent="0.25">
      <c r="A13" s="4" t="s">
        <v>37</v>
      </c>
      <c r="C13">
        <f>STDEV(C2:C11)</f>
        <v>2.9592852142000998E-3</v>
      </c>
      <c r="D13">
        <f>STDEV(D2:D11)</f>
        <v>1.414979324978519E-2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PRJEB22592</vt:lpstr>
      <vt:lpstr>fastq SNP density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2015-06-05T18:17:20Z</dcterms:created>
  <dcterms:modified xsi:type="dcterms:W3CDTF">2022-05-14T22:07:54Z</dcterms:modified>
</cp:coreProperties>
</file>