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gulsahatasever/Documents/TAP/BMc/Istatıstics/"/>
    </mc:Choice>
  </mc:AlternateContent>
  <xr:revisionPtr revIDLastSave="0" documentId="13_ncr:1_{EF32D404-C759-4949-88D3-239094D2C4D3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73" i="1" l="1"/>
  <c r="F73" i="1"/>
  <c r="G75" i="1"/>
  <c r="G74" i="1"/>
  <c r="G73" i="1"/>
  <c r="F74" i="1"/>
  <c r="E75" i="1"/>
  <c r="E74" i="1"/>
  <c r="E73" i="1"/>
  <c r="D75" i="1"/>
  <c r="D74" i="1"/>
  <c r="D73" i="1"/>
  <c r="C75" i="1"/>
  <c r="C74" i="1"/>
  <c r="C73" i="1"/>
  <c r="R75" i="1"/>
  <c r="P75" i="1"/>
  <c r="O75" i="1"/>
  <c r="N75" i="1"/>
  <c r="M75" i="1"/>
  <c r="L75" i="1"/>
  <c r="K75" i="1"/>
  <c r="J75" i="1"/>
  <c r="I75" i="1"/>
  <c r="H75" i="1"/>
  <c r="R74" i="1"/>
  <c r="P74" i="1"/>
  <c r="O74" i="1"/>
  <c r="N74" i="1"/>
  <c r="M74" i="1"/>
  <c r="L74" i="1"/>
  <c r="K74" i="1"/>
  <c r="J74" i="1"/>
  <c r="I74" i="1"/>
  <c r="H74" i="1"/>
  <c r="R73" i="1"/>
  <c r="Q73" i="1"/>
  <c r="P73" i="1"/>
  <c r="O73" i="1"/>
  <c r="N73" i="1"/>
  <c r="M73" i="1"/>
  <c r="L73" i="1"/>
  <c r="K73" i="1"/>
  <c r="J73" i="1"/>
  <c r="I73" i="1"/>
  <c r="H73" i="1"/>
  <c r="A33" i="1"/>
  <c r="R35" i="1"/>
  <c r="R34" i="1"/>
  <c r="R33" i="1"/>
  <c r="I33" i="1"/>
  <c r="J33" i="1"/>
  <c r="K33" i="1"/>
  <c r="L33" i="1"/>
  <c r="M33" i="1"/>
  <c r="N33" i="1"/>
  <c r="I34" i="1"/>
  <c r="J34" i="1"/>
  <c r="K34" i="1"/>
  <c r="L34" i="1"/>
  <c r="M34" i="1"/>
  <c r="N34" i="1"/>
  <c r="I35" i="1"/>
  <c r="J35" i="1"/>
  <c r="K35" i="1"/>
  <c r="L35" i="1"/>
  <c r="M35" i="1"/>
  <c r="N35" i="1"/>
  <c r="G35" i="1"/>
  <c r="G34" i="1"/>
  <c r="G33" i="1"/>
  <c r="H35" i="1"/>
  <c r="H34" i="1"/>
  <c r="H33" i="1"/>
  <c r="Q33" i="1"/>
  <c r="O35" i="1"/>
  <c r="O34" i="1"/>
  <c r="O33" i="1"/>
  <c r="P35" i="1"/>
  <c r="P34" i="1"/>
  <c r="P33" i="1"/>
  <c r="F34" i="1"/>
  <c r="F33" i="1"/>
  <c r="D33" i="1"/>
  <c r="E33" i="1"/>
  <c r="D34" i="1"/>
  <c r="E34" i="1"/>
  <c r="D35" i="1"/>
  <c r="E35" i="1"/>
  <c r="C35" i="1"/>
  <c r="C34" i="1"/>
  <c r="C33" i="1"/>
</calcChain>
</file>

<file path=xl/sharedStrings.xml><?xml version="1.0" encoding="utf-8"?>
<sst xmlns="http://schemas.openxmlformats.org/spreadsheetml/2006/main" count="36" uniqueCount="18">
  <si>
    <t>FLACC 15</t>
  </si>
  <si>
    <t>FLACC 30</t>
  </si>
  <si>
    <t>FLACC 45</t>
  </si>
  <si>
    <t>FLACC 1</t>
  </si>
  <si>
    <t>FLACC 2</t>
  </si>
  <si>
    <t>FLACC 6</t>
  </si>
  <si>
    <t>FLACC 24</t>
  </si>
  <si>
    <t>Group</t>
  </si>
  <si>
    <t>ID</t>
  </si>
  <si>
    <t>Age</t>
  </si>
  <si>
    <t>Weight</t>
  </si>
  <si>
    <t>Height</t>
  </si>
  <si>
    <t>Sex</t>
  </si>
  <si>
    <t>Hospital Stay</t>
  </si>
  <si>
    <t>Duration of Operation</t>
  </si>
  <si>
    <t>Duration of Anesthesia</t>
  </si>
  <si>
    <t>Rescue Anelgesia Req</t>
  </si>
  <si>
    <t>Toal Anelgesic 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</si>
</sst>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topLeftCell="A7" zoomScale="90" zoomScaleNormal="90" workbookViewId="0">
      <selection activeCell="B77" sqref="B77"/>
    </sheetView>
  </sheetViews>
  <sheetFormatPr baseColWidth="10" defaultColWidth="11" defaultRowHeight="16" x14ac:dyDescent="0.2"/>
  <cols>
    <col min="1" max="1" width="11" style="3"/>
    <col min="3" max="3" width="11" style="2"/>
  </cols>
  <sheetData>
    <row r="1" spans="1:18" x14ac:dyDescent="0.2">
      <c r="A1" s="3" t="s">
        <v>7</v>
      </c>
      <c r="B1" t="s">
        <v>8</v>
      </c>
      <c r="C1" s="2" t="s">
        <v>9</v>
      </c>
      <c r="D1" t="s">
        <v>10</v>
      </c>
      <c r="E1" t="s">
        <v>11</v>
      </c>
      <c r="F1" t="s">
        <v>12</v>
      </c>
      <c r="G1" t="s">
        <v>13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s="3">
        <v>1</v>
      </c>
      <c r="B2">
        <v>1</v>
      </c>
      <c r="C2" s="2">
        <v>3.5</v>
      </c>
      <c r="D2">
        <v>19</v>
      </c>
      <c r="E2">
        <v>115</v>
      </c>
      <c r="F2">
        <v>1</v>
      </c>
      <c r="G2">
        <v>24</v>
      </c>
      <c r="H2">
        <v>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25</v>
      </c>
      <c r="P2">
        <v>40</v>
      </c>
      <c r="Q2">
        <v>1</v>
      </c>
      <c r="R2">
        <v>19</v>
      </c>
    </row>
    <row r="3" spans="1:18" x14ac:dyDescent="0.2">
      <c r="A3" s="3">
        <v>1</v>
      </c>
      <c r="B3">
        <v>2</v>
      </c>
      <c r="C3" s="2">
        <v>1.5</v>
      </c>
      <c r="D3">
        <v>11</v>
      </c>
      <c r="E3">
        <v>80</v>
      </c>
      <c r="F3">
        <v>1</v>
      </c>
      <c r="G3">
        <v>24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50</v>
      </c>
      <c r="P3">
        <v>65</v>
      </c>
      <c r="Q3">
        <v>0</v>
      </c>
    </row>
    <row r="4" spans="1:18" x14ac:dyDescent="0.2">
      <c r="A4" s="3">
        <v>1</v>
      </c>
      <c r="B4">
        <v>3</v>
      </c>
      <c r="C4" s="2">
        <v>6</v>
      </c>
      <c r="D4">
        <v>21</v>
      </c>
      <c r="E4">
        <v>120</v>
      </c>
      <c r="F4">
        <v>2</v>
      </c>
      <c r="G4">
        <v>6</v>
      </c>
      <c r="H4">
        <v>7</v>
      </c>
      <c r="I4">
        <v>6</v>
      </c>
      <c r="J4">
        <v>1</v>
      </c>
      <c r="K4">
        <v>0</v>
      </c>
      <c r="L4">
        <v>0</v>
      </c>
      <c r="M4">
        <v>0</v>
      </c>
      <c r="N4">
        <v>0</v>
      </c>
      <c r="O4">
        <v>40</v>
      </c>
      <c r="P4">
        <v>55</v>
      </c>
      <c r="Q4">
        <v>1</v>
      </c>
      <c r="R4">
        <v>21</v>
      </c>
    </row>
    <row r="5" spans="1:18" x14ac:dyDescent="0.2">
      <c r="A5" s="3">
        <v>1</v>
      </c>
      <c r="B5">
        <v>4</v>
      </c>
      <c r="C5" s="2">
        <v>5</v>
      </c>
      <c r="D5">
        <v>18</v>
      </c>
      <c r="E5">
        <v>140</v>
      </c>
      <c r="F5">
        <v>1</v>
      </c>
      <c r="G5">
        <v>24</v>
      </c>
      <c r="H5">
        <v>2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60</v>
      </c>
      <c r="P5">
        <v>65</v>
      </c>
      <c r="Q5">
        <v>1</v>
      </c>
      <c r="R5">
        <v>18</v>
      </c>
    </row>
    <row r="6" spans="1:18" x14ac:dyDescent="0.2">
      <c r="A6" s="3">
        <v>1</v>
      </c>
      <c r="B6">
        <v>5</v>
      </c>
      <c r="C6" s="2">
        <v>8</v>
      </c>
      <c r="D6">
        <v>25</v>
      </c>
      <c r="E6">
        <v>142</v>
      </c>
      <c r="F6">
        <v>1</v>
      </c>
      <c r="G6">
        <v>24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25</v>
      </c>
      <c r="P6">
        <v>30</v>
      </c>
      <c r="Q6">
        <v>0</v>
      </c>
    </row>
    <row r="7" spans="1:18" x14ac:dyDescent="0.2">
      <c r="A7" s="3">
        <v>1</v>
      </c>
      <c r="B7">
        <v>6</v>
      </c>
      <c r="C7" s="2">
        <v>7</v>
      </c>
      <c r="D7">
        <v>26</v>
      </c>
      <c r="E7">
        <v>138</v>
      </c>
      <c r="F7">
        <v>1</v>
      </c>
      <c r="G7">
        <v>24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55</v>
      </c>
      <c r="P7">
        <v>65</v>
      </c>
      <c r="Q7">
        <v>0</v>
      </c>
    </row>
    <row r="8" spans="1:18" x14ac:dyDescent="0.2">
      <c r="A8" s="3">
        <v>1</v>
      </c>
      <c r="B8">
        <v>7</v>
      </c>
      <c r="C8" s="2">
        <v>8</v>
      </c>
      <c r="D8">
        <v>33</v>
      </c>
      <c r="E8">
        <v>148</v>
      </c>
      <c r="F8">
        <v>1</v>
      </c>
      <c r="G8">
        <v>23</v>
      </c>
      <c r="H8">
        <v>7</v>
      </c>
      <c r="I8">
        <v>3</v>
      </c>
      <c r="J8">
        <v>3</v>
      </c>
      <c r="K8">
        <v>2</v>
      </c>
      <c r="L8">
        <v>0</v>
      </c>
      <c r="M8">
        <v>0</v>
      </c>
      <c r="N8">
        <v>0</v>
      </c>
      <c r="O8">
        <v>35</v>
      </c>
      <c r="P8">
        <v>40</v>
      </c>
      <c r="Q8">
        <v>1</v>
      </c>
      <c r="R8">
        <v>40</v>
      </c>
    </row>
    <row r="9" spans="1:18" x14ac:dyDescent="0.2">
      <c r="A9" s="3">
        <v>1</v>
      </c>
      <c r="B9">
        <v>8</v>
      </c>
      <c r="C9" s="2">
        <v>5</v>
      </c>
      <c r="D9">
        <v>17</v>
      </c>
      <c r="E9">
        <v>93</v>
      </c>
      <c r="F9">
        <v>1</v>
      </c>
      <c r="G9">
        <v>24</v>
      </c>
      <c r="H9">
        <v>4</v>
      </c>
      <c r="I9">
        <v>6</v>
      </c>
      <c r="J9">
        <v>5</v>
      </c>
      <c r="K9">
        <v>6</v>
      </c>
      <c r="L9">
        <v>1</v>
      </c>
      <c r="M9">
        <v>4</v>
      </c>
      <c r="N9">
        <v>0</v>
      </c>
      <c r="O9">
        <v>55</v>
      </c>
      <c r="P9">
        <v>70</v>
      </c>
      <c r="Q9">
        <v>1</v>
      </c>
      <c r="R9">
        <v>20</v>
      </c>
    </row>
    <row r="10" spans="1:18" x14ac:dyDescent="0.2">
      <c r="A10" s="3">
        <v>1</v>
      </c>
      <c r="B10">
        <v>9</v>
      </c>
      <c r="C10" s="2">
        <v>8</v>
      </c>
      <c r="D10">
        <v>55</v>
      </c>
      <c r="E10">
        <v>153</v>
      </c>
      <c r="F10">
        <v>1</v>
      </c>
      <c r="G10">
        <v>16</v>
      </c>
      <c r="H10">
        <v>6</v>
      </c>
      <c r="I10">
        <v>5</v>
      </c>
      <c r="J10">
        <v>4</v>
      </c>
      <c r="K10">
        <v>3</v>
      </c>
      <c r="L10">
        <v>1</v>
      </c>
      <c r="M10">
        <v>0</v>
      </c>
      <c r="N10">
        <v>1</v>
      </c>
      <c r="O10">
        <v>25</v>
      </c>
      <c r="P10">
        <v>40</v>
      </c>
      <c r="Q10">
        <v>0</v>
      </c>
    </row>
    <row r="11" spans="1:18" x14ac:dyDescent="0.2">
      <c r="A11" s="3">
        <v>1</v>
      </c>
      <c r="B11">
        <v>10</v>
      </c>
      <c r="C11" s="2">
        <v>6</v>
      </c>
      <c r="D11">
        <v>29</v>
      </c>
      <c r="E11">
        <v>121</v>
      </c>
      <c r="F11">
        <v>1</v>
      </c>
      <c r="G11">
        <v>4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45</v>
      </c>
      <c r="P11">
        <v>55</v>
      </c>
      <c r="Q11">
        <v>1</v>
      </c>
      <c r="R11">
        <v>29</v>
      </c>
    </row>
    <row r="12" spans="1:18" x14ac:dyDescent="0.2">
      <c r="A12" s="3">
        <v>1</v>
      </c>
      <c r="B12">
        <v>11</v>
      </c>
      <c r="C12" s="2">
        <v>4</v>
      </c>
      <c r="D12">
        <v>17</v>
      </c>
      <c r="E12">
        <v>115</v>
      </c>
      <c r="F12">
        <v>2</v>
      </c>
      <c r="G12">
        <v>20</v>
      </c>
      <c r="H12">
        <v>1</v>
      </c>
      <c r="I12">
        <v>1</v>
      </c>
      <c r="J12">
        <v>1</v>
      </c>
      <c r="K12">
        <v>6</v>
      </c>
      <c r="L12">
        <v>1</v>
      </c>
      <c r="M12">
        <v>0</v>
      </c>
      <c r="N12">
        <v>1</v>
      </c>
      <c r="O12">
        <v>30</v>
      </c>
      <c r="P12">
        <v>35</v>
      </c>
      <c r="Q12">
        <v>1</v>
      </c>
      <c r="R12">
        <v>17</v>
      </c>
    </row>
    <row r="13" spans="1:18" x14ac:dyDescent="0.2">
      <c r="A13" s="3">
        <v>1</v>
      </c>
      <c r="B13">
        <v>12</v>
      </c>
      <c r="C13" s="2">
        <v>5.5</v>
      </c>
      <c r="D13">
        <v>20</v>
      </c>
      <c r="E13">
        <v>135</v>
      </c>
      <c r="F13">
        <v>1</v>
      </c>
      <c r="G13">
        <v>20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30</v>
      </c>
      <c r="P13">
        <v>40</v>
      </c>
      <c r="Q13">
        <v>0</v>
      </c>
    </row>
    <row r="14" spans="1:18" x14ac:dyDescent="0.2">
      <c r="A14" s="3">
        <v>1</v>
      </c>
      <c r="B14">
        <v>13</v>
      </c>
      <c r="C14" s="2">
        <v>4</v>
      </c>
      <c r="D14">
        <v>20</v>
      </c>
      <c r="E14">
        <v>120</v>
      </c>
      <c r="F14">
        <v>1</v>
      </c>
      <c r="G14">
        <v>10</v>
      </c>
      <c r="H14">
        <v>7</v>
      </c>
      <c r="I14">
        <v>4</v>
      </c>
      <c r="J14">
        <v>2</v>
      </c>
      <c r="K14">
        <v>4</v>
      </c>
      <c r="L14">
        <v>0</v>
      </c>
      <c r="M14">
        <v>0</v>
      </c>
      <c r="N14">
        <v>0</v>
      </c>
      <c r="O14">
        <v>45</v>
      </c>
      <c r="P14">
        <v>50</v>
      </c>
      <c r="Q14">
        <v>1</v>
      </c>
      <c r="R14">
        <v>20</v>
      </c>
    </row>
    <row r="15" spans="1:18" x14ac:dyDescent="0.2">
      <c r="A15" s="3">
        <v>1</v>
      </c>
      <c r="B15">
        <v>14</v>
      </c>
      <c r="C15" s="2">
        <v>7.5</v>
      </c>
      <c r="D15">
        <v>36</v>
      </c>
      <c r="E15">
        <v>140</v>
      </c>
      <c r="F15">
        <v>1</v>
      </c>
      <c r="G15">
        <v>18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35</v>
      </c>
      <c r="P15">
        <v>40</v>
      </c>
      <c r="Q15">
        <v>0</v>
      </c>
    </row>
    <row r="16" spans="1:18" x14ac:dyDescent="0.2">
      <c r="A16" s="3">
        <v>1</v>
      </c>
      <c r="B16">
        <v>15</v>
      </c>
      <c r="C16" s="2">
        <v>2</v>
      </c>
      <c r="D16">
        <v>13</v>
      </c>
      <c r="E16">
        <v>88</v>
      </c>
      <c r="F16">
        <v>1</v>
      </c>
      <c r="G16">
        <v>6</v>
      </c>
      <c r="H16">
        <v>6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35</v>
      </c>
      <c r="P16">
        <v>45</v>
      </c>
      <c r="Q16">
        <v>1</v>
      </c>
      <c r="R16">
        <v>13</v>
      </c>
    </row>
    <row r="17" spans="1:18" x14ac:dyDescent="0.2">
      <c r="A17" s="3">
        <v>1</v>
      </c>
      <c r="B17">
        <v>16</v>
      </c>
      <c r="C17" s="2">
        <v>8</v>
      </c>
      <c r="D17">
        <v>36</v>
      </c>
      <c r="E17">
        <v>133</v>
      </c>
      <c r="F17">
        <v>1</v>
      </c>
      <c r="G17">
        <v>8</v>
      </c>
      <c r="H17">
        <v>0</v>
      </c>
      <c r="I17">
        <v>0</v>
      </c>
      <c r="J17">
        <v>0</v>
      </c>
      <c r="K17">
        <v>4</v>
      </c>
      <c r="L17">
        <v>0</v>
      </c>
      <c r="M17">
        <v>0</v>
      </c>
      <c r="N17">
        <v>0</v>
      </c>
      <c r="O17">
        <v>25</v>
      </c>
      <c r="P17">
        <v>35</v>
      </c>
      <c r="Q17">
        <v>1</v>
      </c>
      <c r="R17">
        <v>55</v>
      </c>
    </row>
    <row r="18" spans="1:18" x14ac:dyDescent="0.2">
      <c r="A18" s="3">
        <v>1</v>
      </c>
      <c r="B18">
        <v>17</v>
      </c>
      <c r="C18" s="2">
        <v>2</v>
      </c>
      <c r="D18">
        <v>13</v>
      </c>
      <c r="E18">
        <v>65</v>
      </c>
      <c r="F18">
        <v>1</v>
      </c>
      <c r="G18">
        <v>8</v>
      </c>
      <c r="H18">
        <v>3</v>
      </c>
      <c r="I18">
        <v>3</v>
      </c>
      <c r="J18">
        <v>5</v>
      </c>
      <c r="K18">
        <v>0</v>
      </c>
      <c r="L18">
        <v>0</v>
      </c>
      <c r="M18">
        <v>0</v>
      </c>
      <c r="N18">
        <v>0</v>
      </c>
      <c r="O18">
        <v>45</v>
      </c>
      <c r="P18">
        <v>50</v>
      </c>
      <c r="Q18">
        <v>0</v>
      </c>
    </row>
    <row r="19" spans="1:18" x14ac:dyDescent="0.2">
      <c r="A19" s="3">
        <v>1</v>
      </c>
      <c r="B19">
        <v>18</v>
      </c>
      <c r="C19" s="2">
        <v>1</v>
      </c>
      <c r="D19">
        <v>15</v>
      </c>
      <c r="E19">
        <v>70</v>
      </c>
      <c r="F19">
        <v>1</v>
      </c>
      <c r="G19">
        <v>6</v>
      </c>
      <c r="H19">
        <v>5</v>
      </c>
      <c r="I19">
        <v>4</v>
      </c>
      <c r="J19">
        <v>2</v>
      </c>
      <c r="K19">
        <v>2</v>
      </c>
      <c r="L19">
        <v>1</v>
      </c>
      <c r="M19">
        <v>0</v>
      </c>
      <c r="N19">
        <v>0</v>
      </c>
      <c r="O19">
        <v>45</v>
      </c>
      <c r="P19">
        <v>65</v>
      </c>
      <c r="Q19">
        <v>1</v>
      </c>
      <c r="R19">
        <v>15</v>
      </c>
    </row>
    <row r="20" spans="1:18" x14ac:dyDescent="0.2">
      <c r="A20" s="3">
        <v>1</v>
      </c>
      <c r="B20">
        <v>19</v>
      </c>
      <c r="C20" s="2">
        <v>6</v>
      </c>
      <c r="D20">
        <v>23</v>
      </c>
      <c r="E20">
        <v>130</v>
      </c>
      <c r="F20">
        <v>1</v>
      </c>
      <c r="G20">
        <v>6</v>
      </c>
      <c r="H20">
        <v>3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35</v>
      </c>
      <c r="P20">
        <v>45</v>
      </c>
      <c r="Q20">
        <v>0</v>
      </c>
    </row>
    <row r="21" spans="1:18" x14ac:dyDescent="0.2">
      <c r="A21" s="3">
        <v>1</v>
      </c>
      <c r="B21">
        <v>20</v>
      </c>
      <c r="C21" s="2">
        <v>1</v>
      </c>
      <c r="D21">
        <v>8</v>
      </c>
      <c r="E21">
        <v>74</v>
      </c>
      <c r="F21">
        <v>1</v>
      </c>
      <c r="G21">
        <v>24</v>
      </c>
      <c r="H21">
        <v>0</v>
      </c>
      <c r="I21">
        <v>5</v>
      </c>
      <c r="J21">
        <v>3</v>
      </c>
      <c r="K21">
        <v>3</v>
      </c>
      <c r="L21">
        <v>1</v>
      </c>
      <c r="M21">
        <v>0</v>
      </c>
      <c r="N21">
        <v>0</v>
      </c>
      <c r="O21">
        <v>55</v>
      </c>
      <c r="P21">
        <v>60</v>
      </c>
      <c r="Q21">
        <v>1</v>
      </c>
      <c r="R21">
        <v>9</v>
      </c>
    </row>
    <row r="22" spans="1:18" x14ac:dyDescent="0.2">
      <c r="A22" s="3">
        <v>1</v>
      </c>
      <c r="B22">
        <v>21</v>
      </c>
      <c r="C22" s="2">
        <v>4</v>
      </c>
      <c r="D22">
        <v>21</v>
      </c>
      <c r="E22">
        <v>122</v>
      </c>
      <c r="F22">
        <v>1</v>
      </c>
      <c r="G22">
        <v>4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50</v>
      </c>
      <c r="P22">
        <v>65</v>
      </c>
      <c r="Q22">
        <v>0</v>
      </c>
    </row>
    <row r="23" spans="1:18" x14ac:dyDescent="0.2">
      <c r="A23" s="3">
        <v>1</v>
      </c>
      <c r="B23">
        <v>22</v>
      </c>
      <c r="C23" s="2">
        <v>7</v>
      </c>
      <c r="D23">
        <v>30</v>
      </c>
      <c r="E23">
        <v>141</v>
      </c>
      <c r="F23">
        <v>2</v>
      </c>
      <c r="G23">
        <v>16</v>
      </c>
      <c r="H23">
        <v>2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35</v>
      </c>
      <c r="P23">
        <v>45</v>
      </c>
      <c r="Q23">
        <v>1</v>
      </c>
      <c r="R23">
        <v>30</v>
      </c>
    </row>
    <row r="24" spans="1:18" x14ac:dyDescent="0.2">
      <c r="A24" s="3">
        <v>1</v>
      </c>
      <c r="B24">
        <v>23</v>
      </c>
      <c r="C24" s="2">
        <v>7</v>
      </c>
      <c r="D24">
        <v>25</v>
      </c>
      <c r="E24">
        <v>135</v>
      </c>
      <c r="F24">
        <v>1</v>
      </c>
      <c r="G24">
        <v>4</v>
      </c>
      <c r="H24">
        <v>4</v>
      </c>
      <c r="I24">
        <v>2</v>
      </c>
      <c r="J24">
        <v>2</v>
      </c>
      <c r="K24">
        <v>2</v>
      </c>
      <c r="L24">
        <v>0</v>
      </c>
      <c r="M24">
        <v>0</v>
      </c>
      <c r="N24">
        <v>0</v>
      </c>
      <c r="O24">
        <v>40</v>
      </c>
      <c r="P24">
        <v>50</v>
      </c>
      <c r="Q24">
        <v>1</v>
      </c>
      <c r="R24">
        <v>50</v>
      </c>
    </row>
    <row r="25" spans="1:18" x14ac:dyDescent="0.2">
      <c r="A25" s="3">
        <v>1</v>
      </c>
      <c r="B25">
        <v>24</v>
      </c>
      <c r="C25" s="2">
        <v>2</v>
      </c>
      <c r="D25">
        <v>12</v>
      </c>
      <c r="E25">
        <v>73</v>
      </c>
      <c r="F25">
        <v>1</v>
      </c>
      <c r="G25">
        <v>24</v>
      </c>
      <c r="H25">
        <v>0</v>
      </c>
      <c r="I25">
        <v>4</v>
      </c>
      <c r="J25">
        <v>0</v>
      </c>
      <c r="K25">
        <v>0</v>
      </c>
      <c r="L25">
        <v>0</v>
      </c>
      <c r="M25">
        <v>0</v>
      </c>
      <c r="N25">
        <v>0</v>
      </c>
      <c r="O25">
        <v>35</v>
      </c>
      <c r="P25">
        <v>60</v>
      </c>
      <c r="Q25">
        <v>0</v>
      </c>
    </row>
    <row r="26" spans="1:18" x14ac:dyDescent="0.2">
      <c r="A26" s="3">
        <v>1</v>
      </c>
      <c r="B26">
        <v>25</v>
      </c>
      <c r="C26" s="2">
        <v>2</v>
      </c>
      <c r="D26">
        <v>15</v>
      </c>
      <c r="E26">
        <v>75</v>
      </c>
      <c r="F26">
        <v>1</v>
      </c>
      <c r="G26">
        <v>24</v>
      </c>
      <c r="H26">
        <v>6</v>
      </c>
      <c r="I26">
        <v>4</v>
      </c>
      <c r="J26">
        <v>4</v>
      </c>
      <c r="K26">
        <v>2</v>
      </c>
      <c r="L26">
        <v>1</v>
      </c>
      <c r="M26">
        <v>0</v>
      </c>
      <c r="N26">
        <v>0</v>
      </c>
      <c r="O26">
        <v>45</v>
      </c>
      <c r="P26">
        <v>50</v>
      </c>
      <c r="Q26">
        <v>1</v>
      </c>
      <c r="R26">
        <v>15</v>
      </c>
    </row>
    <row r="27" spans="1:18" x14ac:dyDescent="0.2">
      <c r="A27" s="3">
        <v>1</v>
      </c>
      <c r="B27">
        <v>26</v>
      </c>
      <c r="C27" s="2">
        <v>7</v>
      </c>
      <c r="D27" s="1">
        <v>27</v>
      </c>
      <c r="E27" s="1">
        <v>145</v>
      </c>
      <c r="F27" s="1">
        <v>1</v>
      </c>
      <c r="G27" s="1">
        <v>24</v>
      </c>
      <c r="H27" s="1">
        <v>7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30</v>
      </c>
      <c r="P27" s="1">
        <v>45</v>
      </c>
      <c r="Q27">
        <v>0</v>
      </c>
      <c r="R27" s="1"/>
    </row>
    <row r="28" spans="1:18" x14ac:dyDescent="0.2">
      <c r="A28" s="3">
        <v>1</v>
      </c>
      <c r="B28">
        <v>27</v>
      </c>
      <c r="C28" s="2">
        <v>2</v>
      </c>
      <c r="D28" s="1">
        <v>9</v>
      </c>
      <c r="E28" s="1">
        <v>117</v>
      </c>
      <c r="F28" s="1">
        <v>1</v>
      </c>
      <c r="G28" s="1">
        <v>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35</v>
      </c>
      <c r="P28" s="1">
        <v>60</v>
      </c>
      <c r="Q28">
        <v>0</v>
      </c>
      <c r="R28" s="1"/>
    </row>
    <row r="29" spans="1:18" x14ac:dyDescent="0.2">
      <c r="A29" s="3">
        <v>1</v>
      </c>
      <c r="B29">
        <v>28</v>
      </c>
      <c r="C29" s="2">
        <v>5</v>
      </c>
      <c r="D29" s="1">
        <v>21</v>
      </c>
      <c r="E29" s="1">
        <v>126</v>
      </c>
      <c r="F29" s="1">
        <v>1</v>
      </c>
      <c r="G29" s="1">
        <v>24</v>
      </c>
      <c r="H29" s="1">
        <v>2</v>
      </c>
      <c r="I29" s="1">
        <v>0</v>
      </c>
      <c r="J29" s="1">
        <v>1</v>
      </c>
      <c r="K29" s="1">
        <v>1</v>
      </c>
      <c r="L29" s="1">
        <v>0</v>
      </c>
      <c r="M29" s="1">
        <v>0</v>
      </c>
      <c r="N29" s="1">
        <v>2</v>
      </c>
      <c r="O29" s="1">
        <v>25</v>
      </c>
      <c r="P29" s="1">
        <v>40</v>
      </c>
      <c r="Q29" s="1">
        <v>0</v>
      </c>
      <c r="R29" s="1"/>
    </row>
    <row r="30" spans="1:18" x14ac:dyDescent="0.2">
      <c r="A30" s="3">
        <v>1</v>
      </c>
      <c r="B30">
        <v>29</v>
      </c>
      <c r="C30" s="2">
        <v>1</v>
      </c>
      <c r="D30">
        <v>9</v>
      </c>
      <c r="E30" s="1">
        <v>70</v>
      </c>
      <c r="F30">
        <v>1</v>
      </c>
      <c r="G30">
        <v>24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35</v>
      </c>
      <c r="P30">
        <v>55</v>
      </c>
      <c r="Q30">
        <v>0</v>
      </c>
    </row>
    <row r="31" spans="1:18" x14ac:dyDescent="0.2">
      <c r="A31" s="3">
        <v>1</v>
      </c>
      <c r="B31">
        <v>30</v>
      </c>
      <c r="C31" s="2">
        <v>1.5</v>
      </c>
      <c r="D31">
        <v>10</v>
      </c>
      <c r="E31">
        <v>80</v>
      </c>
      <c r="F31">
        <v>2</v>
      </c>
      <c r="G31">
        <v>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1">
        <v>0</v>
      </c>
      <c r="O31">
        <v>20</v>
      </c>
      <c r="P31">
        <v>25</v>
      </c>
      <c r="Q31">
        <v>0</v>
      </c>
    </row>
    <row r="32" spans="1:18" x14ac:dyDescent="0.2">
      <c r="N32" s="1"/>
    </row>
    <row r="33" spans="1:18" s="7" customFormat="1" x14ac:dyDescent="0.2">
      <c r="A33" s="6">
        <f>COUNTIF(A2:A31,1)</f>
        <v>30</v>
      </c>
      <c r="C33" s="7">
        <f>AVERAGE(C2:C31)</f>
        <v>4.583333333333333</v>
      </c>
      <c r="D33" s="7">
        <f t="shared" ref="D33:G33" si="0">AVERAGE(D2:D31)</f>
        <v>21.133333333333333</v>
      </c>
      <c r="E33" s="7">
        <f t="shared" si="0"/>
        <v>113.46666666666667</v>
      </c>
      <c r="F33" s="7">
        <f>COUNTIF(F2:F31,1)/A33*100</f>
        <v>86.666666666666671</v>
      </c>
      <c r="G33" s="7">
        <f t="shared" si="0"/>
        <v>15.7</v>
      </c>
      <c r="H33" s="7">
        <f>MEDIAN(H2:H31)</f>
        <v>2</v>
      </c>
      <c r="I33" s="7">
        <f t="shared" ref="I33:N33" si="1">MEDIAN(I2:I31)</f>
        <v>1</v>
      </c>
      <c r="J33" s="7">
        <f t="shared" si="1"/>
        <v>0</v>
      </c>
      <c r="K33" s="7">
        <f t="shared" si="1"/>
        <v>0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ref="O33" si="2">AVERAGE(O2:O31)</f>
        <v>38.166666666666664</v>
      </c>
      <c r="P33" s="7">
        <f t="shared" ref="P33" si="3">AVERAGE(P2:P31)</f>
        <v>49.5</v>
      </c>
      <c r="Q33" s="7">
        <f>COUNTIF(Q2:Q31,1)/A33*100</f>
        <v>50</v>
      </c>
      <c r="R33" s="7">
        <f t="shared" ref="R33" si="4">MEDIAN(R2:R31)</f>
        <v>20</v>
      </c>
    </row>
    <row r="34" spans="1:18" s="7" customFormat="1" x14ac:dyDescent="0.2">
      <c r="A34" s="6"/>
      <c r="C34" s="7">
        <f>_xlfn.STDEV.P(C2:C31)</f>
        <v>2.4429604081023411</v>
      </c>
      <c r="D34" s="7">
        <f t="shared" ref="D34:E34" si="5">_xlfn.STDEV.P(D2:D31)</f>
        <v>9.9957768860432026</v>
      </c>
      <c r="E34" s="7">
        <f t="shared" si="5"/>
        <v>27.936515331889353</v>
      </c>
      <c r="F34" s="7">
        <f>COUNTIF(F2:F31,2)/A33*100</f>
        <v>13.333333333333334</v>
      </c>
      <c r="G34" s="7">
        <f t="shared" ref="G34" si="6">_xlfn.STDEV.P(G2:G31)</f>
        <v>8.4346507534890467</v>
      </c>
      <c r="H34" s="7">
        <f>MIN(H2:H31)</f>
        <v>0</v>
      </c>
      <c r="I34" s="7">
        <f t="shared" ref="I34:N34" si="7">MIN(I2:I31)</f>
        <v>0</v>
      </c>
      <c r="J34" s="7">
        <f t="shared" si="7"/>
        <v>0</v>
      </c>
      <c r="K34" s="7">
        <f t="shared" si="7"/>
        <v>0</v>
      </c>
      <c r="L34" s="7">
        <f t="shared" si="7"/>
        <v>0</v>
      </c>
      <c r="M34" s="7">
        <f t="shared" si="7"/>
        <v>0</v>
      </c>
      <c r="N34" s="7">
        <f t="shared" si="7"/>
        <v>0</v>
      </c>
      <c r="O34" s="7">
        <f t="shared" ref="O34" si="8">_xlfn.STDEV.P(O2:O31)</f>
        <v>10.526421783092085</v>
      </c>
      <c r="P34" s="7">
        <f t="shared" ref="P34" si="9">_xlfn.STDEV.P(P2:P31)</f>
        <v>11.644025649805712</v>
      </c>
      <c r="R34" s="7">
        <f t="shared" ref="R34" si="10">MIN(R2:R31)</f>
        <v>9</v>
      </c>
    </row>
    <row r="35" spans="1:18" s="7" customFormat="1" x14ac:dyDescent="0.2">
      <c r="A35" s="6"/>
      <c r="C35" s="7">
        <f>_xlfn.STDEV.S(C2:C31)</f>
        <v>2.4847234402871967</v>
      </c>
      <c r="D35" s="7">
        <f t="shared" ref="D35:E35" si="11">_xlfn.STDEV.S(D2:D31)</f>
        <v>10.166657245143552</v>
      </c>
      <c r="E35" s="7">
        <f t="shared" si="11"/>
        <v>28.414097197346077</v>
      </c>
      <c r="G35" s="7">
        <f t="shared" ref="G35" si="12">_xlfn.STDEV.S(G2:G31)</f>
        <v>8.5788432625930362</v>
      </c>
      <c r="H35" s="7">
        <f>MAX(H2:H31)</f>
        <v>7</v>
      </c>
      <c r="I35" s="7">
        <f t="shared" ref="I35:N35" si="13">MAX(I2:I31)</f>
        <v>6</v>
      </c>
      <c r="J35" s="7">
        <f t="shared" si="13"/>
        <v>5</v>
      </c>
      <c r="K35" s="7">
        <f t="shared" si="13"/>
        <v>6</v>
      </c>
      <c r="L35" s="7">
        <f t="shared" si="13"/>
        <v>1</v>
      </c>
      <c r="M35" s="7">
        <f t="shared" si="13"/>
        <v>4</v>
      </c>
      <c r="N35" s="7">
        <f t="shared" si="13"/>
        <v>2</v>
      </c>
      <c r="O35" s="7">
        <f t="shared" ref="O35" si="14">_xlfn.STDEV.S(O2:O31)</f>
        <v>10.706373652250752</v>
      </c>
      <c r="P35" s="7">
        <f t="shared" ref="P35" si="15">_xlfn.STDEV.S(P2:P31)</f>
        <v>11.843083242536766</v>
      </c>
      <c r="R35" s="7">
        <f t="shared" ref="R35" si="16">MAX(R2:R31)</f>
        <v>55</v>
      </c>
    </row>
    <row r="36" spans="1:18" s="5" customFormat="1" x14ac:dyDescent="0.2">
      <c r="A36" s="4"/>
    </row>
    <row r="37" spans="1:18" x14ac:dyDescent="0.2">
      <c r="A37" s="3" t="s">
        <v>7</v>
      </c>
      <c r="B37" t="s">
        <v>8</v>
      </c>
      <c r="C37" s="2" t="s">
        <v>9</v>
      </c>
      <c r="D37" t="s">
        <v>10</v>
      </c>
      <c r="E37" t="s">
        <v>11</v>
      </c>
      <c r="F37" t="s">
        <v>12</v>
      </c>
      <c r="G37" t="s">
        <v>13</v>
      </c>
      <c r="H37" t="s">
        <v>0</v>
      </c>
      <c r="I37" t="s">
        <v>1</v>
      </c>
      <c r="J37" t="s">
        <v>2</v>
      </c>
      <c r="K37" t="s">
        <v>3</v>
      </c>
      <c r="L37" t="s">
        <v>4</v>
      </c>
      <c r="M37" t="s">
        <v>5</v>
      </c>
      <c r="N37" t="s">
        <v>6</v>
      </c>
      <c r="O37" t="s">
        <v>14</v>
      </c>
      <c r="P37" t="s">
        <v>15</v>
      </c>
      <c r="Q37" t="s">
        <v>16</v>
      </c>
      <c r="R37" t="s">
        <v>17</v>
      </c>
    </row>
    <row r="38" spans="1:18" x14ac:dyDescent="0.2">
      <c r="A38" s="3">
        <v>2</v>
      </c>
      <c r="B38">
        <v>31</v>
      </c>
      <c r="C38" s="2">
        <v>1.5</v>
      </c>
      <c r="D38">
        <v>11</v>
      </c>
      <c r="E38">
        <v>65</v>
      </c>
      <c r="F38">
        <v>1</v>
      </c>
      <c r="G38">
        <v>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25</v>
      </c>
      <c r="P38">
        <v>35</v>
      </c>
      <c r="Q38">
        <v>0</v>
      </c>
    </row>
    <row r="39" spans="1:18" x14ac:dyDescent="0.2">
      <c r="A39" s="3">
        <v>2</v>
      </c>
      <c r="B39">
        <v>32</v>
      </c>
      <c r="C39" s="2">
        <v>2.5</v>
      </c>
      <c r="D39">
        <v>11</v>
      </c>
      <c r="E39">
        <v>67</v>
      </c>
      <c r="F39">
        <v>1</v>
      </c>
      <c r="G39">
        <v>6</v>
      </c>
      <c r="H39">
        <v>0</v>
      </c>
      <c r="I39">
        <v>0</v>
      </c>
      <c r="J39">
        <v>0</v>
      </c>
      <c r="K39">
        <v>4</v>
      </c>
      <c r="L39">
        <v>3</v>
      </c>
      <c r="M39">
        <v>1</v>
      </c>
      <c r="N39">
        <v>0</v>
      </c>
      <c r="O39">
        <v>25</v>
      </c>
      <c r="P39">
        <v>30</v>
      </c>
      <c r="Q39">
        <v>0</v>
      </c>
    </row>
    <row r="40" spans="1:18" x14ac:dyDescent="0.2">
      <c r="A40" s="3">
        <v>2</v>
      </c>
      <c r="B40">
        <v>33</v>
      </c>
      <c r="C40" s="2">
        <v>4</v>
      </c>
      <c r="D40">
        <v>25</v>
      </c>
      <c r="E40">
        <v>115</v>
      </c>
      <c r="F40">
        <v>1</v>
      </c>
      <c r="G40">
        <v>24</v>
      </c>
      <c r="H40">
        <v>6</v>
      </c>
      <c r="I40">
        <v>6</v>
      </c>
      <c r="J40">
        <v>5</v>
      </c>
      <c r="K40">
        <v>2</v>
      </c>
      <c r="L40">
        <v>2</v>
      </c>
      <c r="M40">
        <v>2</v>
      </c>
      <c r="N40">
        <v>0</v>
      </c>
      <c r="O40">
        <v>20</v>
      </c>
      <c r="P40">
        <v>25</v>
      </c>
      <c r="Q40">
        <v>0</v>
      </c>
    </row>
    <row r="41" spans="1:18" x14ac:dyDescent="0.2">
      <c r="A41" s="3">
        <v>2</v>
      </c>
      <c r="B41">
        <v>34</v>
      </c>
      <c r="C41" s="2">
        <v>6</v>
      </c>
      <c r="D41">
        <v>26</v>
      </c>
      <c r="E41">
        <v>126</v>
      </c>
      <c r="F41">
        <v>1</v>
      </c>
      <c r="G41">
        <v>14</v>
      </c>
      <c r="H41">
        <v>0</v>
      </c>
      <c r="I41">
        <v>2</v>
      </c>
      <c r="J41">
        <v>3</v>
      </c>
      <c r="K41">
        <v>2</v>
      </c>
      <c r="L41">
        <v>1</v>
      </c>
      <c r="M41">
        <v>1</v>
      </c>
      <c r="N41">
        <v>0</v>
      </c>
      <c r="O41">
        <v>40</v>
      </c>
      <c r="P41">
        <v>50</v>
      </c>
      <c r="Q41">
        <v>0</v>
      </c>
    </row>
    <row r="42" spans="1:18" x14ac:dyDescent="0.2">
      <c r="A42" s="3">
        <v>2</v>
      </c>
      <c r="B42">
        <v>35</v>
      </c>
      <c r="C42" s="2">
        <v>4.5</v>
      </c>
      <c r="D42">
        <v>15</v>
      </c>
      <c r="E42">
        <v>75</v>
      </c>
      <c r="F42">
        <v>1</v>
      </c>
      <c r="G42">
        <v>24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45</v>
      </c>
      <c r="P42">
        <v>55</v>
      </c>
      <c r="Q42">
        <v>0</v>
      </c>
    </row>
    <row r="43" spans="1:18" x14ac:dyDescent="0.2">
      <c r="A43" s="3">
        <v>2</v>
      </c>
      <c r="B43">
        <v>36</v>
      </c>
      <c r="C43" s="2">
        <v>2</v>
      </c>
      <c r="D43">
        <v>14</v>
      </c>
      <c r="E43">
        <v>70</v>
      </c>
      <c r="F43">
        <v>1</v>
      </c>
      <c r="G43">
        <v>16</v>
      </c>
      <c r="H43">
        <v>4</v>
      </c>
      <c r="I43">
        <v>4</v>
      </c>
      <c r="J43">
        <v>0</v>
      </c>
      <c r="K43">
        <v>0</v>
      </c>
      <c r="L43">
        <v>0</v>
      </c>
      <c r="M43">
        <v>0</v>
      </c>
      <c r="N43">
        <v>0</v>
      </c>
      <c r="O43">
        <v>30</v>
      </c>
      <c r="P43">
        <v>45</v>
      </c>
      <c r="Q43">
        <v>0</v>
      </c>
    </row>
    <row r="44" spans="1:18" x14ac:dyDescent="0.2">
      <c r="A44" s="3">
        <v>2</v>
      </c>
      <c r="B44">
        <v>37</v>
      </c>
      <c r="C44" s="2">
        <v>8</v>
      </c>
      <c r="D44">
        <v>30</v>
      </c>
      <c r="E44">
        <v>145</v>
      </c>
      <c r="F44">
        <v>2</v>
      </c>
      <c r="G44">
        <v>24</v>
      </c>
      <c r="H44">
        <v>1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55</v>
      </c>
      <c r="P44">
        <v>70</v>
      </c>
      <c r="Q44">
        <v>0</v>
      </c>
    </row>
    <row r="45" spans="1:18" x14ac:dyDescent="0.2">
      <c r="A45" s="3">
        <v>2</v>
      </c>
      <c r="B45">
        <v>38</v>
      </c>
      <c r="C45" s="2">
        <v>7</v>
      </c>
      <c r="D45">
        <v>20</v>
      </c>
      <c r="E45">
        <v>125</v>
      </c>
      <c r="F45">
        <v>1</v>
      </c>
      <c r="G45">
        <v>24</v>
      </c>
      <c r="H45">
        <v>5</v>
      </c>
      <c r="I45">
        <v>3</v>
      </c>
      <c r="J45">
        <v>0</v>
      </c>
      <c r="K45">
        <v>0</v>
      </c>
      <c r="L45">
        <v>0</v>
      </c>
      <c r="M45">
        <v>0</v>
      </c>
      <c r="N45">
        <v>0</v>
      </c>
      <c r="O45">
        <v>30</v>
      </c>
      <c r="P45">
        <v>45</v>
      </c>
      <c r="Q45">
        <v>0</v>
      </c>
    </row>
    <row r="46" spans="1:18" x14ac:dyDescent="0.2">
      <c r="A46" s="3">
        <v>2</v>
      </c>
      <c r="B46">
        <v>39</v>
      </c>
      <c r="C46" s="2">
        <v>2</v>
      </c>
      <c r="D46">
        <v>10</v>
      </c>
      <c r="E46">
        <v>70</v>
      </c>
      <c r="F46">
        <v>1</v>
      </c>
      <c r="G46">
        <v>24</v>
      </c>
      <c r="H46">
        <v>0</v>
      </c>
      <c r="I46">
        <v>0</v>
      </c>
      <c r="J46">
        <v>0</v>
      </c>
      <c r="K46">
        <v>0</v>
      </c>
      <c r="L46">
        <v>0</v>
      </c>
      <c r="M46">
        <v>3</v>
      </c>
      <c r="N46">
        <v>0</v>
      </c>
      <c r="O46">
        <v>50</v>
      </c>
      <c r="P46">
        <v>65</v>
      </c>
      <c r="Q46">
        <v>0</v>
      </c>
    </row>
    <row r="47" spans="1:18" x14ac:dyDescent="0.2">
      <c r="A47" s="3">
        <v>2</v>
      </c>
      <c r="B47">
        <v>40</v>
      </c>
      <c r="C47" s="2">
        <v>2</v>
      </c>
      <c r="D47">
        <v>10</v>
      </c>
      <c r="E47">
        <v>67</v>
      </c>
      <c r="F47">
        <v>1</v>
      </c>
      <c r="G47">
        <v>24</v>
      </c>
      <c r="H47">
        <v>4</v>
      </c>
      <c r="I47">
        <v>3</v>
      </c>
      <c r="J47">
        <v>2</v>
      </c>
      <c r="K47">
        <v>0</v>
      </c>
      <c r="L47">
        <v>0</v>
      </c>
      <c r="M47">
        <v>0</v>
      </c>
      <c r="N47">
        <v>0</v>
      </c>
      <c r="O47">
        <v>25</v>
      </c>
      <c r="P47">
        <v>30</v>
      </c>
      <c r="Q47">
        <v>1</v>
      </c>
      <c r="R47">
        <v>17</v>
      </c>
    </row>
    <row r="48" spans="1:18" x14ac:dyDescent="0.2">
      <c r="A48" s="3">
        <v>2</v>
      </c>
      <c r="B48">
        <v>41</v>
      </c>
      <c r="C48" s="2">
        <v>5</v>
      </c>
      <c r="D48" s="1">
        <v>20</v>
      </c>
      <c r="E48" s="1">
        <v>95</v>
      </c>
      <c r="F48" s="1">
        <v>1</v>
      </c>
      <c r="G48" s="1">
        <v>24</v>
      </c>
      <c r="H48" s="1">
        <v>4</v>
      </c>
      <c r="I48" s="1">
        <v>6</v>
      </c>
      <c r="J48" s="1">
        <v>5</v>
      </c>
      <c r="K48" s="1">
        <v>4</v>
      </c>
      <c r="L48" s="1">
        <v>3</v>
      </c>
      <c r="M48" s="1">
        <v>2</v>
      </c>
      <c r="N48" s="1">
        <v>0</v>
      </c>
      <c r="O48" s="1">
        <v>45</v>
      </c>
      <c r="P48" s="1">
        <v>60</v>
      </c>
      <c r="Q48">
        <v>0</v>
      </c>
      <c r="R48" s="1"/>
    </row>
    <row r="49" spans="1:18" x14ac:dyDescent="0.2">
      <c r="A49" s="3">
        <v>2</v>
      </c>
      <c r="B49">
        <v>42</v>
      </c>
      <c r="C49" s="2">
        <v>4</v>
      </c>
      <c r="D49" s="1">
        <v>14</v>
      </c>
      <c r="E49" s="1">
        <v>90</v>
      </c>
      <c r="F49" s="1">
        <v>1</v>
      </c>
      <c r="G49" s="1">
        <v>9</v>
      </c>
      <c r="H49" s="1">
        <v>6</v>
      </c>
      <c r="I49" s="1">
        <v>7</v>
      </c>
      <c r="J49" s="1">
        <v>3</v>
      </c>
      <c r="K49" s="1">
        <v>2</v>
      </c>
      <c r="L49" s="1">
        <v>0</v>
      </c>
      <c r="M49" s="1">
        <v>0</v>
      </c>
      <c r="N49" s="1">
        <v>0</v>
      </c>
      <c r="O49" s="1">
        <v>20</v>
      </c>
      <c r="P49" s="1">
        <v>25</v>
      </c>
      <c r="Q49">
        <v>0</v>
      </c>
      <c r="R49" s="1"/>
    </row>
    <row r="50" spans="1:18" x14ac:dyDescent="0.2">
      <c r="A50" s="3">
        <v>2</v>
      </c>
      <c r="B50">
        <v>43</v>
      </c>
      <c r="C50" s="2">
        <v>2</v>
      </c>
      <c r="D50" s="1">
        <v>10</v>
      </c>
      <c r="E50" s="1">
        <v>70</v>
      </c>
      <c r="F50" s="1">
        <v>2</v>
      </c>
      <c r="G50" s="1">
        <v>8</v>
      </c>
      <c r="H50" s="1">
        <v>3</v>
      </c>
      <c r="I50" s="1">
        <v>6</v>
      </c>
      <c r="J50" s="1">
        <v>3</v>
      </c>
      <c r="K50" s="1">
        <v>2</v>
      </c>
      <c r="L50" s="1">
        <v>0</v>
      </c>
      <c r="M50" s="1">
        <v>0</v>
      </c>
      <c r="N50" s="1">
        <v>0</v>
      </c>
      <c r="O50" s="1">
        <v>45</v>
      </c>
      <c r="P50" s="1">
        <v>65</v>
      </c>
      <c r="Q50">
        <v>1</v>
      </c>
      <c r="R50" s="1">
        <v>17</v>
      </c>
    </row>
    <row r="51" spans="1:18" x14ac:dyDescent="0.2">
      <c r="A51" s="3">
        <v>2</v>
      </c>
      <c r="B51">
        <v>44</v>
      </c>
      <c r="C51" s="2">
        <v>4</v>
      </c>
      <c r="D51" s="1">
        <v>15</v>
      </c>
      <c r="E51" s="1">
        <v>110</v>
      </c>
      <c r="F51" s="1">
        <v>1</v>
      </c>
      <c r="G51" s="1">
        <v>8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35</v>
      </c>
      <c r="P51" s="1">
        <v>40</v>
      </c>
      <c r="Q51">
        <v>1</v>
      </c>
      <c r="R51" s="1">
        <v>20</v>
      </c>
    </row>
    <row r="52" spans="1:18" x14ac:dyDescent="0.2">
      <c r="A52" s="3">
        <v>2</v>
      </c>
      <c r="B52">
        <v>45</v>
      </c>
      <c r="C52" s="2">
        <v>7</v>
      </c>
      <c r="D52" s="1">
        <v>22</v>
      </c>
      <c r="E52" s="1">
        <v>145</v>
      </c>
      <c r="F52" s="1">
        <v>1</v>
      </c>
      <c r="G52" s="1">
        <v>10</v>
      </c>
      <c r="H52" s="1">
        <v>5</v>
      </c>
      <c r="I52" s="1">
        <v>2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35</v>
      </c>
      <c r="P52" s="1">
        <v>45</v>
      </c>
      <c r="Q52">
        <v>1</v>
      </c>
      <c r="R52" s="1">
        <v>25</v>
      </c>
    </row>
    <row r="53" spans="1:18" x14ac:dyDescent="0.2">
      <c r="A53" s="3">
        <v>2</v>
      </c>
      <c r="B53">
        <v>46</v>
      </c>
      <c r="C53" s="2">
        <v>3</v>
      </c>
      <c r="D53" s="1">
        <v>14</v>
      </c>
      <c r="E53" s="1">
        <v>65</v>
      </c>
      <c r="F53" s="1">
        <v>1</v>
      </c>
      <c r="G53" s="1">
        <v>6</v>
      </c>
      <c r="H53" s="1">
        <v>3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30</v>
      </c>
      <c r="P53" s="1">
        <v>35</v>
      </c>
      <c r="Q53">
        <v>1</v>
      </c>
      <c r="R53" s="1">
        <v>15</v>
      </c>
    </row>
    <row r="54" spans="1:18" x14ac:dyDescent="0.2">
      <c r="A54" s="3">
        <v>2</v>
      </c>
      <c r="B54">
        <v>47</v>
      </c>
      <c r="C54" s="2">
        <v>3</v>
      </c>
      <c r="D54" s="1">
        <v>9</v>
      </c>
      <c r="E54" s="1">
        <v>74</v>
      </c>
      <c r="F54" s="1">
        <v>2</v>
      </c>
      <c r="G54" s="1">
        <v>6</v>
      </c>
      <c r="H54" s="1">
        <v>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25</v>
      </c>
      <c r="P54" s="1">
        <v>30</v>
      </c>
      <c r="Q54">
        <v>1</v>
      </c>
      <c r="R54" s="1">
        <v>9</v>
      </c>
    </row>
    <row r="55" spans="1:18" x14ac:dyDescent="0.2">
      <c r="A55" s="3">
        <v>2</v>
      </c>
      <c r="B55">
        <v>48</v>
      </c>
      <c r="C55" s="2">
        <v>3</v>
      </c>
      <c r="D55" s="1">
        <v>10</v>
      </c>
      <c r="E55" s="1">
        <v>80</v>
      </c>
      <c r="F55" s="1">
        <v>2</v>
      </c>
      <c r="G55" s="1">
        <v>5</v>
      </c>
      <c r="H55" s="1">
        <v>4</v>
      </c>
      <c r="I55" s="1">
        <v>2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30</v>
      </c>
      <c r="P55" s="1">
        <v>35</v>
      </c>
      <c r="Q55">
        <v>0</v>
      </c>
      <c r="R55" s="1"/>
    </row>
    <row r="56" spans="1:18" x14ac:dyDescent="0.2">
      <c r="A56" s="3">
        <v>2</v>
      </c>
      <c r="B56">
        <v>49</v>
      </c>
      <c r="C56" s="2">
        <v>4</v>
      </c>
      <c r="D56" s="1">
        <v>15</v>
      </c>
      <c r="E56" s="1">
        <v>118</v>
      </c>
      <c r="F56" s="1">
        <v>1</v>
      </c>
      <c r="G56" s="1">
        <v>8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40</v>
      </c>
      <c r="P56" s="1">
        <v>45</v>
      </c>
      <c r="Q56">
        <v>1</v>
      </c>
      <c r="R56" s="1">
        <v>15</v>
      </c>
    </row>
    <row r="57" spans="1:18" x14ac:dyDescent="0.2">
      <c r="A57" s="3">
        <v>2</v>
      </c>
      <c r="B57">
        <v>50</v>
      </c>
      <c r="C57" s="2">
        <v>1.2</v>
      </c>
      <c r="D57" s="1">
        <v>11</v>
      </c>
      <c r="E57" s="1">
        <v>67</v>
      </c>
      <c r="F57" s="1">
        <v>1</v>
      </c>
      <c r="G57" s="1">
        <v>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45</v>
      </c>
      <c r="P57" s="1">
        <v>50</v>
      </c>
      <c r="Q57" s="1">
        <v>0</v>
      </c>
      <c r="R57" s="1"/>
    </row>
    <row r="58" spans="1:18" x14ac:dyDescent="0.2">
      <c r="A58" s="3">
        <v>2</v>
      </c>
      <c r="B58">
        <v>51</v>
      </c>
      <c r="C58" s="2">
        <v>8</v>
      </c>
      <c r="D58" s="1">
        <v>25</v>
      </c>
      <c r="E58" s="1">
        <v>157</v>
      </c>
      <c r="F58" s="1">
        <v>2</v>
      </c>
      <c r="G58" s="1">
        <v>7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45</v>
      </c>
      <c r="P58" s="1">
        <v>60</v>
      </c>
      <c r="Q58">
        <v>1</v>
      </c>
      <c r="R58" s="1">
        <v>25</v>
      </c>
    </row>
    <row r="59" spans="1:18" x14ac:dyDescent="0.2">
      <c r="A59" s="3">
        <v>2</v>
      </c>
      <c r="B59">
        <v>52</v>
      </c>
      <c r="C59" s="2">
        <v>7</v>
      </c>
      <c r="D59" s="1">
        <v>19</v>
      </c>
      <c r="E59" s="1">
        <v>130</v>
      </c>
      <c r="F59" s="1">
        <v>1</v>
      </c>
      <c r="G59" s="1">
        <v>24</v>
      </c>
      <c r="H59" s="1">
        <v>1</v>
      </c>
      <c r="I59" s="1">
        <v>3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40</v>
      </c>
      <c r="P59" s="1">
        <v>55</v>
      </c>
      <c r="Q59">
        <v>1</v>
      </c>
      <c r="R59" s="1">
        <v>25</v>
      </c>
    </row>
    <row r="60" spans="1:18" x14ac:dyDescent="0.2">
      <c r="A60" s="3">
        <v>2</v>
      </c>
      <c r="B60">
        <v>53</v>
      </c>
      <c r="C60" s="2">
        <v>4</v>
      </c>
      <c r="D60" s="1">
        <v>17</v>
      </c>
      <c r="E60" s="1">
        <v>86</v>
      </c>
      <c r="F60" s="1">
        <v>1</v>
      </c>
      <c r="G60" s="1">
        <v>6</v>
      </c>
      <c r="H60" s="1">
        <v>0</v>
      </c>
      <c r="I60" s="1">
        <v>4</v>
      </c>
      <c r="J60" s="1">
        <v>2</v>
      </c>
      <c r="K60" s="1">
        <v>0</v>
      </c>
      <c r="L60" s="1">
        <v>0</v>
      </c>
      <c r="M60" s="1">
        <v>0</v>
      </c>
      <c r="N60" s="1">
        <v>0</v>
      </c>
      <c r="O60" s="1">
        <v>35</v>
      </c>
      <c r="P60" s="1">
        <v>45</v>
      </c>
      <c r="Q60">
        <v>0</v>
      </c>
      <c r="R60" s="1"/>
    </row>
    <row r="61" spans="1:18" x14ac:dyDescent="0.2">
      <c r="A61" s="3">
        <v>2</v>
      </c>
      <c r="B61">
        <v>54</v>
      </c>
      <c r="C61" s="2">
        <v>2</v>
      </c>
      <c r="D61" s="1">
        <v>10</v>
      </c>
      <c r="E61" s="1">
        <v>70</v>
      </c>
      <c r="F61" s="1">
        <v>1</v>
      </c>
      <c r="G61" s="1">
        <v>8</v>
      </c>
      <c r="H61" s="1">
        <v>4</v>
      </c>
      <c r="I61" s="1">
        <v>3</v>
      </c>
      <c r="J61" s="1">
        <v>3</v>
      </c>
      <c r="K61" s="1">
        <v>2</v>
      </c>
      <c r="L61" s="1">
        <v>0</v>
      </c>
      <c r="M61" s="1">
        <v>0</v>
      </c>
      <c r="N61" s="1">
        <v>0</v>
      </c>
      <c r="O61" s="1">
        <v>20</v>
      </c>
      <c r="P61" s="1">
        <v>40</v>
      </c>
      <c r="Q61">
        <v>0</v>
      </c>
      <c r="R61" s="1"/>
    </row>
    <row r="62" spans="1:18" x14ac:dyDescent="0.2">
      <c r="A62" s="3">
        <v>2</v>
      </c>
      <c r="B62">
        <v>55</v>
      </c>
      <c r="C62" s="2">
        <v>2</v>
      </c>
      <c r="D62" s="1">
        <v>11</v>
      </c>
      <c r="E62" s="1">
        <v>68</v>
      </c>
      <c r="F62" s="1">
        <v>1</v>
      </c>
      <c r="G62" s="1">
        <v>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3</v>
      </c>
      <c r="N62" s="1">
        <v>0</v>
      </c>
      <c r="O62" s="1">
        <v>35</v>
      </c>
      <c r="P62" s="1">
        <v>40</v>
      </c>
      <c r="Q62" s="1">
        <v>0</v>
      </c>
      <c r="R62" s="1"/>
    </row>
    <row r="63" spans="1:18" x14ac:dyDescent="0.2">
      <c r="A63" s="3">
        <v>2</v>
      </c>
      <c r="B63">
        <v>56</v>
      </c>
      <c r="C63" s="2">
        <v>7</v>
      </c>
      <c r="D63" s="1">
        <v>20</v>
      </c>
      <c r="E63" s="1">
        <v>125</v>
      </c>
      <c r="F63" s="1">
        <v>1</v>
      </c>
      <c r="G63" s="1">
        <v>6</v>
      </c>
      <c r="H63" s="1">
        <v>5</v>
      </c>
      <c r="I63" s="1">
        <v>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35</v>
      </c>
      <c r="P63" s="1">
        <v>45</v>
      </c>
      <c r="Q63">
        <v>0</v>
      </c>
      <c r="R63" s="1"/>
    </row>
    <row r="64" spans="1:18" x14ac:dyDescent="0.2">
      <c r="A64" s="3">
        <v>2</v>
      </c>
      <c r="B64">
        <v>57</v>
      </c>
      <c r="C64" s="2">
        <v>8</v>
      </c>
      <c r="D64" s="1">
        <v>30</v>
      </c>
      <c r="E64" s="1">
        <v>145</v>
      </c>
      <c r="F64" s="1">
        <v>2</v>
      </c>
      <c r="G64" s="1">
        <v>24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35</v>
      </c>
      <c r="P64" s="1">
        <v>40</v>
      </c>
      <c r="Q64">
        <v>1</v>
      </c>
      <c r="R64" s="1">
        <v>30</v>
      </c>
    </row>
    <row r="65" spans="1:18" x14ac:dyDescent="0.2">
      <c r="A65" s="3">
        <v>2</v>
      </c>
      <c r="B65">
        <v>58</v>
      </c>
      <c r="C65" s="2">
        <v>2</v>
      </c>
      <c r="D65" s="1">
        <v>14</v>
      </c>
      <c r="E65" s="1">
        <v>79</v>
      </c>
      <c r="F65" s="1">
        <v>1</v>
      </c>
      <c r="G65" s="1">
        <v>8</v>
      </c>
      <c r="H65" s="1">
        <v>4</v>
      </c>
      <c r="I65" s="1">
        <v>4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25</v>
      </c>
      <c r="P65" s="1">
        <v>30</v>
      </c>
      <c r="Q65">
        <v>1</v>
      </c>
      <c r="R65" s="1">
        <v>15</v>
      </c>
    </row>
    <row r="66" spans="1:18" x14ac:dyDescent="0.2">
      <c r="A66" s="3">
        <v>2</v>
      </c>
      <c r="B66">
        <v>59</v>
      </c>
      <c r="C66" s="2">
        <v>5</v>
      </c>
      <c r="D66" s="1">
        <v>15</v>
      </c>
      <c r="E66" s="1">
        <v>116</v>
      </c>
      <c r="F66" s="1">
        <v>1</v>
      </c>
      <c r="G66" s="1">
        <v>6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25</v>
      </c>
      <c r="P66" s="1">
        <v>35</v>
      </c>
      <c r="Q66">
        <v>1</v>
      </c>
      <c r="R66" s="1">
        <v>15</v>
      </c>
    </row>
    <row r="67" spans="1:18" x14ac:dyDescent="0.2">
      <c r="A67" s="3">
        <v>2</v>
      </c>
      <c r="B67">
        <v>60</v>
      </c>
      <c r="C67" s="2">
        <v>8</v>
      </c>
      <c r="D67" s="1">
        <v>26</v>
      </c>
      <c r="E67" s="1">
        <v>136</v>
      </c>
      <c r="F67" s="1">
        <v>1</v>
      </c>
      <c r="G67" s="1">
        <v>7</v>
      </c>
      <c r="H67" s="1">
        <v>0</v>
      </c>
      <c r="I67" s="1">
        <v>2</v>
      </c>
      <c r="J67" s="1">
        <v>1</v>
      </c>
      <c r="K67" s="1">
        <v>0</v>
      </c>
      <c r="L67" s="1">
        <v>0</v>
      </c>
      <c r="M67" s="1">
        <v>0</v>
      </c>
      <c r="N67">
        <v>1</v>
      </c>
      <c r="O67" s="1">
        <v>45</v>
      </c>
      <c r="P67" s="1">
        <v>50</v>
      </c>
      <c r="Q67" s="1">
        <v>0</v>
      </c>
      <c r="R67" s="1"/>
    </row>
    <row r="68" spans="1:18" x14ac:dyDescent="0.2">
      <c r="A68" s="3">
        <v>2</v>
      </c>
      <c r="B68">
        <v>61</v>
      </c>
      <c r="C68" s="2">
        <v>6</v>
      </c>
      <c r="D68" s="1">
        <v>25</v>
      </c>
      <c r="E68" s="1">
        <v>116</v>
      </c>
      <c r="F68" s="1">
        <v>1</v>
      </c>
      <c r="G68" s="1">
        <v>8</v>
      </c>
      <c r="H68" s="1">
        <v>6</v>
      </c>
      <c r="I68" s="1">
        <v>6</v>
      </c>
      <c r="J68" s="1">
        <v>5</v>
      </c>
      <c r="K68" s="1">
        <v>2</v>
      </c>
      <c r="L68" s="1">
        <v>2</v>
      </c>
      <c r="M68" s="1">
        <v>2</v>
      </c>
      <c r="N68" s="1">
        <v>0</v>
      </c>
      <c r="O68" s="1">
        <v>25</v>
      </c>
      <c r="P68" s="1">
        <v>25</v>
      </c>
      <c r="Q68">
        <v>0</v>
      </c>
      <c r="R68" s="1"/>
    </row>
    <row r="69" spans="1:18" x14ac:dyDescent="0.2">
      <c r="A69" s="3">
        <v>2</v>
      </c>
      <c r="B69">
        <v>62</v>
      </c>
      <c r="C69" s="2">
        <v>3</v>
      </c>
      <c r="D69" s="1">
        <v>11</v>
      </c>
      <c r="E69">
        <v>70</v>
      </c>
      <c r="F69" s="1">
        <v>1</v>
      </c>
      <c r="G69" s="1">
        <v>8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50</v>
      </c>
      <c r="P69" s="1">
        <v>55</v>
      </c>
      <c r="Q69">
        <v>0</v>
      </c>
      <c r="R69" s="1"/>
    </row>
    <row r="70" spans="1:18" x14ac:dyDescent="0.2">
      <c r="A70" s="3">
        <v>2</v>
      </c>
      <c r="B70">
        <v>63</v>
      </c>
      <c r="C70" s="2">
        <v>2</v>
      </c>
      <c r="D70" s="1">
        <v>10</v>
      </c>
      <c r="E70">
        <v>73</v>
      </c>
      <c r="F70" s="1">
        <v>2</v>
      </c>
      <c r="G70" s="1">
        <v>5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20</v>
      </c>
      <c r="P70" s="1">
        <v>26</v>
      </c>
      <c r="Q70">
        <v>0</v>
      </c>
      <c r="R70" s="1"/>
    </row>
    <row r="71" spans="1:18" x14ac:dyDescent="0.2">
      <c r="A71" s="3">
        <v>2</v>
      </c>
      <c r="B71">
        <v>64</v>
      </c>
      <c r="C71" s="2">
        <v>2</v>
      </c>
      <c r="D71" s="1">
        <v>11</v>
      </c>
      <c r="E71">
        <v>77</v>
      </c>
      <c r="F71" s="1">
        <v>1</v>
      </c>
      <c r="G71" s="1">
        <v>2</v>
      </c>
      <c r="H71" s="1">
        <v>0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30</v>
      </c>
      <c r="P71" s="1">
        <v>35</v>
      </c>
      <c r="Q71" s="1">
        <v>0</v>
      </c>
      <c r="R71" s="1"/>
    </row>
    <row r="72" spans="1:18" x14ac:dyDescent="0.2"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s="7" customFormat="1" x14ac:dyDescent="0.2">
      <c r="A73" s="6">
        <f>COUNTIF(A38:A71,2)</f>
        <v>34</v>
      </c>
      <c r="C73" s="7">
        <f>AVERAGE(C38:C71)</f>
        <v>4.1676470588235288</v>
      </c>
      <c r="D73" s="7">
        <f>AVERAGE(D38:D71)</f>
        <v>16.352941176470587</v>
      </c>
      <c r="E73" s="7">
        <f>AVERAGE(E38:E71)</f>
        <v>96.67647058823529</v>
      </c>
      <c r="F73" s="7">
        <f>COUNTIF(F38:F71,1)/A73*100</f>
        <v>79.411764705882348</v>
      </c>
      <c r="G73" s="7">
        <f>AVERAGE(G38:G71)</f>
        <v>11.794117647058824</v>
      </c>
      <c r="H73" s="7">
        <f>MEDIAN(H42:H71)</f>
        <v>1</v>
      </c>
      <c r="I73" s="7">
        <f t="shared" ref="I73:N73" si="17">MEDIAN(I42:I71)</f>
        <v>2</v>
      </c>
      <c r="J73" s="7">
        <f t="shared" si="17"/>
        <v>0</v>
      </c>
      <c r="K73" s="7">
        <f t="shared" si="17"/>
        <v>0</v>
      </c>
      <c r="L73" s="7">
        <f t="shared" si="17"/>
        <v>0</v>
      </c>
      <c r="M73" s="7">
        <f t="shared" si="17"/>
        <v>0</v>
      </c>
      <c r="N73" s="7">
        <f t="shared" si="17"/>
        <v>0</v>
      </c>
      <c r="O73" s="7">
        <f t="shared" ref="O73:P73" si="18">AVERAGE(O42:O71)</f>
        <v>35</v>
      </c>
      <c r="P73" s="7">
        <f t="shared" si="18"/>
        <v>44.033333333333331</v>
      </c>
      <c r="Q73" s="7">
        <f>COUNTIF(Q42:Q71,1)/A73*100</f>
        <v>35.294117647058826</v>
      </c>
      <c r="R73" s="7">
        <f t="shared" ref="R73" si="19">MEDIAN(R42:R71)</f>
        <v>17</v>
      </c>
    </row>
    <row r="74" spans="1:18" s="7" customFormat="1" x14ac:dyDescent="0.2">
      <c r="A74" s="6"/>
      <c r="C74" s="7">
        <f>_xlfn.STDEV.P(C38:C71)</f>
        <v>2.2071702122901096</v>
      </c>
      <c r="D74" s="7">
        <f>_xlfn.STDEV.P(D38:D71)</f>
        <v>6.324008189809299</v>
      </c>
      <c r="E74" s="7">
        <f>_xlfn.STDEV.P(E38:E71)</f>
        <v>29.302399608860878</v>
      </c>
      <c r="F74" s="7">
        <f>COUNTIF(F38:F71,2)/A73*100</f>
        <v>20.588235294117645</v>
      </c>
      <c r="G74" s="7">
        <f>_xlfn.STDEV.P(G38:G71)</f>
        <v>7.691780990751659</v>
      </c>
      <c r="H74" s="7">
        <f>MIN(H42:H71)</f>
        <v>0</v>
      </c>
      <c r="I74" s="7">
        <f t="shared" ref="I74:N74" si="20">MIN(I42:I71)</f>
        <v>0</v>
      </c>
      <c r="J74" s="7">
        <f t="shared" si="20"/>
        <v>0</v>
      </c>
      <c r="K74" s="7">
        <f t="shared" si="20"/>
        <v>0</v>
      </c>
      <c r="L74" s="7">
        <f t="shared" si="20"/>
        <v>0</v>
      </c>
      <c r="M74" s="7">
        <f t="shared" si="20"/>
        <v>0</v>
      </c>
      <c r="N74" s="7">
        <f t="shared" si="20"/>
        <v>0</v>
      </c>
      <c r="O74" s="7">
        <f t="shared" ref="O74:P74" si="21">_xlfn.STDEV.P(O42:O71)</f>
        <v>9.6609178307929593</v>
      </c>
      <c r="P74" s="7">
        <f t="shared" si="21"/>
        <v>12.292228800705301</v>
      </c>
      <c r="R74" s="7">
        <f t="shared" ref="R74" si="22">MIN(R42:R71)</f>
        <v>9</v>
      </c>
    </row>
    <row r="75" spans="1:18" s="7" customFormat="1" x14ac:dyDescent="0.2">
      <c r="A75" s="6"/>
      <c r="C75" s="7">
        <f>_xlfn.STDEV.S(C38:C71)</f>
        <v>2.2403626043412008</v>
      </c>
      <c r="D75" s="7">
        <f>_xlfn.STDEV.S(D38:D71)</f>
        <v>6.4191113939036795</v>
      </c>
      <c r="E75" s="7">
        <f>_xlfn.STDEV.S(E38:E71)</f>
        <v>29.743061924091158</v>
      </c>
      <c r="G75" s="7">
        <f>_xlfn.STDEV.S(G38:G71)</f>
        <v>7.8074533610992356</v>
      </c>
      <c r="H75" s="7">
        <f>MAX(H42:H71)</f>
        <v>6</v>
      </c>
      <c r="I75" s="7">
        <f t="shared" ref="I75:N75" si="23">MAX(I42:I71)</f>
        <v>7</v>
      </c>
      <c r="J75" s="7">
        <f t="shared" si="23"/>
        <v>5</v>
      </c>
      <c r="K75" s="7">
        <f t="shared" si="23"/>
        <v>4</v>
      </c>
      <c r="L75" s="7">
        <f t="shared" si="23"/>
        <v>3</v>
      </c>
      <c r="M75" s="7">
        <f t="shared" si="23"/>
        <v>3</v>
      </c>
      <c r="N75" s="7">
        <f t="shared" si="23"/>
        <v>1</v>
      </c>
      <c r="O75" s="7">
        <f t="shared" ref="O75:P75" si="24">_xlfn.STDEV.S(O42:O71)</f>
        <v>9.8260736888103501</v>
      </c>
      <c r="P75" s="7">
        <f t="shared" si="24"/>
        <v>12.502367591872304</v>
      </c>
      <c r="R75" s="7">
        <f t="shared" ref="R75" si="25">MAX(R42:R71)</f>
        <v>30</v>
      </c>
    </row>
  </sheetData>
  <sortState xmlns:xlrd2="http://schemas.microsoft.com/office/spreadsheetml/2017/richdata2" ref="A2:P71">
    <sortCondition ref="A2:A71"/>
  </sortState>
  <pageMargins left="0.75" right="0.75" top="1" bottom="1" header="0.5" footer="0.5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Meltem Karadeniz</dc:creator>
  <cp:lastModifiedBy>gulsah atasever</cp:lastModifiedBy>
  <dcterms:created xsi:type="dcterms:W3CDTF">2017-02-21T06:59:28Z</dcterms:created>
  <dcterms:modified xsi:type="dcterms:W3CDTF">2022-09-23T16:55:59Z</dcterms:modified>
</cp:coreProperties>
</file>