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B\"/>
    </mc:Choice>
  </mc:AlternateContent>
  <bookViews>
    <workbookView xWindow="0" yWindow="0" windowWidth="23325" windowHeight="9840"/>
  </bookViews>
  <sheets>
    <sheet name="测试数据" sheetId="1" r:id="rId1"/>
    <sheet name="计算-- Fig6-B 作图数据" sheetId="2" r:id="rId2"/>
  </sheets>
  <calcPr calcId="162913"/>
</workbook>
</file>

<file path=xl/calcChain.xml><?xml version="1.0" encoding="utf-8"?>
<calcChain xmlns="http://schemas.openxmlformats.org/spreadsheetml/2006/main">
  <c r="H15" i="2" l="1"/>
  <c r="G15" i="2"/>
  <c r="F15" i="2"/>
  <c r="E15" i="2"/>
  <c r="D15" i="2"/>
  <c r="C15" i="2"/>
  <c r="K15" i="2" s="1"/>
  <c r="H14" i="2"/>
  <c r="G14" i="2"/>
  <c r="F14" i="2"/>
  <c r="E14" i="2"/>
  <c r="D14" i="2"/>
  <c r="C14" i="2"/>
  <c r="L15" i="2" s="1"/>
  <c r="H13" i="2"/>
  <c r="G13" i="2"/>
  <c r="F13" i="2"/>
  <c r="E13" i="2"/>
  <c r="D13" i="2"/>
  <c r="C13" i="2"/>
  <c r="K13" i="2" s="1"/>
  <c r="H12" i="2"/>
  <c r="G12" i="2"/>
  <c r="F12" i="2"/>
  <c r="E12" i="2"/>
  <c r="D12" i="2"/>
  <c r="C12" i="2"/>
  <c r="L12" i="2" s="1"/>
  <c r="H11" i="2"/>
  <c r="G11" i="2"/>
  <c r="F11" i="2"/>
  <c r="E11" i="2"/>
  <c r="D11" i="2"/>
  <c r="C11" i="2"/>
  <c r="K11" i="2" s="1"/>
  <c r="H10" i="2"/>
  <c r="G10" i="2"/>
  <c r="F10" i="2"/>
  <c r="E10" i="2"/>
  <c r="D10" i="2"/>
  <c r="C10" i="2"/>
  <c r="L10" i="2" s="1"/>
  <c r="K6" i="2"/>
  <c r="J6" i="2"/>
  <c r="K4" i="2"/>
  <c r="J4" i="2"/>
  <c r="K2" i="2"/>
  <c r="J2" i="2"/>
  <c r="J27" i="1"/>
  <c r="I27" i="1"/>
  <c r="H27" i="1"/>
  <c r="G27" i="1"/>
  <c r="F27" i="1"/>
  <c r="E27" i="1"/>
  <c r="J26" i="1"/>
  <c r="I26" i="1"/>
  <c r="H26" i="1"/>
  <c r="G26" i="1"/>
  <c r="F26" i="1"/>
  <c r="E26" i="1"/>
  <c r="J25" i="1"/>
  <c r="I25" i="1"/>
  <c r="H25" i="1"/>
  <c r="G25" i="1"/>
  <c r="F25" i="1"/>
  <c r="E25" i="1"/>
  <c r="J24" i="1"/>
  <c r="I24" i="1"/>
  <c r="H24" i="1"/>
  <c r="G24" i="1"/>
  <c r="F24" i="1"/>
  <c r="E24" i="1"/>
  <c r="J23" i="1"/>
  <c r="I23" i="1"/>
  <c r="H23" i="1"/>
  <c r="G23" i="1"/>
  <c r="F23" i="1"/>
  <c r="E23" i="1"/>
  <c r="J22" i="1"/>
  <c r="I22" i="1"/>
  <c r="H22" i="1"/>
  <c r="G22" i="1"/>
  <c r="F22" i="1"/>
  <c r="E22" i="1"/>
  <c r="K19" i="1"/>
  <c r="J10" i="2" l="1"/>
  <c r="K10" i="2"/>
  <c r="J11" i="2"/>
  <c r="J12" i="2"/>
  <c r="K12" i="2"/>
  <c r="J13" i="2"/>
  <c r="J14" i="2"/>
  <c r="J15" i="2"/>
  <c r="K14" i="2"/>
</calcChain>
</file>

<file path=xl/sharedStrings.xml><?xml version="1.0" encoding="utf-8"?>
<sst xmlns="http://schemas.openxmlformats.org/spreadsheetml/2006/main" count="84" uniqueCount="64">
  <si>
    <t>1</t>
  </si>
  <si>
    <t>50</t>
  </si>
  <si>
    <t>450</t>
  </si>
  <si>
    <t>2020-06-20 15:15:09</t>
  </si>
  <si>
    <t>2020-06-20 15:15:42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</si>
  <si>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</si>
  <si>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</si>
  <si>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</si>
  <si>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</si>
  <si>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</si>
  <si>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</si>
  <si>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</si>
  <si>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</si>
  <si>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</si>
  <si>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</si>
  <si>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</si>
  <si>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</si>
  <si>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</si>
  <si>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</si>
  <si>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</si>
  <si>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</si>
  <si>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</si>
  <si>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</si>
  <si>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</si>
  <si>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</si>
  <si>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SD</t>
  </si>
  <si>
    <t xml:space="preserve">SD 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</si>
  <si>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</si>
  <si>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</si>
  <si>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</si>
  <si>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</si>
  <si>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</si>
  <si>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</si>
  <si>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1" type="noConversion"/>
  </si>
  <si>
    <t>Test start time:</t>
    <phoneticPr fontId="1" type="noConversion"/>
  </si>
  <si>
    <t>Enzyme plate</t>
  </si>
  <si>
    <t>Photometric test 1</t>
  </si>
  <si>
    <t>not</t>
    <phoneticPr fontId="1" type="noConversion"/>
  </si>
  <si>
    <t>No such function</t>
  </si>
  <si>
    <t>Hepg2 dominant group</t>
    <phoneticPr fontId="1" type="noConversion"/>
  </si>
  <si>
    <t>Lx-2 quantity group</t>
    <phoneticPr fontId="1" type="noConversion"/>
  </si>
  <si>
    <t>Mean</t>
    <phoneticPr fontId="1" type="noConversion"/>
  </si>
  <si>
    <t>Model group</t>
    <phoneticPr fontId="1" type="noConversion"/>
  </si>
  <si>
    <t>Test group</t>
    <phoneticPr fontId="1" type="noConversion"/>
  </si>
  <si>
    <t>Model group</t>
    <phoneticPr fontId="1" type="noConversion"/>
  </si>
  <si>
    <t>Test group</t>
    <phoneticPr fontId="1" type="noConversion"/>
  </si>
  <si>
    <t>Test group</t>
    <phoneticPr fontId="1" type="noConversion"/>
  </si>
  <si>
    <t>Model group</t>
    <phoneticPr fontId="1" type="noConversion"/>
  </si>
  <si>
    <t>Test group</t>
    <phoneticPr fontId="1" type="noConversion"/>
  </si>
  <si>
    <t>Subtract the blanks</t>
    <phoneticPr fontId="1" type="noConversion"/>
  </si>
  <si>
    <t>Blank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</si>
  <si>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</si>
  <si>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Hepg2 dominant group</t>
    <phoneticPr fontId="1" type="noConversion"/>
  </si>
  <si>
    <t>Equal quantity group</t>
    <phoneticPr fontId="1" type="noConversion"/>
  </si>
  <si>
    <t>Equal quantity group</t>
    <phoneticPr fontId="1" type="noConversion"/>
  </si>
  <si>
    <t>Lx-2 quantity group</t>
    <phoneticPr fontId="1" type="noConversion"/>
  </si>
  <si>
    <t>Hepg2 dominant group</t>
    <phoneticPr fontId="1" type="noConversion"/>
  </si>
  <si>
    <t>Equal quantity group</t>
    <phoneticPr fontId="1" type="noConversion"/>
  </si>
  <si>
    <t>Lx-2 quantity group</t>
    <phoneticPr fontId="1" type="noConversion"/>
  </si>
  <si>
    <t>Lx-2 quantity group</t>
    <phoneticPr fontId="1" type="noConversion"/>
  </si>
  <si>
    <t>P value</t>
    <phoneticPr fontId="1" type="noConversion"/>
  </si>
  <si>
    <t>Note: P value is the difference between the experimental group and the normal group</t>
    <phoneticPr fontId="1" type="noConversion"/>
  </si>
  <si>
    <t>Mean</t>
    <phoneticPr fontId="1" type="noConversion"/>
  </si>
  <si>
    <t>Equal quantity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</si>
</sst>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176" fontId="2" fillId="0" borderId="0" xfId="0" applyNumberFormat="1" applyFont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176" fontId="2" fillId="3" borderId="0" xfId="0" applyNumberFormat="1" applyFont="1" applyFill="1">
      <alignment vertical="center"/>
    </xf>
    <xf numFmtId="0" fontId="2" fillId="4" borderId="0" xfId="0" applyFont="1" applyFill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tabSelected="1" workbookViewId="0">
      <selection activeCell="C24" sqref="C24:C25"/>
    </sheetView>
  </sheetViews>
  <sheetFormatPr defaultColWidth="9" defaultRowHeight="13.5" x14ac:dyDescent="0.15"/>
  <sheetData>
    <row r="1" spans="1:18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5" x14ac:dyDescent="0.15">
      <c r="A2" s="1"/>
      <c r="B2" s="1" t="s">
        <v>51</v>
      </c>
      <c r="C2" s="1" t="s">
        <v>35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5" x14ac:dyDescent="0.15">
      <c r="A3" s="1"/>
      <c r="B3" s="1" t="s">
        <v>27</v>
      </c>
      <c r="C3" s="1" t="s">
        <v>36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5" x14ac:dyDescent="0.15">
      <c r="A4" s="1"/>
      <c r="B4" s="1" t="s">
        <v>28</v>
      </c>
      <c r="C4" s="1" t="s">
        <v>37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5" x14ac:dyDescent="0.15">
      <c r="A5" s="1"/>
      <c r="B5" s="1" t="s">
        <v>29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5" x14ac:dyDescent="0.15">
      <c r="A6" s="1"/>
      <c r="B6" s="1" t="s">
        <v>30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5" x14ac:dyDescent="0.15">
      <c r="A7" s="1"/>
      <c r="B7" s="1" t="s">
        <v>31</v>
      </c>
      <c r="C7" s="1" t="s">
        <v>38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5" x14ac:dyDescent="0.15">
      <c r="A8" s="1"/>
      <c r="B8" s="1" t="s">
        <v>33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5" x14ac:dyDescent="0.15">
      <c r="A9" s="1"/>
      <c r="B9" s="1" t="s">
        <v>34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5" x14ac:dyDescent="0.15">
      <c r="A10" s="1"/>
      <c r="B10" s="1" t="s">
        <v>32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  <c r="Q11" s="1"/>
      <c r="R11" s="1"/>
    </row>
    <row r="12" spans="1:18" ht="15" x14ac:dyDescent="0.15">
      <c r="A12" s="1"/>
      <c r="B12" s="1" t="s">
        <v>17</v>
      </c>
      <c r="C12" s="1"/>
      <c r="D12" s="1"/>
      <c r="E12" s="1"/>
      <c r="F12" s="1"/>
      <c r="G12" s="1"/>
      <c r="H12" s="1"/>
      <c r="I12" s="1"/>
      <c r="J12" s="1"/>
      <c r="K12" s="1" t="s">
        <v>50</v>
      </c>
      <c r="L12" s="1"/>
      <c r="M12" s="1"/>
      <c r="N12" s="1"/>
      <c r="O12" s="1"/>
      <c r="P12" s="1"/>
      <c r="Q12" s="1"/>
      <c r="R12" s="1"/>
    </row>
    <row r="13" spans="1:18" ht="15" x14ac:dyDescent="0.15">
      <c r="A13" s="1"/>
      <c r="B13" s="1" t="s">
        <v>18</v>
      </c>
      <c r="C13" s="2" t="s">
        <v>52</v>
      </c>
      <c r="D13" s="1" t="s">
        <v>42</v>
      </c>
      <c r="E13" s="1">
        <v>1.0358000000000001</v>
      </c>
      <c r="F13" s="1">
        <v>0.88829999999999998</v>
      </c>
      <c r="G13" s="1">
        <v>0.94810000000000005</v>
      </c>
      <c r="H13" s="1">
        <v>0.87729999999999997</v>
      </c>
      <c r="I13" s="1">
        <v>0.97529999999999994</v>
      </c>
      <c r="J13" s="1">
        <v>0.8357</v>
      </c>
      <c r="K13" s="1">
        <v>9.35E-2</v>
      </c>
      <c r="L13" s="1"/>
      <c r="M13" s="1"/>
      <c r="N13" s="1"/>
      <c r="O13" s="1"/>
      <c r="P13" s="1"/>
      <c r="Q13" s="1"/>
      <c r="R13" s="1"/>
    </row>
    <row r="14" spans="1:18" ht="15" x14ac:dyDescent="0.15">
      <c r="A14" s="1"/>
      <c r="B14" s="1" t="s">
        <v>19</v>
      </c>
      <c r="C14" s="2"/>
      <c r="D14" s="1" t="s">
        <v>43</v>
      </c>
      <c r="E14" s="1">
        <v>1.0097</v>
      </c>
      <c r="F14" s="1">
        <v>0.96660000000000001</v>
      </c>
      <c r="G14" s="1">
        <v>0.98499999999999999</v>
      </c>
      <c r="H14" s="1">
        <v>0.95409999999999995</v>
      </c>
      <c r="I14" s="1">
        <v>0.93669999999999998</v>
      </c>
      <c r="J14" s="1">
        <v>0.79120000000000001</v>
      </c>
      <c r="K14" s="1">
        <v>9.2100000000000001E-2</v>
      </c>
      <c r="L14" s="1"/>
      <c r="M14" s="1"/>
      <c r="N14" s="1"/>
      <c r="O14" s="1"/>
      <c r="P14" s="1"/>
      <c r="Q14" s="1"/>
      <c r="R14" s="1"/>
    </row>
    <row r="15" spans="1:18" ht="15" x14ac:dyDescent="0.15">
      <c r="A15" s="1"/>
      <c r="B15" s="1" t="s">
        <v>20</v>
      </c>
      <c r="C15" s="3" t="s">
        <v>53</v>
      </c>
      <c r="D15" s="1" t="s">
        <v>44</v>
      </c>
      <c r="E15" s="1">
        <v>0.94079999999999997</v>
      </c>
      <c r="F15" s="1">
        <v>0.89739999999999998</v>
      </c>
      <c r="G15" s="1">
        <v>0.93630000000000002</v>
      </c>
      <c r="H15" s="1">
        <v>0.90369999999999995</v>
      </c>
      <c r="I15" s="1">
        <v>0.82869999999999999</v>
      </c>
      <c r="J15" s="1">
        <v>0.83699999999999997</v>
      </c>
      <c r="K15" s="1">
        <v>9.1300000000000006E-2</v>
      </c>
      <c r="L15" s="1"/>
      <c r="M15" s="1"/>
      <c r="N15" s="1"/>
      <c r="O15" s="1"/>
      <c r="P15" s="1"/>
      <c r="Q15" s="1"/>
      <c r="R15" s="1"/>
    </row>
    <row r="16" spans="1:18" ht="15" x14ac:dyDescent="0.15">
      <c r="A16" s="1"/>
      <c r="B16" s="1" t="s">
        <v>21</v>
      </c>
      <c r="C16" s="3"/>
      <c r="D16" s="1" t="s">
        <v>45</v>
      </c>
      <c r="E16" s="1">
        <v>0.88890000000000002</v>
      </c>
      <c r="F16" s="1">
        <v>0.81299999999999994</v>
      </c>
      <c r="G16" s="1">
        <v>0.84970000000000001</v>
      </c>
      <c r="H16" s="1">
        <v>0.71440000000000003</v>
      </c>
      <c r="I16" s="1">
        <v>0.69840000000000002</v>
      </c>
      <c r="J16" s="1">
        <v>0.80559999999999998</v>
      </c>
      <c r="K16" s="1">
        <v>8.6599999999999996E-2</v>
      </c>
      <c r="L16" s="1"/>
      <c r="M16" s="1"/>
      <c r="N16" s="1"/>
      <c r="O16" s="1"/>
      <c r="P16" s="1"/>
      <c r="Q16" s="1"/>
      <c r="R16" s="1"/>
    </row>
    <row r="17" spans="1:18" ht="15" x14ac:dyDescent="0.15">
      <c r="A17" s="1"/>
      <c r="B17" s="1" t="s">
        <v>22</v>
      </c>
      <c r="C17" s="2" t="s">
        <v>55</v>
      </c>
      <c r="D17" s="1" t="s">
        <v>42</v>
      </c>
      <c r="E17" s="1">
        <v>0.76280000000000003</v>
      </c>
      <c r="F17" s="1">
        <v>0.78559999999999997</v>
      </c>
      <c r="G17" s="1">
        <v>0.78859999999999997</v>
      </c>
      <c r="H17" s="1">
        <v>0.75349999999999995</v>
      </c>
      <c r="I17" s="1">
        <v>0.81840000000000002</v>
      </c>
      <c r="J17" s="1">
        <v>0.74660000000000004</v>
      </c>
      <c r="K17" s="1">
        <v>8.8599999999999998E-2</v>
      </c>
      <c r="L17" s="1"/>
      <c r="M17" s="1"/>
      <c r="N17" s="1"/>
      <c r="O17" s="1"/>
      <c r="P17" s="1"/>
      <c r="Q17" s="1"/>
      <c r="R17" s="1"/>
    </row>
    <row r="18" spans="1:18" ht="15" x14ac:dyDescent="0.15">
      <c r="A18" s="1"/>
      <c r="B18" s="1" t="s">
        <v>23</v>
      </c>
      <c r="C18" s="2"/>
      <c r="D18" s="1" t="s">
        <v>46</v>
      </c>
      <c r="E18" s="1">
        <v>0.76580000000000004</v>
      </c>
      <c r="F18" s="1">
        <v>0.74360000000000004</v>
      </c>
      <c r="G18" s="1">
        <v>0.70520000000000005</v>
      </c>
      <c r="H18" s="1">
        <v>0.7167</v>
      </c>
      <c r="I18" s="1">
        <v>0.70530000000000004</v>
      </c>
      <c r="J18" s="1">
        <v>0.68589999999999995</v>
      </c>
      <c r="K18" s="1">
        <v>9.2999999999999999E-2</v>
      </c>
      <c r="L18" s="1"/>
      <c r="M18" s="1"/>
      <c r="N18" s="1"/>
      <c r="O18" s="1"/>
      <c r="P18" s="1"/>
      <c r="Q18" s="1"/>
      <c r="R18" s="1"/>
    </row>
    <row r="19" spans="1:18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/>
      <c r="K19" s="4">
        <f>AVERAGE(K13:K18)</f>
        <v>9.085E-2</v>
      </c>
      <c r="L19" s="1" t="s">
        <v>41</v>
      </c>
      <c r="M19" s="1"/>
      <c r="N19" s="1"/>
      <c r="O19" s="1"/>
      <c r="P19" s="1"/>
      <c r="Q19" s="1"/>
      <c r="R19" s="1"/>
    </row>
    <row r="20" spans="1:18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5" x14ac:dyDescent="0.15">
      <c r="A21" s="1"/>
      <c r="B21" s="1"/>
      <c r="C21" s="1" t="s">
        <v>49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5" customHeight="1" x14ac:dyDescent="0.15">
      <c r="A22" s="1"/>
      <c r="B22" s="1"/>
      <c r="C22" s="2" t="s">
        <v>39</v>
      </c>
      <c r="D22" s="1" t="s">
        <v>42</v>
      </c>
      <c r="E22" s="1">
        <f t="shared" ref="E22:J22" si="0">E13-0.09085</f>
        <v>0.94495000000000007</v>
      </c>
      <c r="F22" s="1">
        <f t="shared" si="0"/>
        <v>0.79744999999999999</v>
      </c>
      <c r="G22" s="1">
        <f t="shared" si="0"/>
        <v>0.85725000000000007</v>
      </c>
      <c r="H22" s="1">
        <f t="shared" si="0"/>
        <v>0.78644999999999998</v>
      </c>
      <c r="I22" s="1">
        <f t="shared" si="0"/>
        <v>0.88444999999999996</v>
      </c>
      <c r="J22" s="1">
        <f t="shared" si="0"/>
        <v>0.74485000000000001</v>
      </c>
      <c r="K22" s="1"/>
      <c r="L22" s="1"/>
      <c r="M22" s="1"/>
      <c r="N22" s="1"/>
      <c r="O22" s="1"/>
      <c r="P22" s="1"/>
      <c r="Q22" s="1"/>
      <c r="R22" s="1"/>
    </row>
    <row r="23" spans="1:18" ht="15" x14ac:dyDescent="0.15">
      <c r="A23" s="1"/>
      <c r="B23" s="1"/>
      <c r="C23" s="2"/>
      <c r="D23" s="1" t="s">
        <v>46</v>
      </c>
      <c r="E23" s="1">
        <f t="shared" ref="E23:J23" si="1">E14-0.09085</f>
        <v>0.91885000000000006</v>
      </c>
      <c r="F23" s="1">
        <f t="shared" si="1"/>
        <v>0.87575000000000003</v>
      </c>
      <c r="G23" s="1">
        <f t="shared" si="1"/>
        <v>0.89415</v>
      </c>
      <c r="H23" s="1">
        <f t="shared" si="1"/>
        <v>0.86324999999999996</v>
      </c>
      <c r="I23" s="1">
        <f t="shared" si="1"/>
        <v>0.84584999999999999</v>
      </c>
      <c r="J23" s="1">
        <f t="shared" si="1"/>
        <v>0.70035000000000003</v>
      </c>
      <c r="K23" s="1"/>
      <c r="L23" s="1"/>
      <c r="M23" s="1"/>
      <c r="N23" s="1"/>
      <c r="O23" s="1"/>
      <c r="P23" s="1"/>
      <c r="Q23" s="1"/>
      <c r="R23" s="1"/>
    </row>
    <row r="24" spans="1:18" ht="15" x14ac:dyDescent="0.15">
      <c r="A24" s="1"/>
      <c r="B24" s="1"/>
      <c r="C24" s="3" t="s">
        <v>63</v>
      </c>
      <c r="D24" s="1" t="s">
        <v>44</v>
      </c>
      <c r="E24" s="1">
        <f t="shared" ref="E24:J24" si="2">E15-0.09085</f>
        <v>0.84994999999999998</v>
      </c>
      <c r="F24" s="1">
        <f t="shared" si="2"/>
        <v>0.80654999999999999</v>
      </c>
      <c r="G24" s="1">
        <f t="shared" si="2"/>
        <v>0.84545000000000003</v>
      </c>
      <c r="H24" s="1">
        <f t="shared" si="2"/>
        <v>0.81284999999999996</v>
      </c>
      <c r="I24" s="1">
        <f t="shared" si="2"/>
        <v>0.73785000000000001</v>
      </c>
      <c r="J24" s="1">
        <f t="shared" si="2"/>
        <v>0.74614999999999998</v>
      </c>
      <c r="K24" s="1"/>
      <c r="L24" s="1"/>
      <c r="M24" s="1"/>
      <c r="N24" s="1"/>
      <c r="O24" s="1"/>
      <c r="P24" s="1"/>
      <c r="Q24" s="1"/>
      <c r="R24" s="1"/>
    </row>
    <row r="25" spans="1:18" ht="15" x14ac:dyDescent="0.15">
      <c r="A25" s="1"/>
      <c r="B25" s="1"/>
      <c r="C25" s="3"/>
      <c r="D25" s="1" t="s">
        <v>45</v>
      </c>
      <c r="E25" s="1">
        <f t="shared" ref="E25:J25" si="3">E16-0.09085</f>
        <v>0.79805000000000004</v>
      </c>
      <c r="F25" s="1">
        <f t="shared" si="3"/>
        <v>0.72214999999999996</v>
      </c>
      <c r="G25" s="1">
        <f t="shared" si="3"/>
        <v>0.75885000000000002</v>
      </c>
      <c r="H25" s="1">
        <f t="shared" si="3"/>
        <v>0.62355000000000005</v>
      </c>
      <c r="I25" s="1">
        <f t="shared" si="3"/>
        <v>0.60755000000000003</v>
      </c>
      <c r="J25" s="1">
        <f t="shared" si="3"/>
        <v>0.71475</v>
      </c>
      <c r="K25" s="1"/>
      <c r="L25" s="1"/>
      <c r="M25" s="1"/>
      <c r="N25" s="1"/>
      <c r="O25" s="1"/>
      <c r="P25" s="1"/>
      <c r="Q25" s="1"/>
      <c r="R25" s="1"/>
    </row>
    <row r="26" spans="1:18" ht="15" customHeight="1" x14ac:dyDescent="0.15">
      <c r="A26" s="1"/>
      <c r="B26" s="1"/>
      <c r="C26" s="2" t="s">
        <v>40</v>
      </c>
      <c r="D26" s="1" t="s">
        <v>47</v>
      </c>
      <c r="E26" s="1">
        <f t="shared" ref="E26:J26" si="4">E17-0.09085</f>
        <v>0.67195000000000005</v>
      </c>
      <c r="F26" s="1">
        <f t="shared" si="4"/>
        <v>0.69474999999999998</v>
      </c>
      <c r="G26" s="1">
        <f t="shared" si="4"/>
        <v>0.69774999999999998</v>
      </c>
      <c r="H26" s="1">
        <f t="shared" si="4"/>
        <v>0.66264999999999996</v>
      </c>
      <c r="I26" s="1">
        <f t="shared" si="4"/>
        <v>0.72755000000000003</v>
      </c>
      <c r="J26" s="1">
        <f t="shared" si="4"/>
        <v>0.65575000000000006</v>
      </c>
      <c r="K26" s="1"/>
      <c r="L26" s="1"/>
      <c r="M26" s="1"/>
      <c r="N26" s="1"/>
      <c r="O26" s="1"/>
      <c r="P26" s="1"/>
      <c r="Q26" s="1"/>
      <c r="R26" s="1"/>
    </row>
    <row r="27" spans="1:18" ht="15" x14ac:dyDescent="0.15">
      <c r="A27" s="1"/>
      <c r="B27" s="1"/>
      <c r="C27" s="2"/>
      <c r="D27" s="1" t="s">
        <v>48</v>
      </c>
      <c r="E27" s="1">
        <f t="shared" ref="E27:J27" si="5">E18-0.09085</f>
        <v>0.67495000000000005</v>
      </c>
      <c r="F27" s="1">
        <f t="shared" si="5"/>
        <v>0.65275000000000005</v>
      </c>
      <c r="G27" s="1">
        <f t="shared" si="5"/>
        <v>0.61435000000000006</v>
      </c>
      <c r="H27" s="1">
        <f t="shared" si="5"/>
        <v>0.62585000000000002</v>
      </c>
      <c r="I27" s="1">
        <f t="shared" si="5"/>
        <v>0.61445000000000005</v>
      </c>
      <c r="J27" s="1">
        <f t="shared" si="5"/>
        <v>0.59504999999999997</v>
      </c>
      <c r="K27" s="1"/>
      <c r="L27" s="1"/>
      <c r="M27" s="1"/>
      <c r="N27" s="1"/>
      <c r="O27" s="1"/>
      <c r="P27" s="1"/>
      <c r="Q27" s="1"/>
      <c r="R27" s="1"/>
    </row>
    <row r="28" spans="1:18" ht="1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5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5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5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5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5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5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5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5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</sheetData>
  <mergeCells count="6">
    <mergeCell ref="C26:C27"/>
    <mergeCell ref="C13:C14"/>
    <mergeCell ref="C15:C16"/>
    <mergeCell ref="C17:C18"/>
    <mergeCell ref="C22:C23"/>
    <mergeCell ref="C24:C2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0"/>
  <sheetViews>
    <sheetView workbookViewId="0">
      <selection activeCell="B13" sqref="B13"/>
    </sheetView>
  </sheetViews>
  <sheetFormatPr defaultColWidth="8.75" defaultRowHeight="13.5" x14ac:dyDescent="0.15"/>
  <cols>
    <col min="1" max="1" width="12.125" customWidth="1"/>
    <col min="3" max="8" width="12.875"/>
    <col min="11" max="11" width="12.875"/>
    <col min="12" max="12" width="12.625"/>
  </cols>
  <sheetData>
    <row r="1" spans="1:13" ht="15" x14ac:dyDescent="0.15">
      <c r="A1" s="1"/>
      <c r="B1" s="1"/>
      <c r="C1" s="1"/>
      <c r="D1" s="1"/>
      <c r="E1" s="1"/>
      <c r="F1" s="1"/>
      <c r="G1" s="1"/>
      <c r="H1" s="1"/>
      <c r="I1" s="1"/>
      <c r="J1" s="1" t="s">
        <v>62</v>
      </c>
      <c r="K1" s="1" t="s">
        <v>25</v>
      </c>
      <c r="L1" s="1"/>
      <c r="M1" s="1"/>
    </row>
    <row r="2" spans="1:13" ht="15" x14ac:dyDescent="0.15">
      <c r="A2" s="1" t="s">
        <v>39</v>
      </c>
      <c r="B2" s="1" t="s">
        <v>42</v>
      </c>
      <c r="C2" s="1">
        <v>0.94494999999999996</v>
      </c>
      <c r="D2" s="1">
        <v>0.79744999999999999</v>
      </c>
      <c r="E2" s="1">
        <v>0.85724999999999996</v>
      </c>
      <c r="F2" s="1">
        <v>0.78644999999999998</v>
      </c>
      <c r="G2" s="1">
        <v>0.88444999999999996</v>
      </c>
      <c r="H2" s="1">
        <v>0.74485000000000001</v>
      </c>
      <c r="I2" s="1"/>
      <c r="J2" s="5">
        <f>AVERAGE(C2:H2)</f>
        <v>0.83589999999999998</v>
      </c>
      <c r="K2" s="5">
        <f>_xlfn.STDEV.S(C2:H2)</f>
        <v>7.3373885000046143E-2</v>
      </c>
      <c r="L2" s="1"/>
      <c r="M2" s="1"/>
    </row>
    <row r="3" spans="1:13" ht="15" x14ac:dyDescent="0.15">
      <c r="A3" s="1"/>
      <c r="B3" s="1" t="s">
        <v>43</v>
      </c>
      <c r="C3" s="1">
        <v>0.91884999999999994</v>
      </c>
      <c r="D3" s="1">
        <v>0.87575000000000003</v>
      </c>
      <c r="E3" s="1">
        <v>0.89415</v>
      </c>
      <c r="F3" s="1">
        <v>0.86324999999999996</v>
      </c>
      <c r="G3" s="1">
        <v>0.84584999999999999</v>
      </c>
      <c r="H3" s="1">
        <v>0.70035000000000003</v>
      </c>
      <c r="I3" s="1"/>
      <c r="J3" s="5"/>
      <c r="K3" s="5"/>
      <c r="L3" s="1"/>
      <c r="M3" s="1"/>
    </row>
    <row r="4" spans="1:13" ht="15" x14ac:dyDescent="0.15">
      <c r="A4" s="1" t="s">
        <v>57</v>
      </c>
      <c r="B4" s="1" t="s">
        <v>42</v>
      </c>
      <c r="C4" s="1">
        <v>0.84994999999999998</v>
      </c>
      <c r="D4" s="1">
        <v>0.80654999999999999</v>
      </c>
      <c r="E4" s="1">
        <v>0.84545000000000003</v>
      </c>
      <c r="F4" s="1">
        <v>0.81284999999999996</v>
      </c>
      <c r="G4" s="1">
        <v>0.73785000000000001</v>
      </c>
      <c r="H4" s="1">
        <v>0.74614999999999998</v>
      </c>
      <c r="I4" s="1"/>
      <c r="J4" s="5">
        <f>AVERAGE(C4:H4)</f>
        <v>0.79979999999999996</v>
      </c>
      <c r="K4" s="5">
        <f>_xlfn.STDEV.S(C4:H4)</f>
        <v>4.8022775846466852E-2</v>
      </c>
      <c r="L4" s="1"/>
      <c r="M4" s="1"/>
    </row>
    <row r="5" spans="1:13" ht="15" x14ac:dyDescent="0.15">
      <c r="A5" s="1"/>
      <c r="B5" s="1" t="s">
        <v>43</v>
      </c>
      <c r="C5" s="1">
        <v>0.79805000000000004</v>
      </c>
      <c r="D5" s="1">
        <v>0.72214999999999996</v>
      </c>
      <c r="E5" s="1">
        <v>0.75885000000000002</v>
      </c>
      <c r="F5" s="1">
        <v>0.62355000000000005</v>
      </c>
      <c r="G5" s="1">
        <v>0.60755000000000003</v>
      </c>
      <c r="H5" s="1">
        <v>0.71475</v>
      </c>
      <c r="I5" s="1"/>
      <c r="J5" s="5"/>
      <c r="K5" s="5"/>
      <c r="L5" s="1"/>
      <c r="M5" s="1"/>
    </row>
    <row r="6" spans="1:13" ht="15" x14ac:dyDescent="0.15">
      <c r="A6" s="1" t="s">
        <v>58</v>
      </c>
      <c r="B6" s="1" t="s">
        <v>42</v>
      </c>
      <c r="C6" s="1">
        <v>0.67195000000000005</v>
      </c>
      <c r="D6" s="1">
        <v>0.69474999999999998</v>
      </c>
      <c r="E6" s="1">
        <v>0.69774999999999998</v>
      </c>
      <c r="F6" s="1">
        <v>0.66264999999999996</v>
      </c>
      <c r="G6" s="1">
        <v>0.72755000000000003</v>
      </c>
      <c r="H6" s="1">
        <v>0.65575000000000006</v>
      </c>
      <c r="I6" s="1"/>
      <c r="J6" s="5">
        <f>AVERAGE(C6:H6)</f>
        <v>0.68506666666666671</v>
      </c>
      <c r="K6" s="5">
        <f>_xlfn.STDEV.S(C6:H6)</f>
        <v>2.6808537197442653E-2</v>
      </c>
      <c r="L6" s="1"/>
      <c r="M6" s="1"/>
    </row>
    <row r="7" spans="1:13" ht="15" x14ac:dyDescent="0.15">
      <c r="A7" s="1"/>
      <c r="B7" s="1" t="s">
        <v>43</v>
      </c>
      <c r="C7" s="1">
        <v>0.67495000000000005</v>
      </c>
      <c r="D7" s="1">
        <v>0.65275000000000005</v>
      </c>
      <c r="E7" s="1">
        <v>0.61434999999999995</v>
      </c>
      <c r="F7" s="1">
        <v>0.62585000000000002</v>
      </c>
      <c r="G7" s="1">
        <v>0.61445000000000005</v>
      </c>
      <c r="H7" s="1">
        <v>0.59504999999999997</v>
      </c>
      <c r="I7" s="1"/>
      <c r="J7" s="5"/>
      <c r="K7" s="5"/>
      <c r="L7" s="1"/>
      <c r="M7" s="1"/>
    </row>
    <row r="8" spans="1:13" ht="15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15" x14ac:dyDescent="0.15">
      <c r="A9" s="1"/>
      <c r="B9" s="1"/>
      <c r="C9" s="1"/>
      <c r="D9" s="1"/>
      <c r="E9" s="1"/>
      <c r="F9" s="1"/>
      <c r="G9" s="1"/>
      <c r="H9" s="1"/>
      <c r="I9" s="1"/>
      <c r="J9" s="4" t="s">
        <v>62</v>
      </c>
      <c r="K9" s="4" t="s">
        <v>26</v>
      </c>
      <c r="L9" s="1" t="s">
        <v>60</v>
      </c>
      <c r="M9" s="1"/>
    </row>
    <row r="10" spans="1:13" ht="15" x14ac:dyDescent="0.15">
      <c r="A10" s="6" t="s">
        <v>56</v>
      </c>
      <c r="B10" s="4" t="s">
        <v>42</v>
      </c>
      <c r="C10" s="4">
        <f>C2/0.8359</f>
        <v>1.1304581887785621</v>
      </c>
      <c r="D10" s="4">
        <f t="shared" ref="D10:H10" si="0">D2/0.8359</f>
        <v>0.95400167484148823</v>
      </c>
      <c r="E10" s="4">
        <f t="shared" si="0"/>
        <v>1.0255413326952985</v>
      </c>
      <c r="F10" s="4">
        <f t="shared" si="0"/>
        <v>0.94084220600550306</v>
      </c>
      <c r="G10" s="4">
        <f t="shared" si="0"/>
        <v>1.0580811101806435</v>
      </c>
      <c r="H10" s="4">
        <f t="shared" si="0"/>
        <v>0.89107548749850463</v>
      </c>
      <c r="I10" s="4"/>
      <c r="J10" s="7">
        <f t="shared" ref="J10:J15" si="1">AVERAGE(C10:H10)</f>
        <v>1</v>
      </c>
      <c r="K10" s="7">
        <f>_xlfn.STDEV.S(C10:H10)</f>
        <v>8.7778304821206091E-2</v>
      </c>
      <c r="L10" s="1">
        <f>TTEST(C10:H10,B11:H11,2,2)</f>
        <v>0.75777214985942021</v>
      </c>
      <c r="M10" s="1"/>
    </row>
    <row r="11" spans="1:13" ht="15" x14ac:dyDescent="0.15">
      <c r="A11" s="6"/>
      <c r="B11" s="4" t="s">
        <v>43</v>
      </c>
      <c r="C11" s="4">
        <f t="shared" ref="C11:H11" si="2">C3/0.8359</f>
        <v>1.0992343581768154</v>
      </c>
      <c r="D11" s="4">
        <f t="shared" si="2"/>
        <v>1.047673166646728</v>
      </c>
      <c r="E11" s="4">
        <f t="shared" si="2"/>
        <v>1.069685369063285</v>
      </c>
      <c r="F11" s="4">
        <f t="shared" si="2"/>
        <v>1.032719224787654</v>
      </c>
      <c r="G11" s="4">
        <f t="shared" si="2"/>
        <v>1.011903337719823</v>
      </c>
      <c r="H11" s="4">
        <f t="shared" si="2"/>
        <v>0.83783945448020103</v>
      </c>
      <c r="I11" s="4"/>
      <c r="J11" s="7">
        <f t="shared" si="1"/>
        <v>1.0165091518124176</v>
      </c>
      <c r="K11" s="7">
        <f t="shared" ref="K11:K15" si="3">_xlfn.STDEV.S(C11:H11)</f>
        <v>9.2573437231033701E-2</v>
      </c>
      <c r="L11" s="1"/>
      <c r="M11" s="1"/>
    </row>
    <row r="12" spans="1:13" ht="15" x14ac:dyDescent="0.15">
      <c r="A12" s="8" t="s">
        <v>54</v>
      </c>
      <c r="B12" s="9" t="s">
        <v>42</v>
      </c>
      <c r="C12" s="9">
        <f t="shared" ref="C12:H12" si="4">C4/0.7998</f>
        <v>1.0627031757939485</v>
      </c>
      <c r="D12" s="9">
        <f t="shared" si="4"/>
        <v>1.0084396099024757</v>
      </c>
      <c r="E12" s="9">
        <f t="shared" si="4"/>
        <v>1.0570767691922982</v>
      </c>
      <c r="F12" s="9">
        <f t="shared" si="4"/>
        <v>1.0163165791447861</v>
      </c>
      <c r="G12" s="9">
        <f t="shared" si="4"/>
        <v>0.92254313578394609</v>
      </c>
      <c r="H12" s="9">
        <f t="shared" si="4"/>
        <v>0.93292073018254562</v>
      </c>
      <c r="I12" s="9"/>
      <c r="J12" s="10">
        <f t="shared" si="1"/>
        <v>1</v>
      </c>
      <c r="K12" s="10">
        <f t="shared" si="3"/>
        <v>6.0043480678253124E-2</v>
      </c>
      <c r="L12" s="11">
        <f>TTEST(C12:H12,C13:H13,2,2)</f>
        <v>2.5053149819340637E-2</v>
      </c>
      <c r="M12" s="1"/>
    </row>
    <row r="13" spans="1:13" ht="15" x14ac:dyDescent="0.15">
      <c r="A13" s="8"/>
      <c r="B13" s="9" t="s">
        <v>43</v>
      </c>
      <c r="C13" s="9">
        <f t="shared" ref="C13:H13" si="5">C5/0.7998</f>
        <v>0.99781195298824721</v>
      </c>
      <c r="D13" s="9">
        <f t="shared" si="5"/>
        <v>0.90291322830707677</v>
      </c>
      <c r="E13" s="9">
        <f t="shared" si="5"/>
        <v>0.94879969992498137</v>
      </c>
      <c r="F13" s="9">
        <f t="shared" si="5"/>
        <v>0.77963240810202561</v>
      </c>
      <c r="G13" s="9">
        <f t="shared" si="5"/>
        <v>0.75962740685171304</v>
      </c>
      <c r="H13" s="9">
        <f t="shared" si="5"/>
        <v>0.8936609152288072</v>
      </c>
      <c r="I13" s="9"/>
      <c r="J13" s="10">
        <f t="shared" si="1"/>
        <v>0.88040760190047518</v>
      </c>
      <c r="K13" s="10">
        <f t="shared" si="3"/>
        <v>9.3687682714217096E-2</v>
      </c>
      <c r="L13" s="1"/>
      <c r="M13" s="1"/>
    </row>
    <row r="14" spans="1:13" ht="15" x14ac:dyDescent="0.15">
      <c r="A14" s="6" t="s">
        <v>59</v>
      </c>
      <c r="B14" s="4" t="s">
        <v>42</v>
      </c>
      <c r="C14" s="4">
        <f t="shared" ref="C14:H14" si="6">C6/0.6851</f>
        <v>0.98080572179243908</v>
      </c>
      <c r="D14" s="4">
        <f t="shared" si="6"/>
        <v>1.0140855349584001</v>
      </c>
      <c r="E14" s="4">
        <f t="shared" si="6"/>
        <v>1.018464457743395</v>
      </c>
      <c r="F14" s="4">
        <f t="shared" si="6"/>
        <v>0.96723106115895474</v>
      </c>
      <c r="G14" s="4">
        <f t="shared" si="6"/>
        <v>1.0619617574076776</v>
      </c>
      <c r="H14" s="4">
        <f t="shared" si="6"/>
        <v>0.95715953875346671</v>
      </c>
      <c r="I14" s="4"/>
      <c r="J14" s="7">
        <f t="shared" si="1"/>
        <v>0.99995134530238883</v>
      </c>
      <c r="K14" s="7">
        <f t="shared" si="3"/>
        <v>3.9130838122088209E-2</v>
      </c>
      <c r="L14" s="1"/>
      <c r="M14" s="1"/>
    </row>
    <row r="15" spans="1:13" ht="15" x14ac:dyDescent="0.15">
      <c r="A15" s="6"/>
      <c r="B15" s="4" t="s">
        <v>43</v>
      </c>
      <c r="C15" s="4">
        <f t="shared" ref="C15:H15" si="7">C7/0.6851</f>
        <v>0.98518464457743393</v>
      </c>
      <c r="D15" s="4">
        <f t="shared" si="7"/>
        <v>0.95278061596847174</v>
      </c>
      <c r="E15" s="4">
        <f t="shared" si="7"/>
        <v>0.89673040432053697</v>
      </c>
      <c r="F15" s="4">
        <f t="shared" si="7"/>
        <v>0.91351627499635091</v>
      </c>
      <c r="G15" s="4">
        <f t="shared" si="7"/>
        <v>0.89687636841337037</v>
      </c>
      <c r="H15" s="4">
        <f t="shared" si="7"/>
        <v>0.86855933440373656</v>
      </c>
      <c r="I15" s="4"/>
      <c r="J15" s="7">
        <f t="shared" si="1"/>
        <v>0.91894127377998347</v>
      </c>
      <c r="K15" s="7">
        <f t="shared" si="3"/>
        <v>4.261745757891832E-2</v>
      </c>
      <c r="L15" s="11">
        <f>TTEST(C14:H14,C15:H15,2,2)</f>
        <v>6.4417141975504823E-3</v>
      </c>
      <c r="M15" s="1"/>
    </row>
    <row r="16" spans="1:13" ht="15" x14ac:dyDescent="0.15">
      <c r="A16" s="1"/>
      <c r="B16" s="1"/>
      <c r="C16" s="1"/>
      <c r="D16" s="1"/>
      <c r="E16" s="1"/>
      <c r="F16" s="1"/>
      <c r="G16" s="1"/>
      <c r="H16" s="1"/>
      <c r="I16" s="1"/>
      <c r="J16" s="5"/>
      <c r="K16" s="1"/>
      <c r="L16" s="1"/>
      <c r="M16" s="1"/>
    </row>
    <row r="17" spans="1:13" ht="15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5" x14ac:dyDescent="0.15">
      <c r="A18" s="12" t="s">
        <v>61</v>
      </c>
      <c r="B18" s="12"/>
      <c r="C18" s="12"/>
      <c r="D18" s="12"/>
      <c r="E18" s="1"/>
      <c r="F18" s="1"/>
      <c r="G18" s="1"/>
      <c r="H18" s="1"/>
      <c r="I18" s="1"/>
      <c r="J18" s="1"/>
      <c r="K18" s="1"/>
      <c r="L18" s="1"/>
      <c r="M18" s="1"/>
    </row>
    <row r="19" spans="1:13" ht="1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</sheetData>
  <mergeCells count="3">
    <mergeCell ref="A10:A11"/>
    <mergeCell ref="A12:A13"/>
    <mergeCell ref="A14:A15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计算-- Fig6-B 作图数据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2020-06-20T15:16:00Z</dcterms:created>
  <dcterms:modified xsi:type="dcterms:W3CDTF">2021-02-01T08:25:37Z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